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51857\Desktop\study\TXF\策略檢視\"/>
    </mc:Choice>
  </mc:AlternateContent>
  <xr:revisionPtr revIDLastSave="0" documentId="13_ncr:1_{C56481B7-777E-4686-A6F0-C5B08CD531FE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級距" sheetId="1" r:id="rId1"/>
    <sheet name="綜合_回測" sheetId="25" r:id="rId2"/>
    <sheet name="週期分析" sheetId="32" r:id="rId3"/>
    <sheet name="Trend Strategy" sheetId="26" r:id="rId4"/>
    <sheet name="ADX Strategy" sheetId="27" r:id="rId5"/>
    <sheet name="TXFN0002 Strategy" sheetId="29" r:id="rId6"/>
    <sheet name="TripleEMA Strategy" sheetId="30" r:id="rId7"/>
    <sheet name="TXFN0001 Strategy" sheetId="31" r:id="rId8"/>
  </sheets>
  <externalReferences>
    <externalReference r:id="rId9"/>
  </externalReferences>
  <definedNames>
    <definedName name="AUpdate">1</definedName>
    <definedName name="BUpdate">1</definedName>
    <definedName name="GUpdate">0</definedName>
    <definedName name="TUpdate">1</definedName>
    <definedName name="期間">週期分析!$A$2:$A$1750</definedName>
    <definedName name="綜合損益">週期分析!$B$2:$B$1750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3" i="32" l="1" a="1"/>
  <c r="G63" i="32" s="1"/>
  <c r="G64" i="32" a="1"/>
  <c r="G64" i="32" s="1"/>
  <c r="G3" i="32" a="1"/>
  <c r="G3" i="32" s="1"/>
  <c r="G4" i="32" a="1"/>
  <c r="G4" i="32" s="1"/>
  <c r="G5" i="32" a="1"/>
  <c r="G5" i="32" s="1"/>
  <c r="G6" i="32" a="1"/>
  <c r="G6" i="32" s="1"/>
  <c r="G7" i="32" a="1"/>
  <c r="G7" i="32" s="1"/>
  <c r="G8" i="32" a="1"/>
  <c r="G8" i="32" s="1"/>
  <c r="G9" i="32" a="1"/>
  <c r="G9" i="32" s="1"/>
  <c r="G10" i="32" a="1"/>
  <c r="G10" i="32" s="1"/>
  <c r="G11" i="32" a="1"/>
  <c r="G11" i="32" s="1"/>
  <c r="G12" i="32" a="1"/>
  <c r="G12" i="32" s="1"/>
  <c r="G13" i="32" a="1"/>
  <c r="G13" i="32" s="1"/>
  <c r="G14" i="32" a="1"/>
  <c r="G14" i="32" s="1"/>
  <c r="G15" i="32" a="1"/>
  <c r="G15" i="32" s="1"/>
  <c r="G16" i="32" a="1"/>
  <c r="G16" i="32" s="1"/>
  <c r="G17" i="32" a="1"/>
  <c r="G17" i="32" s="1"/>
  <c r="G18" i="32" a="1"/>
  <c r="G18" i="32" s="1"/>
  <c r="G19" i="32" a="1"/>
  <c r="G19" i="32" s="1"/>
  <c r="G20" i="32" a="1"/>
  <c r="G20" i="32" s="1"/>
  <c r="G21" i="32" a="1"/>
  <c r="G21" i="32" s="1"/>
  <c r="G22" i="32" a="1"/>
  <c r="G22" i="32" s="1"/>
  <c r="G23" i="32" a="1"/>
  <c r="G23" i="32" s="1"/>
  <c r="G24" i="32" a="1"/>
  <c r="G24" i="32" s="1"/>
  <c r="G25" i="32" a="1"/>
  <c r="G25" i="32" s="1"/>
  <c r="G26" i="32" a="1"/>
  <c r="G26" i="32" s="1"/>
  <c r="G27" i="32" a="1"/>
  <c r="G27" i="32" s="1"/>
  <c r="G28" i="32" a="1"/>
  <c r="G28" i="32" s="1"/>
  <c r="G29" i="32" a="1"/>
  <c r="G29" i="32" s="1"/>
  <c r="G30" i="32" a="1"/>
  <c r="G30" i="32" s="1"/>
  <c r="G31" i="32" a="1"/>
  <c r="G31" i="32" s="1"/>
  <c r="G32" i="32" a="1"/>
  <c r="G32" i="32" s="1"/>
  <c r="G33" i="32" a="1"/>
  <c r="G33" i="32" s="1"/>
  <c r="G34" i="32" a="1"/>
  <c r="G34" i="32" s="1"/>
  <c r="G35" i="32" a="1"/>
  <c r="G35" i="32" s="1"/>
  <c r="G36" i="32" a="1"/>
  <c r="G36" i="32" s="1"/>
  <c r="G37" i="32" a="1"/>
  <c r="G37" i="32" s="1"/>
  <c r="G38" i="32" a="1"/>
  <c r="G38" i="32" s="1"/>
  <c r="G39" i="32" a="1"/>
  <c r="G39" i="32" s="1"/>
  <c r="G40" i="32" a="1"/>
  <c r="G40" i="32" s="1"/>
  <c r="G41" i="32" a="1"/>
  <c r="G41" i="32" s="1"/>
  <c r="G42" i="32" a="1"/>
  <c r="G42" i="32" s="1"/>
  <c r="G43" i="32" a="1"/>
  <c r="G43" i="32" s="1"/>
  <c r="G44" i="32" a="1"/>
  <c r="G44" i="32" s="1"/>
  <c r="G45" i="32" a="1"/>
  <c r="G45" i="32" s="1"/>
  <c r="G46" i="32" a="1"/>
  <c r="G46" i="32" s="1"/>
  <c r="G47" i="32" a="1"/>
  <c r="G47" i="32" s="1"/>
  <c r="G48" i="32" a="1"/>
  <c r="G48" i="32" s="1"/>
  <c r="G49" i="32" a="1"/>
  <c r="G49" i="32" s="1"/>
  <c r="G50" i="32" a="1"/>
  <c r="G50" i="32" s="1"/>
  <c r="G51" i="32" a="1"/>
  <c r="G51" i="32" s="1"/>
  <c r="G52" i="32" a="1"/>
  <c r="G52" i="32" s="1"/>
  <c r="G53" i="32" a="1"/>
  <c r="G53" i="32" s="1"/>
  <c r="G54" i="32" a="1"/>
  <c r="G54" i="32" s="1"/>
  <c r="G55" i="32" a="1"/>
  <c r="G55" i="32" s="1"/>
  <c r="G56" i="32" a="1"/>
  <c r="G56" i="32" s="1"/>
  <c r="G57" i="32" a="1"/>
  <c r="G57" i="32" s="1"/>
  <c r="G58" i="32" a="1"/>
  <c r="G58" i="32" s="1"/>
  <c r="G59" i="32" a="1"/>
  <c r="G59" i="32" s="1"/>
  <c r="G60" i="32" a="1"/>
  <c r="G60" i="32" s="1"/>
  <c r="G61" i="32" a="1"/>
  <c r="G61" i="32" s="1"/>
  <c r="G62" i="32" a="1"/>
  <c r="G62" i="32" s="1"/>
  <c r="G2" i="32" a="1"/>
  <c r="G2" i="32" s="1"/>
  <c r="G4" i="25"/>
  <c r="G5" i="25"/>
  <c r="G6" i="25"/>
  <c r="G7" i="25"/>
  <c r="G8" i="25"/>
  <c r="G9" i="25"/>
  <c r="G10" i="25"/>
  <c r="G11" i="25"/>
  <c r="G12" i="25"/>
  <c r="G13" i="25"/>
  <c r="G14" i="25"/>
  <c r="G15" i="25"/>
  <c r="G16" i="25"/>
  <c r="G17" i="25"/>
  <c r="G18" i="25"/>
  <c r="G19" i="25"/>
  <c r="G20" i="25"/>
  <c r="G21" i="25"/>
  <c r="G22" i="25"/>
  <c r="G23" i="25"/>
  <c r="G24" i="25"/>
  <c r="G25" i="25"/>
  <c r="G26" i="25"/>
  <c r="G27" i="25"/>
  <c r="G28" i="25"/>
  <c r="G29" i="25"/>
  <c r="G30" i="25"/>
  <c r="G31" i="25"/>
  <c r="G32" i="25"/>
  <c r="G33" i="25"/>
  <c r="G34" i="25"/>
  <c r="G35" i="25"/>
  <c r="G36" i="25"/>
  <c r="G37" i="25"/>
  <c r="G38" i="25"/>
  <c r="G39" i="25"/>
  <c r="G40" i="25"/>
  <c r="G41" i="25"/>
  <c r="G42" i="25"/>
  <c r="G43" i="25"/>
  <c r="G44" i="25"/>
  <c r="G45" i="25"/>
  <c r="G46" i="25"/>
  <c r="G47" i="25"/>
  <c r="G48" i="25"/>
  <c r="G49" i="25"/>
  <c r="G50" i="25"/>
  <c r="G51" i="25"/>
  <c r="G52" i="25"/>
  <c r="G53" i="25"/>
  <c r="G54" i="25"/>
  <c r="G55" i="25"/>
  <c r="G56" i="25"/>
  <c r="G57" i="25"/>
  <c r="G58" i="25"/>
  <c r="G59" i="25"/>
  <c r="G60" i="25"/>
  <c r="G61" i="25"/>
  <c r="G62" i="25"/>
  <c r="G63" i="25"/>
  <c r="G64" i="25"/>
  <c r="G65" i="25"/>
  <c r="G66" i="25"/>
  <c r="G67" i="25"/>
  <c r="G68" i="25"/>
  <c r="G69" i="25"/>
  <c r="G70" i="25"/>
  <c r="G71" i="25"/>
  <c r="G72" i="25"/>
  <c r="G73" i="25"/>
  <c r="G74" i="25"/>
  <c r="G75" i="25"/>
  <c r="G76" i="25"/>
  <c r="G77" i="25"/>
  <c r="G78" i="25"/>
  <c r="G79" i="25"/>
  <c r="G80" i="25"/>
  <c r="G81" i="25"/>
  <c r="G82" i="25"/>
  <c r="G83" i="25"/>
  <c r="G84" i="25"/>
  <c r="G85" i="25"/>
  <c r="G86" i="25"/>
  <c r="G87" i="25"/>
  <c r="G88" i="25"/>
  <c r="G89" i="25"/>
  <c r="G90" i="25"/>
  <c r="G91" i="25"/>
  <c r="G92" i="25"/>
  <c r="G93" i="25"/>
  <c r="G94" i="25"/>
  <c r="G95" i="25"/>
  <c r="G96" i="25"/>
  <c r="G97" i="25"/>
  <c r="G98" i="25"/>
  <c r="G99" i="25"/>
  <c r="G100" i="25"/>
  <c r="G101" i="25"/>
  <c r="G102" i="25"/>
  <c r="G103" i="25"/>
  <c r="G104" i="25"/>
  <c r="G105" i="25"/>
  <c r="G106" i="25"/>
  <c r="G107" i="25"/>
  <c r="G108" i="25"/>
  <c r="G109" i="25"/>
  <c r="G110" i="25"/>
  <c r="G111" i="25"/>
  <c r="G112" i="25"/>
  <c r="G113" i="25"/>
  <c r="G114" i="25"/>
  <c r="G115" i="25"/>
  <c r="G116" i="25"/>
  <c r="G117" i="25"/>
  <c r="G118" i="25"/>
  <c r="G119" i="25"/>
  <c r="G120" i="25"/>
  <c r="G121" i="25"/>
  <c r="G122" i="25"/>
  <c r="G123" i="25"/>
  <c r="G124" i="25"/>
  <c r="G125" i="25"/>
  <c r="G126" i="25"/>
  <c r="G127" i="25"/>
  <c r="G128" i="25"/>
  <c r="G129" i="25"/>
  <c r="G130" i="25"/>
  <c r="G131" i="25"/>
  <c r="G132" i="25"/>
  <c r="G133" i="25"/>
  <c r="G134" i="25"/>
  <c r="G135" i="25"/>
  <c r="G136" i="25"/>
  <c r="G137" i="25"/>
  <c r="G138" i="25"/>
  <c r="G139" i="25"/>
  <c r="G140" i="25"/>
  <c r="G141" i="25"/>
  <c r="G142" i="25"/>
  <c r="G143" i="25"/>
  <c r="G144" i="25"/>
  <c r="G145" i="25"/>
  <c r="G146" i="25"/>
  <c r="G147" i="25"/>
  <c r="G148" i="25"/>
  <c r="G149" i="25"/>
  <c r="G150" i="25"/>
  <c r="G151" i="25"/>
  <c r="G152" i="25"/>
  <c r="G153" i="25"/>
  <c r="G154" i="25"/>
  <c r="G155" i="25"/>
  <c r="G156" i="25"/>
  <c r="G157" i="25"/>
  <c r="G158" i="25"/>
  <c r="G159" i="25"/>
  <c r="G160" i="25"/>
  <c r="G161" i="25"/>
  <c r="G162" i="25"/>
  <c r="G163" i="25"/>
  <c r="G164" i="25"/>
  <c r="G165" i="25"/>
  <c r="G166" i="25"/>
  <c r="G167" i="25"/>
  <c r="G168" i="25"/>
  <c r="G169" i="25"/>
  <c r="G170" i="25"/>
  <c r="G171" i="25"/>
  <c r="G172" i="25"/>
  <c r="G173" i="25"/>
  <c r="G174" i="25"/>
  <c r="G175" i="25"/>
  <c r="G176" i="25"/>
  <c r="G177" i="25"/>
  <c r="G178" i="25"/>
  <c r="G179" i="25"/>
  <c r="G180" i="25"/>
  <c r="G181" i="25"/>
  <c r="G182" i="25"/>
  <c r="G183" i="25"/>
  <c r="G184" i="25"/>
  <c r="G185" i="25"/>
  <c r="G186" i="25"/>
  <c r="G187" i="25"/>
  <c r="G188" i="25"/>
  <c r="G189" i="25"/>
  <c r="G190" i="25"/>
  <c r="G191" i="25"/>
  <c r="G192" i="25"/>
  <c r="G193" i="25"/>
  <c r="G194" i="25"/>
  <c r="G195" i="25"/>
  <c r="G196" i="25"/>
  <c r="G197" i="25"/>
  <c r="G198" i="25"/>
  <c r="G199" i="25"/>
  <c r="G200" i="25"/>
  <c r="G201" i="25"/>
  <c r="G202" i="25"/>
  <c r="G203" i="25"/>
  <c r="G204" i="25"/>
  <c r="G205" i="25"/>
  <c r="G206" i="25"/>
  <c r="G207" i="25"/>
  <c r="G208" i="25"/>
  <c r="G209" i="25"/>
  <c r="G210" i="25"/>
  <c r="G211" i="25"/>
  <c r="G212" i="25"/>
  <c r="G213" i="25"/>
  <c r="G214" i="25"/>
  <c r="G215" i="25"/>
  <c r="G216" i="25"/>
  <c r="G217" i="25"/>
  <c r="G218" i="25"/>
  <c r="G219" i="25"/>
  <c r="G220" i="25"/>
  <c r="G221" i="25"/>
  <c r="G222" i="25"/>
  <c r="G223" i="25"/>
  <c r="G224" i="25"/>
  <c r="G225" i="25"/>
  <c r="G226" i="25"/>
  <c r="G227" i="25"/>
  <c r="G228" i="25"/>
  <c r="G229" i="25"/>
  <c r="G230" i="25"/>
  <c r="G231" i="25"/>
  <c r="G232" i="25"/>
  <c r="G233" i="25"/>
  <c r="G234" i="25"/>
  <c r="G235" i="25"/>
  <c r="G236" i="25"/>
  <c r="G237" i="25"/>
  <c r="G238" i="25"/>
  <c r="G239" i="25"/>
  <c r="G240" i="25"/>
  <c r="G241" i="25"/>
  <c r="G242" i="25"/>
  <c r="G243" i="25"/>
  <c r="G244" i="25"/>
  <c r="G245" i="25"/>
  <c r="G246" i="25"/>
  <c r="G247" i="25"/>
  <c r="G248" i="25"/>
  <c r="G249" i="25"/>
  <c r="G250" i="25"/>
  <c r="G251" i="25"/>
  <c r="G252" i="25"/>
  <c r="G253" i="25"/>
  <c r="G254" i="25"/>
  <c r="G255" i="25"/>
  <c r="G256" i="25"/>
  <c r="G257" i="25"/>
  <c r="G258" i="25"/>
  <c r="G259" i="25"/>
  <c r="G260" i="25"/>
  <c r="G261" i="25"/>
  <c r="G262" i="25"/>
  <c r="G263" i="25"/>
  <c r="G264" i="25"/>
  <c r="G265" i="25"/>
  <c r="G266" i="25"/>
  <c r="G267" i="25"/>
  <c r="G268" i="25"/>
  <c r="G269" i="25"/>
  <c r="G270" i="25"/>
  <c r="G271" i="25"/>
  <c r="G272" i="25"/>
  <c r="G273" i="25"/>
  <c r="G274" i="25"/>
  <c r="G275" i="25"/>
  <c r="G276" i="25"/>
  <c r="G277" i="25"/>
  <c r="G278" i="25"/>
  <c r="G279" i="25"/>
  <c r="G280" i="25"/>
  <c r="G281" i="25"/>
  <c r="G282" i="25"/>
  <c r="G283" i="25"/>
  <c r="G284" i="25"/>
  <c r="G285" i="25"/>
  <c r="G286" i="25"/>
  <c r="G287" i="25"/>
  <c r="G288" i="25"/>
  <c r="G289" i="25"/>
  <c r="G290" i="25"/>
  <c r="G291" i="25"/>
  <c r="G292" i="25"/>
  <c r="G293" i="25"/>
  <c r="G294" i="25"/>
  <c r="G295" i="25"/>
  <c r="G296" i="25"/>
  <c r="G297" i="25"/>
  <c r="G298" i="25"/>
  <c r="G299" i="25"/>
  <c r="G300" i="25"/>
  <c r="G301" i="25"/>
  <c r="G302" i="25"/>
  <c r="G303" i="25"/>
  <c r="G304" i="25"/>
  <c r="G305" i="25"/>
  <c r="G306" i="25"/>
  <c r="G307" i="25"/>
  <c r="G308" i="25"/>
  <c r="G309" i="25"/>
  <c r="G310" i="25"/>
  <c r="G311" i="25"/>
  <c r="G312" i="25"/>
  <c r="G313" i="25"/>
  <c r="G314" i="25"/>
  <c r="G315" i="25"/>
  <c r="G316" i="25"/>
  <c r="G317" i="25"/>
  <c r="G318" i="25"/>
  <c r="G319" i="25"/>
  <c r="G320" i="25"/>
  <c r="G321" i="25"/>
  <c r="G322" i="25"/>
  <c r="G323" i="25"/>
  <c r="G324" i="25"/>
  <c r="G325" i="25"/>
  <c r="G326" i="25"/>
  <c r="G327" i="25"/>
  <c r="G328" i="25"/>
  <c r="G329" i="25"/>
  <c r="G330" i="25"/>
  <c r="G331" i="25"/>
  <c r="G332" i="25"/>
  <c r="G333" i="25"/>
  <c r="G334" i="25"/>
  <c r="G335" i="25"/>
  <c r="G336" i="25"/>
  <c r="G337" i="25"/>
  <c r="G338" i="25"/>
  <c r="G339" i="25"/>
  <c r="G340" i="25"/>
  <c r="G341" i="25"/>
  <c r="G342" i="25"/>
  <c r="G343" i="25"/>
  <c r="G344" i="25"/>
  <c r="G345" i="25"/>
  <c r="G346" i="25"/>
  <c r="G347" i="25"/>
  <c r="G348" i="25"/>
  <c r="G349" i="25"/>
  <c r="G350" i="25"/>
  <c r="G351" i="25"/>
  <c r="G352" i="25"/>
  <c r="G353" i="25"/>
  <c r="G354" i="25"/>
  <c r="G355" i="25"/>
  <c r="G356" i="25"/>
  <c r="G357" i="25"/>
  <c r="G358" i="25"/>
  <c r="G359" i="25"/>
  <c r="G360" i="25"/>
  <c r="G361" i="25"/>
  <c r="G362" i="25"/>
  <c r="G363" i="25"/>
  <c r="G364" i="25"/>
  <c r="G365" i="25"/>
  <c r="G366" i="25"/>
  <c r="G367" i="25"/>
  <c r="G368" i="25"/>
  <c r="G369" i="25"/>
  <c r="G370" i="25"/>
  <c r="G371" i="25"/>
  <c r="G372" i="25"/>
  <c r="G373" i="25"/>
  <c r="G374" i="25"/>
  <c r="G375" i="25"/>
  <c r="G376" i="25"/>
  <c r="G377" i="25"/>
  <c r="G378" i="25"/>
  <c r="G379" i="25"/>
  <c r="G380" i="25"/>
  <c r="G381" i="25"/>
  <c r="G382" i="25"/>
  <c r="G383" i="25"/>
  <c r="G384" i="25"/>
  <c r="G385" i="25"/>
  <c r="G386" i="25"/>
  <c r="G387" i="25"/>
  <c r="G388" i="25"/>
  <c r="G389" i="25"/>
  <c r="G390" i="25"/>
  <c r="G391" i="25"/>
  <c r="G392" i="25"/>
  <c r="G393" i="25"/>
  <c r="G394" i="25"/>
  <c r="G395" i="25"/>
  <c r="G396" i="25"/>
  <c r="G397" i="25"/>
  <c r="G398" i="25"/>
  <c r="G399" i="25"/>
  <c r="G400" i="25"/>
  <c r="G401" i="25"/>
  <c r="G402" i="25"/>
  <c r="G403" i="25"/>
  <c r="G404" i="25"/>
  <c r="G405" i="25"/>
  <c r="G406" i="25"/>
  <c r="G407" i="25"/>
  <c r="G408" i="25"/>
  <c r="G409" i="25"/>
  <c r="G410" i="25"/>
  <c r="G411" i="25"/>
  <c r="G412" i="25"/>
  <c r="G413" i="25"/>
  <c r="G414" i="25"/>
  <c r="G415" i="25"/>
  <c r="G416" i="25"/>
  <c r="G417" i="25"/>
  <c r="G418" i="25"/>
  <c r="G419" i="25"/>
  <c r="G420" i="25"/>
  <c r="G421" i="25"/>
  <c r="G422" i="25"/>
  <c r="G423" i="25"/>
  <c r="G424" i="25"/>
  <c r="G425" i="25"/>
  <c r="G426" i="25"/>
  <c r="G427" i="25"/>
  <c r="G428" i="25"/>
  <c r="G429" i="25"/>
  <c r="G430" i="25"/>
  <c r="G431" i="25"/>
  <c r="G432" i="25"/>
  <c r="G433" i="25"/>
  <c r="G434" i="25"/>
  <c r="G435" i="25"/>
  <c r="G436" i="25"/>
  <c r="G437" i="25"/>
  <c r="G438" i="25"/>
  <c r="G439" i="25"/>
  <c r="G440" i="25"/>
  <c r="G441" i="25"/>
  <c r="G442" i="25"/>
  <c r="G443" i="25"/>
  <c r="G444" i="25"/>
  <c r="G445" i="25"/>
  <c r="G446" i="25"/>
  <c r="G447" i="25"/>
  <c r="G448" i="25"/>
  <c r="G449" i="25"/>
  <c r="G450" i="25"/>
  <c r="G451" i="25"/>
  <c r="G452" i="25"/>
  <c r="G453" i="25"/>
  <c r="G454" i="25"/>
  <c r="G455" i="25"/>
  <c r="G456" i="25"/>
  <c r="G457" i="25"/>
  <c r="G458" i="25"/>
  <c r="G459" i="25"/>
  <c r="G460" i="25"/>
  <c r="G461" i="25"/>
  <c r="G462" i="25"/>
  <c r="G463" i="25"/>
  <c r="G464" i="25"/>
  <c r="G465" i="25"/>
  <c r="G466" i="25"/>
  <c r="G467" i="25"/>
  <c r="G468" i="25"/>
  <c r="G469" i="25"/>
  <c r="G470" i="25"/>
  <c r="G471" i="25"/>
  <c r="G472" i="25"/>
  <c r="G473" i="25"/>
  <c r="G474" i="25"/>
  <c r="G475" i="25"/>
  <c r="G476" i="25"/>
  <c r="G477" i="25"/>
  <c r="G478" i="25"/>
  <c r="G479" i="25"/>
  <c r="G480" i="25"/>
  <c r="G481" i="25"/>
  <c r="G482" i="25"/>
  <c r="G483" i="25"/>
  <c r="G484" i="25"/>
  <c r="G485" i="25"/>
  <c r="G486" i="25"/>
  <c r="G487" i="25"/>
  <c r="G488" i="25"/>
  <c r="G489" i="25"/>
  <c r="G490" i="25"/>
  <c r="G491" i="25"/>
  <c r="G492" i="25"/>
  <c r="G493" i="25"/>
  <c r="G494" i="25"/>
  <c r="G495" i="25"/>
  <c r="G496" i="25"/>
  <c r="G497" i="25"/>
  <c r="G498" i="25"/>
  <c r="G499" i="25"/>
  <c r="G500" i="25"/>
  <c r="G501" i="25"/>
  <c r="G502" i="25"/>
  <c r="G503" i="25"/>
  <c r="G504" i="25"/>
  <c r="G505" i="25"/>
  <c r="G506" i="25"/>
  <c r="G507" i="25"/>
  <c r="G508" i="25"/>
  <c r="G509" i="25"/>
  <c r="G510" i="25"/>
  <c r="G511" i="25"/>
  <c r="G512" i="25"/>
  <c r="G513" i="25"/>
  <c r="G514" i="25"/>
  <c r="G515" i="25"/>
  <c r="G516" i="25"/>
  <c r="G517" i="25"/>
  <c r="G518" i="25"/>
  <c r="G519" i="25"/>
  <c r="G520" i="25"/>
  <c r="G521" i="25"/>
  <c r="G522" i="25"/>
  <c r="G523" i="25"/>
  <c r="G524" i="25"/>
  <c r="G525" i="25"/>
  <c r="G526" i="25"/>
  <c r="G527" i="25"/>
  <c r="G528" i="25"/>
  <c r="G529" i="25"/>
  <c r="G530" i="25"/>
  <c r="G531" i="25"/>
  <c r="G532" i="25"/>
  <c r="G533" i="25"/>
  <c r="G534" i="25"/>
  <c r="G535" i="25"/>
  <c r="G536" i="25"/>
  <c r="G537" i="25"/>
  <c r="G538" i="25"/>
  <c r="G539" i="25"/>
  <c r="G540" i="25"/>
  <c r="G541" i="25"/>
  <c r="G542" i="25"/>
  <c r="G543" i="25"/>
  <c r="G544" i="25"/>
  <c r="G545" i="25"/>
  <c r="G546" i="25"/>
  <c r="G547" i="25"/>
  <c r="G548" i="25"/>
  <c r="G549" i="25"/>
  <c r="G550" i="25"/>
  <c r="G551" i="25"/>
  <c r="G552" i="25"/>
  <c r="G553" i="25"/>
  <c r="G554" i="25"/>
  <c r="G555" i="25"/>
  <c r="G556" i="25"/>
  <c r="G557" i="25"/>
  <c r="G558" i="25"/>
  <c r="G559" i="25"/>
  <c r="G560" i="25"/>
  <c r="G561" i="25"/>
  <c r="G562" i="25"/>
  <c r="G563" i="25"/>
  <c r="G564" i="25"/>
  <c r="G565" i="25"/>
  <c r="G566" i="25"/>
  <c r="G567" i="25"/>
  <c r="G568" i="25"/>
  <c r="G569" i="25"/>
  <c r="G570" i="25"/>
  <c r="G571" i="25"/>
  <c r="G572" i="25"/>
  <c r="G573" i="25"/>
  <c r="G574" i="25"/>
  <c r="G575" i="25"/>
  <c r="G576" i="25"/>
  <c r="G577" i="25"/>
  <c r="G578" i="25"/>
  <c r="G579" i="25"/>
  <c r="G580" i="25"/>
  <c r="G581" i="25"/>
  <c r="G582" i="25"/>
  <c r="G583" i="25"/>
  <c r="G584" i="25"/>
  <c r="G585" i="25"/>
  <c r="G586" i="25"/>
  <c r="G587" i="25"/>
  <c r="G588" i="25"/>
  <c r="G589" i="25"/>
  <c r="G590" i="25"/>
  <c r="G591" i="25"/>
  <c r="G592" i="25"/>
  <c r="G593" i="25"/>
  <c r="G594" i="25"/>
  <c r="G595" i="25"/>
  <c r="G596" i="25"/>
  <c r="G597" i="25"/>
  <c r="G598" i="25"/>
  <c r="G599" i="25"/>
  <c r="G600" i="25"/>
  <c r="G601" i="25"/>
  <c r="G602" i="25"/>
  <c r="G603" i="25"/>
  <c r="G604" i="25"/>
  <c r="G605" i="25"/>
  <c r="G606" i="25"/>
  <c r="G607" i="25"/>
  <c r="G608" i="25"/>
  <c r="G609" i="25"/>
  <c r="G610" i="25"/>
  <c r="G611" i="25"/>
  <c r="G612" i="25"/>
  <c r="G613" i="25"/>
  <c r="G614" i="25"/>
  <c r="G615" i="25"/>
  <c r="G616" i="25"/>
  <c r="G617" i="25"/>
  <c r="G618" i="25"/>
  <c r="G619" i="25"/>
  <c r="G620" i="25"/>
  <c r="G621" i="25"/>
  <c r="G622" i="25"/>
  <c r="G623" i="25"/>
  <c r="G624" i="25"/>
  <c r="G625" i="25"/>
  <c r="G626" i="25"/>
  <c r="G627" i="25"/>
  <c r="G628" i="25"/>
  <c r="G629" i="25"/>
  <c r="G630" i="25"/>
  <c r="G631" i="25"/>
  <c r="G632" i="25"/>
  <c r="G633" i="25"/>
  <c r="G634" i="25"/>
  <c r="G635" i="25"/>
  <c r="G636" i="25"/>
  <c r="G637" i="25"/>
  <c r="G638" i="25"/>
  <c r="G639" i="25"/>
  <c r="G640" i="25"/>
  <c r="G641" i="25"/>
  <c r="G642" i="25"/>
  <c r="G643" i="25"/>
  <c r="G644" i="25"/>
  <c r="G645" i="25"/>
  <c r="G646" i="25"/>
  <c r="G647" i="25"/>
  <c r="G648" i="25"/>
  <c r="G649" i="25"/>
  <c r="G650" i="25"/>
  <c r="G651" i="25"/>
  <c r="G652" i="25"/>
  <c r="G653" i="25"/>
  <c r="G654" i="25"/>
  <c r="G655" i="25"/>
  <c r="G656" i="25"/>
  <c r="G657" i="25"/>
  <c r="G658" i="25"/>
  <c r="G659" i="25"/>
  <c r="G660" i="25"/>
  <c r="G661" i="25"/>
  <c r="G662" i="25"/>
  <c r="G663" i="25"/>
  <c r="G664" i="25"/>
  <c r="G665" i="25"/>
  <c r="G666" i="25"/>
  <c r="G667" i="25"/>
  <c r="G668" i="25"/>
  <c r="G669" i="25"/>
  <c r="G670" i="25"/>
  <c r="G671" i="25"/>
  <c r="G672" i="25"/>
  <c r="G673" i="25"/>
  <c r="G674" i="25"/>
  <c r="G675" i="25"/>
  <c r="G676" i="25"/>
  <c r="G677" i="25"/>
  <c r="G678" i="25"/>
  <c r="G679" i="25"/>
  <c r="G680" i="25"/>
  <c r="G681" i="25"/>
  <c r="G682" i="25"/>
  <c r="G683" i="25"/>
  <c r="G684" i="25"/>
  <c r="G685" i="25"/>
  <c r="G686" i="25"/>
  <c r="G687" i="25"/>
  <c r="G688" i="25"/>
  <c r="G689" i="25"/>
  <c r="G690" i="25"/>
  <c r="G691" i="25"/>
  <c r="G692" i="25"/>
  <c r="G693" i="25"/>
  <c r="G694" i="25"/>
  <c r="G695" i="25"/>
  <c r="G696" i="25"/>
  <c r="G697" i="25"/>
  <c r="G698" i="25"/>
  <c r="G699" i="25"/>
  <c r="G700" i="25"/>
  <c r="G701" i="25"/>
  <c r="G702" i="25"/>
  <c r="G703" i="25"/>
  <c r="G704" i="25"/>
  <c r="G705" i="25"/>
  <c r="G706" i="25"/>
  <c r="G707" i="25"/>
  <c r="G708" i="25"/>
  <c r="G709" i="25"/>
  <c r="G710" i="25"/>
  <c r="G711" i="25"/>
  <c r="G712" i="25"/>
  <c r="G713" i="25"/>
  <c r="G714" i="25"/>
  <c r="G715" i="25"/>
  <c r="G716" i="25"/>
  <c r="G717" i="25"/>
  <c r="G718" i="25"/>
  <c r="G719" i="25"/>
  <c r="G720" i="25"/>
  <c r="G721" i="25"/>
  <c r="G722" i="25"/>
  <c r="G723" i="25"/>
  <c r="G724" i="25"/>
  <c r="G725" i="25"/>
  <c r="G726" i="25"/>
  <c r="G727" i="25"/>
  <c r="G728" i="25"/>
  <c r="G729" i="25"/>
  <c r="G730" i="25"/>
  <c r="G731" i="25"/>
  <c r="G732" i="25"/>
  <c r="G733" i="25"/>
  <c r="G734" i="25"/>
  <c r="G735" i="25"/>
  <c r="G736" i="25"/>
  <c r="G737" i="25"/>
  <c r="G738" i="25"/>
  <c r="G739" i="25"/>
  <c r="G740" i="25"/>
  <c r="G741" i="25"/>
  <c r="G742" i="25"/>
  <c r="G743" i="25"/>
  <c r="G744" i="25"/>
  <c r="G745" i="25"/>
  <c r="G746" i="25"/>
  <c r="G747" i="25"/>
  <c r="G748" i="25"/>
  <c r="G749" i="25"/>
  <c r="G750" i="25"/>
  <c r="G751" i="25"/>
  <c r="G752" i="25"/>
  <c r="G753" i="25"/>
  <c r="G754" i="25"/>
  <c r="G755" i="25"/>
  <c r="G756" i="25"/>
  <c r="G757" i="25"/>
  <c r="G758" i="25"/>
  <c r="G759" i="25"/>
  <c r="G760" i="25"/>
  <c r="G761" i="25"/>
  <c r="G762" i="25"/>
  <c r="G763" i="25"/>
  <c r="G764" i="25"/>
  <c r="G765" i="25"/>
  <c r="G766" i="25"/>
  <c r="G767" i="25"/>
  <c r="G768" i="25"/>
  <c r="G769" i="25"/>
  <c r="G770" i="25"/>
  <c r="G771" i="25"/>
  <c r="G772" i="25"/>
  <c r="G773" i="25"/>
  <c r="G774" i="25"/>
  <c r="G775" i="25"/>
  <c r="G776" i="25"/>
  <c r="G777" i="25"/>
  <c r="G778" i="25"/>
  <c r="G779" i="25"/>
  <c r="G780" i="25"/>
  <c r="G781" i="25"/>
  <c r="G782" i="25"/>
  <c r="G783" i="25"/>
  <c r="G784" i="25"/>
  <c r="G785" i="25"/>
  <c r="G786" i="25"/>
  <c r="G787" i="25"/>
  <c r="G788" i="25"/>
  <c r="G789" i="25"/>
  <c r="G790" i="25"/>
  <c r="G791" i="25"/>
  <c r="G792" i="25"/>
  <c r="G793" i="25"/>
  <c r="G794" i="25"/>
  <c r="G795" i="25"/>
  <c r="G796" i="25"/>
  <c r="G797" i="25"/>
  <c r="G798" i="25"/>
  <c r="G799" i="25"/>
  <c r="G800" i="25"/>
  <c r="G801" i="25"/>
  <c r="G802" i="25"/>
  <c r="G803" i="25"/>
  <c r="G804" i="25"/>
  <c r="G805" i="25"/>
  <c r="G806" i="25"/>
  <c r="G807" i="25"/>
  <c r="G808" i="25"/>
  <c r="G809" i="25"/>
  <c r="G810" i="25"/>
  <c r="G811" i="25"/>
  <c r="G812" i="25"/>
  <c r="G813" i="25"/>
  <c r="G814" i="25"/>
  <c r="G815" i="25"/>
  <c r="G816" i="25"/>
  <c r="G817" i="25"/>
  <c r="G818" i="25"/>
  <c r="G819" i="25"/>
  <c r="G820" i="25"/>
  <c r="G821" i="25"/>
  <c r="G822" i="25"/>
  <c r="G823" i="25"/>
  <c r="G824" i="25"/>
  <c r="G825" i="25"/>
  <c r="G826" i="25"/>
  <c r="G827" i="25"/>
  <c r="G828" i="25"/>
  <c r="G829" i="25"/>
  <c r="G830" i="25"/>
  <c r="G831" i="25"/>
  <c r="G832" i="25"/>
  <c r="G833" i="25"/>
  <c r="G834" i="25"/>
  <c r="G835" i="25"/>
  <c r="G836" i="25"/>
  <c r="G837" i="25"/>
  <c r="G838" i="25"/>
  <c r="G839" i="25"/>
  <c r="G840" i="25"/>
  <c r="G841" i="25"/>
  <c r="G842" i="25"/>
  <c r="G843" i="25"/>
  <c r="G844" i="25"/>
  <c r="G845" i="25"/>
  <c r="G846" i="25"/>
  <c r="G847" i="25"/>
  <c r="G848" i="25"/>
  <c r="G849" i="25"/>
  <c r="G850" i="25"/>
  <c r="G851" i="25"/>
  <c r="G852" i="25"/>
  <c r="G853" i="25"/>
  <c r="G854" i="25"/>
  <c r="G855" i="25"/>
  <c r="G856" i="25"/>
  <c r="G857" i="25"/>
  <c r="G858" i="25"/>
  <c r="G859" i="25"/>
  <c r="G860" i="25"/>
  <c r="G861" i="25"/>
  <c r="G862" i="25"/>
  <c r="G863" i="25"/>
  <c r="G864" i="25"/>
  <c r="G865" i="25"/>
  <c r="G866" i="25"/>
  <c r="G867" i="25"/>
  <c r="G868" i="25"/>
  <c r="G869" i="25"/>
  <c r="G870" i="25"/>
  <c r="G871" i="25"/>
  <c r="G872" i="25"/>
  <c r="G873" i="25"/>
  <c r="G874" i="25"/>
  <c r="G875" i="25"/>
  <c r="G876" i="25"/>
  <c r="G877" i="25"/>
  <c r="G878" i="25"/>
  <c r="G879" i="25"/>
  <c r="G880" i="25"/>
  <c r="G881" i="25"/>
  <c r="G882" i="25"/>
  <c r="G883" i="25"/>
  <c r="G884" i="25"/>
  <c r="G885" i="25"/>
  <c r="G886" i="25"/>
  <c r="G887" i="25"/>
  <c r="G888" i="25"/>
  <c r="G889" i="25"/>
  <c r="G890" i="25"/>
  <c r="G891" i="25"/>
  <c r="G892" i="25"/>
  <c r="G893" i="25"/>
  <c r="G894" i="25"/>
  <c r="G895" i="25"/>
  <c r="G896" i="25"/>
  <c r="G897" i="25"/>
  <c r="G898" i="25"/>
  <c r="G899" i="25"/>
  <c r="G900" i="25"/>
  <c r="G901" i="25"/>
  <c r="G902" i="25"/>
  <c r="G903" i="25"/>
  <c r="G904" i="25"/>
  <c r="G905" i="25"/>
  <c r="G906" i="25"/>
  <c r="G907" i="25"/>
  <c r="G908" i="25"/>
  <c r="G909" i="25"/>
  <c r="G910" i="25"/>
  <c r="G911" i="25"/>
  <c r="G912" i="25"/>
  <c r="G913" i="25"/>
  <c r="G914" i="25"/>
  <c r="G915" i="25"/>
  <c r="G916" i="25"/>
  <c r="G917" i="25"/>
  <c r="G918" i="25"/>
  <c r="G919" i="25"/>
  <c r="G920" i="25"/>
  <c r="G921" i="25"/>
  <c r="G922" i="25"/>
  <c r="G923" i="25"/>
  <c r="G924" i="25"/>
  <c r="G925" i="25"/>
  <c r="G926" i="25"/>
  <c r="G927" i="25"/>
  <c r="G928" i="25"/>
  <c r="G929" i="25"/>
  <c r="G930" i="25"/>
  <c r="G931" i="25"/>
  <c r="G932" i="25"/>
  <c r="G933" i="25"/>
  <c r="G934" i="25"/>
  <c r="G935" i="25"/>
  <c r="G936" i="25"/>
  <c r="G937" i="25"/>
  <c r="G938" i="25"/>
  <c r="G939" i="25"/>
  <c r="G940" i="25"/>
  <c r="G941" i="25"/>
  <c r="G942" i="25"/>
  <c r="G943" i="25"/>
  <c r="G944" i="25"/>
  <c r="G945" i="25"/>
  <c r="G946" i="25"/>
  <c r="G947" i="25"/>
  <c r="G948" i="25"/>
  <c r="G949" i="25"/>
  <c r="G950" i="25"/>
  <c r="G951" i="25"/>
  <c r="G952" i="25"/>
  <c r="G953" i="25"/>
  <c r="G954" i="25"/>
  <c r="G955" i="25"/>
  <c r="G956" i="25"/>
  <c r="G957" i="25"/>
  <c r="G958" i="25"/>
  <c r="G959" i="25"/>
  <c r="G960" i="25"/>
  <c r="G961" i="25"/>
  <c r="G962" i="25"/>
  <c r="G963" i="25"/>
  <c r="G964" i="25"/>
  <c r="G965" i="25"/>
  <c r="G966" i="25"/>
  <c r="G967" i="25"/>
  <c r="G968" i="25"/>
  <c r="G969" i="25"/>
  <c r="G970" i="25"/>
  <c r="G971" i="25"/>
  <c r="G972" i="25"/>
  <c r="G973" i="25"/>
  <c r="G974" i="25"/>
  <c r="G975" i="25"/>
  <c r="G976" i="25"/>
  <c r="G977" i="25"/>
  <c r="G978" i="25"/>
  <c r="G979" i="25"/>
  <c r="G980" i="25"/>
  <c r="G981" i="25"/>
  <c r="G982" i="25"/>
  <c r="G983" i="25"/>
  <c r="G984" i="25"/>
  <c r="G985" i="25"/>
  <c r="G986" i="25"/>
  <c r="G987" i="25"/>
  <c r="G988" i="25"/>
  <c r="G989" i="25"/>
  <c r="G990" i="25"/>
  <c r="G991" i="25"/>
  <c r="G992" i="25"/>
  <c r="G993" i="25"/>
  <c r="G994" i="25"/>
  <c r="G995" i="25"/>
  <c r="G996" i="25"/>
  <c r="G997" i="25"/>
  <c r="G998" i="25"/>
  <c r="G999" i="25"/>
  <c r="G1000" i="25"/>
  <c r="G1001" i="25"/>
  <c r="G1002" i="25"/>
  <c r="G1003" i="25"/>
  <c r="G1004" i="25"/>
  <c r="G1005" i="25"/>
  <c r="G1006" i="25"/>
  <c r="G1007" i="25"/>
  <c r="G1008" i="25"/>
  <c r="G1009" i="25"/>
  <c r="G1010" i="25"/>
  <c r="G1011" i="25"/>
  <c r="G1012" i="25"/>
  <c r="G1013" i="25"/>
  <c r="G1014" i="25"/>
  <c r="G1015" i="25"/>
  <c r="G1016" i="25"/>
  <c r="G1017" i="25"/>
  <c r="G1018" i="25"/>
  <c r="G1019" i="25"/>
  <c r="G1020" i="25"/>
  <c r="G1021" i="25"/>
  <c r="G1022" i="25"/>
  <c r="G1023" i="25"/>
  <c r="G1024" i="25"/>
  <c r="G1025" i="25"/>
  <c r="G1026" i="25"/>
  <c r="G1027" i="25"/>
  <c r="G1028" i="25"/>
  <c r="G1029" i="25"/>
  <c r="G1030" i="25"/>
  <c r="G1031" i="25"/>
  <c r="G1032" i="25"/>
  <c r="G1033" i="25"/>
  <c r="G1034" i="25"/>
  <c r="G1035" i="25"/>
  <c r="G1036" i="25"/>
  <c r="G1037" i="25"/>
  <c r="G1038" i="25"/>
  <c r="G1039" i="25"/>
  <c r="G1040" i="25"/>
  <c r="G1041" i="25"/>
  <c r="G1042" i="25"/>
  <c r="G1043" i="25"/>
  <c r="G1044" i="25"/>
  <c r="G1045" i="25"/>
  <c r="G1046" i="25"/>
  <c r="G1047" i="25"/>
  <c r="G1048" i="25"/>
  <c r="G1049" i="25"/>
  <c r="G1050" i="25"/>
  <c r="G1051" i="25"/>
  <c r="G1052" i="25"/>
  <c r="G1053" i="25"/>
  <c r="G1054" i="25"/>
  <c r="G1055" i="25"/>
  <c r="G1056" i="25"/>
  <c r="G1057" i="25"/>
  <c r="G1058" i="25"/>
  <c r="G1059" i="25"/>
  <c r="G1060" i="25"/>
  <c r="G1061" i="25"/>
  <c r="G1062" i="25"/>
  <c r="G1063" i="25"/>
  <c r="G1064" i="25"/>
  <c r="G1065" i="25"/>
  <c r="G1066" i="25"/>
  <c r="G1067" i="25"/>
  <c r="G1068" i="25"/>
  <c r="G1069" i="25"/>
  <c r="G1070" i="25"/>
  <c r="G1071" i="25"/>
  <c r="G1072" i="25"/>
  <c r="G1073" i="25"/>
  <c r="G1074" i="25"/>
  <c r="G1075" i="25"/>
  <c r="G1076" i="25"/>
  <c r="G1077" i="25"/>
  <c r="G1078" i="25"/>
  <c r="G1079" i="25"/>
  <c r="G1080" i="25"/>
  <c r="G1081" i="25"/>
  <c r="G1082" i="25"/>
  <c r="G1083" i="25"/>
  <c r="G1084" i="25"/>
  <c r="G1085" i="25"/>
  <c r="G1086" i="25"/>
  <c r="G1087" i="25"/>
  <c r="G1088" i="25"/>
  <c r="G1089" i="25"/>
  <c r="G1090" i="25"/>
  <c r="G1091" i="25"/>
  <c r="G1092" i="25"/>
  <c r="G1093" i="25"/>
  <c r="G1094" i="25"/>
  <c r="G1095" i="25"/>
  <c r="G1096" i="25"/>
  <c r="G1097" i="25"/>
  <c r="G1098" i="25"/>
  <c r="G1099" i="25"/>
  <c r="G1100" i="25"/>
  <c r="G1101" i="25"/>
  <c r="G1102" i="25"/>
  <c r="G1103" i="25"/>
  <c r="G1104" i="25"/>
  <c r="G1105" i="25"/>
  <c r="G1106" i="25"/>
  <c r="G1107" i="25"/>
  <c r="G1108" i="25"/>
  <c r="G1109" i="25"/>
  <c r="G1110" i="25"/>
  <c r="G1111" i="25"/>
  <c r="G1112" i="25"/>
  <c r="G1113" i="25"/>
  <c r="G1114" i="25"/>
  <c r="G1115" i="25"/>
  <c r="G1116" i="25"/>
  <c r="G1117" i="25"/>
  <c r="G1118" i="25"/>
  <c r="G1119" i="25"/>
  <c r="G1120" i="25"/>
  <c r="G1121" i="25"/>
  <c r="G1122" i="25"/>
  <c r="G1123" i="25"/>
  <c r="G1124" i="25"/>
  <c r="G1125" i="25"/>
  <c r="G1126" i="25"/>
  <c r="G1127" i="25"/>
  <c r="G1128" i="25"/>
  <c r="G1129" i="25"/>
  <c r="G1130" i="25"/>
  <c r="G1131" i="25"/>
  <c r="G1132" i="25"/>
  <c r="G1133" i="25"/>
  <c r="G1134" i="25"/>
  <c r="G1135" i="25"/>
  <c r="G1136" i="25"/>
  <c r="G1137" i="25"/>
  <c r="G1138" i="25"/>
  <c r="G1139" i="25"/>
  <c r="G1140" i="25"/>
  <c r="G1141" i="25"/>
  <c r="G1142" i="25"/>
  <c r="G1143" i="25"/>
  <c r="G1144" i="25"/>
  <c r="G1145" i="25"/>
  <c r="G1146" i="25"/>
  <c r="G1147" i="25"/>
  <c r="G1148" i="25"/>
  <c r="G1149" i="25"/>
  <c r="G1150" i="25"/>
  <c r="G1151" i="25"/>
  <c r="G1152" i="25"/>
  <c r="G1153" i="25"/>
  <c r="G1154" i="25"/>
  <c r="G1155" i="25"/>
  <c r="G1156" i="25"/>
  <c r="G1157" i="25"/>
  <c r="G1158" i="25"/>
  <c r="G1159" i="25"/>
  <c r="G1160" i="25"/>
  <c r="G1161" i="25"/>
  <c r="G1162" i="25"/>
  <c r="G1163" i="25"/>
  <c r="G1164" i="25"/>
  <c r="G1165" i="25"/>
  <c r="G1166" i="25"/>
  <c r="G1167" i="25"/>
  <c r="G1168" i="25"/>
  <c r="G1169" i="25"/>
  <c r="G1170" i="25"/>
  <c r="G1171" i="25"/>
  <c r="G1172" i="25"/>
  <c r="G1173" i="25"/>
  <c r="G1174" i="25"/>
  <c r="G1175" i="25"/>
  <c r="G1176" i="25"/>
  <c r="G1177" i="25"/>
  <c r="G1178" i="25"/>
  <c r="G1179" i="25"/>
  <c r="G1180" i="25"/>
  <c r="G1181" i="25"/>
  <c r="G1182" i="25"/>
  <c r="G1183" i="25"/>
  <c r="G1184" i="25"/>
  <c r="G1185" i="25"/>
  <c r="G1186" i="25"/>
  <c r="G1187" i="25"/>
  <c r="G1188" i="25"/>
  <c r="G1189" i="25"/>
  <c r="G1190" i="25"/>
  <c r="G1191" i="25"/>
  <c r="G1192" i="25"/>
  <c r="G1193" i="25"/>
  <c r="G1194" i="25"/>
  <c r="G1195" i="25"/>
  <c r="G1196" i="25"/>
  <c r="G1197" i="25"/>
  <c r="G1198" i="25"/>
  <c r="G1199" i="25"/>
  <c r="G1200" i="25"/>
  <c r="G1201" i="25"/>
  <c r="G1202" i="25"/>
  <c r="G1203" i="25"/>
  <c r="G1204" i="25"/>
  <c r="G1205" i="25"/>
  <c r="G1206" i="25"/>
  <c r="G1207" i="25"/>
  <c r="G1208" i="25"/>
  <c r="G1209" i="25"/>
  <c r="G1210" i="25"/>
  <c r="G1211" i="25"/>
  <c r="G1212" i="25"/>
  <c r="G1213" i="25"/>
  <c r="G1214" i="25"/>
  <c r="G1215" i="25"/>
  <c r="G1216" i="25"/>
  <c r="G1217" i="25"/>
  <c r="G1218" i="25"/>
  <c r="G1219" i="25"/>
  <c r="G1220" i="25"/>
  <c r="G1221" i="25"/>
  <c r="G1222" i="25"/>
  <c r="G1223" i="25"/>
  <c r="G1224" i="25"/>
  <c r="G1225" i="25"/>
  <c r="G1226" i="25"/>
  <c r="G1227" i="25"/>
  <c r="G1228" i="25"/>
  <c r="G1229" i="25"/>
  <c r="G1230" i="25"/>
  <c r="G1231" i="25"/>
  <c r="G1232" i="25"/>
  <c r="G1233" i="25"/>
  <c r="G1234" i="25"/>
  <c r="G1235" i="25"/>
  <c r="G1236" i="25"/>
  <c r="G1237" i="25"/>
  <c r="G1238" i="25"/>
  <c r="G1239" i="25"/>
  <c r="G1240" i="25"/>
  <c r="G1241" i="25"/>
  <c r="G1242" i="25"/>
  <c r="G1243" i="25"/>
  <c r="G1244" i="25"/>
  <c r="G1245" i="25"/>
  <c r="G1246" i="25"/>
  <c r="G1247" i="25"/>
  <c r="G1248" i="25"/>
  <c r="G1249" i="25"/>
  <c r="G1250" i="25"/>
  <c r="G1251" i="25"/>
  <c r="G1252" i="25"/>
  <c r="G1253" i="25"/>
  <c r="G1254" i="25"/>
  <c r="G1255" i="25"/>
  <c r="G1256" i="25"/>
  <c r="G1257" i="25"/>
  <c r="G1258" i="25"/>
  <c r="G1259" i="25"/>
  <c r="G1260" i="25"/>
  <c r="G1261" i="25"/>
  <c r="G1262" i="25"/>
  <c r="G1263" i="25"/>
  <c r="G1264" i="25"/>
  <c r="G1265" i="25"/>
  <c r="G1266" i="25"/>
  <c r="G1267" i="25"/>
  <c r="G1268" i="25"/>
  <c r="G1269" i="25"/>
  <c r="G1270" i="25"/>
  <c r="G1271" i="25"/>
  <c r="G1272" i="25"/>
  <c r="G1273" i="25"/>
  <c r="G1274" i="25"/>
  <c r="G1275" i="25"/>
  <c r="G1276" i="25"/>
  <c r="G1277" i="25"/>
  <c r="G1278" i="25"/>
  <c r="G1279" i="25"/>
  <c r="G1280" i="25"/>
  <c r="G1281" i="25"/>
  <c r="G1282" i="25"/>
  <c r="G1283" i="25"/>
  <c r="G1284" i="25"/>
  <c r="G1285" i="25"/>
  <c r="G1286" i="25"/>
  <c r="G1287" i="25"/>
  <c r="G1288" i="25"/>
  <c r="G1289" i="25"/>
  <c r="G1290" i="25"/>
  <c r="G1291" i="25"/>
  <c r="G1292" i="25"/>
  <c r="G1293" i="25"/>
  <c r="G1294" i="25"/>
  <c r="G1295" i="25"/>
  <c r="G1296" i="25"/>
  <c r="G1297" i="25"/>
  <c r="G1298" i="25"/>
  <c r="G1299" i="25"/>
  <c r="G1300" i="25"/>
  <c r="G1301" i="25"/>
  <c r="G1302" i="25"/>
  <c r="G1303" i="25"/>
  <c r="G1304" i="25"/>
  <c r="G1305" i="25"/>
  <c r="G1306" i="25"/>
  <c r="G1307" i="25"/>
  <c r="G1308" i="25"/>
  <c r="G1309" i="25"/>
  <c r="G1310" i="25"/>
  <c r="G1311" i="25"/>
  <c r="G1312" i="25"/>
  <c r="G1313" i="25"/>
  <c r="G1314" i="25"/>
  <c r="G1315" i="25"/>
  <c r="G1316" i="25"/>
  <c r="G1317" i="25"/>
  <c r="G1318" i="25"/>
  <c r="G1319" i="25"/>
  <c r="G1320" i="25"/>
  <c r="G1321" i="25"/>
  <c r="G1322" i="25"/>
  <c r="G1323" i="25"/>
  <c r="G1324" i="25"/>
  <c r="G1325" i="25"/>
  <c r="G1326" i="25"/>
  <c r="G1327" i="25"/>
  <c r="G1328" i="25"/>
  <c r="G1329" i="25"/>
  <c r="G1330" i="25"/>
  <c r="G1331" i="25"/>
  <c r="G1332" i="25"/>
  <c r="G1333" i="25"/>
  <c r="G1334" i="25"/>
  <c r="G1335" i="25"/>
  <c r="G1336" i="25"/>
  <c r="G1337" i="25"/>
  <c r="G1338" i="25"/>
  <c r="G1339" i="25"/>
  <c r="G1340" i="25"/>
  <c r="G1341" i="25"/>
  <c r="G1342" i="25"/>
  <c r="G1343" i="25"/>
  <c r="G1344" i="25"/>
  <c r="G1345" i="25"/>
  <c r="G1346" i="25"/>
  <c r="G1347" i="25"/>
  <c r="G1348" i="25"/>
  <c r="G1349" i="25"/>
  <c r="G1350" i="25"/>
  <c r="G1351" i="25"/>
  <c r="G1352" i="25"/>
  <c r="G1353" i="25"/>
  <c r="G1354" i="25"/>
  <c r="G1355" i="25"/>
  <c r="G1356" i="25"/>
  <c r="G1357" i="25"/>
  <c r="G1358" i="25"/>
  <c r="G1359" i="25"/>
  <c r="G1360" i="25"/>
  <c r="G1361" i="25"/>
  <c r="G1362" i="25"/>
  <c r="G1363" i="25"/>
  <c r="G1364" i="25"/>
  <c r="G1365" i="25"/>
  <c r="G1366" i="25"/>
  <c r="G1367" i="25"/>
  <c r="G1368" i="25"/>
  <c r="G1369" i="25"/>
  <c r="G1370" i="25"/>
  <c r="G1371" i="25"/>
  <c r="G1372" i="25"/>
  <c r="G1373" i="25"/>
  <c r="G1374" i="25"/>
  <c r="G1375" i="25"/>
  <c r="G1376" i="25"/>
  <c r="G1377" i="25"/>
  <c r="G1378" i="25"/>
  <c r="G1379" i="25"/>
  <c r="G1380" i="25"/>
  <c r="G1381" i="25"/>
  <c r="G1382" i="25"/>
  <c r="G1383" i="25"/>
  <c r="G1384" i="25"/>
  <c r="G1385" i="25"/>
  <c r="G1386" i="25"/>
  <c r="G1387" i="25"/>
  <c r="G1388" i="25"/>
  <c r="G1389" i="25"/>
  <c r="G1390" i="25"/>
  <c r="G1391" i="25"/>
  <c r="G1392" i="25"/>
  <c r="G1393" i="25"/>
  <c r="G1394" i="25"/>
  <c r="G1395" i="25"/>
  <c r="G1396" i="25"/>
  <c r="G1397" i="25"/>
  <c r="G1398" i="25"/>
  <c r="G1399" i="25"/>
  <c r="G1400" i="25"/>
  <c r="G1401" i="25"/>
  <c r="G1402" i="25"/>
  <c r="G1403" i="25"/>
  <c r="G1404" i="25"/>
  <c r="G1405" i="25"/>
  <c r="G1406" i="25"/>
  <c r="G1407" i="25"/>
  <c r="G1408" i="25"/>
  <c r="G1409" i="25"/>
  <c r="G1410" i="25"/>
  <c r="G1411" i="25"/>
  <c r="G1412" i="25"/>
  <c r="G1413" i="25"/>
  <c r="G1414" i="25"/>
  <c r="G1415" i="25"/>
  <c r="G1416" i="25"/>
  <c r="G1417" i="25"/>
  <c r="G1418" i="25"/>
  <c r="G1419" i="25"/>
  <c r="G1420" i="25"/>
  <c r="G1421" i="25"/>
  <c r="G1422" i="25"/>
  <c r="G1423" i="25"/>
  <c r="G1424" i="25"/>
  <c r="G1425" i="25"/>
  <c r="G1426" i="25"/>
  <c r="G1427" i="25"/>
  <c r="G1428" i="25"/>
  <c r="G1429" i="25"/>
  <c r="G1430" i="25"/>
  <c r="G1431" i="25"/>
  <c r="G1432" i="25"/>
  <c r="G1433" i="25"/>
  <c r="G1434" i="25"/>
  <c r="G1435" i="25"/>
  <c r="G1436" i="25"/>
  <c r="G1437" i="25"/>
  <c r="G1438" i="25"/>
  <c r="G1439" i="25"/>
  <c r="G1440" i="25"/>
  <c r="G1441" i="25"/>
  <c r="G1442" i="25"/>
  <c r="G1443" i="25"/>
  <c r="G1444" i="25"/>
  <c r="G1445" i="25"/>
  <c r="G1446" i="25"/>
  <c r="G1447" i="25"/>
  <c r="G1448" i="25"/>
  <c r="G1449" i="25"/>
  <c r="G1450" i="25"/>
  <c r="G1451" i="25"/>
  <c r="G1452" i="25"/>
  <c r="G1453" i="25"/>
  <c r="G1454" i="25"/>
  <c r="G1455" i="25"/>
  <c r="G1456" i="25"/>
  <c r="G1457" i="25"/>
  <c r="G1458" i="25"/>
  <c r="G1459" i="25"/>
  <c r="G1460" i="25"/>
  <c r="G1461" i="25"/>
  <c r="G1462" i="25"/>
  <c r="G1463" i="25"/>
  <c r="G1464" i="25"/>
  <c r="G1465" i="25"/>
  <c r="G1466" i="25"/>
  <c r="G1467" i="25"/>
  <c r="G1468" i="25"/>
  <c r="G1469" i="25"/>
  <c r="G1470" i="25"/>
  <c r="G1471" i="25"/>
  <c r="G1472" i="25"/>
  <c r="G1473" i="25"/>
  <c r="G1474" i="25"/>
  <c r="G1475" i="25"/>
  <c r="G1476" i="25"/>
  <c r="G1477" i="25"/>
  <c r="G1478" i="25"/>
  <c r="G1479" i="25"/>
  <c r="G1480" i="25"/>
  <c r="G1481" i="25"/>
  <c r="G1482" i="25"/>
  <c r="G1483" i="25"/>
  <c r="G1484" i="25"/>
  <c r="G1485" i="25"/>
  <c r="G1486" i="25"/>
  <c r="G1487" i="25"/>
  <c r="G1488" i="25"/>
  <c r="G1489" i="25"/>
  <c r="G1490" i="25"/>
  <c r="G3" i="25"/>
  <c r="H13" i="29"/>
  <c r="H12" i="29"/>
  <c r="I12" i="29" s="1"/>
  <c r="H11" i="29"/>
  <c r="H10" i="29"/>
  <c r="L8" i="29"/>
  <c r="L9" i="29" s="1"/>
  <c r="K8" i="29"/>
  <c r="K9" i="29" s="1"/>
  <c r="J8" i="29"/>
  <c r="J9" i="29" s="1"/>
  <c r="I8" i="29"/>
  <c r="I9" i="29" s="1"/>
  <c r="H8" i="29"/>
  <c r="H9" i="29" s="1"/>
  <c r="L7" i="29"/>
  <c r="K7" i="29"/>
  <c r="J7" i="29"/>
  <c r="I7" i="29"/>
  <c r="H7" i="29"/>
  <c r="K6" i="29"/>
  <c r="J6" i="29"/>
  <c r="I6" i="29"/>
  <c r="H6" i="29"/>
  <c r="L6" i="29" s="1"/>
  <c r="K5" i="29"/>
  <c r="J5" i="29"/>
  <c r="I5" i="29"/>
  <c r="H5" i="29"/>
  <c r="H3" i="29"/>
  <c r="I2" i="29" s="1"/>
  <c r="H2" i="29"/>
  <c r="F4" i="25"/>
  <c r="F5" i="25"/>
  <c r="F6" i="25"/>
  <c r="F7" i="25"/>
  <c r="F8" i="25"/>
  <c r="F9" i="25"/>
  <c r="F10" i="25"/>
  <c r="F11" i="25"/>
  <c r="F12" i="25"/>
  <c r="F13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56" i="25"/>
  <c r="F57" i="25"/>
  <c r="F58" i="25"/>
  <c r="F59" i="25"/>
  <c r="F60" i="25"/>
  <c r="F61" i="25"/>
  <c r="F62" i="25"/>
  <c r="F63" i="25"/>
  <c r="F64" i="25"/>
  <c r="F65" i="25"/>
  <c r="F66" i="25"/>
  <c r="F67" i="25"/>
  <c r="F68" i="25"/>
  <c r="F69" i="25"/>
  <c r="F70" i="25"/>
  <c r="F71" i="25"/>
  <c r="F72" i="25"/>
  <c r="F73" i="25"/>
  <c r="F74" i="25"/>
  <c r="F75" i="25"/>
  <c r="F76" i="25"/>
  <c r="F77" i="25"/>
  <c r="F78" i="25"/>
  <c r="F79" i="25"/>
  <c r="F80" i="25"/>
  <c r="F81" i="25"/>
  <c r="F82" i="25"/>
  <c r="F83" i="25"/>
  <c r="F84" i="25"/>
  <c r="F85" i="25"/>
  <c r="F86" i="25"/>
  <c r="F87" i="25"/>
  <c r="F88" i="25"/>
  <c r="F89" i="25"/>
  <c r="F90" i="25"/>
  <c r="F91" i="25"/>
  <c r="F92" i="25"/>
  <c r="F93" i="25"/>
  <c r="F94" i="25"/>
  <c r="F95" i="25"/>
  <c r="F96" i="25"/>
  <c r="F97" i="25"/>
  <c r="F98" i="25"/>
  <c r="F99" i="25"/>
  <c r="F100" i="25"/>
  <c r="F101" i="25"/>
  <c r="F102" i="25"/>
  <c r="F103" i="25"/>
  <c r="F104" i="25"/>
  <c r="F105" i="25"/>
  <c r="F106" i="25"/>
  <c r="F107" i="25"/>
  <c r="F108" i="25"/>
  <c r="F109" i="25"/>
  <c r="F110" i="25"/>
  <c r="F111" i="25"/>
  <c r="F112" i="25"/>
  <c r="F113" i="25"/>
  <c r="F114" i="25"/>
  <c r="F115" i="25"/>
  <c r="F116" i="25"/>
  <c r="F117" i="25"/>
  <c r="F118" i="25"/>
  <c r="F119" i="25"/>
  <c r="F120" i="25"/>
  <c r="F121" i="25"/>
  <c r="F122" i="25"/>
  <c r="F123" i="25"/>
  <c r="F124" i="25"/>
  <c r="F125" i="25"/>
  <c r="F126" i="25"/>
  <c r="F127" i="25"/>
  <c r="F128" i="25"/>
  <c r="F129" i="25"/>
  <c r="F130" i="25"/>
  <c r="F131" i="25"/>
  <c r="F132" i="25"/>
  <c r="F133" i="25"/>
  <c r="F134" i="25"/>
  <c r="F135" i="25"/>
  <c r="F136" i="25"/>
  <c r="F137" i="25"/>
  <c r="F138" i="25"/>
  <c r="F139" i="25"/>
  <c r="F140" i="25"/>
  <c r="F141" i="25"/>
  <c r="F142" i="25"/>
  <c r="F143" i="25"/>
  <c r="F144" i="25"/>
  <c r="F145" i="25"/>
  <c r="F146" i="25"/>
  <c r="F147" i="25"/>
  <c r="F148" i="25"/>
  <c r="F149" i="25"/>
  <c r="F150" i="25"/>
  <c r="F151" i="25"/>
  <c r="F152" i="25"/>
  <c r="F153" i="25"/>
  <c r="F154" i="25"/>
  <c r="F155" i="25"/>
  <c r="F156" i="25"/>
  <c r="F157" i="25"/>
  <c r="F158" i="25"/>
  <c r="F159" i="25"/>
  <c r="F160" i="25"/>
  <c r="F161" i="25"/>
  <c r="F162" i="25"/>
  <c r="F163" i="25"/>
  <c r="F164" i="25"/>
  <c r="F165" i="25"/>
  <c r="F166" i="25"/>
  <c r="F167" i="25"/>
  <c r="F168" i="25"/>
  <c r="F169" i="25"/>
  <c r="F170" i="25"/>
  <c r="F171" i="25"/>
  <c r="F172" i="25"/>
  <c r="F173" i="25"/>
  <c r="F174" i="25"/>
  <c r="F175" i="25"/>
  <c r="F176" i="25"/>
  <c r="F177" i="25"/>
  <c r="F178" i="25"/>
  <c r="F179" i="25"/>
  <c r="F180" i="25"/>
  <c r="F181" i="25"/>
  <c r="F182" i="25"/>
  <c r="F183" i="25"/>
  <c r="F184" i="25"/>
  <c r="F185" i="25"/>
  <c r="F186" i="25"/>
  <c r="F187" i="25"/>
  <c r="F188" i="25"/>
  <c r="F189" i="25"/>
  <c r="F190" i="25"/>
  <c r="F191" i="25"/>
  <c r="F192" i="25"/>
  <c r="F193" i="25"/>
  <c r="F194" i="25"/>
  <c r="F195" i="25"/>
  <c r="F196" i="25"/>
  <c r="F197" i="25"/>
  <c r="F198" i="25"/>
  <c r="F199" i="25"/>
  <c r="F200" i="25"/>
  <c r="F201" i="25"/>
  <c r="F202" i="25"/>
  <c r="F203" i="25"/>
  <c r="F204" i="25"/>
  <c r="F205" i="25"/>
  <c r="F206" i="25"/>
  <c r="F207" i="25"/>
  <c r="F208" i="25"/>
  <c r="F209" i="25"/>
  <c r="F210" i="25"/>
  <c r="F211" i="25"/>
  <c r="F212" i="25"/>
  <c r="F213" i="25"/>
  <c r="F214" i="25"/>
  <c r="F215" i="25"/>
  <c r="F216" i="25"/>
  <c r="F217" i="25"/>
  <c r="F218" i="25"/>
  <c r="F219" i="25"/>
  <c r="F220" i="25"/>
  <c r="F221" i="25"/>
  <c r="F222" i="25"/>
  <c r="F223" i="25"/>
  <c r="F224" i="25"/>
  <c r="F225" i="25"/>
  <c r="F226" i="25"/>
  <c r="F227" i="25"/>
  <c r="F228" i="25"/>
  <c r="F229" i="25"/>
  <c r="F230" i="25"/>
  <c r="F231" i="25"/>
  <c r="F232" i="25"/>
  <c r="F233" i="25"/>
  <c r="F234" i="25"/>
  <c r="F235" i="25"/>
  <c r="F236" i="25"/>
  <c r="F237" i="25"/>
  <c r="F238" i="25"/>
  <c r="F239" i="25"/>
  <c r="F240" i="25"/>
  <c r="F241" i="25"/>
  <c r="F242" i="25"/>
  <c r="F243" i="25"/>
  <c r="F244" i="25"/>
  <c r="F245" i="25"/>
  <c r="F246" i="25"/>
  <c r="F247" i="25"/>
  <c r="F248" i="25"/>
  <c r="F249" i="25"/>
  <c r="F250" i="25"/>
  <c r="F251" i="25"/>
  <c r="F252" i="25"/>
  <c r="F253" i="25"/>
  <c r="F254" i="25"/>
  <c r="F255" i="25"/>
  <c r="F256" i="25"/>
  <c r="F257" i="25"/>
  <c r="F258" i="25"/>
  <c r="F259" i="25"/>
  <c r="F260" i="25"/>
  <c r="F261" i="25"/>
  <c r="F262" i="25"/>
  <c r="F263" i="25"/>
  <c r="F264" i="25"/>
  <c r="F265" i="25"/>
  <c r="F266" i="25"/>
  <c r="F267" i="25"/>
  <c r="F268" i="25"/>
  <c r="F269" i="25"/>
  <c r="F270" i="25"/>
  <c r="F271" i="25"/>
  <c r="F272" i="25"/>
  <c r="F273" i="25"/>
  <c r="F274" i="25"/>
  <c r="F275" i="25"/>
  <c r="F276" i="25"/>
  <c r="F277" i="25"/>
  <c r="F278" i="25"/>
  <c r="F279" i="25"/>
  <c r="F280" i="25"/>
  <c r="F281" i="25"/>
  <c r="F282" i="25"/>
  <c r="F283" i="25"/>
  <c r="F284" i="25"/>
  <c r="F285" i="25"/>
  <c r="F286" i="25"/>
  <c r="F287" i="25"/>
  <c r="F288" i="25"/>
  <c r="F289" i="25"/>
  <c r="F290" i="25"/>
  <c r="F291" i="25"/>
  <c r="F292" i="25"/>
  <c r="F293" i="25"/>
  <c r="F294" i="25"/>
  <c r="F295" i="25"/>
  <c r="F296" i="25"/>
  <c r="F297" i="25"/>
  <c r="F298" i="25"/>
  <c r="F299" i="25"/>
  <c r="F300" i="25"/>
  <c r="F301" i="25"/>
  <c r="F302" i="25"/>
  <c r="F303" i="25"/>
  <c r="F304" i="25"/>
  <c r="F305" i="25"/>
  <c r="F306" i="25"/>
  <c r="F307" i="25"/>
  <c r="F308" i="25"/>
  <c r="F309" i="25"/>
  <c r="F310" i="25"/>
  <c r="F311" i="25"/>
  <c r="F312" i="25"/>
  <c r="F313" i="25"/>
  <c r="F314" i="25"/>
  <c r="F315" i="25"/>
  <c r="F316" i="25"/>
  <c r="F317" i="25"/>
  <c r="F318" i="25"/>
  <c r="F319" i="25"/>
  <c r="F320" i="25"/>
  <c r="F321" i="25"/>
  <c r="F322" i="25"/>
  <c r="F323" i="25"/>
  <c r="F324" i="25"/>
  <c r="F325" i="25"/>
  <c r="F326" i="25"/>
  <c r="F327" i="25"/>
  <c r="F328" i="25"/>
  <c r="F329" i="25"/>
  <c r="F330" i="25"/>
  <c r="F331" i="25"/>
  <c r="F332" i="25"/>
  <c r="F333" i="25"/>
  <c r="F334" i="25"/>
  <c r="F335" i="25"/>
  <c r="F336" i="25"/>
  <c r="F337" i="25"/>
  <c r="F338" i="25"/>
  <c r="F339" i="25"/>
  <c r="F340" i="25"/>
  <c r="F341" i="25"/>
  <c r="F342" i="25"/>
  <c r="F343" i="25"/>
  <c r="F344" i="25"/>
  <c r="F345" i="25"/>
  <c r="F346" i="25"/>
  <c r="F347" i="25"/>
  <c r="F348" i="25"/>
  <c r="F349" i="25"/>
  <c r="F350" i="25"/>
  <c r="F351" i="25"/>
  <c r="F352" i="25"/>
  <c r="F353" i="25"/>
  <c r="F354" i="25"/>
  <c r="F355" i="25"/>
  <c r="F356" i="25"/>
  <c r="F357" i="25"/>
  <c r="F358" i="25"/>
  <c r="F359" i="25"/>
  <c r="F360" i="25"/>
  <c r="F361" i="25"/>
  <c r="F362" i="25"/>
  <c r="F363" i="25"/>
  <c r="F364" i="25"/>
  <c r="F365" i="25"/>
  <c r="F366" i="25"/>
  <c r="F367" i="25"/>
  <c r="F368" i="25"/>
  <c r="F369" i="25"/>
  <c r="F370" i="25"/>
  <c r="F371" i="25"/>
  <c r="F372" i="25"/>
  <c r="F373" i="25"/>
  <c r="F374" i="25"/>
  <c r="F375" i="25"/>
  <c r="F376" i="25"/>
  <c r="F377" i="25"/>
  <c r="F378" i="25"/>
  <c r="F379" i="25"/>
  <c r="F380" i="25"/>
  <c r="F381" i="25"/>
  <c r="F382" i="25"/>
  <c r="F383" i="25"/>
  <c r="F384" i="25"/>
  <c r="F385" i="25"/>
  <c r="F386" i="25"/>
  <c r="F387" i="25"/>
  <c r="F388" i="25"/>
  <c r="F389" i="25"/>
  <c r="F390" i="25"/>
  <c r="F391" i="25"/>
  <c r="F392" i="25"/>
  <c r="F393" i="25"/>
  <c r="F394" i="25"/>
  <c r="F395" i="25"/>
  <c r="F396" i="25"/>
  <c r="F397" i="25"/>
  <c r="F398" i="25"/>
  <c r="F399" i="25"/>
  <c r="F400" i="25"/>
  <c r="F401" i="25"/>
  <c r="F402" i="25"/>
  <c r="F403" i="25"/>
  <c r="F404" i="25"/>
  <c r="F405" i="25"/>
  <c r="F406" i="25"/>
  <c r="F407" i="25"/>
  <c r="F408" i="25"/>
  <c r="F409" i="25"/>
  <c r="F410" i="25"/>
  <c r="F411" i="25"/>
  <c r="F412" i="25"/>
  <c r="F413" i="25"/>
  <c r="F414" i="25"/>
  <c r="F415" i="25"/>
  <c r="F416" i="25"/>
  <c r="F417" i="25"/>
  <c r="F418" i="25"/>
  <c r="F419" i="25"/>
  <c r="F420" i="25"/>
  <c r="F421" i="25"/>
  <c r="F422" i="25"/>
  <c r="F423" i="25"/>
  <c r="F424" i="25"/>
  <c r="F425" i="25"/>
  <c r="F426" i="25"/>
  <c r="F427" i="25"/>
  <c r="F428" i="25"/>
  <c r="F429" i="25"/>
  <c r="F430" i="25"/>
  <c r="F431" i="25"/>
  <c r="F432" i="25"/>
  <c r="F433" i="25"/>
  <c r="F434" i="25"/>
  <c r="F435" i="25"/>
  <c r="F436" i="25"/>
  <c r="F437" i="25"/>
  <c r="F438" i="25"/>
  <c r="F439" i="25"/>
  <c r="F440" i="25"/>
  <c r="F441" i="25"/>
  <c r="F442" i="25"/>
  <c r="F443" i="25"/>
  <c r="F444" i="25"/>
  <c r="F445" i="25"/>
  <c r="F446" i="25"/>
  <c r="F447" i="25"/>
  <c r="F448" i="25"/>
  <c r="F449" i="25"/>
  <c r="F450" i="25"/>
  <c r="F451" i="25"/>
  <c r="F452" i="25"/>
  <c r="F453" i="25"/>
  <c r="F454" i="25"/>
  <c r="F455" i="25"/>
  <c r="F456" i="25"/>
  <c r="F457" i="25"/>
  <c r="F458" i="25"/>
  <c r="F459" i="25"/>
  <c r="F460" i="25"/>
  <c r="F461" i="25"/>
  <c r="F462" i="25"/>
  <c r="F463" i="25"/>
  <c r="F464" i="25"/>
  <c r="F465" i="25"/>
  <c r="F466" i="25"/>
  <c r="F467" i="25"/>
  <c r="F468" i="25"/>
  <c r="F469" i="25"/>
  <c r="F470" i="25"/>
  <c r="F471" i="25"/>
  <c r="F472" i="25"/>
  <c r="F473" i="25"/>
  <c r="F474" i="25"/>
  <c r="F475" i="25"/>
  <c r="F476" i="25"/>
  <c r="F477" i="25"/>
  <c r="F478" i="25"/>
  <c r="F479" i="25"/>
  <c r="F480" i="25"/>
  <c r="F481" i="25"/>
  <c r="F482" i="25"/>
  <c r="F483" i="25"/>
  <c r="F484" i="25"/>
  <c r="F485" i="25"/>
  <c r="F486" i="25"/>
  <c r="F487" i="25"/>
  <c r="F488" i="25"/>
  <c r="F489" i="25"/>
  <c r="F490" i="25"/>
  <c r="F491" i="25"/>
  <c r="F492" i="25"/>
  <c r="F493" i="25"/>
  <c r="F494" i="25"/>
  <c r="F495" i="25"/>
  <c r="F496" i="25"/>
  <c r="F497" i="25"/>
  <c r="F498" i="25"/>
  <c r="F499" i="25"/>
  <c r="F500" i="25"/>
  <c r="F501" i="25"/>
  <c r="F502" i="25"/>
  <c r="F503" i="25"/>
  <c r="F504" i="25"/>
  <c r="F505" i="25"/>
  <c r="F506" i="25"/>
  <c r="F507" i="25"/>
  <c r="F508" i="25"/>
  <c r="F509" i="25"/>
  <c r="F510" i="25"/>
  <c r="F511" i="25"/>
  <c r="F512" i="25"/>
  <c r="F513" i="25"/>
  <c r="F514" i="25"/>
  <c r="F515" i="25"/>
  <c r="F516" i="25"/>
  <c r="F517" i="25"/>
  <c r="F518" i="25"/>
  <c r="F519" i="25"/>
  <c r="F520" i="25"/>
  <c r="F521" i="25"/>
  <c r="F522" i="25"/>
  <c r="F523" i="25"/>
  <c r="F524" i="25"/>
  <c r="F525" i="25"/>
  <c r="F526" i="25"/>
  <c r="F527" i="25"/>
  <c r="F528" i="25"/>
  <c r="F529" i="25"/>
  <c r="F530" i="25"/>
  <c r="F531" i="25"/>
  <c r="F532" i="25"/>
  <c r="F533" i="25"/>
  <c r="F534" i="25"/>
  <c r="F535" i="25"/>
  <c r="F536" i="25"/>
  <c r="F537" i="25"/>
  <c r="F538" i="25"/>
  <c r="F539" i="25"/>
  <c r="F540" i="25"/>
  <c r="F541" i="25"/>
  <c r="F542" i="25"/>
  <c r="F543" i="25"/>
  <c r="F544" i="25"/>
  <c r="F545" i="25"/>
  <c r="F546" i="25"/>
  <c r="F547" i="25"/>
  <c r="F548" i="25"/>
  <c r="F549" i="25"/>
  <c r="F550" i="25"/>
  <c r="F551" i="25"/>
  <c r="F552" i="25"/>
  <c r="F553" i="25"/>
  <c r="F554" i="25"/>
  <c r="F555" i="25"/>
  <c r="F556" i="25"/>
  <c r="F557" i="25"/>
  <c r="F558" i="25"/>
  <c r="F559" i="25"/>
  <c r="F560" i="25"/>
  <c r="F561" i="25"/>
  <c r="F562" i="25"/>
  <c r="F563" i="25"/>
  <c r="F564" i="25"/>
  <c r="F565" i="25"/>
  <c r="F566" i="25"/>
  <c r="F567" i="25"/>
  <c r="F568" i="25"/>
  <c r="F569" i="25"/>
  <c r="F570" i="25"/>
  <c r="F571" i="25"/>
  <c r="F572" i="25"/>
  <c r="F573" i="25"/>
  <c r="F574" i="25"/>
  <c r="F575" i="25"/>
  <c r="F576" i="25"/>
  <c r="F577" i="25"/>
  <c r="F578" i="25"/>
  <c r="F579" i="25"/>
  <c r="F580" i="25"/>
  <c r="F581" i="25"/>
  <c r="F582" i="25"/>
  <c r="F583" i="25"/>
  <c r="F584" i="25"/>
  <c r="F585" i="25"/>
  <c r="F586" i="25"/>
  <c r="F587" i="25"/>
  <c r="F588" i="25"/>
  <c r="F589" i="25"/>
  <c r="F590" i="25"/>
  <c r="F591" i="25"/>
  <c r="F592" i="25"/>
  <c r="F593" i="25"/>
  <c r="F594" i="25"/>
  <c r="F595" i="25"/>
  <c r="F596" i="25"/>
  <c r="F597" i="25"/>
  <c r="F598" i="25"/>
  <c r="F599" i="25"/>
  <c r="F600" i="25"/>
  <c r="F601" i="25"/>
  <c r="F602" i="25"/>
  <c r="F603" i="25"/>
  <c r="F604" i="25"/>
  <c r="F605" i="25"/>
  <c r="F606" i="25"/>
  <c r="F607" i="25"/>
  <c r="F608" i="25"/>
  <c r="F609" i="25"/>
  <c r="F610" i="25"/>
  <c r="F611" i="25"/>
  <c r="F612" i="25"/>
  <c r="F613" i="25"/>
  <c r="F614" i="25"/>
  <c r="F615" i="25"/>
  <c r="F616" i="25"/>
  <c r="F617" i="25"/>
  <c r="F618" i="25"/>
  <c r="F619" i="25"/>
  <c r="F620" i="25"/>
  <c r="F621" i="25"/>
  <c r="F622" i="25"/>
  <c r="F623" i="25"/>
  <c r="F624" i="25"/>
  <c r="F625" i="25"/>
  <c r="F626" i="25"/>
  <c r="F627" i="25"/>
  <c r="F628" i="25"/>
  <c r="F629" i="25"/>
  <c r="F630" i="25"/>
  <c r="F631" i="25"/>
  <c r="F632" i="25"/>
  <c r="F633" i="25"/>
  <c r="F634" i="25"/>
  <c r="F635" i="25"/>
  <c r="F636" i="25"/>
  <c r="F637" i="25"/>
  <c r="F638" i="25"/>
  <c r="F639" i="25"/>
  <c r="F640" i="25"/>
  <c r="F641" i="25"/>
  <c r="F642" i="25"/>
  <c r="F643" i="25"/>
  <c r="F644" i="25"/>
  <c r="F645" i="25"/>
  <c r="F646" i="25"/>
  <c r="F647" i="25"/>
  <c r="F648" i="25"/>
  <c r="F649" i="25"/>
  <c r="F650" i="25"/>
  <c r="F651" i="25"/>
  <c r="F652" i="25"/>
  <c r="F653" i="25"/>
  <c r="F654" i="25"/>
  <c r="F655" i="25"/>
  <c r="F656" i="25"/>
  <c r="F657" i="25"/>
  <c r="F658" i="25"/>
  <c r="F659" i="25"/>
  <c r="F660" i="25"/>
  <c r="F661" i="25"/>
  <c r="F662" i="25"/>
  <c r="F663" i="25"/>
  <c r="F664" i="25"/>
  <c r="F665" i="25"/>
  <c r="F666" i="25"/>
  <c r="F667" i="25"/>
  <c r="F668" i="25"/>
  <c r="F669" i="25"/>
  <c r="F670" i="25"/>
  <c r="F671" i="25"/>
  <c r="F672" i="25"/>
  <c r="F673" i="25"/>
  <c r="F674" i="25"/>
  <c r="F675" i="25"/>
  <c r="F676" i="25"/>
  <c r="F677" i="25"/>
  <c r="F678" i="25"/>
  <c r="F679" i="25"/>
  <c r="F680" i="25"/>
  <c r="F681" i="25"/>
  <c r="F682" i="25"/>
  <c r="F683" i="25"/>
  <c r="F684" i="25"/>
  <c r="F685" i="25"/>
  <c r="F686" i="25"/>
  <c r="F687" i="25"/>
  <c r="F688" i="25"/>
  <c r="F689" i="25"/>
  <c r="F690" i="25"/>
  <c r="F691" i="25"/>
  <c r="F692" i="25"/>
  <c r="F693" i="25"/>
  <c r="F694" i="25"/>
  <c r="F695" i="25"/>
  <c r="F696" i="25"/>
  <c r="F697" i="25"/>
  <c r="F698" i="25"/>
  <c r="F699" i="25"/>
  <c r="F700" i="25"/>
  <c r="F701" i="25"/>
  <c r="F702" i="25"/>
  <c r="F703" i="25"/>
  <c r="F704" i="25"/>
  <c r="F705" i="25"/>
  <c r="F706" i="25"/>
  <c r="F707" i="25"/>
  <c r="F708" i="25"/>
  <c r="F709" i="25"/>
  <c r="F710" i="25"/>
  <c r="F711" i="25"/>
  <c r="F712" i="25"/>
  <c r="F713" i="25"/>
  <c r="F714" i="25"/>
  <c r="F715" i="25"/>
  <c r="F716" i="25"/>
  <c r="F717" i="25"/>
  <c r="F718" i="25"/>
  <c r="F719" i="25"/>
  <c r="F720" i="25"/>
  <c r="F721" i="25"/>
  <c r="F722" i="25"/>
  <c r="F723" i="25"/>
  <c r="F724" i="25"/>
  <c r="F725" i="25"/>
  <c r="F726" i="25"/>
  <c r="F727" i="25"/>
  <c r="F728" i="25"/>
  <c r="F729" i="25"/>
  <c r="F730" i="25"/>
  <c r="F731" i="25"/>
  <c r="F732" i="25"/>
  <c r="F733" i="25"/>
  <c r="F734" i="25"/>
  <c r="F735" i="25"/>
  <c r="F736" i="25"/>
  <c r="F737" i="25"/>
  <c r="F738" i="25"/>
  <c r="F739" i="25"/>
  <c r="F740" i="25"/>
  <c r="F741" i="25"/>
  <c r="F742" i="25"/>
  <c r="F743" i="25"/>
  <c r="F744" i="25"/>
  <c r="F745" i="25"/>
  <c r="F746" i="25"/>
  <c r="F747" i="25"/>
  <c r="F748" i="25"/>
  <c r="F749" i="25"/>
  <c r="F750" i="25"/>
  <c r="F751" i="25"/>
  <c r="F752" i="25"/>
  <c r="F753" i="25"/>
  <c r="F754" i="25"/>
  <c r="F755" i="25"/>
  <c r="F756" i="25"/>
  <c r="F757" i="25"/>
  <c r="F758" i="25"/>
  <c r="F759" i="25"/>
  <c r="F760" i="25"/>
  <c r="F761" i="25"/>
  <c r="F762" i="25"/>
  <c r="F763" i="25"/>
  <c r="F764" i="25"/>
  <c r="F765" i="25"/>
  <c r="F766" i="25"/>
  <c r="F767" i="25"/>
  <c r="F768" i="25"/>
  <c r="F769" i="25"/>
  <c r="F770" i="25"/>
  <c r="F771" i="25"/>
  <c r="F772" i="25"/>
  <c r="F773" i="25"/>
  <c r="F774" i="25"/>
  <c r="F775" i="25"/>
  <c r="F776" i="25"/>
  <c r="F777" i="25"/>
  <c r="F778" i="25"/>
  <c r="F779" i="25"/>
  <c r="F780" i="25"/>
  <c r="F781" i="25"/>
  <c r="F782" i="25"/>
  <c r="F783" i="25"/>
  <c r="F784" i="25"/>
  <c r="F785" i="25"/>
  <c r="F786" i="25"/>
  <c r="F787" i="25"/>
  <c r="F788" i="25"/>
  <c r="F789" i="25"/>
  <c r="F790" i="25"/>
  <c r="F791" i="25"/>
  <c r="F792" i="25"/>
  <c r="F793" i="25"/>
  <c r="F794" i="25"/>
  <c r="F795" i="25"/>
  <c r="F796" i="25"/>
  <c r="F797" i="25"/>
  <c r="F798" i="25"/>
  <c r="F799" i="25"/>
  <c r="F800" i="25"/>
  <c r="F801" i="25"/>
  <c r="F802" i="25"/>
  <c r="F803" i="25"/>
  <c r="F804" i="25"/>
  <c r="F805" i="25"/>
  <c r="F806" i="25"/>
  <c r="F807" i="25"/>
  <c r="F808" i="25"/>
  <c r="F809" i="25"/>
  <c r="F810" i="25"/>
  <c r="F811" i="25"/>
  <c r="F812" i="25"/>
  <c r="F813" i="25"/>
  <c r="F814" i="25"/>
  <c r="F815" i="25"/>
  <c r="F816" i="25"/>
  <c r="F817" i="25"/>
  <c r="F818" i="25"/>
  <c r="F819" i="25"/>
  <c r="F820" i="25"/>
  <c r="F821" i="25"/>
  <c r="F822" i="25"/>
  <c r="F823" i="25"/>
  <c r="F824" i="25"/>
  <c r="F825" i="25"/>
  <c r="F826" i="25"/>
  <c r="F827" i="25"/>
  <c r="F828" i="25"/>
  <c r="F829" i="25"/>
  <c r="F830" i="25"/>
  <c r="F831" i="25"/>
  <c r="F832" i="25"/>
  <c r="F833" i="25"/>
  <c r="F834" i="25"/>
  <c r="F835" i="25"/>
  <c r="F836" i="25"/>
  <c r="F837" i="25"/>
  <c r="F838" i="25"/>
  <c r="F839" i="25"/>
  <c r="F840" i="25"/>
  <c r="F841" i="25"/>
  <c r="F842" i="25"/>
  <c r="F843" i="25"/>
  <c r="F844" i="25"/>
  <c r="F845" i="25"/>
  <c r="F846" i="25"/>
  <c r="F847" i="25"/>
  <c r="F848" i="25"/>
  <c r="F849" i="25"/>
  <c r="F850" i="25"/>
  <c r="F851" i="25"/>
  <c r="F852" i="25"/>
  <c r="F853" i="25"/>
  <c r="F854" i="25"/>
  <c r="F855" i="25"/>
  <c r="F856" i="25"/>
  <c r="F857" i="25"/>
  <c r="F858" i="25"/>
  <c r="F859" i="25"/>
  <c r="F860" i="25"/>
  <c r="F861" i="25"/>
  <c r="F862" i="25"/>
  <c r="F863" i="25"/>
  <c r="F864" i="25"/>
  <c r="F865" i="25"/>
  <c r="F866" i="25"/>
  <c r="F867" i="25"/>
  <c r="F868" i="25"/>
  <c r="F869" i="25"/>
  <c r="F870" i="25"/>
  <c r="F871" i="25"/>
  <c r="F872" i="25"/>
  <c r="F873" i="25"/>
  <c r="F874" i="25"/>
  <c r="F875" i="25"/>
  <c r="F876" i="25"/>
  <c r="F877" i="25"/>
  <c r="F878" i="25"/>
  <c r="F879" i="25"/>
  <c r="F880" i="25"/>
  <c r="F881" i="25"/>
  <c r="F882" i="25"/>
  <c r="F883" i="25"/>
  <c r="F884" i="25"/>
  <c r="F885" i="25"/>
  <c r="F886" i="25"/>
  <c r="F887" i="25"/>
  <c r="F888" i="25"/>
  <c r="F889" i="25"/>
  <c r="F890" i="25"/>
  <c r="F891" i="25"/>
  <c r="F892" i="25"/>
  <c r="F893" i="25"/>
  <c r="F894" i="25"/>
  <c r="F895" i="25"/>
  <c r="F896" i="25"/>
  <c r="F897" i="25"/>
  <c r="F898" i="25"/>
  <c r="F899" i="25"/>
  <c r="F900" i="25"/>
  <c r="F901" i="25"/>
  <c r="F902" i="25"/>
  <c r="F903" i="25"/>
  <c r="F904" i="25"/>
  <c r="F905" i="25"/>
  <c r="F906" i="25"/>
  <c r="F907" i="25"/>
  <c r="F908" i="25"/>
  <c r="F909" i="25"/>
  <c r="F910" i="25"/>
  <c r="F911" i="25"/>
  <c r="F912" i="25"/>
  <c r="F913" i="25"/>
  <c r="F914" i="25"/>
  <c r="F915" i="25"/>
  <c r="F916" i="25"/>
  <c r="F917" i="25"/>
  <c r="F918" i="25"/>
  <c r="F919" i="25"/>
  <c r="F920" i="25"/>
  <c r="F921" i="25"/>
  <c r="F922" i="25"/>
  <c r="F923" i="25"/>
  <c r="F924" i="25"/>
  <c r="F925" i="25"/>
  <c r="F926" i="25"/>
  <c r="F927" i="25"/>
  <c r="F928" i="25"/>
  <c r="F929" i="25"/>
  <c r="F930" i="25"/>
  <c r="F931" i="25"/>
  <c r="F932" i="25"/>
  <c r="F933" i="25"/>
  <c r="F934" i="25"/>
  <c r="F935" i="25"/>
  <c r="F936" i="25"/>
  <c r="F937" i="25"/>
  <c r="F938" i="25"/>
  <c r="F939" i="25"/>
  <c r="F940" i="25"/>
  <c r="F941" i="25"/>
  <c r="F942" i="25"/>
  <c r="F943" i="25"/>
  <c r="F944" i="25"/>
  <c r="F945" i="25"/>
  <c r="F946" i="25"/>
  <c r="F947" i="25"/>
  <c r="F948" i="25"/>
  <c r="F949" i="25"/>
  <c r="F950" i="25"/>
  <c r="F951" i="25"/>
  <c r="F952" i="25"/>
  <c r="F953" i="25"/>
  <c r="F954" i="25"/>
  <c r="F955" i="25"/>
  <c r="F956" i="25"/>
  <c r="F957" i="25"/>
  <c r="F958" i="25"/>
  <c r="F959" i="25"/>
  <c r="F960" i="25"/>
  <c r="F961" i="25"/>
  <c r="F962" i="25"/>
  <c r="F963" i="25"/>
  <c r="F964" i="25"/>
  <c r="F965" i="25"/>
  <c r="F966" i="25"/>
  <c r="F967" i="25"/>
  <c r="F968" i="25"/>
  <c r="F969" i="25"/>
  <c r="F970" i="25"/>
  <c r="F971" i="25"/>
  <c r="F972" i="25"/>
  <c r="F973" i="25"/>
  <c r="F974" i="25"/>
  <c r="F975" i="25"/>
  <c r="F976" i="25"/>
  <c r="F977" i="25"/>
  <c r="F978" i="25"/>
  <c r="F979" i="25"/>
  <c r="F980" i="25"/>
  <c r="F981" i="25"/>
  <c r="F982" i="25"/>
  <c r="F983" i="25"/>
  <c r="F984" i="25"/>
  <c r="F985" i="25"/>
  <c r="F986" i="25"/>
  <c r="F987" i="25"/>
  <c r="F988" i="25"/>
  <c r="F989" i="25"/>
  <c r="F990" i="25"/>
  <c r="F991" i="25"/>
  <c r="F992" i="25"/>
  <c r="F993" i="25"/>
  <c r="F994" i="25"/>
  <c r="F995" i="25"/>
  <c r="F996" i="25"/>
  <c r="F997" i="25"/>
  <c r="F998" i="25"/>
  <c r="F999" i="25"/>
  <c r="F1000" i="25"/>
  <c r="F1001" i="25"/>
  <c r="F1002" i="25"/>
  <c r="F1003" i="25"/>
  <c r="F1004" i="25"/>
  <c r="F1005" i="25"/>
  <c r="F1006" i="25"/>
  <c r="F1007" i="25"/>
  <c r="F1008" i="25"/>
  <c r="F1009" i="25"/>
  <c r="F1010" i="25"/>
  <c r="F1011" i="25"/>
  <c r="F1012" i="25"/>
  <c r="F1013" i="25"/>
  <c r="F1014" i="25"/>
  <c r="F1015" i="25"/>
  <c r="F1016" i="25"/>
  <c r="F1017" i="25"/>
  <c r="F1018" i="25"/>
  <c r="F1019" i="25"/>
  <c r="F1020" i="25"/>
  <c r="F1021" i="25"/>
  <c r="F1022" i="25"/>
  <c r="F1023" i="25"/>
  <c r="F1024" i="25"/>
  <c r="F1025" i="25"/>
  <c r="F1026" i="25"/>
  <c r="F1027" i="25"/>
  <c r="F1028" i="25"/>
  <c r="F1029" i="25"/>
  <c r="F1030" i="25"/>
  <c r="F1031" i="25"/>
  <c r="F1032" i="25"/>
  <c r="F1033" i="25"/>
  <c r="F1034" i="25"/>
  <c r="F1035" i="25"/>
  <c r="F1036" i="25"/>
  <c r="F1037" i="25"/>
  <c r="F1038" i="25"/>
  <c r="F1039" i="25"/>
  <c r="F1040" i="25"/>
  <c r="F1041" i="25"/>
  <c r="F1042" i="25"/>
  <c r="F1043" i="25"/>
  <c r="F1044" i="25"/>
  <c r="F1045" i="25"/>
  <c r="F1046" i="25"/>
  <c r="F1047" i="25"/>
  <c r="F1048" i="25"/>
  <c r="F1049" i="25"/>
  <c r="F1050" i="25"/>
  <c r="F1051" i="25"/>
  <c r="F1052" i="25"/>
  <c r="F1053" i="25"/>
  <c r="F1054" i="25"/>
  <c r="F1055" i="25"/>
  <c r="F1056" i="25"/>
  <c r="F1057" i="25"/>
  <c r="F1058" i="25"/>
  <c r="F1059" i="25"/>
  <c r="F1060" i="25"/>
  <c r="F1061" i="25"/>
  <c r="F1062" i="25"/>
  <c r="F1063" i="25"/>
  <c r="F1064" i="25"/>
  <c r="F1065" i="25"/>
  <c r="F1066" i="25"/>
  <c r="F1067" i="25"/>
  <c r="F1068" i="25"/>
  <c r="F1069" i="25"/>
  <c r="F1070" i="25"/>
  <c r="F1071" i="25"/>
  <c r="F1072" i="25"/>
  <c r="F1073" i="25"/>
  <c r="F1074" i="25"/>
  <c r="F1075" i="25"/>
  <c r="F1076" i="25"/>
  <c r="F1077" i="25"/>
  <c r="F1078" i="25"/>
  <c r="F1079" i="25"/>
  <c r="F1080" i="25"/>
  <c r="F1081" i="25"/>
  <c r="F1082" i="25"/>
  <c r="F1083" i="25"/>
  <c r="F1084" i="25"/>
  <c r="F1085" i="25"/>
  <c r="F1086" i="25"/>
  <c r="F1087" i="25"/>
  <c r="F1088" i="25"/>
  <c r="F1089" i="25"/>
  <c r="F1090" i="25"/>
  <c r="F1091" i="25"/>
  <c r="F1092" i="25"/>
  <c r="F1093" i="25"/>
  <c r="F1094" i="25"/>
  <c r="F1095" i="25"/>
  <c r="F1096" i="25"/>
  <c r="F1097" i="25"/>
  <c r="F1098" i="25"/>
  <c r="F1099" i="25"/>
  <c r="F1100" i="25"/>
  <c r="F1101" i="25"/>
  <c r="F1102" i="25"/>
  <c r="F1103" i="25"/>
  <c r="F1104" i="25"/>
  <c r="F1105" i="25"/>
  <c r="F1106" i="25"/>
  <c r="F1107" i="25"/>
  <c r="F1108" i="25"/>
  <c r="F1109" i="25"/>
  <c r="F1110" i="25"/>
  <c r="F1111" i="25"/>
  <c r="F1112" i="25"/>
  <c r="F1113" i="25"/>
  <c r="F1114" i="25"/>
  <c r="F1115" i="25"/>
  <c r="F1116" i="25"/>
  <c r="F1117" i="25"/>
  <c r="F1118" i="25"/>
  <c r="F1119" i="25"/>
  <c r="F1120" i="25"/>
  <c r="F1121" i="25"/>
  <c r="F1122" i="25"/>
  <c r="F1123" i="25"/>
  <c r="F1124" i="25"/>
  <c r="F1125" i="25"/>
  <c r="F1126" i="25"/>
  <c r="F1127" i="25"/>
  <c r="F1128" i="25"/>
  <c r="F1129" i="25"/>
  <c r="F1130" i="25"/>
  <c r="F1131" i="25"/>
  <c r="F1132" i="25"/>
  <c r="F1133" i="25"/>
  <c r="F1134" i="25"/>
  <c r="F1135" i="25"/>
  <c r="F1136" i="25"/>
  <c r="F1137" i="25"/>
  <c r="F1138" i="25"/>
  <c r="F1139" i="25"/>
  <c r="F1140" i="25"/>
  <c r="F1141" i="25"/>
  <c r="F1142" i="25"/>
  <c r="F1143" i="25"/>
  <c r="F1144" i="25"/>
  <c r="F1145" i="25"/>
  <c r="F1146" i="25"/>
  <c r="F1147" i="25"/>
  <c r="F1148" i="25"/>
  <c r="F1149" i="25"/>
  <c r="F1150" i="25"/>
  <c r="F1151" i="25"/>
  <c r="F1152" i="25"/>
  <c r="F1153" i="25"/>
  <c r="F1154" i="25"/>
  <c r="F1155" i="25"/>
  <c r="F1156" i="25"/>
  <c r="F1157" i="25"/>
  <c r="F1158" i="25"/>
  <c r="F1159" i="25"/>
  <c r="F1160" i="25"/>
  <c r="F1161" i="25"/>
  <c r="F1162" i="25"/>
  <c r="F1163" i="25"/>
  <c r="F1164" i="25"/>
  <c r="F1165" i="25"/>
  <c r="F1166" i="25"/>
  <c r="F1167" i="25"/>
  <c r="F1168" i="25"/>
  <c r="F1169" i="25"/>
  <c r="F1170" i="25"/>
  <c r="F1171" i="25"/>
  <c r="F1172" i="25"/>
  <c r="F1173" i="25"/>
  <c r="F1174" i="25"/>
  <c r="F1175" i="25"/>
  <c r="F1176" i="25"/>
  <c r="F1177" i="25"/>
  <c r="F1178" i="25"/>
  <c r="F1179" i="25"/>
  <c r="F1180" i="25"/>
  <c r="F1181" i="25"/>
  <c r="F1182" i="25"/>
  <c r="F1183" i="25"/>
  <c r="F1184" i="25"/>
  <c r="F1185" i="25"/>
  <c r="F1186" i="25"/>
  <c r="F1187" i="25"/>
  <c r="F1188" i="25"/>
  <c r="F1189" i="25"/>
  <c r="F1190" i="25"/>
  <c r="F1191" i="25"/>
  <c r="F1192" i="25"/>
  <c r="F1193" i="25"/>
  <c r="F1194" i="25"/>
  <c r="F1195" i="25"/>
  <c r="F1196" i="25"/>
  <c r="F1197" i="25"/>
  <c r="F1198" i="25"/>
  <c r="F1199" i="25"/>
  <c r="F1200" i="25"/>
  <c r="F1201" i="25"/>
  <c r="F1202" i="25"/>
  <c r="F1203" i="25"/>
  <c r="F1204" i="25"/>
  <c r="F1205" i="25"/>
  <c r="F1206" i="25"/>
  <c r="F1207" i="25"/>
  <c r="F1208" i="25"/>
  <c r="F1209" i="25"/>
  <c r="F1210" i="25"/>
  <c r="F1211" i="25"/>
  <c r="F1212" i="25"/>
  <c r="F1213" i="25"/>
  <c r="F1214" i="25"/>
  <c r="F1215" i="25"/>
  <c r="F1216" i="25"/>
  <c r="F1217" i="25"/>
  <c r="F1218" i="25"/>
  <c r="F1219" i="25"/>
  <c r="F1220" i="25"/>
  <c r="F1221" i="25"/>
  <c r="F1222" i="25"/>
  <c r="F1223" i="25"/>
  <c r="F1224" i="25"/>
  <c r="F1225" i="25"/>
  <c r="F1226" i="25"/>
  <c r="F1227" i="25"/>
  <c r="F1228" i="25"/>
  <c r="F1229" i="25"/>
  <c r="F1230" i="25"/>
  <c r="F1231" i="25"/>
  <c r="F1232" i="25"/>
  <c r="F1233" i="25"/>
  <c r="F1234" i="25"/>
  <c r="F1235" i="25"/>
  <c r="F1236" i="25"/>
  <c r="F1237" i="25"/>
  <c r="F1238" i="25"/>
  <c r="F1239" i="25"/>
  <c r="F1240" i="25"/>
  <c r="F1241" i="25"/>
  <c r="F1242" i="25"/>
  <c r="F1243" i="25"/>
  <c r="F1244" i="25"/>
  <c r="F1245" i="25"/>
  <c r="F1246" i="25"/>
  <c r="F1247" i="25"/>
  <c r="F1248" i="25"/>
  <c r="F1249" i="25"/>
  <c r="F1250" i="25"/>
  <c r="F1251" i="25"/>
  <c r="F1252" i="25"/>
  <c r="F1253" i="25"/>
  <c r="F1254" i="25"/>
  <c r="F1255" i="25"/>
  <c r="F1256" i="25"/>
  <c r="F1257" i="25"/>
  <c r="F1258" i="25"/>
  <c r="F1259" i="25"/>
  <c r="F1260" i="25"/>
  <c r="F1261" i="25"/>
  <c r="F1262" i="25"/>
  <c r="F1263" i="25"/>
  <c r="F1264" i="25"/>
  <c r="F1265" i="25"/>
  <c r="F1266" i="25"/>
  <c r="F1267" i="25"/>
  <c r="F1268" i="25"/>
  <c r="F1269" i="25"/>
  <c r="F1270" i="25"/>
  <c r="F1271" i="25"/>
  <c r="F1272" i="25"/>
  <c r="F1273" i="25"/>
  <c r="F1274" i="25"/>
  <c r="F1275" i="25"/>
  <c r="F1276" i="25"/>
  <c r="F1277" i="25"/>
  <c r="F1278" i="25"/>
  <c r="F1279" i="25"/>
  <c r="F1280" i="25"/>
  <c r="F1281" i="25"/>
  <c r="F1282" i="25"/>
  <c r="F1283" i="25"/>
  <c r="F1284" i="25"/>
  <c r="F1285" i="25"/>
  <c r="F1286" i="25"/>
  <c r="F1287" i="25"/>
  <c r="F1288" i="25"/>
  <c r="F1289" i="25"/>
  <c r="F1290" i="25"/>
  <c r="F1291" i="25"/>
  <c r="F1292" i="25"/>
  <c r="F1293" i="25"/>
  <c r="F1294" i="25"/>
  <c r="F1295" i="25"/>
  <c r="F1296" i="25"/>
  <c r="F1297" i="25"/>
  <c r="F1298" i="25"/>
  <c r="F1299" i="25"/>
  <c r="F1300" i="25"/>
  <c r="F1301" i="25"/>
  <c r="F1302" i="25"/>
  <c r="F1303" i="25"/>
  <c r="F1304" i="25"/>
  <c r="F1305" i="25"/>
  <c r="F1306" i="25"/>
  <c r="F1307" i="25"/>
  <c r="F1308" i="25"/>
  <c r="F1309" i="25"/>
  <c r="F1310" i="25"/>
  <c r="F1311" i="25"/>
  <c r="F1312" i="25"/>
  <c r="F1313" i="25"/>
  <c r="F1314" i="25"/>
  <c r="F1315" i="25"/>
  <c r="F1316" i="25"/>
  <c r="F1317" i="25"/>
  <c r="F1318" i="25"/>
  <c r="F1319" i="25"/>
  <c r="F1320" i="25"/>
  <c r="F1321" i="25"/>
  <c r="F1322" i="25"/>
  <c r="F1323" i="25"/>
  <c r="F1324" i="25"/>
  <c r="F1325" i="25"/>
  <c r="F1326" i="25"/>
  <c r="F1327" i="25"/>
  <c r="F1328" i="25"/>
  <c r="F1329" i="25"/>
  <c r="F1330" i="25"/>
  <c r="F1331" i="25"/>
  <c r="F1332" i="25"/>
  <c r="F1333" i="25"/>
  <c r="F1334" i="25"/>
  <c r="F1335" i="25"/>
  <c r="F1336" i="25"/>
  <c r="F1337" i="25"/>
  <c r="F1338" i="25"/>
  <c r="F1339" i="25"/>
  <c r="F1340" i="25"/>
  <c r="F1341" i="25"/>
  <c r="F1342" i="25"/>
  <c r="F1343" i="25"/>
  <c r="F1344" i="25"/>
  <c r="F1345" i="25"/>
  <c r="F1346" i="25"/>
  <c r="F1347" i="25"/>
  <c r="F1348" i="25"/>
  <c r="F1349" i="25"/>
  <c r="F1350" i="25"/>
  <c r="F1351" i="25"/>
  <c r="F1352" i="25"/>
  <c r="F1353" i="25"/>
  <c r="F1354" i="25"/>
  <c r="F1355" i="25"/>
  <c r="F1356" i="25"/>
  <c r="F1357" i="25"/>
  <c r="F1358" i="25"/>
  <c r="F1359" i="25"/>
  <c r="F1360" i="25"/>
  <c r="F1361" i="25"/>
  <c r="F1362" i="25"/>
  <c r="F1363" i="25"/>
  <c r="F1364" i="25"/>
  <c r="F1365" i="25"/>
  <c r="F1366" i="25"/>
  <c r="F1367" i="25"/>
  <c r="F1368" i="25"/>
  <c r="F1369" i="25"/>
  <c r="F1370" i="25"/>
  <c r="F1371" i="25"/>
  <c r="F1372" i="25"/>
  <c r="F1373" i="25"/>
  <c r="F1374" i="25"/>
  <c r="F1375" i="25"/>
  <c r="F1376" i="25"/>
  <c r="F1377" i="25"/>
  <c r="F1378" i="25"/>
  <c r="F1379" i="25"/>
  <c r="F1380" i="25"/>
  <c r="F1381" i="25"/>
  <c r="F1382" i="25"/>
  <c r="F1383" i="25"/>
  <c r="F1384" i="25"/>
  <c r="F1385" i="25"/>
  <c r="F1386" i="25"/>
  <c r="F1387" i="25"/>
  <c r="F1388" i="25"/>
  <c r="F1389" i="25"/>
  <c r="F1390" i="25"/>
  <c r="F1391" i="25"/>
  <c r="F1392" i="25"/>
  <c r="F1393" i="25"/>
  <c r="F1394" i="25"/>
  <c r="F1395" i="25"/>
  <c r="F1396" i="25"/>
  <c r="F1397" i="25"/>
  <c r="F1398" i="25"/>
  <c r="F1399" i="25"/>
  <c r="F1400" i="25"/>
  <c r="F1401" i="25"/>
  <c r="F1402" i="25"/>
  <c r="F1403" i="25"/>
  <c r="F1404" i="25"/>
  <c r="F1405" i="25"/>
  <c r="F1406" i="25"/>
  <c r="F1407" i="25"/>
  <c r="F1408" i="25"/>
  <c r="F1409" i="25"/>
  <c r="F1410" i="25"/>
  <c r="F1411" i="25"/>
  <c r="F1412" i="25"/>
  <c r="F1413" i="25"/>
  <c r="F1414" i="25"/>
  <c r="F1415" i="25"/>
  <c r="F1416" i="25"/>
  <c r="F1417" i="25"/>
  <c r="F1418" i="25"/>
  <c r="F1419" i="25"/>
  <c r="F1420" i="25"/>
  <c r="F1421" i="25"/>
  <c r="F1422" i="25"/>
  <c r="F1423" i="25"/>
  <c r="F1424" i="25"/>
  <c r="F1425" i="25"/>
  <c r="F1426" i="25"/>
  <c r="F1427" i="25"/>
  <c r="F1428" i="25"/>
  <c r="F1429" i="25"/>
  <c r="F1430" i="25"/>
  <c r="F1431" i="25"/>
  <c r="F1432" i="25"/>
  <c r="F1433" i="25"/>
  <c r="F1434" i="25"/>
  <c r="F1435" i="25"/>
  <c r="F1436" i="25"/>
  <c r="F1437" i="25"/>
  <c r="F1438" i="25"/>
  <c r="F1439" i="25"/>
  <c r="F1440" i="25"/>
  <c r="F1441" i="25"/>
  <c r="F1442" i="25"/>
  <c r="F1443" i="25"/>
  <c r="F1444" i="25"/>
  <c r="F1445" i="25"/>
  <c r="F1446" i="25"/>
  <c r="F1447" i="25"/>
  <c r="F1448" i="25"/>
  <c r="F1449" i="25"/>
  <c r="F1450" i="25"/>
  <c r="F1451" i="25"/>
  <c r="F1452" i="25"/>
  <c r="F1453" i="25"/>
  <c r="F1454" i="25"/>
  <c r="F1455" i="25"/>
  <c r="F1456" i="25"/>
  <c r="F1457" i="25"/>
  <c r="F1458" i="25"/>
  <c r="F1459" i="25"/>
  <c r="F1460" i="25"/>
  <c r="F1461" i="25"/>
  <c r="F1462" i="25"/>
  <c r="F1463" i="25"/>
  <c r="F1464" i="25"/>
  <c r="F1465" i="25"/>
  <c r="F1466" i="25"/>
  <c r="F1467" i="25"/>
  <c r="F1468" i="25"/>
  <c r="F1469" i="25"/>
  <c r="F1470" i="25"/>
  <c r="F1471" i="25"/>
  <c r="F1472" i="25"/>
  <c r="F1473" i="25"/>
  <c r="F1474" i="25"/>
  <c r="F1475" i="25"/>
  <c r="F1476" i="25"/>
  <c r="F1477" i="25"/>
  <c r="F1478" i="25"/>
  <c r="F1479" i="25"/>
  <c r="F1480" i="25"/>
  <c r="F1481" i="25"/>
  <c r="F1482" i="25"/>
  <c r="F1483" i="25"/>
  <c r="F1484" i="25"/>
  <c r="F1485" i="25"/>
  <c r="F1486" i="25"/>
  <c r="F1487" i="25"/>
  <c r="F1488" i="25"/>
  <c r="F1489" i="25"/>
  <c r="F1490" i="25"/>
  <c r="F3" i="25"/>
  <c r="J1311" i="25"/>
  <c r="K1311" i="25" s="1"/>
  <c r="J1312" i="25"/>
  <c r="K1312" i="25" s="1"/>
  <c r="J1313" i="25"/>
  <c r="K1313" i="25" s="1"/>
  <c r="J1314" i="25"/>
  <c r="K1314" i="25" s="1"/>
  <c r="J1315" i="25"/>
  <c r="K1315" i="25" s="1"/>
  <c r="J1316" i="25"/>
  <c r="K1316" i="25" s="1"/>
  <c r="J1317" i="25"/>
  <c r="K1317" i="25" s="1"/>
  <c r="J1318" i="25"/>
  <c r="K1318" i="25" s="1"/>
  <c r="J1319" i="25"/>
  <c r="K1319" i="25" s="1"/>
  <c r="J1320" i="25"/>
  <c r="K1320" i="25" s="1"/>
  <c r="J1321" i="25"/>
  <c r="K1321" i="25" s="1"/>
  <c r="J1322" i="25"/>
  <c r="K1322" i="25" s="1"/>
  <c r="J1323" i="25"/>
  <c r="K1323" i="25" s="1"/>
  <c r="J1324" i="25"/>
  <c r="K1324" i="25" s="1"/>
  <c r="J1325" i="25"/>
  <c r="K1325" i="25" s="1"/>
  <c r="J1326" i="25"/>
  <c r="K1326" i="25" s="1"/>
  <c r="J1327" i="25"/>
  <c r="K1327" i="25" s="1"/>
  <c r="J1328" i="25"/>
  <c r="K1328" i="25" s="1"/>
  <c r="J1329" i="25"/>
  <c r="K1329" i="25" s="1"/>
  <c r="J1330" i="25"/>
  <c r="K1330" i="25" s="1"/>
  <c r="J1331" i="25"/>
  <c r="K1331" i="25" s="1"/>
  <c r="J1332" i="25"/>
  <c r="K1332" i="25" s="1"/>
  <c r="J1333" i="25"/>
  <c r="K1333" i="25" s="1"/>
  <c r="J1334" i="25"/>
  <c r="K1334" i="25" s="1"/>
  <c r="J1335" i="25"/>
  <c r="K1335" i="25" s="1"/>
  <c r="J1336" i="25"/>
  <c r="K1336" i="25" s="1"/>
  <c r="J1337" i="25"/>
  <c r="K1337" i="25" s="1"/>
  <c r="J1338" i="25"/>
  <c r="K1338" i="25" s="1"/>
  <c r="J1339" i="25"/>
  <c r="K1339" i="25" s="1"/>
  <c r="J1340" i="25"/>
  <c r="K1340" i="25" s="1"/>
  <c r="J1341" i="25"/>
  <c r="K1341" i="25" s="1"/>
  <c r="J1342" i="25"/>
  <c r="K1342" i="25" s="1"/>
  <c r="J1343" i="25"/>
  <c r="K1343" i="25" s="1"/>
  <c r="J1344" i="25"/>
  <c r="K1344" i="25" s="1"/>
  <c r="J1345" i="25"/>
  <c r="K1345" i="25" s="1"/>
  <c r="J1346" i="25"/>
  <c r="K1346" i="25" s="1"/>
  <c r="J1347" i="25"/>
  <c r="K1347" i="25" s="1"/>
  <c r="J1348" i="25"/>
  <c r="K1348" i="25" s="1"/>
  <c r="J1349" i="25"/>
  <c r="K1349" i="25" s="1"/>
  <c r="J1350" i="25"/>
  <c r="K1350" i="25" s="1"/>
  <c r="J1351" i="25"/>
  <c r="K1351" i="25" s="1"/>
  <c r="J1352" i="25"/>
  <c r="K1352" i="25" s="1"/>
  <c r="J1353" i="25"/>
  <c r="K1353" i="25" s="1"/>
  <c r="J1354" i="25"/>
  <c r="K1354" i="25" s="1"/>
  <c r="J1355" i="25"/>
  <c r="K1355" i="25" s="1"/>
  <c r="J1356" i="25"/>
  <c r="K1356" i="25" s="1"/>
  <c r="J1357" i="25"/>
  <c r="K1357" i="25" s="1"/>
  <c r="J1358" i="25"/>
  <c r="K1358" i="25" s="1"/>
  <c r="J1359" i="25"/>
  <c r="K1359" i="25" s="1"/>
  <c r="J1360" i="25"/>
  <c r="K1360" i="25" s="1"/>
  <c r="J1361" i="25"/>
  <c r="K1361" i="25" s="1"/>
  <c r="J1362" i="25"/>
  <c r="K1362" i="25" s="1"/>
  <c r="J1363" i="25"/>
  <c r="K1363" i="25" s="1"/>
  <c r="J1364" i="25"/>
  <c r="K1364" i="25" s="1"/>
  <c r="J1365" i="25"/>
  <c r="K1365" i="25" s="1"/>
  <c r="J1366" i="25"/>
  <c r="K1366" i="25" s="1"/>
  <c r="J1367" i="25"/>
  <c r="K1367" i="25" s="1"/>
  <c r="J1368" i="25"/>
  <c r="K1368" i="25" s="1"/>
  <c r="J1369" i="25"/>
  <c r="K1369" i="25" s="1"/>
  <c r="J1370" i="25"/>
  <c r="K1370" i="25" s="1"/>
  <c r="J1371" i="25"/>
  <c r="K1371" i="25" s="1"/>
  <c r="J1372" i="25"/>
  <c r="K1372" i="25" s="1"/>
  <c r="J1373" i="25"/>
  <c r="K1373" i="25" s="1"/>
  <c r="J1374" i="25"/>
  <c r="K1374" i="25" s="1"/>
  <c r="J1375" i="25"/>
  <c r="K1375" i="25" s="1"/>
  <c r="J1376" i="25"/>
  <c r="K1376" i="25" s="1"/>
  <c r="J1377" i="25"/>
  <c r="K1377" i="25" s="1"/>
  <c r="J1378" i="25"/>
  <c r="K1378" i="25" s="1"/>
  <c r="J1379" i="25"/>
  <c r="K1379" i="25" s="1"/>
  <c r="J1380" i="25"/>
  <c r="K1380" i="25" s="1"/>
  <c r="J1381" i="25"/>
  <c r="K1381" i="25" s="1"/>
  <c r="J1382" i="25"/>
  <c r="K1382" i="25" s="1"/>
  <c r="J1383" i="25"/>
  <c r="K1383" i="25" s="1"/>
  <c r="J1384" i="25"/>
  <c r="K1384" i="25" s="1"/>
  <c r="J1385" i="25"/>
  <c r="K1385" i="25" s="1"/>
  <c r="J1386" i="25"/>
  <c r="K1386" i="25" s="1"/>
  <c r="J1387" i="25"/>
  <c r="K1387" i="25" s="1"/>
  <c r="J1388" i="25"/>
  <c r="K1388" i="25" s="1"/>
  <c r="J1389" i="25"/>
  <c r="K1389" i="25" s="1"/>
  <c r="J1390" i="25"/>
  <c r="K1390" i="25" s="1"/>
  <c r="J1391" i="25"/>
  <c r="K1391" i="25" s="1"/>
  <c r="J1392" i="25"/>
  <c r="K1392" i="25" s="1"/>
  <c r="J1393" i="25"/>
  <c r="K1393" i="25" s="1"/>
  <c r="J1394" i="25"/>
  <c r="K1394" i="25" s="1"/>
  <c r="J1395" i="25"/>
  <c r="K1395" i="25" s="1"/>
  <c r="J1396" i="25"/>
  <c r="K1396" i="25" s="1"/>
  <c r="J1397" i="25"/>
  <c r="K1397" i="25" s="1"/>
  <c r="J1398" i="25"/>
  <c r="K1398" i="25" s="1"/>
  <c r="J1399" i="25"/>
  <c r="K1399" i="25" s="1"/>
  <c r="J1400" i="25"/>
  <c r="K1400" i="25" s="1"/>
  <c r="J1401" i="25"/>
  <c r="K1401" i="25" s="1"/>
  <c r="J1402" i="25"/>
  <c r="K1402" i="25" s="1"/>
  <c r="J1403" i="25"/>
  <c r="K1403" i="25" s="1"/>
  <c r="J1404" i="25"/>
  <c r="K1404" i="25" s="1"/>
  <c r="J1405" i="25"/>
  <c r="K1405" i="25" s="1"/>
  <c r="J1406" i="25"/>
  <c r="K1406" i="25" s="1"/>
  <c r="J1407" i="25"/>
  <c r="K1407" i="25" s="1"/>
  <c r="J1408" i="25"/>
  <c r="K1408" i="25" s="1"/>
  <c r="J1409" i="25"/>
  <c r="K1409" i="25" s="1"/>
  <c r="J1410" i="25"/>
  <c r="K1410" i="25" s="1"/>
  <c r="J1411" i="25"/>
  <c r="K1411" i="25" s="1"/>
  <c r="J1412" i="25"/>
  <c r="K1412" i="25" s="1"/>
  <c r="J1413" i="25"/>
  <c r="K1413" i="25" s="1"/>
  <c r="J1414" i="25"/>
  <c r="K1414" i="25" s="1"/>
  <c r="J1415" i="25"/>
  <c r="K1415" i="25" s="1"/>
  <c r="J1416" i="25"/>
  <c r="K1416" i="25" s="1"/>
  <c r="J1417" i="25"/>
  <c r="K1417" i="25" s="1"/>
  <c r="J1418" i="25"/>
  <c r="K1418" i="25" s="1"/>
  <c r="J1419" i="25"/>
  <c r="K1419" i="25" s="1"/>
  <c r="J1420" i="25"/>
  <c r="K1420" i="25" s="1"/>
  <c r="J1421" i="25"/>
  <c r="K1421" i="25" s="1"/>
  <c r="J1422" i="25"/>
  <c r="K1422" i="25" s="1"/>
  <c r="J1423" i="25"/>
  <c r="K1423" i="25" s="1"/>
  <c r="J1424" i="25"/>
  <c r="K1424" i="25" s="1"/>
  <c r="J1425" i="25"/>
  <c r="K1425" i="25" s="1"/>
  <c r="J1426" i="25"/>
  <c r="K1426" i="25" s="1"/>
  <c r="J1427" i="25"/>
  <c r="K1427" i="25" s="1"/>
  <c r="J1428" i="25"/>
  <c r="K1428" i="25" s="1"/>
  <c r="J1429" i="25"/>
  <c r="K1429" i="25" s="1"/>
  <c r="J1430" i="25"/>
  <c r="K1430" i="25" s="1"/>
  <c r="J1431" i="25"/>
  <c r="K1431" i="25" s="1"/>
  <c r="J1432" i="25"/>
  <c r="K1432" i="25" s="1"/>
  <c r="J1433" i="25"/>
  <c r="K1433" i="25" s="1"/>
  <c r="J1434" i="25"/>
  <c r="K1434" i="25" s="1"/>
  <c r="J1435" i="25"/>
  <c r="K1435" i="25" s="1"/>
  <c r="J1436" i="25"/>
  <c r="K1436" i="25" s="1"/>
  <c r="J1437" i="25"/>
  <c r="K1437" i="25" s="1"/>
  <c r="J1438" i="25"/>
  <c r="K1438" i="25" s="1"/>
  <c r="J1439" i="25"/>
  <c r="K1439" i="25" s="1"/>
  <c r="J1440" i="25"/>
  <c r="K1440" i="25" s="1"/>
  <c r="J1441" i="25"/>
  <c r="K1441" i="25" s="1"/>
  <c r="J1442" i="25"/>
  <c r="K1442" i="25" s="1"/>
  <c r="J1443" i="25"/>
  <c r="K1443" i="25" s="1"/>
  <c r="J1444" i="25"/>
  <c r="K1444" i="25" s="1"/>
  <c r="J1445" i="25"/>
  <c r="K1445" i="25" s="1"/>
  <c r="J1446" i="25"/>
  <c r="K1446" i="25" s="1"/>
  <c r="J1447" i="25"/>
  <c r="K1447" i="25" s="1"/>
  <c r="J1448" i="25"/>
  <c r="K1448" i="25" s="1"/>
  <c r="J1449" i="25"/>
  <c r="K1449" i="25" s="1"/>
  <c r="J1450" i="25"/>
  <c r="K1450" i="25" s="1"/>
  <c r="J1451" i="25"/>
  <c r="K1451" i="25" s="1"/>
  <c r="J1452" i="25"/>
  <c r="K1452" i="25" s="1"/>
  <c r="J1453" i="25"/>
  <c r="K1453" i="25" s="1"/>
  <c r="J1454" i="25"/>
  <c r="K1454" i="25" s="1"/>
  <c r="J1455" i="25"/>
  <c r="K1455" i="25" s="1"/>
  <c r="J1456" i="25"/>
  <c r="K1456" i="25" s="1"/>
  <c r="J1457" i="25"/>
  <c r="K1457" i="25" s="1"/>
  <c r="J1458" i="25"/>
  <c r="K1458" i="25" s="1"/>
  <c r="J1459" i="25"/>
  <c r="K1459" i="25" s="1"/>
  <c r="J1460" i="25"/>
  <c r="K1460" i="25" s="1"/>
  <c r="J1461" i="25"/>
  <c r="K1461" i="25" s="1"/>
  <c r="J1462" i="25"/>
  <c r="K1462" i="25" s="1"/>
  <c r="J1463" i="25"/>
  <c r="K1463" i="25" s="1"/>
  <c r="J1464" i="25"/>
  <c r="K1464" i="25" s="1"/>
  <c r="J1465" i="25"/>
  <c r="K1465" i="25" s="1"/>
  <c r="J1466" i="25"/>
  <c r="K1466" i="25" s="1"/>
  <c r="J1467" i="25"/>
  <c r="K1467" i="25" s="1"/>
  <c r="J1468" i="25"/>
  <c r="K1468" i="25" s="1"/>
  <c r="J1469" i="25"/>
  <c r="K1469" i="25" s="1"/>
  <c r="J1470" i="25"/>
  <c r="K1470" i="25" s="1"/>
  <c r="J1471" i="25"/>
  <c r="K1471" i="25" s="1"/>
  <c r="J1472" i="25"/>
  <c r="K1472" i="25" s="1"/>
  <c r="J1473" i="25"/>
  <c r="K1473" i="25" s="1"/>
  <c r="J1474" i="25"/>
  <c r="K1474" i="25" s="1"/>
  <c r="J1475" i="25"/>
  <c r="K1475" i="25" s="1"/>
  <c r="J1476" i="25"/>
  <c r="K1476" i="25" s="1"/>
  <c r="J1477" i="25"/>
  <c r="K1477" i="25" s="1"/>
  <c r="J1478" i="25"/>
  <c r="K1478" i="25" s="1"/>
  <c r="J1479" i="25"/>
  <c r="K1479" i="25" s="1"/>
  <c r="J1480" i="25"/>
  <c r="K1480" i="25" s="1"/>
  <c r="J1481" i="25"/>
  <c r="K1481" i="25" s="1"/>
  <c r="J1482" i="25"/>
  <c r="K1482" i="25" s="1"/>
  <c r="J1483" i="25"/>
  <c r="K1483" i="25" s="1"/>
  <c r="J1484" i="25"/>
  <c r="K1484" i="25" s="1"/>
  <c r="J1485" i="25"/>
  <c r="K1485" i="25" s="1"/>
  <c r="J1486" i="25"/>
  <c r="K1486" i="25" s="1"/>
  <c r="J1487" i="25"/>
  <c r="K1487" i="25" s="1"/>
  <c r="J1488" i="25"/>
  <c r="K1488" i="25" s="1"/>
  <c r="J1489" i="25"/>
  <c r="K1489" i="25" s="1"/>
  <c r="J1490" i="25"/>
  <c r="K1490" i="25" s="1"/>
  <c r="I1311" i="25"/>
  <c r="I1312" i="25"/>
  <c r="I1313" i="25"/>
  <c r="I1314" i="25"/>
  <c r="I1315" i="25"/>
  <c r="I1316" i="25"/>
  <c r="I1317" i="25"/>
  <c r="I1318" i="25"/>
  <c r="I1319" i="25"/>
  <c r="I1320" i="25"/>
  <c r="I1321" i="25"/>
  <c r="I1322" i="25"/>
  <c r="I1323" i="25"/>
  <c r="I1324" i="25"/>
  <c r="I1325" i="25"/>
  <c r="I1326" i="25"/>
  <c r="I1327" i="25"/>
  <c r="I1328" i="25"/>
  <c r="I1329" i="25"/>
  <c r="I1330" i="25"/>
  <c r="I1331" i="25"/>
  <c r="I1332" i="25"/>
  <c r="I1333" i="25"/>
  <c r="I1334" i="25"/>
  <c r="I1335" i="25"/>
  <c r="I1336" i="25"/>
  <c r="I1337" i="25"/>
  <c r="I1338" i="25"/>
  <c r="I1339" i="25"/>
  <c r="I1340" i="25"/>
  <c r="I1341" i="25"/>
  <c r="I1342" i="25"/>
  <c r="I1343" i="25"/>
  <c r="I1344" i="25"/>
  <c r="I1345" i="25"/>
  <c r="I1346" i="25"/>
  <c r="I1347" i="25"/>
  <c r="I1348" i="25"/>
  <c r="I1349" i="25"/>
  <c r="I1350" i="25"/>
  <c r="I1351" i="25"/>
  <c r="I1352" i="25"/>
  <c r="I1353" i="25"/>
  <c r="I1354" i="25"/>
  <c r="I1355" i="25"/>
  <c r="I1356" i="25"/>
  <c r="I1357" i="25"/>
  <c r="I1358" i="25"/>
  <c r="I1359" i="25"/>
  <c r="I1360" i="25"/>
  <c r="I1361" i="25"/>
  <c r="I1362" i="25"/>
  <c r="I1363" i="25"/>
  <c r="I1364" i="25"/>
  <c r="I1365" i="25"/>
  <c r="I1366" i="25"/>
  <c r="I1367" i="25"/>
  <c r="I1368" i="25"/>
  <c r="I1369" i="25"/>
  <c r="I1370" i="25"/>
  <c r="I1371" i="25"/>
  <c r="I1372" i="25"/>
  <c r="I1373" i="25"/>
  <c r="I1374" i="25"/>
  <c r="I1375" i="25"/>
  <c r="I1376" i="25"/>
  <c r="I1377" i="25"/>
  <c r="I1378" i="25"/>
  <c r="I1379" i="25"/>
  <c r="I1380" i="25"/>
  <c r="I1381" i="25"/>
  <c r="I1382" i="25"/>
  <c r="I1383" i="25"/>
  <c r="I1384" i="25"/>
  <c r="I1385" i="25"/>
  <c r="I1386" i="25"/>
  <c r="I1387" i="25"/>
  <c r="I1388" i="25"/>
  <c r="I1389" i="25"/>
  <c r="I1390" i="25"/>
  <c r="I1391" i="25"/>
  <c r="I1392" i="25"/>
  <c r="I1393" i="25"/>
  <c r="I1394" i="25"/>
  <c r="I1395" i="25"/>
  <c r="I1396" i="25"/>
  <c r="I1397" i="25"/>
  <c r="I1398" i="25"/>
  <c r="I1399" i="25"/>
  <c r="I1400" i="25"/>
  <c r="I1401" i="25"/>
  <c r="I1402" i="25"/>
  <c r="I1403" i="25"/>
  <c r="I1404" i="25"/>
  <c r="I1405" i="25"/>
  <c r="I1406" i="25"/>
  <c r="I1407" i="25"/>
  <c r="I1408" i="25"/>
  <c r="I1409" i="25"/>
  <c r="I1410" i="25"/>
  <c r="I1411" i="25"/>
  <c r="I1412" i="25"/>
  <c r="I1413" i="25"/>
  <c r="I1414" i="25"/>
  <c r="I1415" i="25"/>
  <c r="I1416" i="25"/>
  <c r="I1417" i="25"/>
  <c r="I1418" i="25"/>
  <c r="I1419" i="25"/>
  <c r="I1420" i="25"/>
  <c r="I1421" i="25"/>
  <c r="I1422" i="25"/>
  <c r="I1423" i="25"/>
  <c r="I1424" i="25"/>
  <c r="I1425" i="25"/>
  <c r="I1426" i="25"/>
  <c r="I1427" i="25"/>
  <c r="I1428" i="25"/>
  <c r="I1429" i="25"/>
  <c r="I1430" i="25"/>
  <c r="I1431" i="25"/>
  <c r="I1432" i="25"/>
  <c r="I1433" i="25"/>
  <c r="I1434" i="25"/>
  <c r="I1435" i="25"/>
  <c r="I1436" i="25"/>
  <c r="I1437" i="25"/>
  <c r="I1438" i="25"/>
  <c r="I1439" i="25"/>
  <c r="I1440" i="25"/>
  <c r="I1441" i="25"/>
  <c r="I1442" i="25"/>
  <c r="I1443" i="25"/>
  <c r="I1444" i="25"/>
  <c r="I1445" i="25"/>
  <c r="I1446" i="25"/>
  <c r="I1447" i="25"/>
  <c r="I1448" i="25"/>
  <c r="I1449" i="25"/>
  <c r="I1450" i="25"/>
  <c r="I1451" i="25"/>
  <c r="I1452" i="25"/>
  <c r="I1453" i="25"/>
  <c r="I1454" i="25"/>
  <c r="I1455" i="25"/>
  <c r="I1456" i="25"/>
  <c r="I1457" i="25"/>
  <c r="I1458" i="25"/>
  <c r="I1459" i="25"/>
  <c r="I1460" i="25"/>
  <c r="I1461" i="25"/>
  <c r="I1462" i="25"/>
  <c r="I1463" i="25"/>
  <c r="I1464" i="25"/>
  <c r="I1465" i="25"/>
  <c r="I1466" i="25"/>
  <c r="I1467" i="25"/>
  <c r="I1468" i="25"/>
  <c r="I1469" i="25"/>
  <c r="I1470" i="25"/>
  <c r="I1471" i="25"/>
  <c r="I1472" i="25"/>
  <c r="I1473" i="25"/>
  <c r="I1474" i="25"/>
  <c r="I1475" i="25"/>
  <c r="I1476" i="25"/>
  <c r="I1477" i="25"/>
  <c r="I1478" i="25"/>
  <c r="I1479" i="25"/>
  <c r="I1480" i="25"/>
  <c r="I1481" i="25"/>
  <c r="I1482" i="25"/>
  <c r="I1483" i="25"/>
  <c r="I1484" i="25"/>
  <c r="I1485" i="25"/>
  <c r="I1486" i="25"/>
  <c r="I1487" i="25"/>
  <c r="I1488" i="25"/>
  <c r="I1489" i="25"/>
  <c r="I1490" i="25"/>
  <c r="H1311" i="25"/>
  <c r="H1312" i="25"/>
  <c r="H1313" i="25"/>
  <c r="H1314" i="25"/>
  <c r="H1315" i="25"/>
  <c r="H1316" i="25"/>
  <c r="H1317" i="25"/>
  <c r="H1318" i="25"/>
  <c r="H1319" i="25"/>
  <c r="H1320" i="25"/>
  <c r="H1321" i="25"/>
  <c r="H1322" i="25"/>
  <c r="H1323" i="25"/>
  <c r="H1324" i="25"/>
  <c r="H1325" i="25"/>
  <c r="H1326" i="25"/>
  <c r="H1327" i="25"/>
  <c r="H1328" i="25"/>
  <c r="H1329" i="25"/>
  <c r="H1330" i="25"/>
  <c r="H1331" i="25"/>
  <c r="H1332" i="25"/>
  <c r="H1333" i="25"/>
  <c r="H1334" i="25"/>
  <c r="H1335" i="25"/>
  <c r="H1336" i="25"/>
  <c r="H1337" i="25"/>
  <c r="H1338" i="25"/>
  <c r="H1339" i="25"/>
  <c r="H1340" i="25"/>
  <c r="H1341" i="25"/>
  <c r="H1342" i="25"/>
  <c r="H1343" i="25"/>
  <c r="H1344" i="25"/>
  <c r="H1345" i="25"/>
  <c r="H1346" i="25"/>
  <c r="H1347" i="25"/>
  <c r="H1348" i="25"/>
  <c r="H1349" i="25"/>
  <c r="H1350" i="25"/>
  <c r="H1351" i="25"/>
  <c r="H1352" i="25"/>
  <c r="H1353" i="25"/>
  <c r="H1354" i="25"/>
  <c r="H1355" i="25"/>
  <c r="H1356" i="25"/>
  <c r="H1357" i="25"/>
  <c r="H1358" i="25"/>
  <c r="H1359" i="25"/>
  <c r="H1360" i="25"/>
  <c r="H1361" i="25"/>
  <c r="H1362" i="25"/>
  <c r="H1363" i="25"/>
  <c r="H1364" i="25"/>
  <c r="H1365" i="25"/>
  <c r="H1366" i="25"/>
  <c r="H1367" i="25"/>
  <c r="H1368" i="25"/>
  <c r="H1369" i="25"/>
  <c r="H1370" i="25"/>
  <c r="H1371" i="25"/>
  <c r="H1372" i="25"/>
  <c r="H1373" i="25"/>
  <c r="H1374" i="25"/>
  <c r="H1375" i="25"/>
  <c r="H1376" i="25"/>
  <c r="H1377" i="25"/>
  <c r="H1378" i="25"/>
  <c r="H1379" i="25"/>
  <c r="H1380" i="25"/>
  <c r="H1381" i="25"/>
  <c r="H1382" i="25"/>
  <c r="H1383" i="25"/>
  <c r="H1384" i="25"/>
  <c r="H1385" i="25"/>
  <c r="H1386" i="25"/>
  <c r="H1387" i="25"/>
  <c r="H1388" i="25"/>
  <c r="H1389" i="25"/>
  <c r="H1390" i="25"/>
  <c r="H1391" i="25"/>
  <c r="H1392" i="25"/>
  <c r="H1393" i="25"/>
  <c r="H1394" i="25"/>
  <c r="H1395" i="25"/>
  <c r="H1396" i="25"/>
  <c r="H1397" i="25"/>
  <c r="H1398" i="25"/>
  <c r="H1399" i="25"/>
  <c r="H1400" i="25"/>
  <c r="H1401" i="25"/>
  <c r="H1402" i="25"/>
  <c r="H1403" i="25"/>
  <c r="H1404" i="25"/>
  <c r="H1405" i="25"/>
  <c r="H1406" i="25"/>
  <c r="H1407" i="25"/>
  <c r="H1408" i="25"/>
  <c r="H1409" i="25"/>
  <c r="H1410" i="25"/>
  <c r="H1411" i="25"/>
  <c r="H1412" i="25"/>
  <c r="H1413" i="25"/>
  <c r="H1414" i="25"/>
  <c r="H1415" i="25"/>
  <c r="H1416" i="25"/>
  <c r="H1417" i="25"/>
  <c r="H1418" i="25"/>
  <c r="H1419" i="25"/>
  <c r="H1420" i="25"/>
  <c r="H1421" i="25"/>
  <c r="H1422" i="25"/>
  <c r="H1423" i="25"/>
  <c r="H1424" i="25"/>
  <c r="H1425" i="25"/>
  <c r="H1426" i="25"/>
  <c r="H1427" i="25"/>
  <c r="H1428" i="25"/>
  <c r="H1429" i="25"/>
  <c r="H1430" i="25"/>
  <c r="H1431" i="25"/>
  <c r="H1432" i="25"/>
  <c r="H1433" i="25"/>
  <c r="H1434" i="25"/>
  <c r="H1435" i="25"/>
  <c r="H1436" i="25"/>
  <c r="H1437" i="25"/>
  <c r="H1438" i="25"/>
  <c r="H1439" i="25"/>
  <c r="H1440" i="25"/>
  <c r="H1441" i="25"/>
  <c r="H1442" i="25"/>
  <c r="H1443" i="25"/>
  <c r="H1444" i="25"/>
  <c r="H1445" i="25"/>
  <c r="H1446" i="25"/>
  <c r="H1447" i="25"/>
  <c r="H1448" i="25"/>
  <c r="H1449" i="25"/>
  <c r="H1450" i="25"/>
  <c r="H1451" i="25"/>
  <c r="H1452" i="25"/>
  <c r="H1453" i="25"/>
  <c r="H1454" i="25"/>
  <c r="H1455" i="25"/>
  <c r="H1456" i="25"/>
  <c r="H1457" i="25"/>
  <c r="H1458" i="25"/>
  <c r="H1459" i="25"/>
  <c r="H1460" i="25"/>
  <c r="H1461" i="25"/>
  <c r="H1462" i="25"/>
  <c r="H1463" i="25"/>
  <c r="H1464" i="25"/>
  <c r="H1465" i="25"/>
  <c r="H1466" i="25"/>
  <c r="H1467" i="25"/>
  <c r="H1468" i="25"/>
  <c r="H1469" i="25"/>
  <c r="H1470" i="25"/>
  <c r="H1471" i="25"/>
  <c r="H1472" i="25"/>
  <c r="H1473" i="25"/>
  <c r="H1474" i="25"/>
  <c r="H1475" i="25"/>
  <c r="H1476" i="25"/>
  <c r="H1477" i="25"/>
  <c r="H1478" i="25"/>
  <c r="H1479" i="25"/>
  <c r="H1480" i="25"/>
  <c r="H1481" i="25"/>
  <c r="H1482" i="25"/>
  <c r="H1483" i="25"/>
  <c r="H1484" i="25"/>
  <c r="H1485" i="25"/>
  <c r="H1486" i="25"/>
  <c r="H1487" i="25"/>
  <c r="H1488" i="25"/>
  <c r="H1489" i="25"/>
  <c r="H1490" i="25"/>
  <c r="E1311" i="25"/>
  <c r="E1312" i="25"/>
  <c r="E1313" i="25"/>
  <c r="E1314" i="25"/>
  <c r="E1315" i="25"/>
  <c r="E1316" i="25"/>
  <c r="E1317" i="25"/>
  <c r="E1318" i="25"/>
  <c r="E1319" i="25"/>
  <c r="E1320" i="25"/>
  <c r="E1321" i="25"/>
  <c r="E1322" i="25"/>
  <c r="E1323" i="25"/>
  <c r="E1324" i="25"/>
  <c r="E1325" i="25"/>
  <c r="E1326" i="25"/>
  <c r="E1327" i="25"/>
  <c r="E1328" i="25"/>
  <c r="E1329" i="25"/>
  <c r="E1330" i="25"/>
  <c r="E1331" i="25"/>
  <c r="E1332" i="25"/>
  <c r="E1333" i="25"/>
  <c r="E1334" i="25"/>
  <c r="E1335" i="25"/>
  <c r="E1336" i="25"/>
  <c r="E1337" i="25"/>
  <c r="E1338" i="25"/>
  <c r="E1339" i="25"/>
  <c r="E1340" i="25"/>
  <c r="E1341" i="25"/>
  <c r="E1342" i="25"/>
  <c r="E1343" i="25"/>
  <c r="E1344" i="25"/>
  <c r="E1345" i="25"/>
  <c r="E1346" i="25"/>
  <c r="E1347" i="25"/>
  <c r="E1348" i="25"/>
  <c r="E1349" i="25"/>
  <c r="E1350" i="25"/>
  <c r="E1351" i="25"/>
  <c r="E1352" i="25"/>
  <c r="E1353" i="25"/>
  <c r="E1354" i="25"/>
  <c r="E1355" i="25"/>
  <c r="E1356" i="25"/>
  <c r="E1357" i="25"/>
  <c r="E1358" i="25"/>
  <c r="E1359" i="25"/>
  <c r="E1360" i="25"/>
  <c r="E1361" i="25"/>
  <c r="E1362" i="25"/>
  <c r="E1363" i="25"/>
  <c r="E1364" i="25"/>
  <c r="E1365" i="25"/>
  <c r="E1366" i="25"/>
  <c r="E1367" i="25"/>
  <c r="E1368" i="25"/>
  <c r="E1369" i="25"/>
  <c r="E1370" i="25"/>
  <c r="E1371" i="25"/>
  <c r="E1372" i="25"/>
  <c r="E1373" i="25"/>
  <c r="E1374" i="25"/>
  <c r="E1375" i="25"/>
  <c r="E1376" i="25"/>
  <c r="E1377" i="25"/>
  <c r="E1378" i="25"/>
  <c r="E1379" i="25"/>
  <c r="E1380" i="25"/>
  <c r="E1381" i="25"/>
  <c r="E1382" i="25"/>
  <c r="E1383" i="25"/>
  <c r="E1384" i="25"/>
  <c r="E1385" i="25"/>
  <c r="E1386" i="25"/>
  <c r="E1387" i="25"/>
  <c r="E1388" i="25"/>
  <c r="E1389" i="25"/>
  <c r="E1390" i="25"/>
  <c r="E1391" i="25"/>
  <c r="E1392" i="25"/>
  <c r="E1393" i="25"/>
  <c r="E1394" i="25"/>
  <c r="E1395" i="25"/>
  <c r="E1396" i="25"/>
  <c r="E1397" i="25"/>
  <c r="E1398" i="25"/>
  <c r="E1399" i="25"/>
  <c r="E1400" i="25"/>
  <c r="E1401" i="25"/>
  <c r="E1402" i="25"/>
  <c r="E1403" i="25"/>
  <c r="E1404" i="25"/>
  <c r="E1405" i="25"/>
  <c r="E1406" i="25"/>
  <c r="E1407" i="25"/>
  <c r="E1408" i="25"/>
  <c r="E1409" i="25"/>
  <c r="E1410" i="25"/>
  <c r="E1411" i="25"/>
  <c r="E1412" i="25"/>
  <c r="E1413" i="25"/>
  <c r="E1414" i="25"/>
  <c r="E1415" i="25"/>
  <c r="E1416" i="25"/>
  <c r="E1417" i="25"/>
  <c r="E1418" i="25"/>
  <c r="E1419" i="25"/>
  <c r="E1420" i="25"/>
  <c r="E1421" i="25"/>
  <c r="E1422" i="25"/>
  <c r="E1423" i="25"/>
  <c r="E1424" i="25"/>
  <c r="E1425" i="25"/>
  <c r="E1426" i="25"/>
  <c r="E1427" i="25"/>
  <c r="E1428" i="25"/>
  <c r="E1429" i="25"/>
  <c r="E1430" i="25"/>
  <c r="E1431" i="25"/>
  <c r="E1432" i="25"/>
  <c r="E1433" i="25"/>
  <c r="E1434" i="25"/>
  <c r="E1435" i="25"/>
  <c r="E1436" i="25"/>
  <c r="E1437" i="25"/>
  <c r="E1438" i="25"/>
  <c r="E1439" i="25"/>
  <c r="E1440" i="25"/>
  <c r="E1441" i="25"/>
  <c r="E1442" i="25"/>
  <c r="E1443" i="25"/>
  <c r="E1444" i="25"/>
  <c r="E1445" i="25"/>
  <c r="E1446" i="25"/>
  <c r="E1447" i="25"/>
  <c r="E1448" i="25"/>
  <c r="E1449" i="25"/>
  <c r="E1450" i="25"/>
  <c r="E1451" i="25"/>
  <c r="E1452" i="25"/>
  <c r="E1453" i="25"/>
  <c r="E1454" i="25"/>
  <c r="E1455" i="25"/>
  <c r="E1456" i="25"/>
  <c r="E1457" i="25"/>
  <c r="E1458" i="25"/>
  <c r="E1459" i="25"/>
  <c r="E1460" i="25"/>
  <c r="E1461" i="25"/>
  <c r="E1462" i="25"/>
  <c r="E1463" i="25"/>
  <c r="E1464" i="25"/>
  <c r="E1465" i="25"/>
  <c r="E1466" i="25"/>
  <c r="E1467" i="25"/>
  <c r="E1468" i="25"/>
  <c r="E1469" i="25"/>
  <c r="E1470" i="25"/>
  <c r="E1471" i="25"/>
  <c r="E1472" i="25"/>
  <c r="E1473" i="25"/>
  <c r="E1474" i="25"/>
  <c r="E1475" i="25"/>
  <c r="E1476" i="25"/>
  <c r="E1477" i="25"/>
  <c r="E1478" i="25"/>
  <c r="E1479" i="25"/>
  <c r="E1480" i="25"/>
  <c r="E1481" i="25"/>
  <c r="E1482" i="25"/>
  <c r="E1483" i="25"/>
  <c r="E1484" i="25"/>
  <c r="E1485" i="25"/>
  <c r="E1486" i="25"/>
  <c r="E1487" i="25"/>
  <c r="E1488" i="25"/>
  <c r="E1489" i="25"/>
  <c r="E1490" i="25"/>
  <c r="D1311" i="25"/>
  <c r="D1312" i="25"/>
  <c r="D1313" i="25"/>
  <c r="D1314" i="25"/>
  <c r="D1315" i="25"/>
  <c r="D1316" i="25"/>
  <c r="D1317" i="25"/>
  <c r="D1318" i="25"/>
  <c r="D1319" i="25"/>
  <c r="D1320" i="25"/>
  <c r="D1321" i="25"/>
  <c r="D1322" i="25"/>
  <c r="D1323" i="25"/>
  <c r="D1324" i="25"/>
  <c r="D1325" i="25"/>
  <c r="D1326" i="25"/>
  <c r="D1327" i="25"/>
  <c r="D1328" i="25"/>
  <c r="D1329" i="25"/>
  <c r="D1330" i="25"/>
  <c r="D1331" i="25"/>
  <c r="D1332" i="25"/>
  <c r="D1333" i="25"/>
  <c r="D1334" i="25"/>
  <c r="D1335" i="25"/>
  <c r="D1336" i="25"/>
  <c r="D1337" i="25"/>
  <c r="D1338" i="25"/>
  <c r="D1339" i="25"/>
  <c r="D1340" i="25"/>
  <c r="D1341" i="25"/>
  <c r="D1342" i="25"/>
  <c r="D1343" i="25"/>
  <c r="D1344" i="25"/>
  <c r="D1345" i="25"/>
  <c r="D1346" i="25"/>
  <c r="D1347" i="25"/>
  <c r="D1348" i="25"/>
  <c r="D1349" i="25"/>
  <c r="D1350" i="25"/>
  <c r="D1351" i="25"/>
  <c r="D1352" i="25"/>
  <c r="D1353" i="25"/>
  <c r="D1354" i="25"/>
  <c r="D1355" i="25"/>
  <c r="D1356" i="25"/>
  <c r="D1357" i="25"/>
  <c r="D1358" i="25"/>
  <c r="D1359" i="25"/>
  <c r="D1360" i="25"/>
  <c r="D1361" i="25"/>
  <c r="D1362" i="25"/>
  <c r="D1363" i="25"/>
  <c r="D1364" i="25"/>
  <c r="D1365" i="25"/>
  <c r="D1366" i="25"/>
  <c r="D1367" i="25"/>
  <c r="D1368" i="25"/>
  <c r="D1369" i="25"/>
  <c r="D1370" i="25"/>
  <c r="D1371" i="25"/>
  <c r="D1372" i="25"/>
  <c r="D1373" i="25"/>
  <c r="D1374" i="25"/>
  <c r="D1375" i="25"/>
  <c r="D1376" i="25"/>
  <c r="D1377" i="25"/>
  <c r="D1378" i="25"/>
  <c r="D1379" i="25"/>
  <c r="D1380" i="25"/>
  <c r="D1381" i="25"/>
  <c r="D1382" i="25"/>
  <c r="D1383" i="25"/>
  <c r="D1384" i="25"/>
  <c r="D1385" i="25"/>
  <c r="D1386" i="25"/>
  <c r="D1387" i="25"/>
  <c r="D1388" i="25"/>
  <c r="D1389" i="25"/>
  <c r="D1390" i="25"/>
  <c r="D1391" i="25"/>
  <c r="D1392" i="25"/>
  <c r="D1393" i="25"/>
  <c r="D1394" i="25"/>
  <c r="D1395" i="25"/>
  <c r="D1396" i="25"/>
  <c r="D1397" i="25"/>
  <c r="D1398" i="25"/>
  <c r="D1399" i="25"/>
  <c r="D1400" i="25"/>
  <c r="D1401" i="25"/>
  <c r="D1402" i="25"/>
  <c r="D1403" i="25"/>
  <c r="D1404" i="25"/>
  <c r="D1405" i="25"/>
  <c r="D1406" i="25"/>
  <c r="D1407" i="25"/>
  <c r="D1408" i="25"/>
  <c r="D1409" i="25"/>
  <c r="D1410" i="25"/>
  <c r="D1411" i="25"/>
  <c r="D1412" i="25"/>
  <c r="D1413" i="25"/>
  <c r="D1414" i="25"/>
  <c r="D1415" i="25"/>
  <c r="D1416" i="25"/>
  <c r="D1417" i="25"/>
  <c r="D1418" i="25"/>
  <c r="D1419" i="25"/>
  <c r="D1420" i="25"/>
  <c r="D1421" i="25"/>
  <c r="D1422" i="25"/>
  <c r="D1423" i="25"/>
  <c r="D1424" i="25"/>
  <c r="D1425" i="25"/>
  <c r="D1426" i="25"/>
  <c r="D1427" i="25"/>
  <c r="D1428" i="25"/>
  <c r="D1429" i="25"/>
  <c r="D1430" i="25"/>
  <c r="D1431" i="25"/>
  <c r="D1432" i="25"/>
  <c r="D1433" i="25"/>
  <c r="D1434" i="25"/>
  <c r="D1435" i="25"/>
  <c r="D1436" i="25"/>
  <c r="D1437" i="25"/>
  <c r="D1438" i="25"/>
  <c r="D1439" i="25"/>
  <c r="D1440" i="25"/>
  <c r="D1441" i="25"/>
  <c r="D1442" i="25"/>
  <c r="D1443" i="25"/>
  <c r="D1444" i="25"/>
  <c r="D1445" i="25"/>
  <c r="D1446" i="25"/>
  <c r="D1447" i="25"/>
  <c r="D1448" i="25"/>
  <c r="D1449" i="25"/>
  <c r="D1450" i="25"/>
  <c r="D1451" i="25"/>
  <c r="D1452" i="25"/>
  <c r="D1453" i="25"/>
  <c r="D1454" i="25"/>
  <c r="D1455" i="25"/>
  <c r="D1456" i="25"/>
  <c r="D1457" i="25"/>
  <c r="D1458" i="25"/>
  <c r="D1459" i="25"/>
  <c r="D1460" i="25"/>
  <c r="D1461" i="25"/>
  <c r="D1462" i="25"/>
  <c r="D1463" i="25"/>
  <c r="D1464" i="25"/>
  <c r="D1465" i="25"/>
  <c r="D1466" i="25"/>
  <c r="D1467" i="25"/>
  <c r="D1468" i="25"/>
  <c r="D1469" i="25"/>
  <c r="D1470" i="25"/>
  <c r="D1471" i="25"/>
  <c r="D1472" i="25"/>
  <c r="D1473" i="25"/>
  <c r="D1474" i="25"/>
  <c r="D1475" i="25"/>
  <c r="D1476" i="25"/>
  <c r="D1477" i="25"/>
  <c r="D1478" i="25"/>
  <c r="D1479" i="25"/>
  <c r="D1480" i="25"/>
  <c r="D1481" i="25"/>
  <c r="D1482" i="25"/>
  <c r="D1483" i="25"/>
  <c r="D1484" i="25"/>
  <c r="D1485" i="25"/>
  <c r="D1486" i="25"/>
  <c r="D1487" i="25"/>
  <c r="D1488" i="25"/>
  <c r="D1489" i="25"/>
  <c r="D1490" i="25"/>
  <c r="C1311" i="25"/>
  <c r="C1312" i="25"/>
  <c r="C1313" i="25"/>
  <c r="C1314" i="25"/>
  <c r="C1315" i="25"/>
  <c r="C1316" i="25"/>
  <c r="C1317" i="25"/>
  <c r="C1318" i="25"/>
  <c r="C1319" i="25"/>
  <c r="C1320" i="25"/>
  <c r="C1321" i="25"/>
  <c r="C1322" i="25"/>
  <c r="C1323" i="25"/>
  <c r="C1324" i="25"/>
  <c r="C1325" i="25"/>
  <c r="C1326" i="25"/>
  <c r="C1327" i="25"/>
  <c r="C1328" i="25"/>
  <c r="C1329" i="25"/>
  <c r="C1330" i="25"/>
  <c r="C1331" i="25"/>
  <c r="C1332" i="25"/>
  <c r="C1333" i="25"/>
  <c r="C1334" i="25"/>
  <c r="C1335" i="25"/>
  <c r="C1336" i="25"/>
  <c r="C1337" i="25"/>
  <c r="C1338" i="25"/>
  <c r="C1339" i="25"/>
  <c r="C1340" i="25"/>
  <c r="C1341" i="25"/>
  <c r="C1342" i="25"/>
  <c r="C1343" i="25"/>
  <c r="C1344" i="25"/>
  <c r="C1345" i="25"/>
  <c r="C1346" i="25"/>
  <c r="C1347" i="25"/>
  <c r="C1348" i="25"/>
  <c r="C1349" i="25"/>
  <c r="C1350" i="25"/>
  <c r="C1351" i="25"/>
  <c r="C1352" i="25"/>
  <c r="C1353" i="25"/>
  <c r="C1354" i="25"/>
  <c r="C1355" i="25"/>
  <c r="C1356" i="25"/>
  <c r="C1357" i="25"/>
  <c r="C1358" i="25"/>
  <c r="C1359" i="25"/>
  <c r="C1360" i="25"/>
  <c r="C1361" i="25"/>
  <c r="C1362" i="25"/>
  <c r="C1363" i="25"/>
  <c r="C1364" i="25"/>
  <c r="C1365" i="25"/>
  <c r="C1366" i="25"/>
  <c r="C1367" i="25"/>
  <c r="C1368" i="25"/>
  <c r="C1369" i="25"/>
  <c r="C1370" i="25"/>
  <c r="C1371" i="25"/>
  <c r="C1372" i="25"/>
  <c r="C1373" i="25"/>
  <c r="C1374" i="25"/>
  <c r="C1375" i="25"/>
  <c r="C1376" i="25"/>
  <c r="C1377" i="25"/>
  <c r="C1378" i="25"/>
  <c r="C1379" i="25"/>
  <c r="C1380" i="25"/>
  <c r="C1381" i="25"/>
  <c r="C1382" i="25"/>
  <c r="C1383" i="25"/>
  <c r="C1384" i="25"/>
  <c r="C1385" i="25"/>
  <c r="C1386" i="25"/>
  <c r="C1387" i="25"/>
  <c r="C1388" i="25"/>
  <c r="C1389" i="25"/>
  <c r="C1390" i="25"/>
  <c r="C1391" i="25"/>
  <c r="C1392" i="25"/>
  <c r="C1393" i="25"/>
  <c r="C1394" i="25"/>
  <c r="C1395" i="25"/>
  <c r="C1396" i="25"/>
  <c r="C1397" i="25"/>
  <c r="C1398" i="25"/>
  <c r="C1399" i="25"/>
  <c r="C1400" i="25"/>
  <c r="C1401" i="25"/>
  <c r="C1402" i="25"/>
  <c r="C1403" i="25"/>
  <c r="C1404" i="25"/>
  <c r="C1405" i="25"/>
  <c r="C1406" i="25"/>
  <c r="C1407" i="25"/>
  <c r="C1408" i="25"/>
  <c r="C1409" i="25"/>
  <c r="C1410" i="25"/>
  <c r="C1411" i="25"/>
  <c r="C1412" i="25"/>
  <c r="C1413" i="25"/>
  <c r="C1414" i="25"/>
  <c r="C1415" i="25"/>
  <c r="C1416" i="25"/>
  <c r="C1417" i="25"/>
  <c r="C1418" i="25"/>
  <c r="C1419" i="25"/>
  <c r="C1420" i="25"/>
  <c r="C1421" i="25"/>
  <c r="C1422" i="25"/>
  <c r="C1423" i="25"/>
  <c r="C1424" i="25"/>
  <c r="C1425" i="25"/>
  <c r="C1426" i="25"/>
  <c r="C1427" i="25"/>
  <c r="C1428" i="25"/>
  <c r="C1429" i="25"/>
  <c r="C1430" i="25"/>
  <c r="C1431" i="25"/>
  <c r="C1432" i="25"/>
  <c r="C1433" i="25"/>
  <c r="C1434" i="25"/>
  <c r="C1435" i="25"/>
  <c r="C1436" i="25"/>
  <c r="C1437" i="25"/>
  <c r="C1438" i="25"/>
  <c r="C1439" i="25"/>
  <c r="C1440" i="25"/>
  <c r="C1441" i="25"/>
  <c r="C1442" i="25"/>
  <c r="C1443" i="25"/>
  <c r="C1444" i="25"/>
  <c r="C1445" i="25"/>
  <c r="C1446" i="25"/>
  <c r="C1447" i="25"/>
  <c r="C1448" i="25"/>
  <c r="C1449" i="25"/>
  <c r="C1450" i="25"/>
  <c r="C1451" i="25"/>
  <c r="C1452" i="25"/>
  <c r="C1453" i="25"/>
  <c r="C1454" i="25"/>
  <c r="C1455" i="25"/>
  <c r="C1456" i="25"/>
  <c r="C1457" i="25"/>
  <c r="C1458" i="25"/>
  <c r="C1459" i="25"/>
  <c r="C1460" i="25"/>
  <c r="C1461" i="25"/>
  <c r="C1462" i="25"/>
  <c r="C1463" i="25"/>
  <c r="C1464" i="25"/>
  <c r="C1465" i="25"/>
  <c r="C1466" i="25"/>
  <c r="C1467" i="25"/>
  <c r="C1468" i="25"/>
  <c r="C1469" i="25"/>
  <c r="C1470" i="25"/>
  <c r="C1471" i="25"/>
  <c r="C1472" i="25"/>
  <c r="C1473" i="25"/>
  <c r="C1474" i="25"/>
  <c r="C1475" i="25"/>
  <c r="C1476" i="25"/>
  <c r="C1477" i="25"/>
  <c r="C1478" i="25"/>
  <c r="C1479" i="25"/>
  <c r="C1480" i="25"/>
  <c r="C1481" i="25"/>
  <c r="C1482" i="25"/>
  <c r="C1483" i="25"/>
  <c r="C1484" i="25"/>
  <c r="C1485" i="25"/>
  <c r="C1486" i="25"/>
  <c r="C1487" i="25"/>
  <c r="C1488" i="25"/>
  <c r="C1489" i="25"/>
  <c r="C1490" i="25"/>
  <c r="B1311" i="25"/>
  <c r="B1312" i="25"/>
  <c r="B1313" i="25"/>
  <c r="B1314" i="25"/>
  <c r="B1315" i="25"/>
  <c r="B1316" i="25"/>
  <c r="B1317" i="25"/>
  <c r="B1318" i="25"/>
  <c r="B1319" i="25"/>
  <c r="B1320" i="25"/>
  <c r="B1321" i="25"/>
  <c r="B1322" i="25"/>
  <c r="B1323" i="25"/>
  <c r="B1324" i="25"/>
  <c r="B1325" i="25"/>
  <c r="B1326" i="25"/>
  <c r="B1327" i="25"/>
  <c r="B1328" i="25"/>
  <c r="B1329" i="25"/>
  <c r="B1330" i="25"/>
  <c r="B1331" i="25"/>
  <c r="B1332" i="25"/>
  <c r="B1333" i="25"/>
  <c r="B1334" i="25"/>
  <c r="B1335" i="25"/>
  <c r="B1336" i="25"/>
  <c r="B1337" i="25"/>
  <c r="B1338" i="25"/>
  <c r="B1339" i="25"/>
  <c r="B1340" i="25"/>
  <c r="B1341" i="25"/>
  <c r="B1342" i="25"/>
  <c r="B1343" i="25"/>
  <c r="B1344" i="25"/>
  <c r="B1345" i="25"/>
  <c r="B1346" i="25"/>
  <c r="B1347" i="25"/>
  <c r="B1348" i="25"/>
  <c r="B1349" i="25"/>
  <c r="B1350" i="25"/>
  <c r="B1351" i="25"/>
  <c r="B1352" i="25"/>
  <c r="B1353" i="25"/>
  <c r="B1354" i="25"/>
  <c r="B1355" i="25"/>
  <c r="B1356" i="25"/>
  <c r="B1357" i="25"/>
  <c r="B1358" i="25"/>
  <c r="B1359" i="25"/>
  <c r="B1360" i="25"/>
  <c r="B1361" i="25"/>
  <c r="B1362" i="25"/>
  <c r="B1363" i="25"/>
  <c r="B1364" i="25"/>
  <c r="B1365" i="25"/>
  <c r="B1366" i="25"/>
  <c r="B1367" i="25"/>
  <c r="B1368" i="25"/>
  <c r="B1369" i="25"/>
  <c r="B1370" i="25"/>
  <c r="B1371" i="25"/>
  <c r="B1372" i="25"/>
  <c r="B1373" i="25"/>
  <c r="B1374" i="25"/>
  <c r="B1375" i="25"/>
  <c r="B1376" i="25"/>
  <c r="B1377" i="25"/>
  <c r="B1378" i="25"/>
  <c r="B1379" i="25"/>
  <c r="B1380" i="25"/>
  <c r="B1381" i="25"/>
  <c r="B1382" i="25"/>
  <c r="B1383" i="25"/>
  <c r="B1384" i="25"/>
  <c r="B1385" i="25"/>
  <c r="B1386" i="25"/>
  <c r="B1387" i="25"/>
  <c r="B1388" i="25"/>
  <c r="B1389" i="25"/>
  <c r="B1390" i="25"/>
  <c r="B1391" i="25"/>
  <c r="B1392" i="25"/>
  <c r="B1393" i="25"/>
  <c r="B1394" i="25"/>
  <c r="B1395" i="25"/>
  <c r="B1396" i="25"/>
  <c r="B1397" i="25"/>
  <c r="B1398" i="25"/>
  <c r="B1399" i="25"/>
  <c r="B1400" i="25"/>
  <c r="B1401" i="25"/>
  <c r="B1402" i="25"/>
  <c r="B1403" i="25"/>
  <c r="B1404" i="25"/>
  <c r="B1405" i="25"/>
  <c r="B1406" i="25"/>
  <c r="B1407" i="25"/>
  <c r="B1408" i="25"/>
  <c r="B1409" i="25"/>
  <c r="B1410" i="25"/>
  <c r="B1411" i="25"/>
  <c r="B1412" i="25"/>
  <c r="B1413" i="25"/>
  <c r="B1414" i="25"/>
  <c r="B1415" i="25"/>
  <c r="B1416" i="25"/>
  <c r="B1417" i="25"/>
  <c r="B1418" i="25"/>
  <c r="B1419" i="25"/>
  <c r="B1420" i="25"/>
  <c r="B1421" i="25"/>
  <c r="B1422" i="25"/>
  <c r="B1423" i="25"/>
  <c r="B1424" i="25"/>
  <c r="B1425" i="25"/>
  <c r="B1426" i="25"/>
  <c r="B1427" i="25"/>
  <c r="B1428" i="25"/>
  <c r="B1429" i="25"/>
  <c r="B1430" i="25"/>
  <c r="B1431" i="25"/>
  <c r="B1432" i="25"/>
  <c r="B1433" i="25"/>
  <c r="B1434" i="25"/>
  <c r="B1435" i="25"/>
  <c r="B1436" i="25"/>
  <c r="B1437" i="25"/>
  <c r="B1438" i="25"/>
  <c r="B1439" i="25"/>
  <c r="B1440" i="25"/>
  <c r="B1441" i="25"/>
  <c r="B1442" i="25"/>
  <c r="B1443" i="25"/>
  <c r="B1444" i="25"/>
  <c r="B1445" i="25"/>
  <c r="B1446" i="25"/>
  <c r="B1447" i="25"/>
  <c r="B1448" i="25"/>
  <c r="B1449" i="25"/>
  <c r="B1450" i="25"/>
  <c r="B1451" i="25"/>
  <c r="B1452" i="25"/>
  <c r="B1453" i="25"/>
  <c r="B1454" i="25"/>
  <c r="B1455" i="25"/>
  <c r="B1456" i="25"/>
  <c r="B1457" i="25"/>
  <c r="B1458" i="25"/>
  <c r="B1459" i="25"/>
  <c r="B1460" i="25"/>
  <c r="B1461" i="25"/>
  <c r="B1462" i="25"/>
  <c r="B1463" i="25"/>
  <c r="B1464" i="25"/>
  <c r="B1465" i="25"/>
  <c r="B1466" i="25"/>
  <c r="B1467" i="25"/>
  <c r="B1468" i="25"/>
  <c r="B1469" i="25"/>
  <c r="B1470" i="25"/>
  <c r="B1471" i="25"/>
  <c r="B1472" i="25"/>
  <c r="B1473" i="25"/>
  <c r="B1474" i="25"/>
  <c r="B1475" i="25"/>
  <c r="B1476" i="25"/>
  <c r="B1477" i="25"/>
  <c r="B1478" i="25"/>
  <c r="B1479" i="25"/>
  <c r="B1480" i="25"/>
  <c r="B1481" i="25"/>
  <c r="B1482" i="25"/>
  <c r="B1483" i="25"/>
  <c r="B1484" i="25"/>
  <c r="B1485" i="25"/>
  <c r="B1486" i="25"/>
  <c r="B1487" i="25"/>
  <c r="B1488" i="25"/>
  <c r="B1489" i="25"/>
  <c r="B1490" i="25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E4" i="25" l="1"/>
  <c r="E5" i="25"/>
  <c r="E6" i="25"/>
  <c r="E7" i="25"/>
  <c r="E8" i="25"/>
  <c r="E9" i="25"/>
  <c r="E10" i="25"/>
  <c r="E11" i="25"/>
  <c r="E12" i="25"/>
  <c r="E13" i="25"/>
  <c r="E14" i="25"/>
  <c r="E15" i="25"/>
  <c r="E16" i="25"/>
  <c r="E17" i="25"/>
  <c r="E18" i="25"/>
  <c r="E19" i="25"/>
  <c r="E20" i="25"/>
  <c r="E21" i="25"/>
  <c r="E22" i="25"/>
  <c r="E23" i="25"/>
  <c r="E24" i="25"/>
  <c r="E25" i="25"/>
  <c r="E26" i="25"/>
  <c r="E27" i="25"/>
  <c r="E28" i="25"/>
  <c r="E29" i="25"/>
  <c r="E30" i="25"/>
  <c r="E31" i="25"/>
  <c r="E32" i="25"/>
  <c r="E33" i="25"/>
  <c r="E34" i="25"/>
  <c r="E35" i="25"/>
  <c r="E36" i="25"/>
  <c r="E37" i="25"/>
  <c r="E38" i="25"/>
  <c r="E39" i="25"/>
  <c r="E40" i="25"/>
  <c r="E41" i="25"/>
  <c r="E42" i="25"/>
  <c r="E43" i="25"/>
  <c r="E44" i="25"/>
  <c r="E45" i="25"/>
  <c r="E46" i="25"/>
  <c r="E47" i="25"/>
  <c r="E48" i="25"/>
  <c r="E49" i="25"/>
  <c r="E50" i="25"/>
  <c r="E51" i="25"/>
  <c r="E52" i="25"/>
  <c r="E53" i="25"/>
  <c r="E54" i="25"/>
  <c r="E55" i="25"/>
  <c r="E56" i="25"/>
  <c r="E57" i="25"/>
  <c r="E58" i="25"/>
  <c r="E59" i="25"/>
  <c r="E60" i="25"/>
  <c r="E61" i="25"/>
  <c r="E62" i="25"/>
  <c r="E63" i="25"/>
  <c r="E64" i="25"/>
  <c r="E65" i="25"/>
  <c r="E66" i="25"/>
  <c r="E67" i="25"/>
  <c r="E68" i="25"/>
  <c r="E69" i="25"/>
  <c r="E70" i="25"/>
  <c r="E71" i="25"/>
  <c r="E72" i="25"/>
  <c r="E73" i="25"/>
  <c r="E74" i="25"/>
  <c r="E75" i="25"/>
  <c r="E76" i="25"/>
  <c r="E77" i="25"/>
  <c r="E78" i="25"/>
  <c r="E79" i="25"/>
  <c r="E80" i="25"/>
  <c r="E81" i="25"/>
  <c r="E82" i="25"/>
  <c r="E83" i="25"/>
  <c r="E84" i="25"/>
  <c r="E85" i="25"/>
  <c r="E86" i="25"/>
  <c r="E87" i="25"/>
  <c r="E88" i="25"/>
  <c r="E89" i="25"/>
  <c r="E90" i="25"/>
  <c r="E91" i="25"/>
  <c r="E92" i="25"/>
  <c r="E93" i="25"/>
  <c r="E94" i="25"/>
  <c r="E95" i="25"/>
  <c r="E96" i="25"/>
  <c r="E97" i="25"/>
  <c r="E98" i="25"/>
  <c r="E99" i="25"/>
  <c r="E100" i="25"/>
  <c r="E101" i="25"/>
  <c r="E102" i="25"/>
  <c r="E103" i="25"/>
  <c r="E104" i="25"/>
  <c r="E105" i="25"/>
  <c r="E106" i="25"/>
  <c r="E107" i="25"/>
  <c r="E108" i="25"/>
  <c r="E109" i="25"/>
  <c r="E110" i="25"/>
  <c r="E111" i="25"/>
  <c r="E112" i="25"/>
  <c r="E113" i="25"/>
  <c r="E114" i="25"/>
  <c r="E115" i="25"/>
  <c r="E116" i="25"/>
  <c r="E117" i="25"/>
  <c r="E118" i="25"/>
  <c r="E119" i="25"/>
  <c r="E120" i="25"/>
  <c r="E121" i="25"/>
  <c r="E122" i="25"/>
  <c r="E123" i="25"/>
  <c r="E124" i="25"/>
  <c r="E125" i="25"/>
  <c r="E126" i="25"/>
  <c r="E127" i="25"/>
  <c r="E128" i="25"/>
  <c r="E129" i="25"/>
  <c r="E130" i="25"/>
  <c r="E131" i="25"/>
  <c r="E132" i="25"/>
  <c r="E133" i="25"/>
  <c r="E134" i="25"/>
  <c r="E135" i="25"/>
  <c r="E136" i="25"/>
  <c r="E137" i="25"/>
  <c r="E138" i="25"/>
  <c r="E139" i="25"/>
  <c r="E140" i="25"/>
  <c r="E141" i="25"/>
  <c r="E142" i="25"/>
  <c r="E143" i="25"/>
  <c r="E144" i="25"/>
  <c r="E145" i="25"/>
  <c r="E146" i="25"/>
  <c r="E147" i="25"/>
  <c r="E148" i="25"/>
  <c r="E149" i="25"/>
  <c r="E150" i="25"/>
  <c r="E151" i="25"/>
  <c r="E152" i="25"/>
  <c r="E153" i="25"/>
  <c r="E154" i="25"/>
  <c r="E155" i="25"/>
  <c r="E156" i="25"/>
  <c r="E157" i="25"/>
  <c r="E158" i="25"/>
  <c r="E159" i="25"/>
  <c r="E160" i="25"/>
  <c r="E161" i="25"/>
  <c r="E162" i="25"/>
  <c r="E163" i="25"/>
  <c r="E164" i="25"/>
  <c r="E165" i="25"/>
  <c r="E166" i="25"/>
  <c r="E167" i="25"/>
  <c r="E168" i="25"/>
  <c r="E169" i="25"/>
  <c r="E170" i="25"/>
  <c r="E171" i="25"/>
  <c r="E172" i="25"/>
  <c r="E173" i="25"/>
  <c r="E174" i="25"/>
  <c r="E175" i="25"/>
  <c r="E176" i="25"/>
  <c r="E177" i="25"/>
  <c r="E178" i="25"/>
  <c r="E179" i="25"/>
  <c r="E180" i="25"/>
  <c r="E181" i="25"/>
  <c r="E182" i="25"/>
  <c r="E183" i="25"/>
  <c r="E184" i="25"/>
  <c r="E185" i="25"/>
  <c r="E186" i="25"/>
  <c r="E187" i="25"/>
  <c r="E188" i="25"/>
  <c r="E189" i="25"/>
  <c r="E190" i="25"/>
  <c r="E191" i="25"/>
  <c r="E192" i="25"/>
  <c r="E193" i="25"/>
  <c r="E194" i="25"/>
  <c r="E195" i="25"/>
  <c r="E196" i="25"/>
  <c r="E197" i="25"/>
  <c r="E198" i="25"/>
  <c r="E199" i="25"/>
  <c r="E200" i="25"/>
  <c r="E201" i="25"/>
  <c r="E202" i="25"/>
  <c r="E203" i="25"/>
  <c r="E204" i="25"/>
  <c r="E205" i="25"/>
  <c r="E206" i="25"/>
  <c r="E207" i="25"/>
  <c r="E208" i="25"/>
  <c r="E209" i="25"/>
  <c r="E210" i="25"/>
  <c r="E211" i="25"/>
  <c r="E212" i="25"/>
  <c r="E213" i="25"/>
  <c r="E214" i="25"/>
  <c r="E215" i="25"/>
  <c r="E216" i="25"/>
  <c r="E217" i="25"/>
  <c r="E218" i="25"/>
  <c r="E219" i="25"/>
  <c r="E220" i="25"/>
  <c r="E221" i="25"/>
  <c r="E222" i="25"/>
  <c r="E223" i="25"/>
  <c r="E224" i="25"/>
  <c r="E225" i="25"/>
  <c r="E226" i="25"/>
  <c r="E227" i="25"/>
  <c r="E228" i="25"/>
  <c r="E229" i="25"/>
  <c r="E230" i="25"/>
  <c r="E231" i="25"/>
  <c r="E232" i="25"/>
  <c r="E233" i="25"/>
  <c r="E234" i="25"/>
  <c r="E235" i="25"/>
  <c r="E236" i="25"/>
  <c r="E237" i="25"/>
  <c r="E238" i="25"/>
  <c r="E239" i="25"/>
  <c r="E240" i="25"/>
  <c r="E241" i="25"/>
  <c r="E242" i="25"/>
  <c r="E243" i="25"/>
  <c r="E244" i="25"/>
  <c r="E245" i="25"/>
  <c r="E246" i="25"/>
  <c r="E247" i="25"/>
  <c r="E248" i="25"/>
  <c r="E249" i="25"/>
  <c r="E250" i="25"/>
  <c r="E251" i="25"/>
  <c r="E252" i="25"/>
  <c r="E253" i="25"/>
  <c r="E254" i="25"/>
  <c r="E255" i="25"/>
  <c r="E256" i="25"/>
  <c r="E257" i="25"/>
  <c r="E258" i="25"/>
  <c r="E259" i="25"/>
  <c r="E260" i="25"/>
  <c r="E261" i="25"/>
  <c r="E262" i="25"/>
  <c r="E263" i="25"/>
  <c r="E264" i="25"/>
  <c r="E265" i="25"/>
  <c r="E266" i="25"/>
  <c r="E267" i="25"/>
  <c r="E268" i="25"/>
  <c r="E269" i="25"/>
  <c r="E270" i="25"/>
  <c r="E271" i="25"/>
  <c r="E272" i="25"/>
  <c r="E273" i="25"/>
  <c r="E274" i="25"/>
  <c r="E275" i="25"/>
  <c r="E276" i="25"/>
  <c r="E277" i="25"/>
  <c r="E278" i="25"/>
  <c r="E279" i="25"/>
  <c r="E280" i="25"/>
  <c r="E281" i="25"/>
  <c r="E282" i="25"/>
  <c r="E283" i="25"/>
  <c r="E284" i="25"/>
  <c r="E285" i="25"/>
  <c r="E286" i="25"/>
  <c r="E287" i="25"/>
  <c r="E288" i="25"/>
  <c r="E289" i="25"/>
  <c r="E290" i="25"/>
  <c r="E291" i="25"/>
  <c r="E292" i="25"/>
  <c r="E293" i="25"/>
  <c r="E294" i="25"/>
  <c r="E295" i="25"/>
  <c r="E296" i="25"/>
  <c r="E297" i="25"/>
  <c r="E298" i="25"/>
  <c r="E299" i="25"/>
  <c r="E300" i="25"/>
  <c r="E301" i="25"/>
  <c r="E302" i="25"/>
  <c r="E303" i="25"/>
  <c r="E304" i="25"/>
  <c r="E305" i="25"/>
  <c r="E306" i="25"/>
  <c r="E307" i="25"/>
  <c r="E308" i="25"/>
  <c r="E309" i="25"/>
  <c r="E310" i="25"/>
  <c r="E311" i="25"/>
  <c r="E312" i="25"/>
  <c r="E313" i="25"/>
  <c r="E314" i="25"/>
  <c r="E315" i="25"/>
  <c r="E316" i="25"/>
  <c r="E317" i="25"/>
  <c r="E318" i="25"/>
  <c r="E319" i="25"/>
  <c r="E320" i="25"/>
  <c r="E321" i="25"/>
  <c r="E322" i="25"/>
  <c r="E323" i="25"/>
  <c r="E324" i="25"/>
  <c r="E325" i="25"/>
  <c r="E326" i="25"/>
  <c r="E327" i="25"/>
  <c r="E328" i="25"/>
  <c r="E329" i="25"/>
  <c r="E330" i="25"/>
  <c r="E331" i="25"/>
  <c r="E332" i="25"/>
  <c r="E333" i="25"/>
  <c r="E334" i="25"/>
  <c r="E335" i="25"/>
  <c r="E336" i="25"/>
  <c r="E337" i="25"/>
  <c r="E338" i="25"/>
  <c r="E339" i="25"/>
  <c r="E340" i="25"/>
  <c r="E341" i="25"/>
  <c r="E342" i="25"/>
  <c r="E343" i="25"/>
  <c r="E344" i="25"/>
  <c r="E345" i="25"/>
  <c r="E346" i="25"/>
  <c r="E347" i="25"/>
  <c r="E348" i="25"/>
  <c r="E349" i="25"/>
  <c r="E350" i="25"/>
  <c r="E351" i="25"/>
  <c r="E352" i="25"/>
  <c r="E353" i="25"/>
  <c r="E354" i="25"/>
  <c r="E355" i="25"/>
  <c r="E356" i="25"/>
  <c r="E357" i="25"/>
  <c r="E358" i="25"/>
  <c r="E359" i="25"/>
  <c r="E360" i="25"/>
  <c r="E361" i="25"/>
  <c r="E362" i="25"/>
  <c r="E363" i="25"/>
  <c r="E364" i="25"/>
  <c r="E365" i="25"/>
  <c r="E366" i="25"/>
  <c r="E367" i="25"/>
  <c r="E368" i="25"/>
  <c r="E369" i="25"/>
  <c r="E370" i="25"/>
  <c r="E371" i="25"/>
  <c r="E372" i="25"/>
  <c r="E373" i="25"/>
  <c r="E374" i="25"/>
  <c r="E375" i="25"/>
  <c r="E376" i="25"/>
  <c r="E377" i="25"/>
  <c r="E378" i="25"/>
  <c r="E379" i="25"/>
  <c r="E380" i="25"/>
  <c r="E381" i="25"/>
  <c r="E382" i="25"/>
  <c r="E383" i="25"/>
  <c r="E384" i="25"/>
  <c r="E385" i="25"/>
  <c r="E386" i="25"/>
  <c r="E387" i="25"/>
  <c r="E388" i="25"/>
  <c r="E389" i="25"/>
  <c r="E390" i="25"/>
  <c r="E391" i="25"/>
  <c r="E392" i="25"/>
  <c r="E393" i="25"/>
  <c r="E394" i="25"/>
  <c r="E395" i="25"/>
  <c r="E396" i="25"/>
  <c r="E397" i="25"/>
  <c r="E398" i="25"/>
  <c r="E399" i="25"/>
  <c r="E400" i="25"/>
  <c r="E401" i="25"/>
  <c r="E402" i="25"/>
  <c r="E403" i="25"/>
  <c r="E404" i="25"/>
  <c r="E405" i="25"/>
  <c r="E406" i="25"/>
  <c r="E407" i="25"/>
  <c r="E408" i="25"/>
  <c r="E409" i="25"/>
  <c r="E410" i="25"/>
  <c r="E411" i="25"/>
  <c r="E412" i="25"/>
  <c r="E413" i="25"/>
  <c r="E414" i="25"/>
  <c r="E415" i="25"/>
  <c r="E416" i="25"/>
  <c r="E417" i="25"/>
  <c r="E418" i="25"/>
  <c r="E419" i="25"/>
  <c r="E420" i="25"/>
  <c r="E421" i="25"/>
  <c r="E422" i="25"/>
  <c r="E423" i="25"/>
  <c r="E424" i="25"/>
  <c r="E425" i="25"/>
  <c r="E426" i="25"/>
  <c r="E427" i="25"/>
  <c r="E428" i="25"/>
  <c r="E429" i="25"/>
  <c r="E430" i="25"/>
  <c r="E431" i="25"/>
  <c r="E432" i="25"/>
  <c r="E433" i="25"/>
  <c r="E434" i="25"/>
  <c r="E435" i="25"/>
  <c r="E436" i="25"/>
  <c r="E437" i="25"/>
  <c r="E438" i="25"/>
  <c r="E439" i="25"/>
  <c r="E440" i="25"/>
  <c r="E441" i="25"/>
  <c r="E442" i="25"/>
  <c r="E443" i="25"/>
  <c r="E444" i="25"/>
  <c r="E445" i="25"/>
  <c r="E446" i="25"/>
  <c r="E447" i="25"/>
  <c r="E448" i="25"/>
  <c r="E449" i="25"/>
  <c r="E450" i="25"/>
  <c r="E451" i="25"/>
  <c r="E452" i="25"/>
  <c r="E453" i="25"/>
  <c r="E454" i="25"/>
  <c r="E455" i="25"/>
  <c r="E456" i="25"/>
  <c r="E457" i="25"/>
  <c r="E458" i="25"/>
  <c r="E459" i="25"/>
  <c r="E460" i="25"/>
  <c r="E461" i="25"/>
  <c r="E462" i="25"/>
  <c r="E463" i="25"/>
  <c r="E464" i="25"/>
  <c r="E465" i="25"/>
  <c r="E466" i="25"/>
  <c r="E467" i="25"/>
  <c r="E468" i="25"/>
  <c r="E469" i="25"/>
  <c r="E470" i="25"/>
  <c r="E471" i="25"/>
  <c r="E472" i="25"/>
  <c r="E473" i="25"/>
  <c r="E474" i="25"/>
  <c r="E475" i="25"/>
  <c r="E476" i="25"/>
  <c r="E477" i="25"/>
  <c r="E478" i="25"/>
  <c r="E479" i="25"/>
  <c r="E480" i="25"/>
  <c r="E481" i="25"/>
  <c r="E482" i="25"/>
  <c r="E483" i="25"/>
  <c r="E484" i="25"/>
  <c r="E485" i="25"/>
  <c r="E486" i="25"/>
  <c r="E487" i="25"/>
  <c r="E488" i="25"/>
  <c r="E489" i="25"/>
  <c r="E490" i="25"/>
  <c r="E491" i="25"/>
  <c r="E492" i="25"/>
  <c r="E493" i="25"/>
  <c r="E494" i="25"/>
  <c r="E495" i="25"/>
  <c r="E496" i="25"/>
  <c r="E497" i="25"/>
  <c r="E498" i="25"/>
  <c r="E499" i="25"/>
  <c r="E500" i="25"/>
  <c r="E501" i="25"/>
  <c r="E502" i="25"/>
  <c r="E503" i="25"/>
  <c r="E504" i="25"/>
  <c r="E505" i="25"/>
  <c r="E506" i="25"/>
  <c r="E507" i="25"/>
  <c r="E508" i="25"/>
  <c r="E509" i="25"/>
  <c r="E510" i="25"/>
  <c r="E511" i="25"/>
  <c r="E512" i="25"/>
  <c r="E513" i="25"/>
  <c r="E514" i="25"/>
  <c r="E515" i="25"/>
  <c r="E516" i="25"/>
  <c r="E517" i="25"/>
  <c r="E518" i="25"/>
  <c r="E519" i="25"/>
  <c r="E520" i="25"/>
  <c r="E521" i="25"/>
  <c r="E522" i="25"/>
  <c r="E523" i="25"/>
  <c r="E524" i="25"/>
  <c r="E525" i="25"/>
  <c r="E526" i="25"/>
  <c r="E527" i="25"/>
  <c r="E528" i="25"/>
  <c r="E529" i="25"/>
  <c r="E530" i="25"/>
  <c r="E531" i="25"/>
  <c r="E532" i="25"/>
  <c r="E533" i="25"/>
  <c r="E534" i="25"/>
  <c r="E535" i="25"/>
  <c r="E536" i="25"/>
  <c r="E537" i="25"/>
  <c r="E538" i="25"/>
  <c r="E539" i="25"/>
  <c r="E540" i="25"/>
  <c r="E541" i="25"/>
  <c r="E542" i="25"/>
  <c r="E543" i="25"/>
  <c r="E544" i="25"/>
  <c r="E545" i="25"/>
  <c r="E546" i="25"/>
  <c r="E547" i="25"/>
  <c r="E548" i="25"/>
  <c r="E549" i="25"/>
  <c r="E550" i="25"/>
  <c r="E551" i="25"/>
  <c r="E552" i="25"/>
  <c r="E553" i="25"/>
  <c r="E554" i="25"/>
  <c r="E555" i="25"/>
  <c r="E556" i="25"/>
  <c r="E557" i="25"/>
  <c r="E558" i="25"/>
  <c r="E559" i="25"/>
  <c r="E560" i="25"/>
  <c r="E561" i="25"/>
  <c r="E562" i="25"/>
  <c r="E563" i="25"/>
  <c r="E564" i="25"/>
  <c r="E565" i="25"/>
  <c r="E566" i="25"/>
  <c r="E567" i="25"/>
  <c r="E568" i="25"/>
  <c r="E569" i="25"/>
  <c r="E570" i="25"/>
  <c r="E571" i="25"/>
  <c r="E572" i="25"/>
  <c r="E573" i="25"/>
  <c r="E574" i="25"/>
  <c r="E575" i="25"/>
  <c r="E576" i="25"/>
  <c r="E577" i="25"/>
  <c r="E578" i="25"/>
  <c r="E579" i="25"/>
  <c r="E580" i="25"/>
  <c r="E581" i="25"/>
  <c r="E582" i="25"/>
  <c r="E583" i="25"/>
  <c r="E584" i="25"/>
  <c r="E585" i="25"/>
  <c r="E586" i="25"/>
  <c r="E587" i="25"/>
  <c r="E588" i="25"/>
  <c r="E589" i="25"/>
  <c r="E590" i="25"/>
  <c r="E591" i="25"/>
  <c r="E592" i="25"/>
  <c r="E593" i="25"/>
  <c r="E594" i="25"/>
  <c r="E595" i="25"/>
  <c r="E596" i="25"/>
  <c r="E597" i="25"/>
  <c r="E598" i="25"/>
  <c r="E599" i="25"/>
  <c r="E600" i="25"/>
  <c r="E601" i="25"/>
  <c r="E602" i="25"/>
  <c r="E603" i="25"/>
  <c r="E604" i="25"/>
  <c r="E605" i="25"/>
  <c r="E606" i="25"/>
  <c r="E607" i="25"/>
  <c r="E608" i="25"/>
  <c r="E609" i="25"/>
  <c r="E610" i="25"/>
  <c r="E611" i="25"/>
  <c r="E612" i="25"/>
  <c r="E613" i="25"/>
  <c r="E614" i="25"/>
  <c r="E615" i="25"/>
  <c r="E616" i="25"/>
  <c r="E617" i="25"/>
  <c r="E618" i="25"/>
  <c r="E619" i="25"/>
  <c r="E620" i="25"/>
  <c r="E621" i="25"/>
  <c r="E622" i="25"/>
  <c r="E623" i="25"/>
  <c r="E624" i="25"/>
  <c r="E625" i="25"/>
  <c r="E626" i="25"/>
  <c r="E627" i="25"/>
  <c r="E628" i="25"/>
  <c r="E629" i="25"/>
  <c r="E630" i="25"/>
  <c r="E631" i="25"/>
  <c r="E632" i="25"/>
  <c r="E633" i="25"/>
  <c r="E634" i="25"/>
  <c r="E635" i="25"/>
  <c r="E636" i="25"/>
  <c r="E637" i="25"/>
  <c r="E638" i="25"/>
  <c r="E639" i="25"/>
  <c r="E640" i="25"/>
  <c r="E641" i="25"/>
  <c r="E642" i="25"/>
  <c r="E643" i="25"/>
  <c r="E644" i="25"/>
  <c r="E645" i="25"/>
  <c r="E646" i="25"/>
  <c r="E647" i="25"/>
  <c r="E648" i="25"/>
  <c r="E649" i="25"/>
  <c r="E650" i="25"/>
  <c r="E651" i="25"/>
  <c r="E652" i="25"/>
  <c r="E653" i="25"/>
  <c r="E654" i="25"/>
  <c r="E655" i="25"/>
  <c r="E656" i="25"/>
  <c r="E657" i="25"/>
  <c r="E658" i="25"/>
  <c r="E659" i="25"/>
  <c r="E660" i="25"/>
  <c r="E661" i="25"/>
  <c r="E662" i="25"/>
  <c r="E663" i="25"/>
  <c r="E664" i="25"/>
  <c r="E665" i="25"/>
  <c r="E666" i="25"/>
  <c r="E667" i="25"/>
  <c r="E668" i="25"/>
  <c r="E669" i="25"/>
  <c r="E670" i="25"/>
  <c r="E671" i="25"/>
  <c r="E672" i="25"/>
  <c r="E673" i="25"/>
  <c r="E674" i="25"/>
  <c r="E675" i="25"/>
  <c r="E676" i="25"/>
  <c r="E677" i="25"/>
  <c r="E678" i="25"/>
  <c r="E679" i="25"/>
  <c r="E680" i="25"/>
  <c r="E681" i="25"/>
  <c r="E682" i="25"/>
  <c r="E683" i="25"/>
  <c r="E684" i="25"/>
  <c r="E685" i="25"/>
  <c r="E686" i="25"/>
  <c r="E687" i="25"/>
  <c r="E688" i="25"/>
  <c r="E689" i="25"/>
  <c r="E690" i="25"/>
  <c r="E691" i="25"/>
  <c r="E692" i="25"/>
  <c r="E693" i="25"/>
  <c r="E694" i="25"/>
  <c r="E695" i="25"/>
  <c r="E696" i="25"/>
  <c r="E697" i="25"/>
  <c r="E698" i="25"/>
  <c r="E699" i="25"/>
  <c r="E700" i="25"/>
  <c r="E701" i="25"/>
  <c r="E702" i="25"/>
  <c r="E703" i="25"/>
  <c r="E704" i="25"/>
  <c r="E705" i="25"/>
  <c r="E706" i="25"/>
  <c r="E707" i="25"/>
  <c r="E708" i="25"/>
  <c r="E709" i="25"/>
  <c r="E710" i="25"/>
  <c r="E711" i="25"/>
  <c r="E712" i="25"/>
  <c r="E713" i="25"/>
  <c r="E714" i="25"/>
  <c r="E715" i="25"/>
  <c r="E716" i="25"/>
  <c r="E717" i="25"/>
  <c r="E718" i="25"/>
  <c r="E719" i="25"/>
  <c r="E720" i="25"/>
  <c r="E721" i="25"/>
  <c r="E722" i="25"/>
  <c r="E723" i="25"/>
  <c r="E724" i="25"/>
  <c r="E725" i="25"/>
  <c r="E726" i="25"/>
  <c r="E727" i="25"/>
  <c r="E728" i="25"/>
  <c r="E729" i="25"/>
  <c r="E730" i="25"/>
  <c r="E731" i="25"/>
  <c r="E732" i="25"/>
  <c r="E733" i="25"/>
  <c r="E734" i="25"/>
  <c r="E735" i="25"/>
  <c r="E736" i="25"/>
  <c r="E737" i="25"/>
  <c r="E738" i="25"/>
  <c r="E739" i="25"/>
  <c r="E740" i="25"/>
  <c r="E741" i="25"/>
  <c r="E742" i="25"/>
  <c r="E743" i="25"/>
  <c r="E744" i="25"/>
  <c r="E745" i="25"/>
  <c r="E746" i="25"/>
  <c r="E747" i="25"/>
  <c r="E748" i="25"/>
  <c r="E749" i="25"/>
  <c r="E750" i="25"/>
  <c r="E751" i="25"/>
  <c r="E752" i="25"/>
  <c r="E753" i="25"/>
  <c r="E754" i="25"/>
  <c r="E755" i="25"/>
  <c r="E756" i="25"/>
  <c r="E757" i="25"/>
  <c r="E758" i="25"/>
  <c r="E759" i="25"/>
  <c r="E760" i="25"/>
  <c r="E761" i="25"/>
  <c r="E762" i="25"/>
  <c r="E763" i="25"/>
  <c r="E764" i="25"/>
  <c r="E765" i="25"/>
  <c r="E766" i="25"/>
  <c r="E767" i="25"/>
  <c r="E768" i="25"/>
  <c r="E769" i="25"/>
  <c r="E770" i="25"/>
  <c r="E771" i="25"/>
  <c r="E772" i="25"/>
  <c r="E773" i="25"/>
  <c r="E774" i="25"/>
  <c r="E775" i="25"/>
  <c r="E776" i="25"/>
  <c r="E777" i="25"/>
  <c r="E778" i="25"/>
  <c r="E779" i="25"/>
  <c r="E780" i="25"/>
  <c r="E781" i="25"/>
  <c r="E782" i="25"/>
  <c r="E783" i="25"/>
  <c r="E784" i="25"/>
  <c r="E785" i="25"/>
  <c r="E786" i="25"/>
  <c r="E787" i="25"/>
  <c r="E788" i="25"/>
  <c r="E789" i="25"/>
  <c r="E790" i="25"/>
  <c r="E791" i="25"/>
  <c r="E792" i="25"/>
  <c r="E793" i="25"/>
  <c r="E794" i="25"/>
  <c r="E795" i="25"/>
  <c r="E796" i="25"/>
  <c r="E797" i="25"/>
  <c r="E798" i="25"/>
  <c r="E799" i="25"/>
  <c r="E800" i="25"/>
  <c r="E801" i="25"/>
  <c r="E802" i="25"/>
  <c r="E803" i="25"/>
  <c r="E804" i="25"/>
  <c r="E805" i="25"/>
  <c r="E806" i="25"/>
  <c r="E807" i="25"/>
  <c r="E808" i="25"/>
  <c r="E809" i="25"/>
  <c r="E810" i="25"/>
  <c r="E811" i="25"/>
  <c r="E812" i="25"/>
  <c r="E813" i="25"/>
  <c r="E814" i="25"/>
  <c r="E815" i="25"/>
  <c r="E816" i="25"/>
  <c r="E817" i="25"/>
  <c r="E818" i="25"/>
  <c r="E819" i="25"/>
  <c r="E820" i="25"/>
  <c r="E821" i="25"/>
  <c r="E822" i="25"/>
  <c r="E823" i="25"/>
  <c r="E824" i="25"/>
  <c r="E825" i="25"/>
  <c r="E826" i="25"/>
  <c r="E827" i="25"/>
  <c r="E828" i="25"/>
  <c r="E829" i="25"/>
  <c r="E830" i="25"/>
  <c r="E831" i="25"/>
  <c r="E832" i="25"/>
  <c r="E833" i="25"/>
  <c r="E834" i="25"/>
  <c r="E835" i="25"/>
  <c r="E836" i="25"/>
  <c r="E837" i="25"/>
  <c r="E838" i="25"/>
  <c r="E839" i="25"/>
  <c r="E840" i="25"/>
  <c r="E841" i="25"/>
  <c r="E842" i="25"/>
  <c r="E843" i="25"/>
  <c r="E844" i="25"/>
  <c r="E845" i="25"/>
  <c r="E846" i="25"/>
  <c r="E847" i="25"/>
  <c r="E848" i="25"/>
  <c r="E849" i="25"/>
  <c r="E850" i="25"/>
  <c r="E851" i="25"/>
  <c r="E852" i="25"/>
  <c r="E853" i="25"/>
  <c r="E854" i="25"/>
  <c r="E855" i="25"/>
  <c r="E856" i="25"/>
  <c r="E857" i="25"/>
  <c r="E858" i="25"/>
  <c r="E859" i="25"/>
  <c r="E860" i="25"/>
  <c r="E861" i="25"/>
  <c r="E862" i="25"/>
  <c r="E863" i="25"/>
  <c r="E864" i="25"/>
  <c r="E865" i="25"/>
  <c r="E866" i="25"/>
  <c r="E867" i="25"/>
  <c r="E868" i="25"/>
  <c r="E869" i="25"/>
  <c r="E870" i="25"/>
  <c r="E871" i="25"/>
  <c r="E872" i="25"/>
  <c r="E873" i="25"/>
  <c r="E874" i="25"/>
  <c r="E875" i="25"/>
  <c r="E876" i="25"/>
  <c r="E877" i="25"/>
  <c r="E878" i="25"/>
  <c r="E879" i="25"/>
  <c r="E880" i="25"/>
  <c r="E881" i="25"/>
  <c r="E882" i="25"/>
  <c r="E883" i="25"/>
  <c r="E884" i="25"/>
  <c r="E885" i="25"/>
  <c r="E886" i="25"/>
  <c r="E887" i="25"/>
  <c r="E888" i="25"/>
  <c r="E889" i="25"/>
  <c r="E890" i="25"/>
  <c r="E891" i="25"/>
  <c r="E892" i="25"/>
  <c r="E893" i="25"/>
  <c r="E894" i="25"/>
  <c r="E895" i="25"/>
  <c r="E896" i="25"/>
  <c r="E897" i="25"/>
  <c r="E898" i="25"/>
  <c r="E899" i="25"/>
  <c r="E900" i="25"/>
  <c r="E901" i="25"/>
  <c r="E902" i="25"/>
  <c r="E903" i="25"/>
  <c r="E904" i="25"/>
  <c r="E905" i="25"/>
  <c r="E906" i="25"/>
  <c r="E907" i="25"/>
  <c r="E908" i="25"/>
  <c r="E909" i="25"/>
  <c r="E910" i="25"/>
  <c r="E911" i="25"/>
  <c r="E912" i="25"/>
  <c r="E913" i="25"/>
  <c r="E914" i="25"/>
  <c r="E915" i="25"/>
  <c r="E916" i="25"/>
  <c r="E917" i="25"/>
  <c r="E918" i="25"/>
  <c r="E919" i="25"/>
  <c r="E920" i="25"/>
  <c r="E921" i="25"/>
  <c r="E922" i="25"/>
  <c r="E923" i="25"/>
  <c r="E924" i="25"/>
  <c r="E925" i="25"/>
  <c r="E926" i="25"/>
  <c r="E927" i="25"/>
  <c r="E928" i="25"/>
  <c r="E929" i="25"/>
  <c r="E930" i="25"/>
  <c r="E931" i="25"/>
  <c r="E932" i="25"/>
  <c r="E933" i="25"/>
  <c r="E934" i="25"/>
  <c r="E935" i="25"/>
  <c r="E936" i="25"/>
  <c r="E937" i="25"/>
  <c r="E938" i="25"/>
  <c r="E939" i="25"/>
  <c r="E940" i="25"/>
  <c r="E941" i="25"/>
  <c r="E942" i="25"/>
  <c r="E943" i="25"/>
  <c r="E944" i="25"/>
  <c r="E945" i="25"/>
  <c r="E946" i="25"/>
  <c r="E947" i="25"/>
  <c r="E948" i="25"/>
  <c r="E949" i="25"/>
  <c r="E950" i="25"/>
  <c r="E951" i="25"/>
  <c r="E952" i="25"/>
  <c r="E953" i="25"/>
  <c r="E954" i="25"/>
  <c r="E955" i="25"/>
  <c r="E956" i="25"/>
  <c r="E957" i="25"/>
  <c r="E958" i="25"/>
  <c r="E959" i="25"/>
  <c r="E960" i="25"/>
  <c r="E961" i="25"/>
  <c r="E962" i="25"/>
  <c r="E963" i="25"/>
  <c r="E964" i="25"/>
  <c r="E965" i="25"/>
  <c r="E966" i="25"/>
  <c r="E967" i="25"/>
  <c r="E968" i="25"/>
  <c r="E969" i="25"/>
  <c r="E970" i="25"/>
  <c r="E971" i="25"/>
  <c r="E972" i="25"/>
  <c r="E973" i="25"/>
  <c r="E974" i="25"/>
  <c r="E975" i="25"/>
  <c r="E976" i="25"/>
  <c r="E977" i="25"/>
  <c r="E978" i="25"/>
  <c r="E979" i="25"/>
  <c r="E980" i="25"/>
  <c r="E981" i="25"/>
  <c r="E982" i="25"/>
  <c r="E983" i="25"/>
  <c r="E984" i="25"/>
  <c r="E985" i="25"/>
  <c r="E986" i="25"/>
  <c r="E987" i="25"/>
  <c r="E988" i="25"/>
  <c r="E989" i="25"/>
  <c r="E990" i="25"/>
  <c r="E991" i="25"/>
  <c r="E992" i="25"/>
  <c r="E993" i="25"/>
  <c r="E994" i="25"/>
  <c r="E995" i="25"/>
  <c r="E996" i="25"/>
  <c r="E997" i="25"/>
  <c r="E998" i="25"/>
  <c r="E999" i="25"/>
  <c r="E1000" i="25"/>
  <c r="E1001" i="25"/>
  <c r="E1002" i="25"/>
  <c r="E1003" i="25"/>
  <c r="E1004" i="25"/>
  <c r="E1005" i="25"/>
  <c r="E1006" i="25"/>
  <c r="E1007" i="25"/>
  <c r="E1008" i="25"/>
  <c r="E1009" i="25"/>
  <c r="E1010" i="25"/>
  <c r="E1011" i="25"/>
  <c r="E1012" i="25"/>
  <c r="E1013" i="25"/>
  <c r="E1014" i="25"/>
  <c r="E1015" i="25"/>
  <c r="E1016" i="25"/>
  <c r="E1017" i="25"/>
  <c r="E1018" i="25"/>
  <c r="E1019" i="25"/>
  <c r="E1020" i="25"/>
  <c r="E1021" i="25"/>
  <c r="E1022" i="25"/>
  <c r="E1023" i="25"/>
  <c r="E1024" i="25"/>
  <c r="E1025" i="25"/>
  <c r="E1026" i="25"/>
  <c r="E1027" i="25"/>
  <c r="E1028" i="25"/>
  <c r="E1029" i="25"/>
  <c r="E1030" i="25"/>
  <c r="E1031" i="25"/>
  <c r="E1032" i="25"/>
  <c r="E1033" i="25"/>
  <c r="E1034" i="25"/>
  <c r="E1035" i="25"/>
  <c r="E1036" i="25"/>
  <c r="E1037" i="25"/>
  <c r="E1038" i="25"/>
  <c r="E1039" i="25"/>
  <c r="E1040" i="25"/>
  <c r="E1041" i="25"/>
  <c r="E1042" i="25"/>
  <c r="E1043" i="25"/>
  <c r="E1044" i="25"/>
  <c r="E1045" i="25"/>
  <c r="E1046" i="25"/>
  <c r="E1047" i="25"/>
  <c r="E1048" i="25"/>
  <c r="E1049" i="25"/>
  <c r="E1050" i="25"/>
  <c r="E1051" i="25"/>
  <c r="E1052" i="25"/>
  <c r="E1053" i="25"/>
  <c r="E1054" i="25"/>
  <c r="E1055" i="25"/>
  <c r="E1056" i="25"/>
  <c r="E1057" i="25"/>
  <c r="E1058" i="25"/>
  <c r="E1059" i="25"/>
  <c r="E1060" i="25"/>
  <c r="E1061" i="25"/>
  <c r="E1062" i="25"/>
  <c r="E1063" i="25"/>
  <c r="E1064" i="25"/>
  <c r="E1065" i="25"/>
  <c r="E1066" i="25"/>
  <c r="E1067" i="25"/>
  <c r="E1068" i="25"/>
  <c r="E1069" i="25"/>
  <c r="E1070" i="25"/>
  <c r="E1071" i="25"/>
  <c r="E1072" i="25"/>
  <c r="E1073" i="25"/>
  <c r="E1074" i="25"/>
  <c r="E1075" i="25"/>
  <c r="E1076" i="25"/>
  <c r="E1077" i="25"/>
  <c r="E1078" i="25"/>
  <c r="E1079" i="25"/>
  <c r="E1080" i="25"/>
  <c r="E1081" i="25"/>
  <c r="E1082" i="25"/>
  <c r="E1083" i="25"/>
  <c r="E1084" i="25"/>
  <c r="E1085" i="25"/>
  <c r="E1086" i="25"/>
  <c r="E1087" i="25"/>
  <c r="E1088" i="25"/>
  <c r="E1089" i="25"/>
  <c r="E1090" i="25"/>
  <c r="E1091" i="25"/>
  <c r="E1092" i="25"/>
  <c r="E1093" i="25"/>
  <c r="E1094" i="25"/>
  <c r="E1095" i="25"/>
  <c r="E1096" i="25"/>
  <c r="E1097" i="25"/>
  <c r="E1098" i="25"/>
  <c r="E1099" i="25"/>
  <c r="E1100" i="25"/>
  <c r="E1101" i="25"/>
  <c r="E1102" i="25"/>
  <c r="E1103" i="25"/>
  <c r="E1104" i="25"/>
  <c r="E1105" i="25"/>
  <c r="E1106" i="25"/>
  <c r="E1107" i="25"/>
  <c r="E1108" i="25"/>
  <c r="E1109" i="25"/>
  <c r="E1110" i="25"/>
  <c r="E1111" i="25"/>
  <c r="E1112" i="25"/>
  <c r="E1113" i="25"/>
  <c r="E1114" i="25"/>
  <c r="E1115" i="25"/>
  <c r="E1116" i="25"/>
  <c r="E1117" i="25"/>
  <c r="E1118" i="25"/>
  <c r="E1119" i="25"/>
  <c r="E1120" i="25"/>
  <c r="E1121" i="25"/>
  <c r="E1122" i="25"/>
  <c r="E1123" i="25"/>
  <c r="E1124" i="25"/>
  <c r="E1125" i="25"/>
  <c r="E1126" i="25"/>
  <c r="E1127" i="25"/>
  <c r="E1128" i="25"/>
  <c r="E1129" i="25"/>
  <c r="E1130" i="25"/>
  <c r="E1131" i="25"/>
  <c r="E1132" i="25"/>
  <c r="E1133" i="25"/>
  <c r="E1134" i="25"/>
  <c r="E1135" i="25"/>
  <c r="E1136" i="25"/>
  <c r="E1137" i="25"/>
  <c r="E1138" i="25"/>
  <c r="E1139" i="25"/>
  <c r="E1140" i="25"/>
  <c r="E1141" i="25"/>
  <c r="E1142" i="25"/>
  <c r="E1143" i="25"/>
  <c r="E1144" i="25"/>
  <c r="E1145" i="25"/>
  <c r="E1146" i="25"/>
  <c r="E1147" i="25"/>
  <c r="E1148" i="25"/>
  <c r="E1149" i="25"/>
  <c r="E1150" i="25"/>
  <c r="E1151" i="25"/>
  <c r="E1152" i="25"/>
  <c r="E1153" i="25"/>
  <c r="E1154" i="25"/>
  <c r="E1155" i="25"/>
  <c r="E1156" i="25"/>
  <c r="E1157" i="25"/>
  <c r="E1158" i="25"/>
  <c r="E1159" i="25"/>
  <c r="E1160" i="25"/>
  <c r="E1161" i="25"/>
  <c r="E1162" i="25"/>
  <c r="E1163" i="25"/>
  <c r="E1164" i="25"/>
  <c r="E1165" i="25"/>
  <c r="E1166" i="25"/>
  <c r="E1167" i="25"/>
  <c r="E1168" i="25"/>
  <c r="E1169" i="25"/>
  <c r="E1170" i="25"/>
  <c r="E1171" i="25"/>
  <c r="E1172" i="25"/>
  <c r="E1173" i="25"/>
  <c r="E1174" i="25"/>
  <c r="E1175" i="25"/>
  <c r="E1176" i="25"/>
  <c r="E1177" i="25"/>
  <c r="E1178" i="25"/>
  <c r="E1179" i="25"/>
  <c r="E1180" i="25"/>
  <c r="E1181" i="25"/>
  <c r="E1182" i="25"/>
  <c r="E1183" i="25"/>
  <c r="E1184" i="25"/>
  <c r="E1185" i="25"/>
  <c r="E1186" i="25"/>
  <c r="E1187" i="25"/>
  <c r="E1188" i="25"/>
  <c r="E1189" i="25"/>
  <c r="E1190" i="25"/>
  <c r="E1191" i="25"/>
  <c r="E1192" i="25"/>
  <c r="E1193" i="25"/>
  <c r="E1194" i="25"/>
  <c r="E1195" i="25"/>
  <c r="E1196" i="25"/>
  <c r="E1197" i="25"/>
  <c r="E1198" i="25"/>
  <c r="E1199" i="25"/>
  <c r="E1200" i="25"/>
  <c r="E1201" i="25"/>
  <c r="E1202" i="25"/>
  <c r="E1203" i="25"/>
  <c r="E1204" i="25"/>
  <c r="E1205" i="25"/>
  <c r="E1206" i="25"/>
  <c r="E1207" i="25"/>
  <c r="E1208" i="25"/>
  <c r="E1209" i="25"/>
  <c r="E1210" i="25"/>
  <c r="E1211" i="25"/>
  <c r="E1212" i="25"/>
  <c r="E1213" i="25"/>
  <c r="E1214" i="25"/>
  <c r="E1215" i="25"/>
  <c r="E1216" i="25"/>
  <c r="E1217" i="25"/>
  <c r="E1218" i="25"/>
  <c r="E1219" i="25"/>
  <c r="E1220" i="25"/>
  <c r="E1221" i="25"/>
  <c r="E1222" i="25"/>
  <c r="E1223" i="25"/>
  <c r="E1224" i="25"/>
  <c r="E1225" i="25"/>
  <c r="E1226" i="25"/>
  <c r="E1227" i="25"/>
  <c r="E1228" i="25"/>
  <c r="E1229" i="25"/>
  <c r="E1230" i="25"/>
  <c r="E1231" i="25"/>
  <c r="E1232" i="25"/>
  <c r="E1233" i="25"/>
  <c r="E1234" i="25"/>
  <c r="E1235" i="25"/>
  <c r="E1236" i="25"/>
  <c r="E1237" i="25"/>
  <c r="E1238" i="25"/>
  <c r="E1239" i="25"/>
  <c r="E1240" i="25"/>
  <c r="E1241" i="25"/>
  <c r="E1242" i="25"/>
  <c r="E1243" i="25"/>
  <c r="E1244" i="25"/>
  <c r="E1245" i="25"/>
  <c r="E1246" i="25"/>
  <c r="E1247" i="25"/>
  <c r="E1248" i="25"/>
  <c r="E1249" i="25"/>
  <c r="E1250" i="25"/>
  <c r="E1251" i="25"/>
  <c r="E1252" i="25"/>
  <c r="E1253" i="25"/>
  <c r="E1254" i="25"/>
  <c r="E1255" i="25"/>
  <c r="E1256" i="25"/>
  <c r="E1257" i="25"/>
  <c r="E1258" i="25"/>
  <c r="E1259" i="25"/>
  <c r="E1260" i="25"/>
  <c r="E1261" i="25"/>
  <c r="E1262" i="25"/>
  <c r="E1263" i="25"/>
  <c r="E1264" i="25"/>
  <c r="E1265" i="25"/>
  <c r="E1266" i="25"/>
  <c r="E1267" i="25"/>
  <c r="E1268" i="25"/>
  <c r="E1269" i="25"/>
  <c r="E1270" i="25"/>
  <c r="E1271" i="25"/>
  <c r="E1272" i="25"/>
  <c r="E1273" i="25"/>
  <c r="E1274" i="25"/>
  <c r="E1275" i="25"/>
  <c r="E1276" i="25"/>
  <c r="E1277" i="25"/>
  <c r="E1278" i="25"/>
  <c r="E1279" i="25"/>
  <c r="E1280" i="25"/>
  <c r="E1281" i="25"/>
  <c r="E1282" i="25"/>
  <c r="E1283" i="25"/>
  <c r="E1284" i="25"/>
  <c r="E1285" i="25"/>
  <c r="E1286" i="25"/>
  <c r="E1287" i="25"/>
  <c r="E1288" i="25"/>
  <c r="E1289" i="25"/>
  <c r="E1290" i="25"/>
  <c r="E1291" i="25"/>
  <c r="E1292" i="25"/>
  <c r="E1293" i="25"/>
  <c r="E1294" i="25"/>
  <c r="E1295" i="25"/>
  <c r="E1296" i="25"/>
  <c r="E1297" i="25"/>
  <c r="E1298" i="25"/>
  <c r="E1299" i="25"/>
  <c r="E1300" i="25"/>
  <c r="E1301" i="25"/>
  <c r="E1302" i="25"/>
  <c r="E1303" i="25"/>
  <c r="E1304" i="25"/>
  <c r="E1305" i="25"/>
  <c r="E1306" i="25"/>
  <c r="E1307" i="25"/>
  <c r="E1308" i="25"/>
  <c r="E1309" i="25"/>
  <c r="E1310" i="25"/>
  <c r="F1100" i="30"/>
  <c r="E1100" i="30"/>
  <c r="D1100" i="30"/>
  <c r="C1100" i="30"/>
  <c r="F1099" i="30"/>
  <c r="E1099" i="30"/>
  <c r="D1099" i="30"/>
  <c r="C1099" i="30"/>
  <c r="F1098" i="30"/>
  <c r="E1098" i="30"/>
  <c r="D1098" i="30"/>
  <c r="C1098" i="30"/>
  <c r="F1097" i="30"/>
  <c r="E1097" i="30"/>
  <c r="D1097" i="30"/>
  <c r="C1097" i="30"/>
  <c r="F1096" i="30"/>
  <c r="E1096" i="30"/>
  <c r="D1096" i="30"/>
  <c r="C1096" i="30"/>
  <c r="F1095" i="30"/>
  <c r="E1095" i="30"/>
  <c r="D1095" i="30"/>
  <c r="C1095" i="30"/>
  <c r="F1094" i="30"/>
  <c r="E1094" i="30"/>
  <c r="D1094" i="30"/>
  <c r="C1094" i="30"/>
  <c r="F1093" i="30"/>
  <c r="E1093" i="30"/>
  <c r="D1093" i="30"/>
  <c r="C1093" i="30"/>
  <c r="F1092" i="30"/>
  <c r="E1092" i="30"/>
  <c r="D1092" i="30"/>
  <c r="C1092" i="30"/>
  <c r="F1091" i="30"/>
  <c r="E1091" i="30"/>
  <c r="D1091" i="30"/>
  <c r="C1091" i="30"/>
  <c r="F1090" i="30"/>
  <c r="E1090" i="30"/>
  <c r="D1090" i="30"/>
  <c r="C1090" i="30"/>
  <c r="F1089" i="30"/>
  <c r="E1089" i="30"/>
  <c r="D1089" i="30"/>
  <c r="C1089" i="30"/>
  <c r="F1088" i="30"/>
  <c r="E1088" i="30"/>
  <c r="D1088" i="30"/>
  <c r="C1088" i="30"/>
  <c r="F1087" i="30"/>
  <c r="E1087" i="30"/>
  <c r="D1087" i="30"/>
  <c r="C1087" i="30"/>
  <c r="F1086" i="30"/>
  <c r="E1086" i="30"/>
  <c r="D1086" i="30"/>
  <c r="C1086" i="30"/>
  <c r="F1085" i="30"/>
  <c r="E1085" i="30"/>
  <c r="D1085" i="30"/>
  <c r="C1085" i="30"/>
  <c r="F1084" i="30"/>
  <c r="E1084" i="30"/>
  <c r="D1084" i="30"/>
  <c r="C1084" i="30"/>
  <c r="F1083" i="30"/>
  <c r="E1083" i="30"/>
  <c r="D1083" i="30"/>
  <c r="C1083" i="30"/>
  <c r="F1082" i="30"/>
  <c r="E1082" i="30"/>
  <c r="D1082" i="30"/>
  <c r="C1082" i="30"/>
  <c r="F1081" i="30"/>
  <c r="E1081" i="30"/>
  <c r="D1081" i="30"/>
  <c r="C1081" i="30"/>
  <c r="F1080" i="30"/>
  <c r="E1080" i="30"/>
  <c r="D1080" i="30"/>
  <c r="C1080" i="30"/>
  <c r="F1079" i="30"/>
  <c r="E1079" i="30"/>
  <c r="D1079" i="30"/>
  <c r="C1079" i="30"/>
  <c r="F1078" i="30"/>
  <c r="E1078" i="30"/>
  <c r="D1078" i="30"/>
  <c r="C1078" i="30"/>
  <c r="F1077" i="30"/>
  <c r="E1077" i="30"/>
  <c r="D1077" i="30"/>
  <c r="C1077" i="30"/>
  <c r="F1076" i="30"/>
  <c r="E1076" i="30"/>
  <c r="D1076" i="30"/>
  <c r="C1076" i="30"/>
  <c r="F1075" i="30"/>
  <c r="E1075" i="30"/>
  <c r="D1075" i="30"/>
  <c r="C1075" i="30"/>
  <c r="F1074" i="30"/>
  <c r="E1074" i="30"/>
  <c r="D1074" i="30"/>
  <c r="C1074" i="30"/>
  <c r="F1073" i="30"/>
  <c r="E1073" i="30"/>
  <c r="D1073" i="30"/>
  <c r="C1073" i="30"/>
  <c r="F1072" i="30"/>
  <c r="E1072" i="30"/>
  <c r="D1072" i="30"/>
  <c r="C1072" i="30"/>
  <c r="F1071" i="30"/>
  <c r="E1071" i="30"/>
  <c r="D1071" i="30"/>
  <c r="C1071" i="30"/>
  <c r="F1070" i="30"/>
  <c r="E1070" i="30"/>
  <c r="D1070" i="30"/>
  <c r="C1070" i="30"/>
  <c r="F1069" i="30"/>
  <c r="E1069" i="30"/>
  <c r="D1069" i="30"/>
  <c r="C1069" i="30"/>
  <c r="F1068" i="30"/>
  <c r="E1068" i="30"/>
  <c r="D1068" i="30"/>
  <c r="C1068" i="30"/>
  <c r="F1067" i="30"/>
  <c r="E1067" i="30"/>
  <c r="D1067" i="30"/>
  <c r="C1067" i="30"/>
  <c r="F1066" i="30"/>
  <c r="E1066" i="30"/>
  <c r="D1066" i="30"/>
  <c r="C1066" i="30"/>
  <c r="F1065" i="30"/>
  <c r="E1065" i="30"/>
  <c r="D1065" i="30"/>
  <c r="C1065" i="30"/>
  <c r="F1064" i="30"/>
  <c r="E1064" i="30"/>
  <c r="D1064" i="30"/>
  <c r="C1064" i="30"/>
  <c r="F1063" i="30"/>
  <c r="E1063" i="30"/>
  <c r="D1063" i="30"/>
  <c r="C1063" i="30"/>
  <c r="F1062" i="30"/>
  <c r="E1062" i="30"/>
  <c r="D1062" i="30"/>
  <c r="C1062" i="30"/>
  <c r="F1061" i="30"/>
  <c r="E1061" i="30"/>
  <c r="D1061" i="30"/>
  <c r="C1061" i="30"/>
  <c r="F1060" i="30"/>
  <c r="E1060" i="30"/>
  <c r="D1060" i="30"/>
  <c r="C1060" i="30"/>
  <c r="F1059" i="30"/>
  <c r="E1059" i="30"/>
  <c r="D1059" i="30"/>
  <c r="C1059" i="30"/>
  <c r="F1058" i="30"/>
  <c r="E1058" i="30"/>
  <c r="D1058" i="30"/>
  <c r="C1058" i="30"/>
  <c r="F1057" i="30"/>
  <c r="E1057" i="30"/>
  <c r="D1057" i="30"/>
  <c r="C1057" i="30"/>
  <c r="F1056" i="30"/>
  <c r="E1056" i="30"/>
  <c r="D1056" i="30"/>
  <c r="C1056" i="30"/>
  <c r="F1055" i="30"/>
  <c r="E1055" i="30"/>
  <c r="D1055" i="30"/>
  <c r="C1055" i="30"/>
  <c r="F1054" i="30"/>
  <c r="E1054" i="30"/>
  <c r="D1054" i="30"/>
  <c r="C1054" i="30"/>
  <c r="F1053" i="30"/>
  <c r="E1053" i="30"/>
  <c r="D1053" i="30"/>
  <c r="C1053" i="30"/>
  <c r="F1052" i="30"/>
  <c r="E1052" i="30"/>
  <c r="D1052" i="30"/>
  <c r="C1052" i="30"/>
  <c r="F1051" i="30"/>
  <c r="E1051" i="30"/>
  <c r="D1051" i="30"/>
  <c r="C1051" i="30"/>
  <c r="F1050" i="30"/>
  <c r="E1050" i="30"/>
  <c r="D1050" i="30"/>
  <c r="C1050" i="30"/>
  <c r="F1049" i="30"/>
  <c r="E1049" i="30"/>
  <c r="D1049" i="30"/>
  <c r="C1049" i="30"/>
  <c r="F1048" i="30"/>
  <c r="E1048" i="30"/>
  <c r="D1048" i="30"/>
  <c r="C1048" i="30"/>
  <c r="F1047" i="30"/>
  <c r="E1047" i="30"/>
  <c r="D1047" i="30"/>
  <c r="C1047" i="30"/>
  <c r="F1046" i="30"/>
  <c r="E1046" i="30"/>
  <c r="D1046" i="30"/>
  <c r="C1046" i="30"/>
  <c r="F1045" i="30"/>
  <c r="E1045" i="30"/>
  <c r="D1045" i="30"/>
  <c r="C1045" i="30"/>
  <c r="F1044" i="30"/>
  <c r="E1044" i="30"/>
  <c r="D1044" i="30"/>
  <c r="C1044" i="30"/>
  <c r="F1043" i="30"/>
  <c r="E1043" i="30"/>
  <c r="D1043" i="30"/>
  <c r="C1043" i="30"/>
  <c r="F1042" i="30"/>
  <c r="E1042" i="30"/>
  <c r="D1042" i="30"/>
  <c r="C1042" i="30"/>
  <c r="F1041" i="30"/>
  <c r="E1041" i="30"/>
  <c r="D1041" i="30"/>
  <c r="C1041" i="30"/>
  <c r="F1040" i="30"/>
  <c r="E1040" i="30"/>
  <c r="D1040" i="30"/>
  <c r="C1040" i="30"/>
  <c r="F1039" i="30"/>
  <c r="E1039" i="30"/>
  <c r="D1039" i="30"/>
  <c r="C1039" i="30"/>
  <c r="F1038" i="30"/>
  <c r="E1038" i="30"/>
  <c r="D1038" i="30"/>
  <c r="C1038" i="30"/>
  <c r="F1037" i="30"/>
  <c r="E1037" i="30"/>
  <c r="D1037" i="30"/>
  <c r="C1037" i="30"/>
  <c r="F1036" i="30"/>
  <c r="E1036" i="30"/>
  <c r="D1036" i="30"/>
  <c r="C1036" i="30"/>
  <c r="F1035" i="30"/>
  <c r="E1035" i="30"/>
  <c r="D1035" i="30"/>
  <c r="C1035" i="30"/>
  <c r="F1034" i="30"/>
  <c r="E1034" i="30"/>
  <c r="D1034" i="30"/>
  <c r="C1034" i="30"/>
  <c r="F1033" i="30"/>
  <c r="E1033" i="30"/>
  <c r="D1033" i="30"/>
  <c r="C1033" i="30"/>
  <c r="F1032" i="30"/>
  <c r="E1032" i="30"/>
  <c r="D1032" i="30"/>
  <c r="C1032" i="30"/>
  <c r="F1031" i="30"/>
  <c r="E1031" i="30"/>
  <c r="D1031" i="30"/>
  <c r="C1031" i="30"/>
  <c r="F1030" i="30"/>
  <c r="E1030" i="30"/>
  <c r="D1030" i="30"/>
  <c r="C1030" i="30"/>
  <c r="F1029" i="30"/>
  <c r="E1029" i="30"/>
  <c r="D1029" i="30"/>
  <c r="C1029" i="30"/>
  <c r="F1028" i="30"/>
  <c r="E1028" i="30"/>
  <c r="D1028" i="30"/>
  <c r="C1028" i="30"/>
  <c r="F1027" i="30"/>
  <c r="E1027" i="30"/>
  <c r="D1027" i="30"/>
  <c r="C1027" i="30"/>
  <c r="F1026" i="30"/>
  <c r="E1026" i="30"/>
  <c r="D1026" i="30"/>
  <c r="C1026" i="30"/>
  <c r="F1025" i="30"/>
  <c r="E1025" i="30"/>
  <c r="D1025" i="30"/>
  <c r="C1025" i="30"/>
  <c r="F1024" i="30"/>
  <c r="E1024" i="30"/>
  <c r="D1024" i="30"/>
  <c r="C1024" i="30"/>
  <c r="F1023" i="30"/>
  <c r="E1023" i="30"/>
  <c r="D1023" i="30"/>
  <c r="C1023" i="30"/>
  <c r="F1022" i="30"/>
  <c r="E1022" i="30"/>
  <c r="D1022" i="30"/>
  <c r="C1022" i="30"/>
  <c r="F1021" i="30"/>
  <c r="E1021" i="30"/>
  <c r="D1021" i="30"/>
  <c r="C1021" i="30"/>
  <c r="F1020" i="30"/>
  <c r="E1020" i="30"/>
  <c r="D1020" i="30"/>
  <c r="C1020" i="30"/>
  <c r="F1019" i="30"/>
  <c r="E1019" i="30"/>
  <c r="D1019" i="30"/>
  <c r="C1019" i="30"/>
  <c r="F1018" i="30"/>
  <c r="E1018" i="30"/>
  <c r="D1018" i="30"/>
  <c r="C1018" i="30"/>
  <c r="F1017" i="30"/>
  <c r="E1017" i="30"/>
  <c r="D1017" i="30"/>
  <c r="C1017" i="30"/>
  <c r="F1016" i="30"/>
  <c r="E1016" i="30"/>
  <c r="D1016" i="30"/>
  <c r="C1016" i="30"/>
  <c r="F1015" i="30"/>
  <c r="E1015" i="30"/>
  <c r="D1015" i="30"/>
  <c r="C1015" i="30"/>
  <c r="F1014" i="30"/>
  <c r="E1014" i="30"/>
  <c r="D1014" i="30"/>
  <c r="C1014" i="30"/>
  <c r="F1013" i="30"/>
  <c r="E1013" i="30"/>
  <c r="D1013" i="30"/>
  <c r="C1013" i="30"/>
  <c r="F1012" i="30"/>
  <c r="E1012" i="30"/>
  <c r="D1012" i="30"/>
  <c r="C1012" i="30"/>
  <c r="F1011" i="30"/>
  <c r="E1011" i="30"/>
  <c r="D1011" i="30"/>
  <c r="C1011" i="30"/>
  <c r="F1010" i="30"/>
  <c r="E1010" i="30"/>
  <c r="D1010" i="30"/>
  <c r="C1010" i="30"/>
  <c r="F1009" i="30"/>
  <c r="E1009" i="30"/>
  <c r="D1009" i="30"/>
  <c r="C1009" i="30"/>
  <c r="F1008" i="30"/>
  <c r="E1008" i="30"/>
  <c r="D1008" i="30"/>
  <c r="C1008" i="30"/>
  <c r="F1007" i="30"/>
  <c r="E1007" i="30"/>
  <c r="D1007" i="30"/>
  <c r="C1007" i="30"/>
  <c r="F1006" i="30"/>
  <c r="E1006" i="30"/>
  <c r="D1006" i="30"/>
  <c r="C1006" i="30"/>
  <c r="F1005" i="30"/>
  <c r="E1005" i="30"/>
  <c r="D1005" i="30"/>
  <c r="C1005" i="30"/>
  <c r="F1004" i="30"/>
  <c r="E1004" i="30"/>
  <c r="D1004" i="30"/>
  <c r="C1004" i="30"/>
  <c r="F1003" i="30"/>
  <c r="E1003" i="30"/>
  <c r="D1003" i="30"/>
  <c r="C1003" i="30"/>
  <c r="F1002" i="30"/>
  <c r="E1002" i="30"/>
  <c r="D1002" i="30"/>
  <c r="C1002" i="30"/>
  <c r="F1001" i="30"/>
  <c r="E1001" i="30"/>
  <c r="D1001" i="30"/>
  <c r="C1001" i="30"/>
  <c r="F1000" i="30"/>
  <c r="E1000" i="30"/>
  <c r="D1000" i="30"/>
  <c r="C1000" i="30"/>
  <c r="F999" i="30"/>
  <c r="E999" i="30"/>
  <c r="D999" i="30"/>
  <c r="C999" i="30"/>
  <c r="F998" i="30"/>
  <c r="E998" i="30"/>
  <c r="D998" i="30"/>
  <c r="C998" i="30"/>
  <c r="F997" i="30"/>
  <c r="E997" i="30"/>
  <c r="D997" i="30"/>
  <c r="C997" i="30"/>
  <c r="F996" i="30"/>
  <c r="E996" i="30"/>
  <c r="D996" i="30"/>
  <c r="C996" i="30"/>
  <c r="F995" i="30"/>
  <c r="E995" i="30"/>
  <c r="D995" i="30"/>
  <c r="C995" i="30"/>
  <c r="F994" i="30"/>
  <c r="E994" i="30"/>
  <c r="D994" i="30"/>
  <c r="C994" i="30"/>
  <c r="F993" i="30"/>
  <c r="E993" i="30"/>
  <c r="D993" i="30"/>
  <c r="C993" i="30"/>
  <c r="F992" i="30"/>
  <c r="E992" i="30"/>
  <c r="D992" i="30"/>
  <c r="C992" i="30"/>
  <c r="F991" i="30"/>
  <c r="E991" i="30"/>
  <c r="D991" i="30"/>
  <c r="C991" i="30"/>
  <c r="F990" i="30"/>
  <c r="E990" i="30"/>
  <c r="D990" i="30"/>
  <c r="C990" i="30"/>
  <c r="F989" i="30"/>
  <c r="E989" i="30"/>
  <c r="D989" i="30"/>
  <c r="C989" i="30"/>
  <c r="F988" i="30"/>
  <c r="E988" i="30"/>
  <c r="D988" i="30"/>
  <c r="C988" i="30"/>
  <c r="F987" i="30"/>
  <c r="E987" i="30"/>
  <c r="D987" i="30"/>
  <c r="C987" i="30"/>
  <c r="F986" i="30"/>
  <c r="E986" i="30"/>
  <c r="D986" i="30"/>
  <c r="C986" i="30"/>
  <c r="F985" i="30"/>
  <c r="E985" i="30"/>
  <c r="D985" i="30"/>
  <c r="C985" i="30"/>
  <c r="F984" i="30"/>
  <c r="E984" i="30"/>
  <c r="D984" i="30"/>
  <c r="C984" i="30"/>
  <c r="F983" i="30"/>
  <c r="E983" i="30"/>
  <c r="D983" i="30"/>
  <c r="C983" i="30"/>
  <c r="F982" i="30"/>
  <c r="E982" i="30"/>
  <c r="D982" i="30"/>
  <c r="C982" i="30"/>
  <c r="F981" i="30"/>
  <c r="E981" i="30"/>
  <c r="D981" i="30"/>
  <c r="C981" i="30"/>
  <c r="F980" i="30"/>
  <c r="E980" i="30"/>
  <c r="D980" i="30"/>
  <c r="C980" i="30"/>
  <c r="F979" i="30"/>
  <c r="E979" i="30"/>
  <c r="D979" i="30"/>
  <c r="C979" i="30"/>
  <c r="F978" i="30"/>
  <c r="E978" i="30"/>
  <c r="D978" i="30"/>
  <c r="C978" i="30"/>
  <c r="F977" i="30"/>
  <c r="E977" i="30"/>
  <c r="D977" i="30"/>
  <c r="C977" i="30"/>
  <c r="F976" i="30"/>
  <c r="E976" i="30"/>
  <c r="D976" i="30"/>
  <c r="C976" i="30"/>
  <c r="F975" i="30"/>
  <c r="E975" i="30"/>
  <c r="D975" i="30"/>
  <c r="C975" i="30"/>
  <c r="F974" i="30"/>
  <c r="E974" i="30"/>
  <c r="D974" i="30"/>
  <c r="C974" i="30"/>
  <c r="F973" i="30"/>
  <c r="E973" i="30"/>
  <c r="D973" i="30"/>
  <c r="C973" i="30"/>
  <c r="F972" i="30"/>
  <c r="E972" i="30"/>
  <c r="D972" i="30"/>
  <c r="C972" i="30"/>
  <c r="F971" i="30"/>
  <c r="E971" i="30"/>
  <c r="D971" i="30"/>
  <c r="C971" i="30"/>
  <c r="F970" i="30"/>
  <c r="E970" i="30"/>
  <c r="D970" i="30"/>
  <c r="C970" i="30"/>
  <c r="F969" i="30"/>
  <c r="E969" i="30"/>
  <c r="D969" i="30"/>
  <c r="C969" i="30"/>
  <c r="F968" i="30"/>
  <c r="E968" i="30"/>
  <c r="D968" i="30"/>
  <c r="C968" i="30"/>
  <c r="F967" i="30"/>
  <c r="E967" i="30"/>
  <c r="D967" i="30"/>
  <c r="C967" i="30"/>
  <c r="F966" i="30"/>
  <c r="E966" i="30"/>
  <c r="D966" i="30"/>
  <c r="C966" i="30"/>
  <c r="F965" i="30"/>
  <c r="E965" i="30"/>
  <c r="D965" i="30"/>
  <c r="C965" i="30"/>
  <c r="F964" i="30"/>
  <c r="E964" i="30"/>
  <c r="D964" i="30"/>
  <c r="C964" i="30"/>
  <c r="F963" i="30"/>
  <c r="E963" i="30"/>
  <c r="D963" i="30"/>
  <c r="C963" i="30"/>
  <c r="F962" i="30"/>
  <c r="E962" i="30"/>
  <c r="D962" i="30"/>
  <c r="C962" i="30"/>
  <c r="F961" i="30"/>
  <c r="E961" i="30"/>
  <c r="D961" i="30"/>
  <c r="C961" i="30"/>
  <c r="F960" i="30"/>
  <c r="E960" i="30"/>
  <c r="D960" i="30"/>
  <c r="C960" i="30"/>
  <c r="F959" i="30"/>
  <c r="E959" i="30"/>
  <c r="D959" i="30"/>
  <c r="C959" i="30"/>
  <c r="F958" i="30"/>
  <c r="E958" i="30"/>
  <c r="D958" i="30"/>
  <c r="C958" i="30"/>
  <c r="F957" i="30"/>
  <c r="E957" i="30"/>
  <c r="D957" i="30"/>
  <c r="C957" i="30"/>
  <c r="F956" i="30"/>
  <c r="E956" i="30"/>
  <c r="D956" i="30"/>
  <c r="C956" i="30"/>
  <c r="F955" i="30"/>
  <c r="E955" i="30"/>
  <c r="D955" i="30"/>
  <c r="C955" i="30"/>
  <c r="F954" i="30"/>
  <c r="E954" i="30"/>
  <c r="D954" i="30"/>
  <c r="C954" i="30"/>
  <c r="F953" i="30"/>
  <c r="E953" i="30"/>
  <c r="D953" i="30"/>
  <c r="C953" i="30"/>
  <c r="F952" i="30"/>
  <c r="E952" i="30"/>
  <c r="D952" i="30"/>
  <c r="C952" i="30"/>
  <c r="F951" i="30"/>
  <c r="E951" i="30"/>
  <c r="D951" i="30"/>
  <c r="C951" i="30"/>
  <c r="F950" i="30"/>
  <c r="E950" i="30"/>
  <c r="D950" i="30"/>
  <c r="C950" i="30"/>
  <c r="F949" i="30"/>
  <c r="E949" i="30"/>
  <c r="D949" i="30"/>
  <c r="C949" i="30"/>
  <c r="F948" i="30"/>
  <c r="E948" i="30"/>
  <c r="D948" i="30"/>
  <c r="C948" i="30"/>
  <c r="F947" i="30"/>
  <c r="E947" i="30"/>
  <c r="D947" i="30"/>
  <c r="C947" i="30"/>
  <c r="F946" i="30"/>
  <c r="E946" i="30"/>
  <c r="D946" i="30"/>
  <c r="C946" i="30"/>
  <c r="F945" i="30"/>
  <c r="E945" i="30"/>
  <c r="D945" i="30"/>
  <c r="C945" i="30"/>
  <c r="F944" i="30"/>
  <c r="E944" i="30"/>
  <c r="D944" i="30"/>
  <c r="C944" i="30"/>
  <c r="F943" i="30"/>
  <c r="E943" i="30"/>
  <c r="D943" i="30"/>
  <c r="C943" i="30"/>
  <c r="F942" i="30"/>
  <c r="E942" i="30"/>
  <c r="D942" i="30"/>
  <c r="C942" i="30"/>
  <c r="F941" i="30"/>
  <c r="E941" i="30"/>
  <c r="D941" i="30"/>
  <c r="C941" i="30"/>
  <c r="F940" i="30"/>
  <c r="E940" i="30"/>
  <c r="D940" i="30"/>
  <c r="C940" i="30"/>
  <c r="F939" i="30"/>
  <c r="E939" i="30"/>
  <c r="D939" i="30"/>
  <c r="C939" i="30"/>
  <c r="F938" i="30"/>
  <c r="E938" i="30"/>
  <c r="D938" i="30"/>
  <c r="C938" i="30"/>
  <c r="F937" i="30"/>
  <c r="E937" i="30"/>
  <c r="D937" i="30"/>
  <c r="C937" i="30"/>
  <c r="F936" i="30"/>
  <c r="E936" i="30"/>
  <c r="D936" i="30"/>
  <c r="C936" i="30"/>
  <c r="F935" i="30"/>
  <c r="E935" i="30"/>
  <c r="D935" i="30"/>
  <c r="C935" i="30"/>
  <c r="F934" i="30"/>
  <c r="E934" i="30"/>
  <c r="D934" i="30"/>
  <c r="C934" i="30"/>
  <c r="F933" i="30"/>
  <c r="E933" i="30"/>
  <c r="D933" i="30"/>
  <c r="C933" i="30"/>
  <c r="F932" i="30"/>
  <c r="E932" i="30"/>
  <c r="D932" i="30"/>
  <c r="C932" i="30"/>
  <c r="F931" i="30"/>
  <c r="E931" i="30"/>
  <c r="D931" i="30"/>
  <c r="C931" i="30"/>
  <c r="F930" i="30"/>
  <c r="E930" i="30"/>
  <c r="D930" i="30"/>
  <c r="C930" i="30"/>
  <c r="F929" i="30"/>
  <c r="E929" i="30"/>
  <c r="D929" i="30"/>
  <c r="C929" i="30"/>
  <c r="F928" i="30"/>
  <c r="E928" i="30"/>
  <c r="D928" i="30"/>
  <c r="C928" i="30"/>
  <c r="F927" i="30"/>
  <c r="E927" i="30"/>
  <c r="D927" i="30"/>
  <c r="C927" i="30"/>
  <c r="F926" i="30"/>
  <c r="E926" i="30"/>
  <c r="D926" i="30"/>
  <c r="C926" i="30"/>
  <c r="F925" i="30"/>
  <c r="E925" i="30"/>
  <c r="D925" i="30"/>
  <c r="C925" i="30"/>
  <c r="F924" i="30"/>
  <c r="E924" i="30"/>
  <c r="D924" i="30"/>
  <c r="C924" i="30"/>
  <c r="F923" i="30"/>
  <c r="E923" i="30"/>
  <c r="D923" i="30"/>
  <c r="C923" i="30"/>
  <c r="F922" i="30"/>
  <c r="E922" i="30"/>
  <c r="D922" i="30"/>
  <c r="C922" i="30"/>
  <c r="F921" i="30"/>
  <c r="E921" i="30"/>
  <c r="D921" i="30"/>
  <c r="C921" i="30"/>
  <c r="F920" i="30"/>
  <c r="E920" i="30"/>
  <c r="D920" i="30"/>
  <c r="C920" i="30"/>
  <c r="F919" i="30"/>
  <c r="E919" i="30"/>
  <c r="D919" i="30"/>
  <c r="C919" i="30"/>
  <c r="F918" i="30"/>
  <c r="E918" i="30"/>
  <c r="D918" i="30"/>
  <c r="C918" i="30"/>
  <c r="F917" i="30"/>
  <c r="E917" i="30"/>
  <c r="D917" i="30"/>
  <c r="C917" i="30"/>
  <c r="F916" i="30"/>
  <c r="E916" i="30"/>
  <c r="D916" i="30"/>
  <c r="C916" i="30"/>
  <c r="F915" i="30"/>
  <c r="E915" i="30"/>
  <c r="D915" i="30"/>
  <c r="C915" i="30"/>
  <c r="F914" i="30"/>
  <c r="E914" i="30"/>
  <c r="D914" i="30"/>
  <c r="C914" i="30"/>
  <c r="F913" i="30"/>
  <c r="E913" i="30"/>
  <c r="D913" i="30"/>
  <c r="C913" i="30"/>
  <c r="F912" i="30"/>
  <c r="E912" i="30"/>
  <c r="D912" i="30"/>
  <c r="C912" i="30"/>
  <c r="F911" i="30"/>
  <c r="E911" i="30"/>
  <c r="D911" i="30"/>
  <c r="C911" i="30"/>
  <c r="F910" i="30"/>
  <c r="E910" i="30"/>
  <c r="D910" i="30"/>
  <c r="C910" i="30"/>
  <c r="F909" i="30"/>
  <c r="E909" i="30"/>
  <c r="D909" i="30"/>
  <c r="C909" i="30"/>
  <c r="F908" i="30"/>
  <c r="E908" i="30"/>
  <c r="D908" i="30"/>
  <c r="C908" i="30"/>
  <c r="F907" i="30"/>
  <c r="E907" i="30"/>
  <c r="D907" i="30"/>
  <c r="C907" i="30"/>
  <c r="F906" i="30"/>
  <c r="E906" i="30"/>
  <c r="D906" i="30"/>
  <c r="C906" i="30"/>
  <c r="F905" i="30"/>
  <c r="E905" i="30"/>
  <c r="D905" i="30"/>
  <c r="C905" i="30"/>
  <c r="F904" i="30"/>
  <c r="E904" i="30"/>
  <c r="D904" i="30"/>
  <c r="C904" i="30"/>
  <c r="F903" i="30"/>
  <c r="E903" i="30"/>
  <c r="D903" i="30"/>
  <c r="C903" i="30"/>
  <c r="F902" i="30"/>
  <c r="E902" i="30"/>
  <c r="D902" i="30"/>
  <c r="C902" i="30"/>
  <c r="F901" i="30"/>
  <c r="E901" i="30"/>
  <c r="D901" i="30"/>
  <c r="C901" i="30"/>
  <c r="F900" i="30"/>
  <c r="E900" i="30"/>
  <c r="D900" i="30"/>
  <c r="C900" i="30"/>
  <c r="F899" i="30"/>
  <c r="E899" i="30"/>
  <c r="D899" i="30"/>
  <c r="C899" i="30"/>
  <c r="F898" i="30"/>
  <c r="E898" i="30"/>
  <c r="D898" i="30"/>
  <c r="C898" i="30"/>
  <c r="F897" i="30"/>
  <c r="E897" i="30"/>
  <c r="D897" i="30"/>
  <c r="C897" i="30"/>
  <c r="F896" i="30"/>
  <c r="E896" i="30"/>
  <c r="D896" i="30"/>
  <c r="C896" i="30"/>
  <c r="F895" i="30"/>
  <c r="E895" i="30"/>
  <c r="D895" i="30"/>
  <c r="C895" i="30"/>
  <c r="F894" i="30"/>
  <c r="E894" i="30"/>
  <c r="D894" i="30"/>
  <c r="C894" i="30"/>
  <c r="F893" i="30"/>
  <c r="E893" i="30"/>
  <c r="D893" i="30"/>
  <c r="C893" i="30"/>
  <c r="F892" i="30"/>
  <c r="E892" i="30"/>
  <c r="D892" i="30"/>
  <c r="C892" i="30"/>
  <c r="F891" i="30"/>
  <c r="E891" i="30"/>
  <c r="D891" i="30"/>
  <c r="C891" i="30"/>
  <c r="F890" i="30"/>
  <c r="E890" i="30"/>
  <c r="D890" i="30"/>
  <c r="C890" i="30"/>
  <c r="F889" i="30"/>
  <c r="E889" i="30"/>
  <c r="D889" i="30"/>
  <c r="C889" i="30"/>
  <c r="F888" i="30"/>
  <c r="E888" i="30"/>
  <c r="D888" i="30"/>
  <c r="C888" i="30"/>
  <c r="F887" i="30"/>
  <c r="E887" i="30"/>
  <c r="D887" i="30"/>
  <c r="C887" i="30"/>
  <c r="F886" i="30"/>
  <c r="E886" i="30"/>
  <c r="D886" i="30"/>
  <c r="C886" i="30"/>
  <c r="F885" i="30"/>
  <c r="E885" i="30"/>
  <c r="D885" i="30"/>
  <c r="C885" i="30"/>
  <c r="F884" i="30"/>
  <c r="E884" i="30"/>
  <c r="D884" i="30"/>
  <c r="C884" i="30"/>
  <c r="F883" i="30"/>
  <c r="E883" i="30"/>
  <c r="D883" i="30"/>
  <c r="C883" i="30"/>
  <c r="F882" i="30"/>
  <c r="E882" i="30"/>
  <c r="D882" i="30"/>
  <c r="C882" i="30"/>
  <c r="F881" i="30"/>
  <c r="E881" i="30"/>
  <c r="D881" i="30"/>
  <c r="C881" i="30"/>
  <c r="F880" i="30"/>
  <c r="E880" i="30"/>
  <c r="D880" i="30"/>
  <c r="C880" i="30"/>
  <c r="F879" i="30"/>
  <c r="E879" i="30"/>
  <c r="D879" i="30"/>
  <c r="C879" i="30"/>
  <c r="F878" i="30"/>
  <c r="E878" i="30"/>
  <c r="D878" i="30"/>
  <c r="C878" i="30"/>
  <c r="F877" i="30"/>
  <c r="E877" i="30"/>
  <c r="D877" i="30"/>
  <c r="C877" i="30"/>
  <c r="F876" i="30"/>
  <c r="E876" i="30"/>
  <c r="D876" i="30"/>
  <c r="C876" i="30"/>
  <c r="F875" i="30"/>
  <c r="E875" i="30"/>
  <c r="D875" i="30"/>
  <c r="C875" i="30"/>
  <c r="F874" i="30"/>
  <c r="E874" i="30"/>
  <c r="D874" i="30"/>
  <c r="C874" i="30"/>
  <c r="F873" i="30"/>
  <c r="E873" i="30"/>
  <c r="D873" i="30"/>
  <c r="C873" i="30"/>
  <c r="F872" i="30"/>
  <c r="E872" i="30"/>
  <c r="D872" i="30"/>
  <c r="C872" i="30"/>
  <c r="F871" i="30"/>
  <c r="E871" i="30"/>
  <c r="D871" i="30"/>
  <c r="C871" i="30"/>
  <c r="F870" i="30"/>
  <c r="E870" i="30"/>
  <c r="D870" i="30"/>
  <c r="C870" i="30"/>
  <c r="F869" i="30"/>
  <c r="E869" i="30"/>
  <c r="D869" i="30"/>
  <c r="C869" i="30"/>
  <c r="F868" i="30"/>
  <c r="E868" i="30"/>
  <c r="D868" i="30"/>
  <c r="C868" i="30"/>
  <c r="F867" i="30"/>
  <c r="E867" i="30"/>
  <c r="D867" i="30"/>
  <c r="C867" i="30"/>
  <c r="F866" i="30"/>
  <c r="E866" i="30"/>
  <c r="D866" i="30"/>
  <c r="C866" i="30"/>
  <c r="F865" i="30"/>
  <c r="E865" i="30"/>
  <c r="D865" i="30"/>
  <c r="C865" i="30"/>
  <c r="F864" i="30"/>
  <c r="E864" i="30"/>
  <c r="D864" i="30"/>
  <c r="C864" i="30"/>
  <c r="F863" i="30"/>
  <c r="E863" i="30"/>
  <c r="D863" i="30"/>
  <c r="C863" i="30"/>
  <c r="F862" i="30"/>
  <c r="E862" i="30"/>
  <c r="D862" i="30"/>
  <c r="C862" i="30"/>
  <c r="F861" i="30"/>
  <c r="E861" i="30"/>
  <c r="D861" i="30"/>
  <c r="C861" i="30"/>
  <c r="F860" i="30"/>
  <c r="E860" i="30"/>
  <c r="D860" i="30"/>
  <c r="C860" i="30"/>
  <c r="F859" i="30"/>
  <c r="E859" i="30"/>
  <c r="D859" i="30"/>
  <c r="C859" i="30"/>
  <c r="F858" i="30"/>
  <c r="E858" i="30"/>
  <c r="D858" i="30"/>
  <c r="C858" i="30"/>
  <c r="F857" i="30"/>
  <c r="E857" i="30"/>
  <c r="D857" i="30"/>
  <c r="C857" i="30"/>
  <c r="F856" i="30"/>
  <c r="E856" i="30"/>
  <c r="D856" i="30"/>
  <c r="C856" i="30"/>
  <c r="F855" i="30"/>
  <c r="E855" i="30"/>
  <c r="D855" i="30"/>
  <c r="C855" i="30"/>
  <c r="F854" i="30"/>
  <c r="E854" i="30"/>
  <c r="D854" i="30"/>
  <c r="C854" i="30"/>
  <c r="F853" i="30"/>
  <c r="E853" i="30"/>
  <c r="D853" i="30"/>
  <c r="C853" i="30"/>
  <c r="F852" i="30"/>
  <c r="E852" i="30"/>
  <c r="D852" i="30"/>
  <c r="C852" i="30"/>
  <c r="F851" i="30"/>
  <c r="E851" i="30"/>
  <c r="D851" i="30"/>
  <c r="C851" i="30"/>
  <c r="F850" i="30"/>
  <c r="E850" i="30"/>
  <c r="D850" i="30"/>
  <c r="C850" i="30"/>
  <c r="F849" i="30"/>
  <c r="E849" i="30"/>
  <c r="D849" i="30"/>
  <c r="C849" i="30"/>
  <c r="F848" i="30"/>
  <c r="E848" i="30"/>
  <c r="D848" i="30"/>
  <c r="C848" i="30"/>
  <c r="F847" i="30"/>
  <c r="E847" i="30"/>
  <c r="D847" i="30"/>
  <c r="C847" i="30"/>
  <c r="F846" i="30"/>
  <c r="E846" i="30"/>
  <c r="D846" i="30"/>
  <c r="C846" i="30"/>
  <c r="F845" i="30"/>
  <c r="E845" i="30"/>
  <c r="D845" i="30"/>
  <c r="C845" i="30"/>
  <c r="F844" i="30"/>
  <c r="E844" i="30"/>
  <c r="D844" i="30"/>
  <c r="C844" i="30"/>
  <c r="F843" i="30"/>
  <c r="E843" i="30"/>
  <c r="D843" i="30"/>
  <c r="C843" i="30"/>
  <c r="F842" i="30"/>
  <c r="E842" i="30"/>
  <c r="D842" i="30"/>
  <c r="C842" i="30"/>
  <c r="F841" i="30"/>
  <c r="E841" i="30"/>
  <c r="D841" i="30"/>
  <c r="C841" i="30"/>
  <c r="F840" i="30"/>
  <c r="E840" i="30"/>
  <c r="D840" i="30"/>
  <c r="C840" i="30"/>
  <c r="F839" i="30"/>
  <c r="E839" i="30"/>
  <c r="D839" i="30"/>
  <c r="C839" i="30"/>
  <c r="F838" i="30"/>
  <c r="E838" i="30"/>
  <c r="D838" i="30"/>
  <c r="C838" i="30"/>
  <c r="F837" i="30"/>
  <c r="E837" i="30"/>
  <c r="D837" i="30"/>
  <c r="C837" i="30"/>
  <c r="F836" i="30"/>
  <c r="E836" i="30"/>
  <c r="D836" i="30"/>
  <c r="C836" i="30"/>
  <c r="F835" i="30"/>
  <c r="E835" i="30"/>
  <c r="D835" i="30"/>
  <c r="C835" i="30"/>
  <c r="F834" i="30"/>
  <c r="E834" i="30"/>
  <c r="D834" i="30"/>
  <c r="C834" i="30"/>
  <c r="F833" i="30"/>
  <c r="E833" i="30"/>
  <c r="D833" i="30"/>
  <c r="C833" i="30"/>
  <c r="F832" i="30"/>
  <c r="E832" i="30"/>
  <c r="D832" i="30"/>
  <c r="C832" i="30"/>
  <c r="F831" i="30"/>
  <c r="E831" i="30"/>
  <c r="D831" i="30"/>
  <c r="C831" i="30"/>
  <c r="F830" i="30"/>
  <c r="E830" i="30"/>
  <c r="D830" i="30"/>
  <c r="C830" i="30"/>
  <c r="F829" i="30"/>
  <c r="E829" i="30"/>
  <c r="D829" i="30"/>
  <c r="C829" i="30"/>
  <c r="F828" i="30"/>
  <c r="E828" i="30"/>
  <c r="D828" i="30"/>
  <c r="C828" i="30"/>
  <c r="F827" i="30"/>
  <c r="E827" i="30"/>
  <c r="D827" i="30"/>
  <c r="C827" i="30"/>
  <c r="F826" i="30"/>
  <c r="E826" i="30"/>
  <c r="D826" i="30"/>
  <c r="C826" i="30"/>
  <c r="F825" i="30"/>
  <c r="E825" i="30"/>
  <c r="D825" i="30"/>
  <c r="C825" i="30"/>
  <c r="F824" i="30"/>
  <c r="E824" i="30"/>
  <c r="D824" i="30"/>
  <c r="C824" i="30"/>
  <c r="F823" i="30"/>
  <c r="E823" i="30"/>
  <c r="D823" i="30"/>
  <c r="C823" i="30"/>
  <c r="F822" i="30"/>
  <c r="E822" i="30"/>
  <c r="D822" i="30"/>
  <c r="C822" i="30"/>
  <c r="F821" i="30"/>
  <c r="E821" i="30"/>
  <c r="D821" i="30"/>
  <c r="C821" i="30"/>
  <c r="F820" i="30"/>
  <c r="E820" i="30"/>
  <c r="D820" i="30"/>
  <c r="C820" i="30"/>
  <c r="F819" i="30"/>
  <c r="E819" i="30"/>
  <c r="D819" i="30"/>
  <c r="C819" i="30"/>
  <c r="F818" i="30"/>
  <c r="E818" i="30"/>
  <c r="D818" i="30"/>
  <c r="C818" i="30"/>
  <c r="F817" i="30"/>
  <c r="E817" i="30"/>
  <c r="D817" i="30"/>
  <c r="C817" i="30"/>
  <c r="F816" i="30"/>
  <c r="E816" i="30"/>
  <c r="D816" i="30"/>
  <c r="C816" i="30"/>
  <c r="F815" i="30"/>
  <c r="E815" i="30"/>
  <c r="D815" i="30"/>
  <c r="C815" i="30"/>
  <c r="F814" i="30"/>
  <c r="E814" i="30"/>
  <c r="D814" i="30"/>
  <c r="C814" i="30"/>
  <c r="F813" i="30"/>
  <c r="E813" i="30"/>
  <c r="D813" i="30"/>
  <c r="C813" i="30"/>
  <c r="F812" i="30"/>
  <c r="E812" i="30"/>
  <c r="D812" i="30"/>
  <c r="C812" i="30"/>
  <c r="F811" i="30"/>
  <c r="E811" i="30"/>
  <c r="D811" i="30"/>
  <c r="C811" i="30"/>
  <c r="F810" i="30"/>
  <c r="E810" i="30"/>
  <c r="D810" i="30"/>
  <c r="C810" i="30"/>
  <c r="F809" i="30"/>
  <c r="E809" i="30"/>
  <c r="D809" i="30"/>
  <c r="C809" i="30"/>
  <c r="F808" i="30"/>
  <c r="E808" i="30"/>
  <c r="D808" i="30"/>
  <c r="C808" i="30"/>
  <c r="F807" i="30"/>
  <c r="E807" i="30"/>
  <c r="D807" i="30"/>
  <c r="C807" i="30"/>
  <c r="F806" i="30"/>
  <c r="E806" i="30"/>
  <c r="D806" i="30"/>
  <c r="C806" i="30"/>
  <c r="F805" i="30"/>
  <c r="E805" i="30"/>
  <c r="D805" i="30"/>
  <c r="C805" i="30"/>
  <c r="F804" i="30"/>
  <c r="E804" i="30"/>
  <c r="D804" i="30"/>
  <c r="C804" i="30"/>
  <c r="F803" i="30"/>
  <c r="E803" i="30"/>
  <c r="D803" i="30"/>
  <c r="C803" i="30"/>
  <c r="F802" i="30"/>
  <c r="E802" i="30"/>
  <c r="D802" i="30"/>
  <c r="C802" i="30"/>
  <c r="F801" i="30"/>
  <c r="E801" i="30"/>
  <c r="D801" i="30"/>
  <c r="C801" i="30"/>
  <c r="F800" i="30"/>
  <c r="E800" i="30"/>
  <c r="D800" i="30"/>
  <c r="C800" i="30"/>
  <c r="F799" i="30"/>
  <c r="E799" i="30"/>
  <c r="D799" i="30"/>
  <c r="C799" i="30"/>
  <c r="F798" i="30"/>
  <c r="E798" i="30"/>
  <c r="D798" i="30"/>
  <c r="C798" i="30"/>
  <c r="F797" i="30"/>
  <c r="E797" i="30"/>
  <c r="D797" i="30"/>
  <c r="C797" i="30"/>
  <c r="F796" i="30"/>
  <c r="E796" i="30"/>
  <c r="D796" i="30"/>
  <c r="C796" i="30"/>
  <c r="F795" i="30"/>
  <c r="E795" i="30"/>
  <c r="D795" i="30"/>
  <c r="C795" i="30"/>
  <c r="F794" i="30"/>
  <c r="E794" i="30"/>
  <c r="D794" i="30"/>
  <c r="C794" i="30"/>
  <c r="F793" i="30"/>
  <c r="E793" i="30"/>
  <c r="D793" i="30"/>
  <c r="C793" i="30"/>
  <c r="F792" i="30"/>
  <c r="E792" i="30"/>
  <c r="D792" i="30"/>
  <c r="C792" i="30"/>
  <c r="F791" i="30"/>
  <c r="E791" i="30"/>
  <c r="D791" i="30"/>
  <c r="C791" i="30"/>
  <c r="F790" i="30"/>
  <c r="E790" i="30"/>
  <c r="D790" i="30"/>
  <c r="C790" i="30"/>
  <c r="F789" i="30"/>
  <c r="E789" i="30"/>
  <c r="D789" i="30"/>
  <c r="C789" i="30"/>
  <c r="F788" i="30"/>
  <c r="E788" i="30"/>
  <c r="D788" i="30"/>
  <c r="C788" i="30"/>
  <c r="F787" i="30"/>
  <c r="E787" i="30"/>
  <c r="D787" i="30"/>
  <c r="C787" i="30"/>
  <c r="F786" i="30"/>
  <c r="E786" i="30"/>
  <c r="D786" i="30"/>
  <c r="C786" i="30"/>
  <c r="F785" i="30"/>
  <c r="E785" i="30"/>
  <c r="D785" i="30"/>
  <c r="C785" i="30"/>
  <c r="F784" i="30"/>
  <c r="E784" i="30"/>
  <c r="D784" i="30"/>
  <c r="C784" i="30"/>
  <c r="F783" i="30"/>
  <c r="E783" i="30"/>
  <c r="D783" i="30"/>
  <c r="C783" i="30"/>
  <c r="F782" i="30"/>
  <c r="E782" i="30"/>
  <c r="D782" i="30"/>
  <c r="C782" i="30"/>
  <c r="F781" i="30"/>
  <c r="E781" i="30"/>
  <c r="D781" i="30"/>
  <c r="C781" i="30"/>
  <c r="F780" i="30"/>
  <c r="E780" i="30"/>
  <c r="D780" i="30"/>
  <c r="C780" i="30"/>
  <c r="F779" i="30"/>
  <c r="E779" i="30"/>
  <c r="D779" i="30"/>
  <c r="C779" i="30"/>
  <c r="F778" i="30"/>
  <c r="E778" i="30"/>
  <c r="D778" i="30"/>
  <c r="C778" i="30"/>
  <c r="F777" i="30"/>
  <c r="E777" i="30"/>
  <c r="D777" i="30"/>
  <c r="C777" i="30"/>
  <c r="F776" i="30"/>
  <c r="E776" i="30"/>
  <c r="D776" i="30"/>
  <c r="C776" i="30"/>
  <c r="F775" i="30"/>
  <c r="E775" i="30"/>
  <c r="D775" i="30"/>
  <c r="C775" i="30"/>
  <c r="F774" i="30"/>
  <c r="E774" i="30"/>
  <c r="D774" i="30"/>
  <c r="C774" i="30"/>
  <c r="F773" i="30"/>
  <c r="E773" i="30"/>
  <c r="D773" i="30"/>
  <c r="C773" i="30"/>
  <c r="F772" i="30"/>
  <c r="E772" i="30"/>
  <c r="D772" i="30"/>
  <c r="C772" i="30"/>
  <c r="F771" i="30"/>
  <c r="E771" i="30"/>
  <c r="D771" i="30"/>
  <c r="C771" i="30"/>
  <c r="F770" i="30"/>
  <c r="E770" i="30"/>
  <c r="D770" i="30"/>
  <c r="C770" i="30"/>
  <c r="F769" i="30"/>
  <c r="E769" i="30"/>
  <c r="D769" i="30"/>
  <c r="C769" i="30"/>
  <c r="F768" i="30"/>
  <c r="E768" i="30"/>
  <c r="D768" i="30"/>
  <c r="C768" i="30"/>
  <c r="F767" i="30"/>
  <c r="E767" i="30"/>
  <c r="D767" i="30"/>
  <c r="C767" i="30"/>
  <c r="F766" i="30"/>
  <c r="E766" i="30"/>
  <c r="D766" i="30"/>
  <c r="C766" i="30"/>
  <c r="F765" i="30"/>
  <c r="E765" i="30"/>
  <c r="D765" i="30"/>
  <c r="C765" i="30"/>
  <c r="F764" i="30"/>
  <c r="E764" i="30"/>
  <c r="D764" i="30"/>
  <c r="C764" i="30"/>
  <c r="F763" i="30"/>
  <c r="E763" i="30"/>
  <c r="D763" i="30"/>
  <c r="C763" i="30"/>
  <c r="F762" i="30"/>
  <c r="E762" i="30"/>
  <c r="D762" i="30"/>
  <c r="C762" i="30"/>
  <c r="F761" i="30"/>
  <c r="E761" i="30"/>
  <c r="D761" i="30"/>
  <c r="C761" i="30"/>
  <c r="F760" i="30"/>
  <c r="E760" i="30"/>
  <c r="D760" i="30"/>
  <c r="C760" i="30"/>
  <c r="F759" i="30"/>
  <c r="E759" i="30"/>
  <c r="D759" i="30"/>
  <c r="C759" i="30"/>
  <c r="F758" i="30"/>
  <c r="E758" i="30"/>
  <c r="D758" i="30"/>
  <c r="C758" i="30"/>
  <c r="F757" i="30"/>
  <c r="E757" i="30"/>
  <c r="D757" i="30"/>
  <c r="C757" i="30"/>
  <c r="F756" i="30"/>
  <c r="E756" i="30"/>
  <c r="D756" i="30"/>
  <c r="C756" i="30"/>
  <c r="F755" i="30"/>
  <c r="E755" i="30"/>
  <c r="D755" i="30"/>
  <c r="C755" i="30"/>
  <c r="F754" i="30"/>
  <c r="E754" i="30"/>
  <c r="D754" i="30"/>
  <c r="C754" i="30"/>
  <c r="F753" i="30"/>
  <c r="E753" i="30"/>
  <c r="D753" i="30"/>
  <c r="C753" i="30"/>
  <c r="F752" i="30"/>
  <c r="E752" i="30"/>
  <c r="D752" i="30"/>
  <c r="C752" i="30"/>
  <c r="F751" i="30"/>
  <c r="E751" i="30"/>
  <c r="D751" i="30"/>
  <c r="C751" i="30"/>
  <c r="F750" i="30"/>
  <c r="E750" i="30"/>
  <c r="D750" i="30"/>
  <c r="C750" i="30"/>
  <c r="F749" i="30"/>
  <c r="E749" i="30"/>
  <c r="D749" i="30"/>
  <c r="C749" i="30"/>
  <c r="F748" i="30"/>
  <c r="E748" i="30"/>
  <c r="D748" i="30"/>
  <c r="C748" i="30"/>
  <c r="F747" i="30"/>
  <c r="E747" i="30"/>
  <c r="D747" i="30"/>
  <c r="C747" i="30"/>
  <c r="F746" i="30"/>
  <c r="E746" i="30"/>
  <c r="D746" i="30"/>
  <c r="C746" i="30"/>
  <c r="F745" i="30"/>
  <c r="E745" i="30"/>
  <c r="D745" i="30"/>
  <c r="C745" i="30"/>
  <c r="F744" i="30"/>
  <c r="E744" i="30"/>
  <c r="D744" i="30"/>
  <c r="C744" i="30"/>
  <c r="F743" i="30"/>
  <c r="E743" i="30"/>
  <c r="D743" i="30"/>
  <c r="C743" i="30"/>
  <c r="F742" i="30"/>
  <c r="E742" i="30"/>
  <c r="D742" i="30"/>
  <c r="C742" i="30"/>
  <c r="F741" i="30"/>
  <c r="E741" i="30"/>
  <c r="D741" i="30"/>
  <c r="C741" i="30"/>
  <c r="F740" i="30"/>
  <c r="E740" i="30"/>
  <c r="D740" i="30"/>
  <c r="C740" i="30"/>
  <c r="F739" i="30"/>
  <c r="E739" i="30"/>
  <c r="D739" i="30"/>
  <c r="C739" i="30"/>
  <c r="F738" i="30"/>
  <c r="E738" i="30"/>
  <c r="D738" i="30"/>
  <c r="C738" i="30"/>
  <c r="F737" i="30"/>
  <c r="E737" i="30"/>
  <c r="D737" i="30"/>
  <c r="C737" i="30"/>
  <c r="F736" i="30"/>
  <c r="E736" i="30"/>
  <c r="D736" i="30"/>
  <c r="C736" i="30"/>
  <c r="F735" i="30"/>
  <c r="E735" i="30"/>
  <c r="D735" i="30"/>
  <c r="C735" i="30"/>
  <c r="F734" i="30"/>
  <c r="E734" i="30"/>
  <c r="D734" i="30"/>
  <c r="C734" i="30"/>
  <c r="F733" i="30"/>
  <c r="E733" i="30"/>
  <c r="D733" i="30"/>
  <c r="C733" i="30"/>
  <c r="F732" i="30"/>
  <c r="E732" i="30"/>
  <c r="D732" i="30"/>
  <c r="C732" i="30"/>
  <c r="F731" i="30"/>
  <c r="E731" i="30"/>
  <c r="D731" i="30"/>
  <c r="C731" i="30"/>
  <c r="F730" i="30"/>
  <c r="E730" i="30"/>
  <c r="D730" i="30"/>
  <c r="C730" i="30"/>
  <c r="F729" i="30"/>
  <c r="E729" i="30"/>
  <c r="D729" i="30"/>
  <c r="C729" i="30"/>
  <c r="F728" i="30"/>
  <c r="E728" i="30"/>
  <c r="D728" i="30"/>
  <c r="C728" i="30"/>
  <c r="F727" i="30"/>
  <c r="E727" i="30"/>
  <c r="D727" i="30"/>
  <c r="C727" i="30"/>
  <c r="F726" i="30"/>
  <c r="E726" i="30"/>
  <c r="D726" i="30"/>
  <c r="C726" i="30"/>
  <c r="F725" i="30"/>
  <c r="E725" i="30"/>
  <c r="D725" i="30"/>
  <c r="C725" i="30"/>
  <c r="F724" i="30"/>
  <c r="E724" i="30"/>
  <c r="D724" i="30"/>
  <c r="C724" i="30"/>
  <c r="F723" i="30"/>
  <c r="E723" i="30"/>
  <c r="D723" i="30"/>
  <c r="C723" i="30"/>
  <c r="F722" i="30"/>
  <c r="E722" i="30"/>
  <c r="D722" i="30"/>
  <c r="C722" i="30"/>
  <c r="F721" i="30"/>
  <c r="E721" i="30"/>
  <c r="D721" i="30"/>
  <c r="C721" i="30"/>
  <c r="F720" i="30"/>
  <c r="E720" i="30"/>
  <c r="D720" i="30"/>
  <c r="C720" i="30"/>
  <c r="F719" i="30"/>
  <c r="E719" i="30"/>
  <c r="D719" i="30"/>
  <c r="C719" i="30"/>
  <c r="F718" i="30"/>
  <c r="E718" i="30"/>
  <c r="D718" i="30"/>
  <c r="C718" i="30"/>
  <c r="F717" i="30"/>
  <c r="E717" i="30"/>
  <c r="D717" i="30"/>
  <c r="C717" i="30"/>
  <c r="F716" i="30"/>
  <c r="E716" i="30"/>
  <c r="D716" i="30"/>
  <c r="C716" i="30"/>
  <c r="F715" i="30"/>
  <c r="E715" i="30"/>
  <c r="D715" i="30"/>
  <c r="C715" i="30"/>
  <c r="F714" i="30"/>
  <c r="E714" i="30"/>
  <c r="D714" i="30"/>
  <c r="C714" i="30"/>
  <c r="F713" i="30"/>
  <c r="E713" i="30"/>
  <c r="D713" i="30"/>
  <c r="C713" i="30"/>
  <c r="F712" i="30"/>
  <c r="E712" i="30"/>
  <c r="D712" i="30"/>
  <c r="C712" i="30"/>
  <c r="F711" i="30"/>
  <c r="E711" i="30"/>
  <c r="D711" i="30"/>
  <c r="C711" i="30"/>
  <c r="F710" i="30"/>
  <c r="E710" i="30"/>
  <c r="D710" i="30"/>
  <c r="C710" i="30"/>
  <c r="F709" i="30"/>
  <c r="E709" i="30"/>
  <c r="D709" i="30"/>
  <c r="C709" i="30"/>
  <c r="F708" i="30"/>
  <c r="E708" i="30"/>
  <c r="D708" i="30"/>
  <c r="C708" i="30"/>
  <c r="F707" i="30"/>
  <c r="E707" i="30"/>
  <c r="D707" i="30"/>
  <c r="C707" i="30"/>
  <c r="F706" i="30"/>
  <c r="E706" i="30"/>
  <c r="D706" i="30"/>
  <c r="C706" i="30"/>
  <c r="F705" i="30"/>
  <c r="E705" i="30"/>
  <c r="D705" i="30"/>
  <c r="C705" i="30"/>
  <c r="F704" i="30"/>
  <c r="E704" i="30"/>
  <c r="D704" i="30"/>
  <c r="C704" i="30"/>
  <c r="F703" i="30"/>
  <c r="E703" i="30"/>
  <c r="D703" i="30"/>
  <c r="C703" i="30"/>
  <c r="F702" i="30"/>
  <c r="E702" i="30"/>
  <c r="D702" i="30"/>
  <c r="C702" i="30"/>
  <c r="F701" i="30"/>
  <c r="E701" i="30"/>
  <c r="D701" i="30"/>
  <c r="C701" i="30"/>
  <c r="F700" i="30"/>
  <c r="E700" i="30"/>
  <c r="D700" i="30"/>
  <c r="C700" i="30"/>
  <c r="F699" i="30"/>
  <c r="E699" i="30"/>
  <c r="D699" i="30"/>
  <c r="C699" i="30"/>
  <c r="F698" i="30"/>
  <c r="E698" i="30"/>
  <c r="D698" i="30"/>
  <c r="C698" i="30"/>
  <c r="F697" i="30"/>
  <c r="E697" i="30"/>
  <c r="D697" i="30"/>
  <c r="C697" i="30"/>
  <c r="F696" i="30"/>
  <c r="E696" i="30"/>
  <c r="D696" i="30"/>
  <c r="C696" i="30"/>
  <c r="F695" i="30"/>
  <c r="E695" i="30"/>
  <c r="D695" i="30"/>
  <c r="C695" i="30"/>
  <c r="F694" i="30"/>
  <c r="E694" i="30"/>
  <c r="D694" i="30"/>
  <c r="C694" i="30"/>
  <c r="F693" i="30"/>
  <c r="E693" i="30"/>
  <c r="D693" i="30"/>
  <c r="C693" i="30"/>
  <c r="F692" i="30"/>
  <c r="E692" i="30"/>
  <c r="D692" i="30"/>
  <c r="C692" i="30"/>
  <c r="F691" i="30"/>
  <c r="E691" i="30"/>
  <c r="D691" i="30"/>
  <c r="C691" i="30"/>
  <c r="F690" i="30"/>
  <c r="E690" i="30"/>
  <c r="D690" i="30"/>
  <c r="C690" i="30"/>
  <c r="F689" i="30"/>
  <c r="E689" i="30"/>
  <c r="D689" i="30"/>
  <c r="C689" i="30"/>
  <c r="F688" i="30"/>
  <c r="E688" i="30"/>
  <c r="D688" i="30"/>
  <c r="C688" i="30"/>
  <c r="F687" i="30"/>
  <c r="E687" i="30"/>
  <c r="D687" i="30"/>
  <c r="C687" i="30"/>
  <c r="F686" i="30"/>
  <c r="E686" i="30"/>
  <c r="D686" i="30"/>
  <c r="C686" i="30"/>
  <c r="F685" i="30"/>
  <c r="E685" i="30"/>
  <c r="D685" i="30"/>
  <c r="C685" i="30"/>
  <c r="F684" i="30"/>
  <c r="E684" i="30"/>
  <c r="D684" i="30"/>
  <c r="C684" i="30"/>
  <c r="F683" i="30"/>
  <c r="E683" i="30"/>
  <c r="D683" i="30"/>
  <c r="C683" i="30"/>
  <c r="F682" i="30"/>
  <c r="E682" i="30"/>
  <c r="D682" i="30"/>
  <c r="C682" i="30"/>
  <c r="F681" i="30"/>
  <c r="E681" i="30"/>
  <c r="D681" i="30"/>
  <c r="C681" i="30"/>
  <c r="F680" i="30"/>
  <c r="E680" i="30"/>
  <c r="D680" i="30"/>
  <c r="C680" i="30"/>
  <c r="F679" i="30"/>
  <c r="E679" i="30"/>
  <c r="D679" i="30"/>
  <c r="C679" i="30"/>
  <c r="F678" i="30"/>
  <c r="E678" i="30"/>
  <c r="D678" i="30"/>
  <c r="C678" i="30"/>
  <c r="F677" i="30"/>
  <c r="E677" i="30"/>
  <c r="D677" i="30"/>
  <c r="C677" i="30"/>
  <c r="F676" i="30"/>
  <c r="E676" i="30"/>
  <c r="D676" i="30"/>
  <c r="C676" i="30"/>
  <c r="F675" i="30"/>
  <c r="E675" i="30"/>
  <c r="D675" i="30"/>
  <c r="C675" i="30"/>
  <c r="F674" i="30"/>
  <c r="E674" i="30"/>
  <c r="D674" i="30"/>
  <c r="C674" i="30"/>
  <c r="F673" i="30"/>
  <c r="E673" i="30"/>
  <c r="D673" i="30"/>
  <c r="C673" i="30"/>
  <c r="F672" i="30"/>
  <c r="E672" i="30"/>
  <c r="D672" i="30"/>
  <c r="C672" i="30"/>
  <c r="F671" i="30"/>
  <c r="E671" i="30"/>
  <c r="D671" i="30"/>
  <c r="C671" i="30"/>
  <c r="F670" i="30"/>
  <c r="E670" i="30"/>
  <c r="D670" i="30"/>
  <c r="C670" i="30"/>
  <c r="F669" i="30"/>
  <c r="E669" i="30"/>
  <c r="D669" i="30"/>
  <c r="C669" i="30"/>
  <c r="F668" i="30"/>
  <c r="E668" i="30"/>
  <c r="D668" i="30"/>
  <c r="C668" i="30"/>
  <c r="F667" i="30"/>
  <c r="E667" i="30"/>
  <c r="D667" i="30"/>
  <c r="C667" i="30"/>
  <c r="F666" i="30"/>
  <c r="E666" i="30"/>
  <c r="D666" i="30"/>
  <c r="C666" i="30"/>
  <c r="F665" i="30"/>
  <c r="E665" i="30"/>
  <c r="D665" i="30"/>
  <c r="C665" i="30"/>
  <c r="F664" i="30"/>
  <c r="E664" i="30"/>
  <c r="D664" i="30"/>
  <c r="C664" i="30"/>
  <c r="F663" i="30"/>
  <c r="E663" i="30"/>
  <c r="D663" i="30"/>
  <c r="C663" i="30"/>
  <c r="F662" i="30"/>
  <c r="E662" i="30"/>
  <c r="D662" i="30"/>
  <c r="C662" i="30"/>
  <c r="F661" i="30"/>
  <c r="E661" i="30"/>
  <c r="D661" i="30"/>
  <c r="C661" i="30"/>
  <c r="F660" i="30"/>
  <c r="E660" i="30"/>
  <c r="D660" i="30"/>
  <c r="C660" i="30"/>
  <c r="F659" i="30"/>
  <c r="E659" i="30"/>
  <c r="D659" i="30"/>
  <c r="C659" i="30"/>
  <c r="F658" i="30"/>
  <c r="E658" i="30"/>
  <c r="D658" i="30"/>
  <c r="C658" i="30"/>
  <c r="F657" i="30"/>
  <c r="E657" i="30"/>
  <c r="D657" i="30"/>
  <c r="C657" i="30"/>
  <c r="F656" i="30"/>
  <c r="E656" i="30"/>
  <c r="D656" i="30"/>
  <c r="C656" i="30"/>
  <c r="F655" i="30"/>
  <c r="E655" i="30"/>
  <c r="D655" i="30"/>
  <c r="C655" i="30"/>
  <c r="F654" i="30"/>
  <c r="E654" i="30"/>
  <c r="D654" i="30"/>
  <c r="C654" i="30"/>
  <c r="F653" i="30"/>
  <c r="E653" i="30"/>
  <c r="D653" i="30"/>
  <c r="C653" i="30"/>
  <c r="F652" i="30"/>
  <c r="E652" i="30"/>
  <c r="D652" i="30"/>
  <c r="C652" i="30"/>
  <c r="F651" i="30"/>
  <c r="E651" i="30"/>
  <c r="D651" i="30"/>
  <c r="C651" i="30"/>
  <c r="F650" i="30"/>
  <c r="E650" i="30"/>
  <c r="D650" i="30"/>
  <c r="C650" i="30"/>
  <c r="F649" i="30"/>
  <c r="E649" i="30"/>
  <c r="D649" i="30"/>
  <c r="C649" i="30"/>
  <c r="F648" i="30"/>
  <c r="E648" i="30"/>
  <c r="D648" i="30"/>
  <c r="C648" i="30"/>
  <c r="F647" i="30"/>
  <c r="E647" i="30"/>
  <c r="D647" i="30"/>
  <c r="C647" i="30"/>
  <c r="F646" i="30"/>
  <c r="E646" i="30"/>
  <c r="D646" i="30"/>
  <c r="C646" i="30"/>
  <c r="F645" i="30"/>
  <c r="E645" i="30"/>
  <c r="D645" i="30"/>
  <c r="C645" i="30"/>
  <c r="F644" i="30"/>
  <c r="E644" i="30"/>
  <c r="D644" i="30"/>
  <c r="C644" i="30"/>
  <c r="F643" i="30"/>
  <c r="E643" i="30"/>
  <c r="D643" i="30"/>
  <c r="C643" i="30"/>
  <c r="F642" i="30"/>
  <c r="E642" i="30"/>
  <c r="D642" i="30"/>
  <c r="C642" i="30"/>
  <c r="F641" i="30"/>
  <c r="E641" i="30"/>
  <c r="D641" i="30"/>
  <c r="C641" i="30"/>
  <c r="F640" i="30"/>
  <c r="E640" i="30"/>
  <c r="D640" i="30"/>
  <c r="C640" i="30"/>
  <c r="F639" i="30"/>
  <c r="E639" i="30"/>
  <c r="D639" i="30"/>
  <c r="C639" i="30"/>
  <c r="F638" i="30"/>
  <c r="E638" i="30"/>
  <c r="D638" i="30"/>
  <c r="C638" i="30"/>
  <c r="F637" i="30"/>
  <c r="E637" i="30"/>
  <c r="D637" i="30"/>
  <c r="C637" i="30"/>
  <c r="F636" i="30"/>
  <c r="E636" i="30"/>
  <c r="D636" i="30"/>
  <c r="C636" i="30"/>
  <c r="F635" i="30"/>
  <c r="E635" i="30"/>
  <c r="D635" i="30"/>
  <c r="C635" i="30"/>
  <c r="F634" i="30"/>
  <c r="E634" i="30"/>
  <c r="D634" i="30"/>
  <c r="C634" i="30"/>
  <c r="F633" i="30"/>
  <c r="E633" i="30"/>
  <c r="D633" i="30"/>
  <c r="C633" i="30"/>
  <c r="F632" i="30"/>
  <c r="E632" i="30"/>
  <c r="D632" i="30"/>
  <c r="C632" i="30"/>
  <c r="F631" i="30"/>
  <c r="E631" i="30"/>
  <c r="D631" i="30"/>
  <c r="C631" i="30"/>
  <c r="F630" i="30"/>
  <c r="E630" i="30"/>
  <c r="D630" i="30"/>
  <c r="C630" i="30"/>
  <c r="F629" i="30"/>
  <c r="E629" i="30"/>
  <c r="D629" i="30"/>
  <c r="C629" i="30"/>
  <c r="F628" i="30"/>
  <c r="E628" i="30"/>
  <c r="D628" i="30"/>
  <c r="C628" i="30"/>
  <c r="F627" i="30"/>
  <c r="E627" i="30"/>
  <c r="D627" i="30"/>
  <c r="C627" i="30"/>
  <c r="F626" i="30"/>
  <c r="E626" i="30"/>
  <c r="D626" i="30"/>
  <c r="C626" i="30"/>
  <c r="F625" i="30"/>
  <c r="E625" i="30"/>
  <c r="D625" i="30"/>
  <c r="C625" i="30"/>
  <c r="F624" i="30"/>
  <c r="E624" i="30"/>
  <c r="D624" i="30"/>
  <c r="C624" i="30"/>
  <c r="F623" i="30"/>
  <c r="E623" i="30"/>
  <c r="D623" i="30"/>
  <c r="C623" i="30"/>
  <c r="F622" i="30"/>
  <c r="E622" i="30"/>
  <c r="D622" i="30"/>
  <c r="C622" i="30"/>
  <c r="F621" i="30"/>
  <c r="E621" i="30"/>
  <c r="D621" i="30"/>
  <c r="C621" i="30"/>
  <c r="F620" i="30"/>
  <c r="E620" i="30"/>
  <c r="D620" i="30"/>
  <c r="C620" i="30"/>
  <c r="F619" i="30"/>
  <c r="E619" i="30"/>
  <c r="D619" i="30"/>
  <c r="C619" i="30"/>
  <c r="F618" i="30"/>
  <c r="E618" i="30"/>
  <c r="D618" i="30"/>
  <c r="C618" i="30"/>
  <c r="F617" i="30"/>
  <c r="E617" i="30"/>
  <c r="D617" i="30"/>
  <c r="C617" i="30"/>
  <c r="F616" i="30"/>
  <c r="E616" i="30"/>
  <c r="D616" i="30"/>
  <c r="C616" i="30"/>
  <c r="F615" i="30"/>
  <c r="E615" i="30"/>
  <c r="D615" i="30"/>
  <c r="C615" i="30"/>
  <c r="F614" i="30"/>
  <c r="E614" i="30"/>
  <c r="D614" i="30"/>
  <c r="C614" i="30"/>
  <c r="F613" i="30"/>
  <c r="E613" i="30"/>
  <c r="D613" i="30"/>
  <c r="C613" i="30"/>
  <c r="F612" i="30"/>
  <c r="E612" i="30"/>
  <c r="D612" i="30"/>
  <c r="C612" i="30"/>
  <c r="F611" i="30"/>
  <c r="E611" i="30"/>
  <c r="D611" i="30"/>
  <c r="C611" i="30"/>
  <c r="F610" i="30"/>
  <c r="E610" i="30"/>
  <c r="D610" i="30"/>
  <c r="C610" i="30"/>
  <c r="F609" i="30"/>
  <c r="E609" i="30"/>
  <c r="D609" i="30"/>
  <c r="C609" i="30"/>
  <c r="F608" i="30"/>
  <c r="E608" i="30"/>
  <c r="D608" i="30"/>
  <c r="C608" i="30"/>
  <c r="F607" i="30"/>
  <c r="E607" i="30"/>
  <c r="D607" i="30"/>
  <c r="C607" i="30"/>
  <c r="F606" i="30"/>
  <c r="E606" i="30"/>
  <c r="D606" i="30"/>
  <c r="C606" i="30"/>
  <c r="F605" i="30"/>
  <c r="E605" i="30"/>
  <c r="D605" i="30"/>
  <c r="C605" i="30"/>
  <c r="F604" i="30"/>
  <c r="E604" i="30"/>
  <c r="D604" i="30"/>
  <c r="C604" i="30"/>
  <c r="F603" i="30"/>
  <c r="E603" i="30"/>
  <c r="D603" i="30"/>
  <c r="C603" i="30"/>
  <c r="F602" i="30"/>
  <c r="E602" i="30"/>
  <c r="D602" i="30"/>
  <c r="C602" i="30"/>
  <c r="F601" i="30"/>
  <c r="E601" i="30"/>
  <c r="D601" i="30"/>
  <c r="C601" i="30"/>
  <c r="F600" i="30"/>
  <c r="E600" i="30"/>
  <c r="D600" i="30"/>
  <c r="C600" i="30"/>
  <c r="F599" i="30"/>
  <c r="E599" i="30"/>
  <c r="D599" i="30"/>
  <c r="C599" i="30"/>
  <c r="F598" i="30"/>
  <c r="E598" i="30"/>
  <c r="D598" i="30"/>
  <c r="C598" i="30"/>
  <c r="F597" i="30"/>
  <c r="E597" i="30"/>
  <c r="D597" i="30"/>
  <c r="C597" i="30"/>
  <c r="F596" i="30"/>
  <c r="E596" i="30"/>
  <c r="D596" i="30"/>
  <c r="C596" i="30"/>
  <c r="F595" i="30"/>
  <c r="E595" i="30"/>
  <c r="D595" i="30"/>
  <c r="C595" i="30"/>
  <c r="F594" i="30"/>
  <c r="E594" i="30"/>
  <c r="D594" i="30"/>
  <c r="C594" i="30"/>
  <c r="F593" i="30"/>
  <c r="E593" i="30"/>
  <c r="D593" i="30"/>
  <c r="C593" i="30"/>
  <c r="F592" i="30"/>
  <c r="E592" i="30"/>
  <c r="D592" i="30"/>
  <c r="C592" i="30"/>
  <c r="F591" i="30"/>
  <c r="E591" i="30"/>
  <c r="D591" i="30"/>
  <c r="C591" i="30"/>
  <c r="F590" i="30"/>
  <c r="E590" i="30"/>
  <c r="D590" i="30"/>
  <c r="C590" i="30"/>
  <c r="F589" i="30"/>
  <c r="E589" i="30"/>
  <c r="D589" i="30"/>
  <c r="C589" i="30"/>
  <c r="F588" i="30"/>
  <c r="E588" i="30"/>
  <c r="D588" i="30"/>
  <c r="C588" i="30"/>
  <c r="F587" i="30"/>
  <c r="E587" i="30"/>
  <c r="D587" i="30"/>
  <c r="C587" i="30"/>
  <c r="F586" i="30"/>
  <c r="E586" i="30"/>
  <c r="D586" i="30"/>
  <c r="C586" i="30"/>
  <c r="F585" i="30"/>
  <c r="E585" i="30"/>
  <c r="D585" i="30"/>
  <c r="C585" i="30"/>
  <c r="F584" i="30"/>
  <c r="E584" i="30"/>
  <c r="D584" i="30"/>
  <c r="C584" i="30"/>
  <c r="F583" i="30"/>
  <c r="E583" i="30"/>
  <c r="D583" i="30"/>
  <c r="C583" i="30"/>
  <c r="F582" i="30"/>
  <c r="E582" i="30"/>
  <c r="D582" i="30"/>
  <c r="C582" i="30"/>
  <c r="F581" i="30"/>
  <c r="E581" i="30"/>
  <c r="D581" i="30"/>
  <c r="C581" i="30"/>
  <c r="F580" i="30"/>
  <c r="E580" i="30"/>
  <c r="D580" i="30"/>
  <c r="C580" i="30"/>
  <c r="F579" i="30"/>
  <c r="E579" i="30"/>
  <c r="D579" i="30"/>
  <c r="C579" i="30"/>
  <c r="F578" i="30"/>
  <c r="E578" i="30"/>
  <c r="D578" i="30"/>
  <c r="C578" i="30"/>
  <c r="F577" i="30"/>
  <c r="E577" i="30"/>
  <c r="D577" i="30"/>
  <c r="C577" i="30"/>
  <c r="F576" i="30"/>
  <c r="E576" i="30"/>
  <c r="D576" i="30"/>
  <c r="C576" i="30"/>
  <c r="F575" i="30"/>
  <c r="E575" i="30"/>
  <c r="D575" i="30"/>
  <c r="C575" i="30"/>
  <c r="F574" i="30"/>
  <c r="E574" i="30"/>
  <c r="D574" i="30"/>
  <c r="C574" i="30"/>
  <c r="F573" i="30"/>
  <c r="E573" i="30"/>
  <c r="D573" i="30"/>
  <c r="C573" i="30"/>
  <c r="F572" i="30"/>
  <c r="E572" i="30"/>
  <c r="D572" i="30"/>
  <c r="C572" i="30"/>
  <c r="F571" i="30"/>
  <c r="E571" i="30"/>
  <c r="D571" i="30"/>
  <c r="C571" i="30"/>
  <c r="F570" i="30"/>
  <c r="E570" i="30"/>
  <c r="D570" i="30"/>
  <c r="C570" i="30"/>
  <c r="F569" i="30"/>
  <c r="E569" i="30"/>
  <c r="D569" i="30"/>
  <c r="C569" i="30"/>
  <c r="F568" i="30"/>
  <c r="E568" i="30"/>
  <c r="D568" i="30"/>
  <c r="C568" i="30"/>
  <c r="F567" i="30"/>
  <c r="E567" i="30"/>
  <c r="D567" i="30"/>
  <c r="C567" i="30"/>
  <c r="F566" i="30"/>
  <c r="E566" i="30"/>
  <c r="D566" i="30"/>
  <c r="C566" i="30"/>
  <c r="F565" i="30"/>
  <c r="E565" i="30"/>
  <c r="D565" i="30"/>
  <c r="C565" i="30"/>
  <c r="F564" i="30"/>
  <c r="E564" i="30"/>
  <c r="D564" i="30"/>
  <c r="C564" i="30"/>
  <c r="F563" i="30"/>
  <c r="E563" i="30"/>
  <c r="D563" i="30"/>
  <c r="C563" i="30"/>
  <c r="F562" i="30"/>
  <c r="E562" i="30"/>
  <c r="D562" i="30"/>
  <c r="C562" i="30"/>
  <c r="F561" i="30"/>
  <c r="E561" i="30"/>
  <c r="D561" i="30"/>
  <c r="C561" i="30"/>
  <c r="F560" i="30"/>
  <c r="E560" i="30"/>
  <c r="D560" i="30"/>
  <c r="C560" i="30"/>
  <c r="F559" i="30"/>
  <c r="E559" i="30"/>
  <c r="D559" i="30"/>
  <c r="C559" i="30"/>
  <c r="F558" i="30"/>
  <c r="E558" i="30"/>
  <c r="D558" i="30"/>
  <c r="C558" i="30"/>
  <c r="F557" i="30"/>
  <c r="E557" i="30"/>
  <c r="D557" i="30"/>
  <c r="C557" i="30"/>
  <c r="F556" i="30"/>
  <c r="E556" i="30"/>
  <c r="D556" i="30"/>
  <c r="C556" i="30"/>
  <c r="F555" i="30"/>
  <c r="E555" i="30"/>
  <c r="D555" i="30"/>
  <c r="C555" i="30"/>
  <c r="F554" i="30"/>
  <c r="E554" i="30"/>
  <c r="D554" i="30"/>
  <c r="C554" i="30"/>
  <c r="F553" i="30"/>
  <c r="E553" i="30"/>
  <c r="D553" i="30"/>
  <c r="C553" i="30"/>
  <c r="F552" i="30"/>
  <c r="E552" i="30"/>
  <c r="D552" i="30"/>
  <c r="C552" i="30"/>
  <c r="F551" i="30"/>
  <c r="E551" i="30"/>
  <c r="D551" i="30"/>
  <c r="C551" i="30"/>
  <c r="F550" i="30"/>
  <c r="E550" i="30"/>
  <c r="D550" i="30"/>
  <c r="C550" i="30"/>
  <c r="F549" i="30"/>
  <c r="E549" i="30"/>
  <c r="D549" i="30"/>
  <c r="C549" i="30"/>
  <c r="F548" i="30"/>
  <c r="E548" i="30"/>
  <c r="D548" i="30"/>
  <c r="C548" i="30"/>
  <c r="F547" i="30"/>
  <c r="E547" i="30"/>
  <c r="D547" i="30"/>
  <c r="C547" i="30"/>
  <c r="F546" i="30"/>
  <c r="E546" i="30"/>
  <c r="D546" i="30"/>
  <c r="C546" i="30"/>
  <c r="F545" i="30"/>
  <c r="E545" i="30"/>
  <c r="D545" i="30"/>
  <c r="C545" i="30"/>
  <c r="F544" i="30"/>
  <c r="E544" i="30"/>
  <c r="D544" i="30"/>
  <c r="C544" i="30"/>
  <c r="F543" i="30"/>
  <c r="E543" i="30"/>
  <c r="D543" i="30"/>
  <c r="C543" i="30"/>
  <c r="F542" i="30"/>
  <c r="E542" i="30"/>
  <c r="D542" i="30"/>
  <c r="C542" i="30"/>
  <c r="F541" i="30"/>
  <c r="E541" i="30"/>
  <c r="D541" i="30"/>
  <c r="C541" i="30"/>
  <c r="F540" i="30"/>
  <c r="E540" i="30"/>
  <c r="D540" i="30"/>
  <c r="C540" i="30"/>
  <c r="F539" i="30"/>
  <c r="E539" i="30"/>
  <c r="D539" i="30"/>
  <c r="C539" i="30"/>
  <c r="F538" i="30"/>
  <c r="E538" i="30"/>
  <c r="D538" i="30"/>
  <c r="C538" i="30"/>
  <c r="F537" i="30"/>
  <c r="E537" i="30"/>
  <c r="D537" i="30"/>
  <c r="C537" i="30"/>
  <c r="F536" i="30"/>
  <c r="E536" i="30"/>
  <c r="D536" i="30"/>
  <c r="C536" i="30"/>
  <c r="F535" i="30"/>
  <c r="E535" i="30"/>
  <c r="D535" i="30"/>
  <c r="C535" i="30"/>
  <c r="F534" i="30"/>
  <c r="E534" i="30"/>
  <c r="D534" i="30"/>
  <c r="C534" i="30"/>
  <c r="F533" i="30"/>
  <c r="E533" i="30"/>
  <c r="D533" i="30"/>
  <c r="C533" i="30"/>
  <c r="F532" i="30"/>
  <c r="E532" i="30"/>
  <c r="D532" i="30"/>
  <c r="C532" i="30"/>
  <c r="F531" i="30"/>
  <c r="E531" i="30"/>
  <c r="D531" i="30"/>
  <c r="C531" i="30"/>
  <c r="F530" i="30"/>
  <c r="E530" i="30"/>
  <c r="D530" i="30"/>
  <c r="C530" i="30"/>
  <c r="F529" i="30"/>
  <c r="E529" i="30"/>
  <c r="D529" i="30"/>
  <c r="C529" i="30"/>
  <c r="F528" i="30"/>
  <c r="E528" i="30"/>
  <c r="D528" i="30"/>
  <c r="C528" i="30"/>
  <c r="F527" i="30"/>
  <c r="E527" i="30"/>
  <c r="D527" i="30"/>
  <c r="C527" i="30"/>
  <c r="F526" i="30"/>
  <c r="E526" i="30"/>
  <c r="D526" i="30"/>
  <c r="C526" i="30"/>
  <c r="F525" i="30"/>
  <c r="E525" i="30"/>
  <c r="D525" i="30"/>
  <c r="C525" i="30"/>
  <c r="F524" i="30"/>
  <c r="E524" i="30"/>
  <c r="D524" i="30"/>
  <c r="C524" i="30"/>
  <c r="F523" i="30"/>
  <c r="E523" i="30"/>
  <c r="D523" i="30"/>
  <c r="C523" i="30"/>
  <c r="F522" i="30"/>
  <c r="E522" i="30"/>
  <c r="D522" i="30"/>
  <c r="C522" i="30"/>
  <c r="F521" i="30"/>
  <c r="E521" i="30"/>
  <c r="D521" i="30"/>
  <c r="C521" i="30"/>
  <c r="F520" i="30"/>
  <c r="E520" i="30"/>
  <c r="D520" i="30"/>
  <c r="C520" i="30"/>
  <c r="F519" i="30"/>
  <c r="E519" i="30"/>
  <c r="D519" i="30"/>
  <c r="C519" i="30"/>
  <c r="F518" i="30"/>
  <c r="E518" i="30"/>
  <c r="D518" i="30"/>
  <c r="C518" i="30"/>
  <c r="F517" i="30"/>
  <c r="E517" i="30"/>
  <c r="D517" i="30"/>
  <c r="C517" i="30"/>
  <c r="F516" i="30"/>
  <c r="E516" i="30"/>
  <c r="D516" i="30"/>
  <c r="C516" i="30"/>
  <c r="F515" i="30"/>
  <c r="E515" i="30"/>
  <c r="D515" i="30"/>
  <c r="C515" i="30"/>
  <c r="F514" i="30"/>
  <c r="E514" i="30"/>
  <c r="D514" i="30"/>
  <c r="C514" i="30"/>
  <c r="F513" i="30"/>
  <c r="E513" i="30"/>
  <c r="D513" i="30"/>
  <c r="C513" i="30"/>
  <c r="F512" i="30"/>
  <c r="E512" i="30"/>
  <c r="D512" i="30"/>
  <c r="C512" i="30"/>
  <c r="F511" i="30"/>
  <c r="E511" i="30"/>
  <c r="D511" i="30"/>
  <c r="C511" i="30"/>
  <c r="F510" i="30"/>
  <c r="E510" i="30"/>
  <c r="D510" i="30"/>
  <c r="C510" i="30"/>
  <c r="F509" i="30"/>
  <c r="E509" i="30"/>
  <c r="D509" i="30"/>
  <c r="C509" i="30"/>
  <c r="F508" i="30"/>
  <c r="E508" i="30"/>
  <c r="D508" i="30"/>
  <c r="C508" i="30"/>
  <c r="F507" i="30"/>
  <c r="E507" i="30"/>
  <c r="D507" i="30"/>
  <c r="C507" i="30"/>
  <c r="F506" i="30"/>
  <c r="E506" i="30"/>
  <c r="D506" i="30"/>
  <c r="C506" i="30"/>
  <c r="F505" i="30"/>
  <c r="E505" i="30"/>
  <c r="D505" i="30"/>
  <c r="C505" i="30"/>
  <c r="F504" i="30"/>
  <c r="E504" i="30"/>
  <c r="D504" i="30"/>
  <c r="C504" i="30"/>
  <c r="F503" i="30"/>
  <c r="E503" i="30"/>
  <c r="D503" i="30"/>
  <c r="C503" i="30"/>
  <c r="F502" i="30"/>
  <c r="E502" i="30"/>
  <c r="D502" i="30"/>
  <c r="C502" i="30"/>
  <c r="F501" i="30"/>
  <c r="E501" i="30"/>
  <c r="D501" i="30"/>
  <c r="C501" i="30"/>
  <c r="F500" i="30"/>
  <c r="E500" i="30"/>
  <c r="D500" i="30"/>
  <c r="C500" i="30"/>
  <c r="F499" i="30"/>
  <c r="E499" i="30"/>
  <c r="D499" i="30"/>
  <c r="C499" i="30"/>
  <c r="F498" i="30"/>
  <c r="E498" i="30"/>
  <c r="D498" i="30"/>
  <c r="C498" i="30"/>
  <c r="F497" i="30"/>
  <c r="E497" i="30"/>
  <c r="D497" i="30"/>
  <c r="C497" i="30"/>
  <c r="F496" i="30"/>
  <c r="E496" i="30"/>
  <c r="D496" i="30"/>
  <c r="C496" i="30"/>
  <c r="F495" i="30"/>
  <c r="E495" i="30"/>
  <c r="D495" i="30"/>
  <c r="C495" i="30"/>
  <c r="F494" i="30"/>
  <c r="E494" i="30"/>
  <c r="D494" i="30"/>
  <c r="C494" i="30"/>
  <c r="F493" i="30"/>
  <c r="E493" i="30"/>
  <c r="D493" i="30"/>
  <c r="C493" i="30"/>
  <c r="F492" i="30"/>
  <c r="E492" i="30"/>
  <c r="D492" i="30"/>
  <c r="C492" i="30"/>
  <c r="F491" i="30"/>
  <c r="E491" i="30"/>
  <c r="D491" i="30"/>
  <c r="C491" i="30"/>
  <c r="F490" i="30"/>
  <c r="E490" i="30"/>
  <c r="D490" i="30"/>
  <c r="C490" i="30"/>
  <c r="F489" i="30"/>
  <c r="E489" i="30"/>
  <c r="D489" i="30"/>
  <c r="C489" i="30"/>
  <c r="F488" i="30"/>
  <c r="E488" i="30"/>
  <c r="D488" i="30"/>
  <c r="C488" i="30"/>
  <c r="F487" i="30"/>
  <c r="E487" i="30"/>
  <c r="D487" i="30"/>
  <c r="C487" i="30"/>
  <c r="F486" i="30"/>
  <c r="E486" i="30"/>
  <c r="D486" i="30"/>
  <c r="C486" i="30"/>
  <c r="F485" i="30"/>
  <c r="E485" i="30"/>
  <c r="D485" i="30"/>
  <c r="C485" i="30"/>
  <c r="F484" i="30"/>
  <c r="E484" i="30"/>
  <c r="D484" i="30"/>
  <c r="C484" i="30"/>
  <c r="F483" i="30"/>
  <c r="E483" i="30"/>
  <c r="D483" i="30"/>
  <c r="C483" i="30"/>
  <c r="F482" i="30"/>
  <c r="E482" i="30"/>
  <c r="D482" i="30"/>
  <c r="C482" i="30"/>
  <c r="F481" i="30"/>
  <c r="E481" i="30"/>
  <c r="D481" i="30"/>
  <c r="C481" i="30"/>
  <c r="F480" i="30"/>
  <c r="E480" i="30"/>
  <c r="D480" i="30"/>
  <c r="C480" i="30"/>
  <c r="F479" i="30"/>
  <c r="E479" i="30"/>
  <c r="D479" i="30"/>
  <c r="C479" i="30"/>
  <c r="F478" i="30"/>
  <c r="E478" i="30"/>
  <c r="D478" i="30"/>
  <c r="C478" i="30"/>
  <c r="F477" i="30"/>
  <c r="E477" i="30"/>
  <c r="D477" i="30"/>
  <c r="C477" i="30"/>
  <c r="F476" i="30"/>
  <c r="E476" i="30"/>
  <c r="D476" i="30"/>
  <c r="C476" i="30"/>
  <c r="F475" i="30"/>
  <c r="E475" i="30"/>
  <c r="D475" i="30"/>
  <c r="C475" i="30"/>
  <c r="F474" i="30"/>
  <c r="E474" i="30"/>
  <c r="D474" i="30"/>
  <c r="C474" i="30"/>
  <c r="F473" i="30"/>
  <c r="E473" i="30"/>
  <c r="D473" i="30"/>
  <c r="C473" i="30"/>
  <c r="F472" i="30"/>
  <c r="E472" i="30"/>
  <c r="D472" i="30"/>
  <c r="C472" i="30"/>
  <c r="F471" i="30"/>
  <c r="E471" i="30"/>
  <c r="D471" i="30"/>
  <c r="C471" i="30"/>
  <c r="F470" i="30"/>
  <c r="E470" i="30"/>
  <c r="D470" i="30"/>
  <c r="C470" i="30"/>
  <c r="F469" i="30"/>
  <c r="E469" i="30"/>
  <c r="D469" i="30"/>
  <c r="C469" i="30"/>
  <c r="F468" i="30"/>
  <c r="E468" i="30"/>
  <c r="D468" i="30"/>
  <c r="C468" i="30"/>
  <c r="F467" i="30"/>
  <c r="E467" i="30"/>
  <c r="D467" i="30"/>
  <c r="C467" i="30"/>
  <c r="F466" i="30"/>
  <c r="E466" i="30"/>
  <c r="D466" i="30"/>
  <c r="C466" i="30"/>
  <c r="F465" i="30"/>
  <c r="E465" i="30"/>
  <c r="D465" i="30"/>
  <c r="C465" i="30"/>
  <c r="F464" i="30"/>
  <c r="E464" i="30"/>
  <c r="D464" i="30"/>
  <c r="C464" i="30"/>
  <c r="F463" i="30"/>
  <c r="E463" i="30"/>
  <c r="D463" i="30"/>
  <c r="C463" i="30"/>
  <c r="F462" i="30"/>
  <c r="E462" i="30"/>
  <c r="D462" i="30"/>
  <c r="C462" i="30"/>
  <c r="F461" i="30"/>
  <c r="E461" i="30"/>
  <c r="D461" i="30"/>
  <c r="C461" i="30"/>
  <c r="F460" i="30"/>
  <c r="E460" i="30"/>
  <c r="D460" i="30"/>
  <c r="C460" i="30"/>
  <c r="F459" i="30"/>
  <c r="E459" i="30"/>
  <c r="D459" i="30"/>
  <c r="C459" i="30"/>
  <c r="F458" i="30"/>
  <c r="E458" i="30"/>
  <c r="D458" i="30"/>
  <c r="C458" i="30"/>
  <c r="F457" i="30"/>
  <c r="E457" i="30"/>
  <c r="D457" i="30"/>
  <c r="C457" i="30"/>
  <c r="F456" i="30"/>
  <c r="E456" i="30"/>
  <c r="D456" i="30"/>
  <c r="C456" i="30"/>
  <c r="F455" i="30"/>
  <c r="E455" i="30"/>
  <c r="D455" i="30"/>
  <c r="C455" i="30"/>
  <c r="F454" i="30"/>
  <c r="E454" i="30"/>
  <c r="D454" i="30"/>
  <c r="C454" i="30"/>
  <c r="F453" i="30"/>
  <c r="E453" i="30"/>
  <c r="D453" i="30"/>
  <c r="C453" i="30"/>
  <c r="F452" i="30"/>
  <c r="E452" i="30"/>
  <c r="D452" i="30"/>
  <c r="C452" i="30"/>
  <c r="F451" i="30"/>
  <c r="E451" i="30"/>
  <c r="D451" i="30"/>
  <c r="C451" i="30"/>
  <c r="F450" i="30"/>
  <c r="E450" i="30"/>
  <c r="D450" i="30"/>
  <c r="C450" i="30"/>
  <c r="F449" i="30"/>
  <c r="E449" i="30"/>
  <c r="D449" i="30"/>
  <c r="C449" i="30"/>
  <c r="F448" i="30"/>
  <c r="E448" i="30"/>
  <c r="D448" i="30"/>
  <c r="C448" i="30"/>
  <c r="F447" i="30"/>
  <c r="E447" i="30"/>
  <c r="D447" i="30"/>
  <c r="C447" i="30"/>
  <c r="F446" i="30"/>
  <c r="E446" i="30"/>
  <c r="D446" i="30"/>
  <c r="C446" i="30"/>
  <c r="F445" i="30"/>
  <c r="E445" i="30"/>
  <c r="D445" i="30"/>
  <c r="C445" i="30"/>
  <c r="F444" i="30"/>
  <c r="E444" i="30"/>
  <c r="D444" i="30"/>
  <c r="C444" i="30"/>
  <c r="F443" i="30"/>
  <c r="E443" i="30"/>
  <c r="D443" i="30"/>
  <c r="C443" i="30"/>
  <c r="F442" i="30"/>
  <c r="E442" i="30"/>
  <c r="D442" i="30"/>
  <c r="C442" i="30"/>
  <c r="F441" i="30"/>
  <c r="E441" i="30"/>
  <c r="D441" i="30"/>
  <c r="C441" i="30"/>
  <c r="F440" i="30"/>
  <c r="E440" i="30"/>
  <c r="D440" i="30"/>
  <c r="C440" i="30"/>
  <c r="F439" i="30"/>
  <c r="E439" i="30"/>
  <c r="D439" i="30"/>
  <c r="C439" i="30"/>
  <c r="F438" i="30"/>
  <c r="E438" i="30"/>
  <c r="D438" i="30"/>
  <c r="C438" i="30"/>
  <c r="F437" i="30"/>
  <c r="E437" i="30"/>
  <c r="D437" i="30"/>
  <c r="C437" i="30"/>
  <c r="F436" i="30"/>
  <c r="E436" i="30"/>
  <c r="D436" i="30"/>
  <c r="C436" i="30"/>
  <c r="F435" i="30"/>
  <c r="E435" i="30"/>
  <c r="D435" i="30"/>
  <c r="C435" i="30"/>
  <c r="F434" i="30"/>
  <c r="E434" i="30"/>
  <c r="D434" i="30"/>
  <c r="C434" i="30"/>
  <c r="F433" i="30"/>
  <c r="E433" i="30"/>
  <c r="D433" i="30"/>
  <c r="C433" i="30"/>
  <c r="F432" i="30"/>
  <c r="E432" i="30"/>
  <c r="D432" i="30"/>
  <c r="C432" i="30"/>
  <c r="F431" i="30"/>
  <c r="E431" i="30"/>
  <c r="D431" i="30"/>
  <c r="C431" i="30"/>
  <c r="F430" i="30"/>
  <c r="E430" i="30"/>
  <c r="D430" i="30"/>
  <c r="C430" i="30"/>
  <c r="F429" i="30"/>
  <c r="E429" i="30"/>
  <c r="D429" i="30"/>
  <c r="C429" i="30"/>
  <c r="F428" i="30"/>
  <c r="E428" i="30"/>
  <c r="D428" i="30"/>
  <c r="C428" i="30"/>
  <c r="F427" i="30"/>
  <c r="E427" i="30"/>
  <c r="D427" i="30"/>
  <c r="C427" i="30"/>
  <c r="F426" i="30"/>
  <c r="E426" i="30"/>
  <c r="D426" i="30"/>
  <c r="C426" i="30"/>
  <c r="F425" i="30"/>
  <c r="E425" i="30"/>
  <c r="D425" i="30"/>
  <c r="C425" i="30"/>
  <c r="F424" i="30"/>
  <c r="E424" i="30"/>
  <c r="D424" i="30"/>
  <c r="C424" i="30"/>
  <c r="F423" i="30"/>
  <c r="E423" i="30"/>
  <c r="D423" i="30"/>
  <c r="C423" i="30"/>
  <c r="F422" i="30"/>
  <c r="E422" i="30"/>
  <c r="D422" i="30"/>
  <c r="C422" i="30"/>
  <c r="F421" i="30"/>
  <c r="E421" i="30"/>
  <c r="D421" i="30"/>
  <c r="C421" i="30"/>
  <c r="F420" i="30"/>
  <c r="E420" i="30"/>
  <c r="D420" i="30"/>
  <c r="C420" i="30"/>
  <c r="F419" i="30"/>
  <c r="E419" i="30"/>
  <c r="D419" i="30"/>
  <c r="C419" i="30"/>
  <c r="F418" i="30"/>
  <c r="E418" i="30"/>
  <c r="D418" i="30"/>
  <c r="C418" i="30"/>
  <c r="F417" i="30"/>
  <c r="E417" i="30"/>
  <c r="D417" i="30"/>
  <c r="C417" i="30"/>
  <c r="F416" i="30"/>
  <c r="E416" i="30"/>
  <c r="D416" i="30"/>
  <c r="C416" i="30"/>
  <c r="F415" i="30"/>
  <c r="E415" i="30"/>
  <c r="D415" i="30"/>
  <c r="C415" i="30"/>
  <c r="F414" i="30"/>
  <c r="E414" i="30"/>
  <c r="D414" i="30"/>
  <c r="C414" i="30"/>
  <c r="F413" i="30"/>
  <c r="E413" i="30"/>
  <c r="D413" i="30"/>
  <c r="C413" i="30"/>
  <c r="F412" i="30"/>
  <c r="E412" i="30"/>
  <c r="D412" i="30"/>
  <c r="C412" i="30"/>
  <c r="F411" i="30"/>
  <c r="E411" i="30"/>
  <c r="D411" i="30"/>
  <c r="C411" i="30"/>
  <c r="F410" i="30"/>
  <c r="E410" i="30"/>
  <c r="D410" i="30"/>
  <c r="C410" i="30"/>
  <c r="F409" i="30"/>
  <c r="E409" i="30"/>
  <c r="D409" i="30"/>
  <c r="C409" i="30"/>
  <c r="F408" i="30"/>
  <c r="E408" i="30"/>
  <c r="D408" i="30"/>
  <c r="C408" i="30"/>
  <c r="F407" i="30"/>
  <c r="E407" i="30"/>
  <c r="D407" i="30"/>
  <c r="C407" i="30"/>
  <c r="F406" i="30"/>
  <c r="E406" i="30"/>
  <c r="D406" i="30"/>
  <c r="C406" i="30"/>
  <c r="F405" i="30"/>
  <c r="E405" i="30"/>
  <c r="D405" i="30"/>
  <c r="C405" i="30"/>
  <c r="F404" i="30"/>
  <c r="E404" i="30"/>
  <c r="D404" i="30"/>
  <c r="C404" i="30"/>
  <c r="F403" i="30"/>
  <c r="E403" i="30"/>
  <c r="D403" i="30"/>
  <c r="C403" i="30"/>
  <c r="F402" i="30"/>
  <c r="E402" i="30"/>
  <c r="D402" i="30"/>
  <c r="C402" i="30"/>
  <c r="F401" i="30"/>
  <c r="E401" i="30"/>
  <c r="D401" i="30"/>
  <c r="C401" i="30"/>
  <c r="F400" i="30"/>
  <c r="E400" i="30"/>
  <c r="D400" i="30"/>
  <c r="C400" i="30"/>
  <c r="F399" i="30"/>
  <c r="E399" i="30"/>
  <c r="D399" i="30"/>
  <c r="C399" i="30"/>
  <c r="F398" i="30"/>
  <c r="E398" i="30"/>
  <c r="D398" i="30"/>
  <c r="C398" i="30"/>
  <c r="F397" i="30"/>
  <c r="E397" i="30"/>
  <c r="D397" i="30"/>
  <c r="C397" i="30"/>
  <c r="F396" i="30"/>
  <c r="E396" i="30"/>
  <c r="D396" i="30"/>
  <c r="C396" i="30"/>
  <c r="F395" i="30"/>
  <c r="E395" i="30"/>
  <c r="D395" i="30"/>
  <c r="C395" i="30"/>
  <c r="F394" i="30"/>
  <c r="E394" i="30"/>
  <c r="D394" i="30"/>
  <c r="C394" i="30"/>
  <c r="F393" i="30"/>
  <c r="E393" i="30"/>
  <c r="D393" i="30"/>
  <c r="C393" i="30"/>
  <c r="F392" i="30"/>
  <c r="E392" i="30"/>
  <c r="D392" i="30"/>
  <c r="C392" i="30"/>
  <c r="F391" i="30"/>
  <c r="E391" i="30"/>
  <c r="D391" i="30"/>
  <c r="C391" i="30"/>
  <c r="F390" i="30"/>
  <c r="E390" i="30"/>
  <c r="D390" i="30"/>
  <c r="C390" i="30"/>
  <c r="F389" i="30"/>
  <c r="E389" i="30"/>
  <c r="D389" i="30"/>
  <c r="C389" i="30"/>
  <c r="F388" i="30"/>
  <c r="E388" i="30"/>
  <c r="D388" i="30"/>
  <c r="C388" i="30"/>
  <c r="F387" i="30"/>
  <c r="E387" i="30"/>
  <c r="D387" i="30"/>
  <c r="C387" i="30"/>
  <c r="F386" i="30"/>
  <c r="E386" i="30"/>
  <c r="D386" i="30"/>
  <c r="C386" i="30"/>
  <c r="F385" i="30"/>
  <c r="E385" i="30"/>
  <c r="D385" i="30"/>
  <c r="C385" i="30"/>
  <c r="F384" i="30"/>
  <c r="E384" i="30"/>
  <c r="D384" i="30"/>
  <c r="C384" i="30"/>
  <c r="F383" i="30"/>
  <c r="E383" i="30"/>
  <c r="D383" i="30"/>
  <c r="C383" i="30"/>
  <c r="F382" i="30"/>
  <c r="E382" i="30"/>
  <c r="D382" i="30"/>
  <c r="C382" i="30"/>
  <c r="F381" i="30"/>
  <c r="E381" i="30"/>
  <c r="D381" i="30"/>
  <c r="C381" i="30"/>
  <c r="F380" i="30"/>
  <c r="E380" i="30"/>
  <c r="D380" i="30"/>
  <c r="C380" i="30"/>
  <c r="F379" i="30"/>
  <c r="E379" i="30"/>
  <c r="D379" i="30"/>
  <c r="C379" i="30"/>
  <c r="F378" i="30"/>
  <c r="E378" i="30"/>
  <c r="D378" i="30"/>
  <c r="C378" i="30"/>
  <c r="F377" i="30"/>
  <c r="E377" i="30"/>
  <c r="D377" i="30"/>
  <c r="C377" i="30"/>
  <c r="F376" i="30"/>
  <c r="E376" i="30"/>
  <c r="D376" i="30"/>
  <c r="C376" i="30"/>
  <c r="F375" i="30"/>
  <c r="E375" i="30"/>
  <c r="D375" i="30"/>
  <c r="C375" i="30"/>
  <c r="F374" i="30"/>
  <c r="E374" i="30"/>
  <c r="D374" i="30"/>
  <c r="C374" i="30"/>
  <c r="F373" i="30"/>
  <c r="E373" i="30"/>
  <c r="D373" i="30"/>
  <c r="C373" i="30"/>
  <c r="F372" i="30"/>
  <c r="E372" i="30"/>
  <c r="D372" i="30"/>
  <c r="C372" i="30"/>
  <c r="F371" i="30"/>
  <c r="E371" i="30"/>
  <c r="D371" i="30"/>
  <c r="C371" i="30"/>
  <c r="F370" i="30"/>
  <c r="E370" i="30"/>
  <c r="D370" i="30"/>
  <c r="C370" i="30"/>
  <c r="F369" i="30"/>
  <c r="E369" i="30"/>
  <c r="D369" i="30"/>
  <c r="C369" i="30"/>
  <c r="F368" i="30"/>
  <c r="E368" i="30"/>
  <c r="D368" i="30"/>
  <c r="C368" i="30"/>
  <c r="F367" i="30"/>
  <c r="E367" i="30"/>
  <c r="D367" i="30"/>
  <c r="C367" i="30"/>
  <c r="F366" i="30"/>
  <c r="E366" i="30"/>
  <c r="D366" i="30"/>
  <c r="C366" i="30"/>
  <c r="F365" i="30"/>
  <c r="E365" i="30"/>
  <c r="D365" i="30"/>
  <c r="C365" i="30"/>
  <c r="F364" i="30"/>
  <c r="E364" i="30"/>
  <c r="D364" i="30"/>
  <c r="C364" i="30"/>
  <c r="F363" i="30"/>
  <c r="E363" i="30"/>
  <c r="D363" i="30"/>
  <c r="C363" i="30"/>
  <c r="F362" i="30"/>
  <c r="E362" i="30"/>
  <c r="D362" i="30"/>
  <c r="C362" i="30"/>
  <c r="F361" i="30"/>
  <c r="E361" i="30"/>
  <c r="D361" i="30"/>
  <c r="C361" i="30"/>
  <c r="F360" i="30"/>
  <c r="E360" i="30"/>
  <c r="D360" i="30"/>
  <c r="C360" i="30"/>
  <c r="F359" i="30"/>
  <c r="E359" i="30"/>
  <c r="D359" i="30"/>
  <c r="C359" i="30"/>
  <c r="F358" i="30"/>
  <c r="E358" i="30"/>
  <c r="D358" i="30"/>
  <c r="C358" i="30"/>
  <c r="F357" i="30"/>
  <c r="E357" i="30"/>
  <c r="D357" i="30"/>
  <c r="C357" i="30"/>
  <c r="F356" i="30"/>
  <c r="E356" i="30"/>
  <c r="D356" i="30"/>
  <c r="C356" i="30"/>
  <c r="F355" i="30"/>
  <c r="E355" i="30"/>
  <c r="D355" i="30"/>
  <c r="C355" i="30"/>
  <c r="F354" i="30"/>
  <c r="E354" i="30"/>
  <c r="D354" i="30"/>
  <c r="C354" i="30"/>
  <c r="F353" i="30"/>
  <c r="E353" i="30"/>
  <c r="D353" i="30"/>
  <c r="C353" i="30"/>
  <c r="F352" i="30"/>
  <c r="E352" i="30"/>
  <c r="D352" i="30"/>
  <c r="C352" i="30"/>
  <c r="F351" i="30"/>
  <c r="E351" i="30"/>
  <c r="D351" i="30"/>
  <c r="C351" i="30"/>
  <c r="F350" i="30"/>
  <c r="E350" i="30"/>
  <c r="D350" i="30"/>
  <c r="C350" i="30"/>
  <c r="F349" i="30"/>
  <c r="E349" i="30"/>
  <c r="D349" i="30"/>
  <c r="C349" i="30"/>
  <c r="F348" i="30"/>
  <c r="E348" i="30"/>
  <c r="D348" i="30"/>
  <c r="C348" i="30"/>
  <c r="F347" i="30"/>
  <c r="E347" i="30"/>
  <c r="D347" i="30"/>
  <c r="C347" i="30"/>
  <c r="F346" i="30"/>
  <c r="E346" i="30"/>
  <c r="D346" i="30"/>
  <c r="C346" i="30"/>
  <c r="F345" i="30"/>
  <c r="E345" i="30"/>
  <c r="D345" i="30"/>
  <c r="C345" i="30"/>
  <c r="F344" i="30"/>
  <c r="E344" i="30"/>
  <c r="D344" i="30"/>
  <c r="C344" i="30"/>
  <c r="F343" i="30"/>
  <c r="E343" i="30"/>
  <c r="D343" i="30"/>
  <c r="C343" i="30"/>
  <c r="F342" i="30"/>
  <c r="E342" i="30"/>
  <c r="D342" i="30"/>
  <c r="C342" i="30"/>
  <c r="F341" i="30"/>
  <c r="E341" i="30"/>
  <c r="D341" i="30"/>
  <c r="C341" i="30"/>
  <c r="F340" i="30"/>
  <c r="E340" i="30"/>
  <c r="D340" i="30"/>
  <c r="C340" i="30"/>
  <c r="F339" i="30"/>
  <c r="E339" i="30"/>
  <c r="D339" i="30"/>
  <c r="C339" i="30"/>
  <c r="F338" i="30"/>
  <c r="E338" i="30"/>
  <c r="D338" i="30"/>
  <c r="C338" i="30"/>
  <c r="F337" i="30"/>
  <c r="E337" i="30"/>
  <c r="D337" i="30"/>
  <c r="C337" i="30"/>
  <c r="F336" i="30"/>
  <c r="E336" i="30"/>
  <c r="D336" i="30"/>
  <c r="C336" i="30"/>
  <c r="F335" i="30"/>
  <c r="E335" i="30"/>
  <c r="D335" i="30"/>
  <c r="C335" i="30"/>
  <c r="F334" i="30"/>
  <c r="E334" i="30"/>
  <c r="D334" i="30"/>
  <c r="C334" i="30"/>
  <c r="F333" i="30"/>
  <c r="E333" i="30"/>
  <c r="D333" i="30"/>
  <c r="C333" i="30"/>
  <c r="F332" i="30"/>
  <c r="E332" i="30"/>
  <c r="D332" i="30"/>
  <c r="C332" i="30"/>
  <c r="F331" i="30"/>
  <c r="E331" i="30"/>
  <c r="D331" i="30"/>
  <c r="C331" i="30"/>
  <c r="F330" i="30"/>
  <c r="E330" i="30"/>
  <c r="D330" i="30"/>
  <c r="C330" i="30"/>
  <c r="F329" i="30"/>
  <c r="E329" i="30"/>
  <c r="D329" i="30"/>
  <c r="C329" i="30"/>
  <c r="F328" i="30"/>
  <c r="E328" i="30"/>
  <c r="D328" i="30"/>
  <c r="C328" i="30"/>
  <c r="F327" i="30"/>
  <c r="E327" i="30"/>
  <c r="D327" i="30"/>
  <c r="C327" i="30"/>
  <c r="F326" i="30"/>
  <c r="E326" i="30"/>
  <c r="D326" i="30"/>
  <c r="C326" i="30"/>
  <c r="F325" i="30"/>
  <c r="E325" i="30"/>
  <c r="D325" i="30"/>
  <c r="C325" i="30"/>
  <c r="F324" i="30"/>
  <c r="E324" i="30"/>
  <c r="D324" i="30"/>
  <c r="C324" i="30"/>
  <c r="F323" i="30"/>
  <c r="E323" i="30"/>
  <c r="D323" i="30"/>
  <c r="C323" i="30"/>
  <c r="F322" i="30"/>
  <c r="E322" i="30"/>
  <c r="D322" i="30"/>
  <c r="C322" i="30"/>
  <c r="F321" i="30"/>
  <c r="E321" i="30"/>
  <c r="D321" i="30"/>
  <c r="C321" i="30"/>
  <c r="F320" i="30"/>
  <c r="E320" i="30"/>
  <c r="D320" i="30"/>
  <c r="C320" i="30"/>
  <c r="F319" i="30"/>
  <c r="E319" i="30"/>
  <c r="D319" i="30"/>
  <c r="C319" i="30"/>
  <c r="F318" i="30"/>
  <c r="E318" i="30"/>
  <c r="D318" i="30"/>
  <c r="C318" i="30"/>
  <c r="F317" i="30"/>
  <c r="E317" i="30"/>
  <c r="D317" i="30"/>
  <c r="C317" i="30"/>
  <c r="F316" i="30"/>
  <c r="E316" i="30"/>
  <c r="D316" i="30"/>
  <c r="C316" i="30"/>
  <c r="F315" i="30"/>
  <c r="E315" i="30"/>
  <c r="D315" i="30"/>
  <c r="C315" i="30"/>
  <c r="F314" i="30"/>
  <c r="E314" i="30"/>
  <c r="D314" i="30"/>
  <c r="C314" i="30"/>
  <c r="F313" i="30"/>
  <c r="E313" i="30"/>
  <c r="D313" i="30"/>
  <c r="C313" i="30"/>
  <c r="F312" i="30"/>
  <c r="E312" i="30"/>
  <c r="D312" i="30"/>
  <c r="C312" i="30"/>
  <c r="F311" i="30"/>
  <c r="E311" i="30"/>
  <c r="D311" i="30"/>
  <c r="C311" i="30"/>
  <c r="F310" i="30"/>
  <c r="E310" i="30"/>
  <c r="D310" i="30"/>
  <c r="C310" i="30"/>
  <c r="F309" i="30"/>
  <c r="E309" i="30"/>
  <c r="D309" i="30"/>
  <c r="C309" i="30"/>
  <c r="F308" i="30"/>
  <c r="E308" i="30"/>
  <c r="D308" i="30"/>
  <c r="C308" i="30"/>
  <c r="F307" i="30"/>
  <c r="E307" i="30"/>
  <c r="D307" i="30"/>
  <c r="C307" i="30"/>
  <c r="F306" i="30"/>
  <c r="E306" i="30"/>
  <c r="D306" i="30"/>
  <c r="C306" i="30"/>
  <c r="F305" i="30"/>
  <c r="E305" i="30"/>
  <c r="D305" i="30"/>
  <c r="C305" i="30"/>
  <c r="F304" i="30"/>
  <c r="E304" i="30"/>
  <c r="D304" i="30"/>
  <c r="C304" i="30"/>
  <c r="F303" i="30"/>
  <c r="E303" i="30"/>
  <c r="D303" i="30"/>
  <c r="C303" i="30"/>
  <c r="F302" i="30"/>
  <c r="E302" i="30"/>
  <c r="D302" i="30"/>
  <c r="C302" i="30"/>
  <c r="F301" i="30"/>
  <c r="E301" i="30"/>
  <c r="D301" i="30"/>
  <c r="C301" i="30"/>
  <c r="F300" i="30"/>
  <c r="E300" i="30"/>
  <c r="D300" i="30"/>
  <c r="C300" i="30"/>
  <c r="F299" i="30"/>
  <c r="E299" i="30"/>
  <c r="D299" i="30"/>
  <c r="C299" i="30"/>
  <c r="F298" i="30"/>
  <c r="E298" i="30"/>
  <c r="D298" i="30"/>
  <c r="C298" i="30"/>
  <c r="F297" i="30"/>
  <c r="E297" i="30"/>
  <c r="D297" i="30"/>
  <c r="C297" i="30"/>
  <c r="F296" i="30"/>
  <c r="E296" i="30"/>
  <c r="D296" i="30"/>
  <c r="C296" i="30"/>
  <c r="F295" i="30"/>
  <c r="E295" i="30"/>
  <c r="D295" i="30"/>
  <c r="C295" i="30"/>
  <c r="F294" i="30"/>
  <c r="E294" i="30"/>
  <c r="D294" i="30"/>
  <c r="C294" i="30"/>
  <c r="F293" i="30"/>
  <c r="E293" i="30"/>
  <c r="D293" i="30"/>
  <c r="C293" i="30"/>
  <c r="F292" i="30"/>
  <c r="E292" i="30"/>
  <c r="D292" i="30"/>
  <c r="C292" i="30"/>
  <c r="F291" i="30"/>
  <c r="E291" i="30"/>
  <c r="D291" i="30"/>
  <c r="C291" i="30"/>
  <c r="F290" i="30"/>
  <c r="E290" i="30"/>
  <c r="D290" i="30"/>
  <c r="C290" i="30"/>
  <c r="F289" i="30"/>
  <c r="E289" i="30"/>
  <c r="D289" i="30"/>
  <c r="C289" i="30"/>
  <c r="F288" i="30"/>
  <c r="E288" i="30"/>
  <c r="D288" i="30"/>
  <c r="C288" i="30"/>
  <c r="F287" i="30"/>
  <c r="E287" i="30"/>
  <c r="D287" i="30"/>
  <c r="C287" i="30"/>
  <c r="F286" i="30"/>
  <c r="E286" i="30"/>
  <c r="D286" i="30"/>
  <c r="C286" i="30"/>
  <c r="F285" i="30"/>
  <c r="E285" i="30"/>
  <c r="D285" i="30"/>
  <c r="C285" i="30"/>
  <c r="F284" i="30"/>
  <c r="E284" i="30"/>
  <c r="D284" i="30"/>
  <c r="C284" i="30"/>
  <c r="F283" i="30"/>
  <c r="E283" i="30"/>
  <c r="D283" i="30"/>
  <c r="C283" i="30"/>
  <c r="F282" i="30"/>
  <c r="E282" i="30"/>
  <c r="D282" i="30"/>
  <c r="C282" i="30"/>
  <c r="F281" i="30"/>
  <c r="E281" i="30"/>
  <c r="D281" i="30"/>
  <c r="C281" i="30"/>
  <c r="F280" i="30"/>
  <c r="E280" i="30"/>
  <c r="D280" i="30"/>
  <c r="C280" i="30"/>
  <c r="F279" i="30"/>
  <c r="E279" i="30"/>
  <c r="D279" i="30"/>
  <c r="C279" i="30"/>
  <c r="F278" i="30"/>
  <c r="E278" i="30"/>
  <c r="D278" i="30"/>
  <c r="C278" i="30"/>
  <c r="F277" i="30"/>
  <c r="E277" i="30"/>
  <c r="D277" i="30"/>
  <c r="C277" i="30"/>
  <c r="F276" i="30"/>
  <c r="E276" i="30"/>
  <c r="D276" i="30"/>
  <c r="C276" i="30"/>
  <c r="F275" i="30"/>
  <c r="E275" i="30"/>
  <c r="D275" i="30"/>
  <c r="C275" i="30"/>
  <c r="F274" i="30"/>
  <c r="E274" i="30"/>
  <c r="D274" i="30"/>
  <c r="C274" i="30"/>
  <c r="F273" i="30"/>
  <c r="E273" i="30"/>
  <c r="D273" i="30"/>
  <c r="C273" i="30"/>
  <c r="F272" i="30"/>
  <c r="E272" i="30"/>
  <c r="D272" i="30"/>
  <c r="C272" i="30"/>
  <c r="F271" i="30"/>
  <c r="E271" i="30"/>
  <c r="D271" i="30"/>
  <c r="C271" i="30"/>
  <c r="F270" i="30"/>
  <c r="E270" i="30"/>
  <c r="D270" i="30"/>
  <c r="C270" i="30"/>
  <c r="F269" i="30"/>
  <c r="E269" i="30"/>
  <c r="D269" i="30"/>
  <c r="C269" i="30"/>
  <c r="F268" i="30"/>
  <c r="E268" i="30"/>
  <c r="D268" i="30"/>
  <c r="C268" i="30"/>
  <c r="F267" i="30"/>
  <c r="E267" i="30"/>
  <c r="D267" i="30"/>
  <c r="C267" i="30"/>
  <c r="F266" i="30"/>
  <c r="E266" i="30"/>
  <c r="D266" i="30"/>
  <c r="C266" i="30"/>
  <c r="F265" i="30"/>
  <c r="E265" i="30"/>
  <c r="D265" i="30"/>
  <c r="C265" i="30"/>
  <c r="F264" i="30"/>
  <c r="E264" i="30"/>
  <c r="D264" i="30"/>
  <c r="C264" i="30"/>
  <c r="F263" i="30"/>
  <c r="E263" i="30"/>
  <c r="D263" i="30"/>
  <c r="C263" i="30"/>
  <c r="F262" i="30"/>
  <c r="E262" i="30"/>
  <c r="D262" i="30"/>
  <c r="C262" i="30"/>
  <c r="F261" i="30"/>
  <c r="E261" i="30"/>
  <c r="D261" i="30"/>
  <c r="C261" i="30"/>
  <c r="F260" i="30"/>
  <c r="E260" i="30"/>
  <c r="D260" i="30"/>
  <c r="C260" i="30"/>
  <c r="F259" i="30"/>
  <c r="E259" i="30"/>
  <c r="D259" i="30"/>
  <c r="C259" i="30"/>
  <c r="F258" i="30"/>
  <c r="E258" i="30"/>
  <c r="D258" i="30"/>
  <c r="C258" i="30"/>
  <c r="F257" i="30"/>
  <c r="E257" i="30"/>
  <c r="D257" i="30"/>
  <c r="C257" i="30"/>
  <c r="F256" i="30"/>
  <c r="E256" i="30"/>
  <c r="D256" i="30"/>
  <c r="C256" i="30"/>
  <c r="F255" i="30"/>
  <c r="E255" i="30"/>
  <c r="D255" i="30"/>
  <c r="C255" i="30"/>
  <c r="F254" i="30"/>
  <c r="E254" i="30"/>
  <c r="D254" i="30"/>
  <c r="C254" i="30"/>
  <c r="F253" i="30"/>
  <c r="E253" i="30"/>
  <c r="D253" i="30"/>
  <c r="C253" i="30"/>
  <c r="F252" i="30"/>
  <c r="E252" i="30"/>
  <c r="D252" i="30"/>
  <c r="C252" i="30"/>
  <c r="F251" i="30"/>
  <c r="E251" i="30"/>
  <c r="D251" i="30"/>
  <c r="C251" i="30"/>
  <c r="F250" i="30"/>
  <c r="E250" i="30"/>
  <c r="D250" i="30"/>
  <c r="C250" i="30"/>
  <c r="F249" i="30"/>
  <c r="E249" i="30"/>
  <c r="D249" i="30"/>
  <c r="C249" i="30"/>
  <c r="F248" i="30"/>
  <c r="E248" i="30"/>
  <c r="D248" i="30"/>
  <c r="C248" i="30"/>
  <c r="F247" i="30"/>
  <c r="E247" i="30"/>
  <c r="D247" i="30"/>
  <c r="C247" i="30"/>
  <c r="F246" i="30"/>
  <c r="E246" i="30"/>
  <c r="D246" i="30"/>
  <c r="C246" i="30"/>
  <c r="F245" i="30"/>
  <c r="E245" i="30"/>
  <c r="D245" i="30"/>
  <c r="C245" i="30"/>
  <c r="F244" i="30"/>
  <c r="E244" i="30"/>
  <c r="D244" i="30"/>
  <c r="C244" i="30"/>
  <c r="F243" i="30"/>
  <c r="E243" i="30"/>
  <c r="D243" i="30"/>
  <c r="C243" i="30"/>
  <c r="F242" i="30"/>
  <c r="E242" i="30"/>
  <c r="D242" i="30"/>
  <c r="C242" i="30"/>
  <c r="F241" i="30"/>
  <c r="E241" i="30"/>
  <c r="D241" i="30"/>
  <c r="C241" i="30"/>
  <c r="F240" i="30"/>
  <c r="E240" i="30"/>
  <c r="D240" i="30"/>
  <c r="C240" i="30"/>
  <c r="F239" i="30"/>
  <c r="E239" i="30"/>
  <c r="D239" i="30"/>
  <c r="C239" i="30"/>
  <c r="F238" i="30"/>
  <c r="E238" i="30"/>
  <c r="D238" i="30"/>
  <c r="C238" i="30"/>
  <c r="F237" i="30"/>
  <c r="E237" i="30"/>
  <c r="D237" i="30"/>
  <c r="C237" i="30"/>
  <c r="F236" i="30"/>
  <c r="E236" i="30"/>
  <c r="D236" i="30"/>
  <c r="C236" i="30"/>
  <c r="F235" i="30"/>
  <c r="E235" i="30"/>
  <c r="D235" i="30"/>
  <c r="C235" i="30"/>
  <c r="F234" i="30"/>
  <c r="E234" i="30"/>
  <c r="D234" i="30"/>
  <c r="C234" i="30"/>
  <c r="F233" i="30"/>
  <c r="E233" i="30"/>
  <c r="D233" i="30"/>
  <c r="C233" i="30"/>
  <c r="F232" i="30"/>
  <c r="E232" i="30"/>
  <c r="D232" i="30"/>
  <c r="C232" i="30"/>
  <c r="F231" i="30"/>
  <c r="E231" i="30"/>
  <c r="D231" i="30"/>
  <c r="C231" i="30"/>
  <c r="F230" i="30"/>
  <c r="E230" i="30"/>
  <c r="D230" i="30"/>
  <c r="C230" i="30"/>
  <c r="F229" i="30"/>
  <c r="E229" i="30"/>
  <c r="D229" i="30"/>
  <c r="C229" i="30"/>
  <c r="F228" i="30"/>
  <c r="E228" i="30"/>
  <c r="D228" i="30"/>
  <c r="C228" i="30"/>
  <c r="F227" i="30"/>
  <c r="E227" i="30"/>
  <c r="D227" i="30"/>
  <c r="C227" i="30"/>
  <c r="F226" i="30"/>
  <c r="E226" i="30"/>
  <c r="D226" i="30"/>
  <c r="C226" i="30"/>
  <c r="F225" i="30"/>
  <c r="E225" i="30"/>
  <c r="D225" i="30"/>
  <c r="C225" i="30"/>
  <c r="F224" i="30"/>
  <c r="E224" i="30"/>
  <c r="D224" i="30"/>
  <c r="C224" i="30"/>
  <c r="F223" i="30"/>
  <c r="E223" i="30"/>
  <c r="D223" i="30"/>
  <c r="C223" i="30"/>
  <c r="F222" i="30"/>
  <c r="E222" i="30"/>
  <c r="D222" i="30"/>
  <c r="C222" i="30"/>
  <c r="F221" i="30"/>
  <c r="E221" i="30"/>
  <c r="D221" i="30"/>
  <c r="C221" i="30"/>
  <c r="F220" i="30"/>
  <c r="E220" i="30"/>
  <c r="D220" i="30"/>
  <c r="C220" i="30"/>
  <c r="F219" i="30"/>
  <c r="E219" i="30"/>
  <c r="D219" i="30"/>
  <c r="C219" i="30"/>
  <c r="F218" i="30"/>
  <c r="E218" i="30"/>
  <c r="D218" i="30"/>
  <c r="C218" i="30"/>
  <c r="F217" i="30"/>
  <c r="E217" i="30"/>
  <c r="D217" i="30"/>
  <c r="C217" i="30"/>
  <c r="F216" i="30"/>
  <c r="E216" i="30"/>
  <c r="D216" i="30"/>
  <c r="C216" i="30"/>
  <c r="F215" i="30"/>
  <c r="E215" i="30"/>
  <c r="D215" i="30"/>
  <c r="C215" i="30"/>
  <c r="F214" i="30"/>
  <c r="E214" i="30"/>
  <c r="D214" i="30"/>
  <c r="C214" i="30"/>
  <c r="F213" i="30"/>
  <c r="E213" i="30"/>
  <c r="D213" i="30"/>
  <c r="C213" i="30"/>
  <c r="F212" i="30"/>
  <c r="E212" i="30"/>
  <c r="D212" i="30"/>
  <c r="C212" i="30"/>
  <c r="F211" i="30"/>
  <c r="E211" i="30"/>
  <c r="D211" i="30"/>
  <c r="C211" i="30"/>
  <c r="F210" i="30"/>
  <c r="E210" i="30"/>
  <c r="D210" i="30"/>
  <c r="C210" i="30"/>
  <c r="F209" i="30"/>
  <c r="E209" i="30"/>
  <c r="D209" i="30"/>
  <c r="C209" i="30"/>
  <c r="F208" i="30"/>
  <c r="E208" i="30"/>
  <c r="D208" i="30"/>
  <c r="C208" i="30"/>
  <c r="F207" i="30"/>
  <c r="E207" i="30"/>
  <c r="D207" i="30"/>
  <c r="C207" i="30"/>
  <c r="F206" i="30"/>
  <c r="E206" i="30"/>
  <c r="D206" i="30"/>
  <c r="C206" i="30"/>
  <c r="F205" i="30"/>
  <c r="E205" i="30"/>
  <c r="D205" i="30"/>
  <c r="C205" i="30"/>
  <c r="F204" i="30"/>
  <c r="E204" i="30"/>
  <c r="D204" i="30"/>
  <c r="C204" i="30"/>
  <c r="F203" i="30"/>
  <c r="E203" i="30"/>
  <c r="D203" i="30"/>
  <c r="C203" i="30"/>
  <c r="F202" i="30"/>
  <c r="E202" i="30"/>
  <c r="D202" i="30"/>
  <c r="C202" i="30"/>
  <c r="F201" i="30"/>
  <c r="E201" i="30"/>
  <c r="D201" i="30"/>
  <c r="C201" i="30"/>
  <c r="F200" i="30"/>
  <c r="E200" i="30"/>
  <c r="D200" i="30"/>
  <c r="C200" i="30"/>
  <c r="F199" i="30"/>
  <c r="E199" i="30"/>
  <c r="D199" i="30"/>
  <c r="C199" i="30"/>
  <c r="F198" i="30"/>
  <c r="E198" i="30"/>
  <c r="D198" i="30"/>
  <c r="C198" i="30"/>
  <c r="F197" i="30"/>
  <c r="E197" i="30"/>
  <c r="D197" i="30"/>
  <c r="C197" i="30"/>
  <c r="F196" i="30"/>
  <c r="E196" i="30"/>
  <c r="D196" i="30"/>
  <c r="C196" i="30"/>
  <c r="F195" i="30"/>
  <c r="E195" i="30"/>
  <c r="D195" i="30"/>
  <c r="C195" i="30"/>
  <c r="F194" i="30"/>
  <c r="E194" i="30"/>
  <c r="D194" i="30"/>
  <c r="C194" i="30"/>
  <c r="F193" i="30"/>
  <c r="E193" i="30"/>
  <c r="D193" i="30"/>
  <c r="C193" i="30"/>
  <c r="F192" i="30"/>
  <c r="E192" i="30"/>
  <c r="D192" i="30"/>
  <c r="C192" i="30"/>
  <c r="F191" i="30"/>
  <c r="E191" i="30"/>
  <c r="D191" i="30"/>
  <c r="C191" i="30"/>
  <c r="F190" i="30"/>
  <c r="E190" i="30"/>
  <c r="D190" i="30"/>
  <c r="C190" i="30"/>
  <c r="F189" i="30"/>
  <c r="E189" i="30"/>
  <c r="D189" i="30"/>
  <c r="C189" i="30"/>
  <c r="F188" i="30"/>
  <c r="E188" i="30"/>
  <c r="D188" i="30"/>
  <c r="C188" i="30"/>
  <c r="F187" i="30"/>
  <c r="E187" i="30"/>
  <c r="D187" i="30"/>
  <c r="C187" i="30"/>
  <c r="F186" i="30"/>
  <c r="E186" i="30"/>
  <c r="D186" i="30"/>
  <c r="C186" i="30"/>
  <c r="F185" i="30"/>
  <c r="E185" i="30"/>
  <c r="D185" i="30"/>
  <c r="C185" i="30"/>
  <c r="F184" i="30"/>
  <c r="E184" i="30"/>
  <c r="D184" i="30"/>
  <c r="C184" i="30"/>
  <c r="F183" i="30"/>
  <c r="E183" i="30"/>
  <c r="D183" i="30"/>
  <c r="C183" i="30"/>
  <c r="F182" i="30"/>
  <c r="E182" i="30"/>
  <c r="D182" i="30"/>
  <c r="C182" i="30"/>
  <c r="F181" i="30"/>
  <c r="E181" i="30"/>
  <c r="D181" i="30"/>
  <c r="C181" i="30"/>
  <c r="F180" i="30"/>
  <c r="E180" i="30"/>
  <c r="D180" i="30"/>
  <c r="C180" i="30"/>
  <c r="F179" i="30"/>
  <c r="E179" i="30"/>
  <c r="D179" i="30"/>
  <c r="C179" i="30"/>
  <c r="F178" i="30"/>
  <c r="E178" i="30"/>
  <c r="D178" i="30"/>
  <c r="C178" i="30"/>
  <c r="F177" i="30"/>
  <c r="E177" i="30"/>
  <c r="D177" i="30"/>
  <c r="C177" i="30"/>
  <c r="F176" i="30"/>
  <c r="E176" i="30"/>
  <c r="D176" i="30"/>
  <c r="C176" i="30"/>
  <c r="F175" i="30"/>
  <c r="E175" i="30"/>
  <c r="D175" i="30"/>
  <c r="C175" i="30"/>
  <c r="F174" i="30"/>
  <c r="E174" i="30"/>
  <c r="D174" i="30"/>
  <c r="C174" i="30"/>
  <c r="F173" i="30"/>
  <c r="E173" i="30"/>
  <c r="D173" i="30"/>
  <c r="C173" i="30"/>
  <c r="F172" i="30"/>
  <c r="E172" i="30"/>
  <c r="D172" i="30"/>
  <c r="C172" i="30"/>
  <c r="F171" i="30"/>
  <c r="E171" i="30"/>
  <c r="D171" i="30"/>
  <c r="C171" i="30"/>
  <c r="F170" i="30"/>
  <c r="E170" i="30"/>
  <c r="D170" i="30"/>
  <c r="C170" i="30"/>
  <c r="F169" i="30"/>
  <c r="E169" i="30"/>
  <c r="D169" i="30"/>
  <c r="C169" i="30"/>
  <c r="F168" i="30"/>
  <c r="E168" i="30"/>
  <c r="D168" i="30"/>
  <c r="C168" i="30"/>
  <c r="F167" i="30"/>
  <c r="E167" i="30"/>
  <c r="D167" i="30"/>
  <c r="C167" i="30"/>
  <c r="F166" i="30"/>
  <c r="E166" i="30"/>
  <c r="D166" i="30"/>
  <c r="C166" i="30"/>
  <c r="F165" i="30"/>
  <c r="E165" i="30"/>
  <c r="D165" i="30"/>
  <c r="C165" i="30"/>
  <c r="F164" i="30"/>
  <c r="E164" i="30"/>
  <c r="D164" i="30"/>
  <c r="C164" i="30"/>
  <c r="F163" i="30"/>
  <c r="E163" i="30"/>
  <c r="D163" i="30"/>
  <c r="C163" i="30"/>
  <c r="F162" i="30"/>
  <c r="E162" i="30"/>
  <c r="D162" i="30"/>
  <c r="C162" i="30"/>
  <c r="F161" i="30"/>
  <c r="E161" i="30"/>
  <c r="D161" i="30"/>
  <c r="C161" i="30"/>
  <c r="F160" i="30"/>
  <c r="E160" i="30"/>
  <c r="D160" i="30"/>
  <c r="C160" i="30"/>
  <c r="F159" i="30"/>
  <c r="E159" i="30"/>
  <c r="D159" i="30"/>
  <c r="C159" i="30"/>
  <c r="F158" i="30"/>
  <c r="E158" i="30"/>
  <c r="D158" i="30"/>
  <c r="C158" i="30"/>
  <c r="F157" i="30"/>
  <c r="E157" i="30"/>
  <c r="D157" i="30"/>
  <c r="C157" i="30"/>
  <c r="F156" i="30"/>
  <c r="E156" i="30"/>
  <c r="D156" i="30"/>
  <c r="C156" i="30"/>
  <c r="F155" i="30"/>
  <c r="E155" i="30"/>
  <c r="D155" i="30"/>
  <c r="C155" i="30"/>
  <c r="F154" i="30"/>
  <c r="E154" i="30"/>
  <c r="D154" i="30"/>
  <c r="C154" i="30"/>
  <c r="F153" i="30"/>
  <c r="E153" i="30"/>
  <c r="D153" i="30"/>
  <c r="C153" i="30"/>
  <c r="F152" i="30"/>
  <c r="E152" i="30"/>
  <c r="D152" i="30"/>
  <c r="C152" i="30"/>
  <c r="F151" i="30"/>
  <c r="E151" i="30"/>
  <c r="D151" i="30"/>
  <c r="C151" i="30"/>
  <c r="F150" i="30"/>
  <c r="E150" i="30"/>
  <c r="D150" i="30"/>
  <c r="C150" i="30"/>
  <c r="F149" i="30"/>
  <c r="E149" i="30"/>
  <c r="D149" i="30"/>
  <c r="C149" i="30"/>
  <c r="F148" i="30"/>
  <c r="E148" i="30"/>
  <c r="D148" i="30"/>
  <c r="C148" i="30"/>
  <c r="F147" i="30"/>
  <c r="E147" i="30"/>
  <c r="D147" i="30"/>
  <c r="C147" i="30"/>
  <c r="F146" i="30"/>
  <c r="E146" i="30"/>
  <c r="D146" i="30"/>
  <c r="C146" i="30"/>
  <c r="F145" i="30"/>
  <c r="E145" i="30"/>
  <c r="D145" i="30"/>
  <c r="C145" i="30"/>
  <c r="F144" i="30"/>
  <c r="E144" i="30"/>
  <c r="D144" i="30"/>
  <c r="C144" i="30"/>
  <c r="F143" i="30"/>
  <c r="E143" i="30"/>
  <c r="D143" i="30"/>
  <c r="C143" i="30"/>
  <c r="F142" i="30"/>
  <c r="E142" i="30"/>
  <c r="D142" i="30"/>
  <c r="C142" i="30"/>
  <c r="F141" i="30"/>
  <c r="E141" i="30"/>
  <c r="D141" i="30"/>
  <c r="C141" i="30"/>
  <c r="F140" i="30"/>
  <c r="E140" i="30"/>
  <c r="D140" i="30"/>
  <c r="C140" i="30"/>
  <c r="F139" i="30"/>
  <c r="E139" i="30"/>
  <c r="D139" i="30"/>
  <c r="C139" i="30"/>
  <c r="F138" i="30"/>
  <c r="E138" i="30"/>
  <c r="D138" i="30"/>
  <c r="C138" i="30"/>
  <c r="F137" i="30"/>
  <c r="E137" i="30"/>
  <c r="D137" i="30"/>
  <c r="C137" i="30"/>
  <c r="F136" i="30"/>
  <c r="E136" i="30"/>
  <c r="D136" i="30"/>
  <c r="C136" i="30"/>
  <c r="F135" i="30"/>
  <c r="E135" i="30"/>
  <c r="D135" i="30"/>
  <c r="C135" i="30"/>
  <c r="F134" i="30"/>
  <c r="E134" i="30"/>
  <c r="D134" i="30"/>
  <c r="C134" i="30"/>
  <c r="F133" i="30"/>
  <c r="E133" i="30"/>
  <c r="D133" i="30"/>
  <c r="C133" i="30"/>
  <c r="F132" i="30"/>
  <c r="E132" i="30"/>
  <c r="D132" i="30"/>
  <c r="C132" i="30"/>
  <c r="F131" i="30"/>
  <c r="E131" i="30"/>
  <c r="D131" i="30"/>
  <c r="C131" i="30"/>
  <c r="F130" i="30"/>
  <c r="E130" i="30"/>
  <c r="D130" i="30"/>
  <c r="C130" i="30"/>
  <c r="F129" i="30"/>
  <c r="E129" i="30"/>
  <c r="D129" i="30"/>
  <c r="C129" i="30"/>
  <c r="F128" i="30"/>
  <c r="E128" i="30"/>
  <c r="D128" i="30"/>
  <c r="C128" i="30"/>
  <c r="F127" i="30"/>
  <c r="E127" i="30"/>
  <c r="D127" i="30"/>
  <c r="C127" i="30"/>
  <c r="F126" i="30"/>
  <c r="E126" i="30"/>
  <c r="D126" i="30"/>
  <c r="C126" i="30"/>
  <c r="F125" i="30"/>
  <c r="E125" i="30"/>
  <c r="D125" i="30"/>
  <c r="C125" i="30"/>
  <c r="F124" i="30"/>
  <c r="E124" i="30"/>
  <c r="D124" i="30"/>
  <c r="C124" i="30"/>
  <c r="F123" i="30"/>
  <c r="E123" i="30"/>
  <c r="D123" i="30"/>
  <c r="C123" i="30"/>
  <c r="F122" i="30"/>
  <c r="E122" i="30"/>
  <c r="D122" i="30"/>
  <c r="C122" i="30"/>
  <c r="F121" i="30"/>
  <c r="E121" i="30"/>
  <c r="D121" i="30"/>
  <c r="C121" i="30"/>
  <c r="F120" i="30"/>
  <c r="E120" i="30"/>
  <c r="D120" i="30"/>
  <c r="C120" i="30"/>
  <c r="F119" i="30"/>
  <c r="E119" i="30"/>
  <c r="D119" i="30"/>
  <c r="C119" i="30"/>
  <c r="F118" i="30"/>
  <c r="E118" i="30"/>
  <c r="D118" i="30"/>
  <c r="C118" i="30"/>
  <c r="F117" i="30"/>
  <c r="E117" i="30"/>
  <c r="D117" i="30"/>
  <c r="C117" i="30"/>
  <c r="F116" i="30"/>
  <c r="E116" i="30"/>
  <c r="D116" i="30"/>
  <c r="C116" i="30"/>
  <c r="F115" i="30"/>
  <c r="E115" i="30"/>
  <c r="D115" i="30"/>
  <c r="C115" i="30"/>
  <c r="F114" i="30"/>
  <c r="E114" i="30"/>
  <c r="D114" i="30"/>
  <c r="C114" i="30"/>
  <c r="F113" i="30"/>
  <c r="E113" i="30"/>
  <c r="D113" i="30"/>
  <c r="C113" i="30"/>
  <c r="F112" i="30"/>
  <c r="E112" i="30"/>
  <c r="D112" i="30"/>
  <c r="C112" i="30"/>
  <c r="F111" i="30"/>
  <c r="E111" i="30"/>
  <c r="D111" i="30"/>
  <c r="C111" i="30"/>
  <c r="F110" i="30"/>
  <c r="E110" i="30"/>
  <c r="D110" i="30"/>
  <c r="C110" i="30"/>
  <c r="F109" i="30"/>
  <c r="E109" i="30"/>
  <c r="D109" i="30"/>
  <c r="C109" i="30"/>
  <c r="F108" i="30"/>
  <c r="E108" i="30"/>
  <c r="D108" i="30"/>
  <c r="C108" i="30"/>
  <c r="F107" i="30"/>
  <c r="E107" i="30"/>
  <c r="D107" i="30"/>
  <c r="C107" i="30"/>
  <c r="F106" i="30"/>
  <c r="E106" i="30"/>
  <c r="D106" i="30"/>
  <c r="C106" i="30"/>
  <c r="F105" i="30"/>
  <c r="E105" i="30"/>
  <c r="D105" i="30"/>
  <c r="C105" i="30"/>
  <c r="F104" i="30"/>
  <c r="E104" i="30"/>
  <c r="D104" i="30"/>
  <c r="C104" i="30"/>
  <c r="F103" i="30"/>
  <c r="E103" i="30"/>
  <c r="D103" i="30"/>
  <c r="C103" i="30"/>
  <c r="F102" i="30"/>
  <c r="E102" i="30"/>
  <c r="D102" i="30"/>
  <c r="C102" i="30"/>
  <c r="F101" i="30"/>
  <c r="E101" i="30"/>
  <c r="D101" i="30"/>
  <c r="C101" i="30"/>
  <c r="F100" i="30"/>
  <c r="E100" i="30"/>
  <c r="D100" i="30"/>
  <c r="C100" i="30"/>
  <c r="F99" i="30"/>
  <c r="E99" i="30"/>
  <c r="D99" i="30"/>
  <c r="C99" i="30"/>
  <c r="F98" i="30"/>
  <c r="E98" i="30"/>
  <c r="D98" i="30"/>
  <c r="C98" i="30"/>
  <c r="F97" i="30"/>
  <c r="E97" i="30"/>
  <c r="D97" i="30"/>
  <c r="C97" i="30"/>
  <c r="F96" i="30"/>
  <c r="E96" i="30"/>
  <c r="D96" i="30"/>
  <c r="C96" i="30"/>
  <c r="F95" i="30"/>
  <c r="E95" i="30"/>
  <c r="D95" i="30"/>
  <c r="C95" i="30"/>
  <c r="F94" i="30"/>
  <c r="E94" i="30"/>
  <c r="D94" i="30"/>
  <c r="C94" i="30"/>
  <c r="F93" i="30"/>
  <c r="E93" i="30"/>
  <c r="D93" i="30"/>
  <c r="C93" i="30"/>
  <c r="F92" i="30"/>
  <c r="E92" i="30"/>
  <c r="D92" i="30"/>
  <c r="C92" i="30"/>
  <c r="F91" i="30"/>
  <c r="E91" i="30"/>
  <c r="D91" i="30"/>
  <c r="C91" i="30"/>
  <c r="F90" i="30"/>
  <c r="E90" i="30"/>
  <c r="D90" i="30"/>
  <c r="C90" i="30"/>
  <c r="F89" i="30"/>
  <c r="E89" i="30"/>
  <c r="D89" i="30"/>
  <c r="C89" i="30"/>
  <c r="F88" i="30"/>
  <c r="E88" i="30"/>
  <c r="D88" i="30"/>
  <c r="C88" i="30"/>
  <c r="F87" i="30"/>
  <c r="E87" i="30"/>
  <c r="D87" i="30"/>
  <c r="C87" i="30"/>
  <c r="F86" i="30"/>
  <c r="E86" i="30"/>
  <c r="D86" i="30"/>
  <c r="C86" i="30"/>
  <c r="F85" i="30"/>
  <c r="E85" i="30"/>
  <c r="D85" i="30"/>
  <c r="C85" i="30"/>
  <c r="F84" i="30"/>
  <c r="E84" i="30"/>
  <c r="D84" i="30"/>
  <c r="C84" i="30"/>
  <c r="F83" i="30"/>
  <c r="E83" i="30"/>
  <c r="D83" i="30"/>
  <c r="C83" i="30"/>
  <c r="F82" i="30"/>
  <c r="E82" i="30"/>
  <c r="D82" i="30"/>
  <c r="C82" i="30"/>
  <c r="F81" i="30"/>
  <c r="E81" i="30"/>
  <c r="D81" i="30"/>
  <c r="C81" i="30"/>
  <c r="F80" i="30"/>
  <c r="E80" i="30"/>
  <c r="D80" i="30"/>
  <c r="C80" i="30"/>
  <c r="F79" i="30"/>
  <c r="E79" i="30"/>
  <c r="D79" i="30"/>
  <c r="C79" i="30"/>
  <c r="F78" i="30"/>
  <c r="E78" i="30"/>
  <c r="D78" i="30"/>
  <c r="C78" i="30"/>
  <c r="F77" i="30"/>
  <c r="E77" i="30"/>
  <c r="D77" i="30"/>
  <c r="C77" i="30"/>
  <c r="F76" i="30"/>
  <c r="E76" i="30"/>
  <c r="D76" i="30"/>
  <c r="C76" i="30"/>
  <c r="F75" i="30"/>
  <c r="E75" i="30"/>
  <c r="D75" i="30"/>
  <c r="C75" i="30"/>
  <c r="F74" i="30"/>
  <c r="E74" i="30"/>
  <c r="D74" i="30"/>
  <c r="C74" i="30"/>
  <c r="F73" i="30"/>
  <c r="E73" i="30"/>
  <c r="D73" i="30"/>
  <c r="C73" i="30"/>
  <c r="F72" i="30"/>
  <c r="E72" i="30"/>
  <c r="D72" i="30"/>
  <c r="C72" i="30"/>
  <c r="F71" i="30"/>
  <c r="E71" i="30"/>
  <c r="D71" i="30"/>
  <c r="C71" i="30"/>
  <c r="F70" i="30"/>
  <c r="E70" i="30"/>
  <c r="D70" i="30"/>
  <c r="C70" i="30"/>
  <c r="F69" i="30"/>
  <c r="E69" i="30"/>
  <c r="D69" i="30"/>
  <c r="C69" i="30"/>
  <c r="F68" i="30"/>
  <c r="E68" i="30"/>
  <c r="D68" i="30"/>
  <c r="C68" i="30"/>
  <c r="F67" i="30"/>
  <c r="E67" i="30"/>
  <c r="D67" i="30"/>
  <c r="C67" i="30"/>
  <c r="F66" i="30"/>
  <c r="E66" i="30"/>
  <c r="D66" i="30"/>
  <c r="C66" i="30"/>
  <c r="F65" i="30"/>
  <c r="E65" i="30"/>
  <c r="D65" i="30"/>
  <c r="C65" i="30"/>
  <c r="F64" i="30"/>
  <c r="E64" i="30"/>
  <c r="D64" i="30"/>
  <c r="C64" i="30"/>
  <c r="F63" i="30"/>
  <c r="E63" i="30"/>
  <c r="D63" i="30"/>
  <c r="C63" i="30"/>
  <c r="F62" i="30"/>
  <c r="E62" i="30"/>
  <c r="D62" i="30"/>
  <c r="C62" i="30"/>
  <c r="F61" i="30"/>
  <c r="E61" i="30"/>
  <c r="D61" i="30"/>
  <c r="C61" i="30"/>
  <c r="F60" i="30"/>
  <c r="E60" i="30"/>
  <c r="D60" i="30"/>
  <c r="C60" i="30"/>
  <c r="F59" i="30"/>
  <c r="E59" i="30"/>
  <c r="D59" i="30"/>
  <c r="C59" i="30"/>
  <c r="F58" i="30"/>
  <c r="E58" i="30"/>
  <c r="D58" i="30"/>
  <c r="C58" i="30"/>
  <c r="F57" i="30"/>
  <c r="E57" i="30"/>
  <c r="D57" i="30"/>
  <c r="C57" i="30"/>
  <c r="F56" i="30"/>
  <c r="E56" i="30"/>
  <c r="D56" i="30"/>
  <c r="C56" i="30"/>
  <c r="F55" i="30"/>
  <c r="E55" i="30"/>
  <c r="D55" i="30"/>
  <c r="C55" i="30"/>
  <c r="F54" i="30"/>
  <c r="E54" i="30"/>
  <c r="D54" i="30"/>
  <c r="C54" i="30"/>
  <c r="F53" i="30"/>
  <c r="E53" i="30"/>
  <c r="D53" i="30"/>
  <c r="C53" i="30"/>
  <c r="F52" i="30"/>
  <c r="E52" i="30"/>
  <c r="D52" i="30"/>
  <c r="C52" i="30"/>
  <c r="F51" i="30"/>
  <c r="E51" i="30"/>
  <c r="D51" i="30"/>
  <c r="C51" i="30"/>
  <c r="F50" i="30"/>
  <c r="E50" i="30"/>
  <c r="D50" i="30"/>
  <c r="C50" i="30"/>
  <c r="F49" i="30"/>
  <c r="E49" i="30"/>
  <c r="D49" i="30"/>
  <c r="C49" i="30"/>
  <c r="F48" i="30"/>
  <c r="E48" i="30"/>
  <c r="D48" i="30"/>
  <c r="C48" i="30"/>
  <c r="F47" i="30"/>
  <c r="E47" i="30"/>
  <c r="D47" i="30"/>
  <c r="C47" i="30"/>
  <c r="F46" i="30"/>
  <c r="E46" i="30"/>
  <c r="D46" i="30"/>
  <c r="C46" i="30"/>
  <c r="F45" i="30"/>
  <c r="E45" i="30"/>
  <c r="D45" i="30"/>
  <c r="C45" i="30"/>
  <c r="F44" i="30"/>
  <c r="E44" i="30"/>
  <c r="D44" i="30"/>
  <c r="C44" i="30"/>
  <c r="F43" i="30"/>
  <c r="E43" i="30"/>
  <c r="D43" i="30"/>
  <c r="C43" i="30"/>
  <c r="F42" i="30"/>
  <c r="E42" i="30"/>
  <c r="D42" i="30"/>
  <c r="C42" i="30"/>
  <c r="F41" i="30"/>
  <c r="E41" i="30"/>
  <c r="D41" i="30"/>
  <c r="C41" i="30"/>
  <c r="F40" i="30"/>
  <c r="E40" i="30"/>
  <c r="D40" i="30"/>
  <c r="C40" i="30"/>
  <c r="F39" i="30"/>
  <c r="E39" i="30"/>
  <c r="D39" i="30"/>
  <c r="C39" i="30"/>
  <c r="F38" i="30"/>
  <c r="E38" i="30"/>
  <c r="D38" i="30"/>
  <c r="C38" i="30"/>
  <c r="F37" i="30"/>
  <c r="E37" i="30"/>
  <c r="D37" i="30"/>
  <c r="C37" i="30"/>
  <c r="F36" i="30"/>
  <c r="E36" i="30"/>
  <c r="D36" i="30"/>
  <c r="C36" i="30"/>
  <c r="F35" i="30"/>
  <c r="E35" i="30"/>
  <c r="D35" i="30"/>
  <c r="C35" i="30"/>
  <c r="F34" i="30"/>
  <c r="E34" i="30"/>
  <c r="D34" i="30"/>
  <c r="C34" i="30"/>
  <c r="F33" i="30"/>
  <c r="E33" i="30"/>
  <c r="D33" i="30"/>
  <c r="C33" i="30"/>
  <c r="F32" i="30"/>
  <c r="E32" i="30"/>
  <c r="D32" i="30"/>
  <c r="C32" i="30"/>
  <c r="F31" i="30"/>
  <c r="E31" i="30"/>
  <c r="D31" i="30"/>
  <c r="C31" i="30"/>
  <c r="F30" i="30"/>
  <c r="E30" i="30"/>
  <c r="D30" i="30"/>
  <c r="C30" i="30"/>
  <c r="F29" i="30"/>
  <c r="E29" i="30"/>
  <c r="D29" i="30"/>
  <c r="C29" i="30"/>
  <c r="F28" i="30"/>
  <c r="E28" i="30"/>
  <c r="D28" i="30"/>
  <c r="C28" i="30"/>
  <c r="F27" i="30"/>
  <c r="E27" i="30"/>
  <c r="D27" i="30"/>
  <c r="C27" i="30"/>
  <c r="F26" i="30"/>
  <c r="E26" i="30"/>
  <c r="D26" i="30"/>
  <c r="C26" i="30"/>
  <c r="F25" i="30"/>
  <c r="E25" i="30"/>
  <c r="D25" i="30"/>
  <c r="C25" i="30"/>
  <c r="F24" i="30"/>
  <c r="E24" i="30"/>
  <c r="D24" i="30"/>
  <c r="C24" i="30"/>
  <c r="F23" i="30"/>
  <c r="E23" i="30"/>
  <c r="D23" i="30"/>
  <c r="C23" i="30"/>
  <c r="F22" i="30"/>
  <c r="E22" i="30"/>
  <c r="D22" i="30"/>
  <c r="C22" i="30"/>
  <c r="F21" i="30"/>
  <c r="E21" i="30"/>
  <c r="D21" i="30"/>
  <c r="C21" i="30"/>
  <c r="F20" i="30"/>
  <c r="E20" i="30"/>
  <c r="D20" i="30"/>
  <c r="C20" i="30"/>
  <c r="F19" i="30"/>
  <c r="E19" i="30"/>
  <c r="D19" i="30"/>
  <c r="C19" i="30"/>
  <c r="F18" i="30"/>
  <c r="E18" i="30"/>
  <c r="D18" i="30"/>
  <c r="C18" i="30"/>
  <c r="F17" i="30"/>
  <c r="E17" i="30"/>
  <c r="D17" i="30"/>
  <c r="C17" i="30"/>
  <c r="F16" i="30"/>
  <c r="E16" i="30"/>
  <c r="D16" i="30"/>
  <c r="C16" i="30"/>
  <c r="F15" i="30"/>
  <c r="E15" i="30"/>
  <c r="D15" i="30"/>
  <c r="C15" i="30"/>
  <c r="F14" i="30"/>
  <c r="E14" i="30"/>
  <c r="D14" i="30"/>
  <c r="C14" i="30"/>
  <c r="H13" i="30"/>
  <c r="F13" i="30"/>
  <c r="E13" i="30"/>
  <c r="D13" i="30"/>
  <c r="C13" i="30"/>
  <c r="H12" i="30"/>
  <c r="F12" i="30"/>
  <c r="E12" i="30"/>
  <c r="D12" i="30"/>
  <c r="C12" i="30"/>
  <c r="H11" i="30"/>
  <c r="I12" i="30" s="1"/>
  <c r="F11" i="30"/>
  <c r="E11" i="30"/>
  <c r="D11" i="30"/>
  <c r="C11" i="30"/>
  <c r="F10" i="30"/>
  <c r="E10" i="30"/>
  <c r="D10" i="30"/>
  <c r="C10" i="30"/>
  <c r="F9" i="30"/>
  <c r="E9" i="30"/>
  <c r="D9" i="30"/>
  <c r="C9" i="30"/>
  <c r="L8" i="30"/>
  <c r="F8" i="30"/>
  <c r="E8" i="30"/>
  <c r="D8" i="30"/>
  <c r="C8" i="30"/>
  <c r="L7" i="30"/>
  <c r="L9" i="30" s="1"/>
  <c r="F7" i="30"/>
  <c r="E7" i="30"/>
  <c r="D7" i="30"/>
  <c r="C7" i="30"/>
  <c r="F6" i="30"/>
  <c r="H10" i="30" s="1"/>
  <c r="E6" i="30"/>
  <c r="D6" i="30"/>
  <c r="C6" i="30"/>
  <c r="E5" i="30"/>
  <c r="I8" i="30" s="1"/>
  <c r="D5" i="30"/>
  <c r="C5" i="30"/>
  <c r="E4" i="30"/>
  <c r="K7" i="30" s="1"/>
  <c r="D4" i="30"/>
  <c r="C4" i="30"/>
  <c r="H3" i="30"/>
  <c r="I2" i="30" s="1"/>
  <c r="E3" i="30"/>
  <c r="J8" i="30" s="1"/>
  <c r="D3" i="30"/>
  <c r="C3" i="30"/>
  <c r="H2" i="30"/>
  <c r="E2" i="30"/>
  <c r="I6" i="30" s="1"/>
  <c r="D2" i="30"/>
  <c r="C2" i="30"/>
  <c r="H8" i="30" l="1"/>
  <c r="H9" i="30" s="1"/>
  <c r="H7" i="30"/>
  <c r="K8" i="30"/>
  <c r="K9" i="30" s="1"/>
  <c r="I7" i="30"/>
  <c r="I9" i="30" s="1"/>
  <c r="J6" i="30"/>
  <c r="J5" i="30"/>
  <c r="J7" i="30"/>
  <c r="J9" i="30" s="1"/>
  <c r="H6" i="30"/>
  <c r="L6" i="30" s="1"/>
  <c r="K6" i="30"/>
  <c r="H5" i="30"/>
  <c r="I5" i="30"/>
  <c r="K5" i="30"/>
  <c r="I12" i="27" l="1"/>
  <c r="H13" i="27"/>
  <c r="L7" i="26"/>
  <c r="L8" i="26"/>
  <c r="I12" i="26"/>
  <c r="H13" i="26"/>
  <c r="H12" i="26"/>
  <c r="H11" i="26"/>
  <c r="H12" i="27"/>
  <c r="H11" i="27"/>
  <c r="H3" i="26"/>
  <c r="H2" i="26"/>
  <c r="C4" i="25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0" i="25"/>
  <c r="C51" i="25"/>
  <c r="C52" i="25"/>
  <c r="C53" i="25"/>
  <c r="C54" i="25"/>
  <c r="C55" i="25"/>
  <c r="C56" i="25"/>
  <c r="C57" i="25"/>
  <c r="C58" i="25"/>
  <c r="C59" i="25"/>
  <c r="C60" i="25"/>
  <c r="C61" i="25"/>
  <c r="C62" i="25"/>
  <c r="C63" i="25"/>
  <c r="C64" i="25"/>
  <c r="C65" i="25"/>
  <c r="C66" i="25"/>
  <c r="C67" i="25"/>
  <c r="C68" i="25"/>
  <c r="C69" i="25"/>
  <c r="C70" i="25"/>
  <c r="C71" i="25"/>
  <c r="C72" i="25"/>
  <c r="C73" i="25"/>
  <c r="C74" i="25"/>
  <c r="C75" i="25"/>
  <c r="C76" i="25"/>
  <c r="C77" i="25"/>
  <c r="C78" i="25"/>
  <c r="C79" i="25"/>
  <c r="C80" i="25"/>
  <c r="C81" i="25"/>
  <c r="C82" i="25"/>
  <c r="C83" i="25"/>
  <c r="C84" i="25"/>
  <c r="C85" i="25"/>
  <c r="C86" i="25"/>
  <c r="C87" i="25"/>
  <c r="C88" i="25"/>
  <c r="C89" i="25"/>
  <c r="C90" i="25"/>
  <c r="C91" i="25"/>
  <c r="C92" i="25"/>
  <c r="C93" i="25"/>
  <c r="C94" i="25"/>
  <c r="C95" i="25"/>
  <c r="C96" i="25"/>
  <c r="C97" i="25"/>
  <c r="C98" i="25"/>
  <c r="C99" i="25"/>
  <c r="C100" i="25"/>
  <c r="C101" i="25"/>
  <c r="C102" i="25"/>
  <c r="C103" i="25"/>
  <c r="C104" i="25"/>
  <c r="C105" i="25"/>
  <c r="C106" i="25"/>
  <c r="C107" i="25"/>
  <c r="C108" i="25"/>
  <c r="C109" i="25"/>
  <c r="C110" i="25"/>
  <c r="C111" i="25"/>
  <c r="C112" i="25"/>
  <c r="C113" i="25"/>
  <c r="C114" i="25"/>
  <c r="C115" i="25"/>
  <c r="C116" i="25"/>
  <c r="C117" i="25"/>
  <c r="C118" i="25"/>
  <c r="C119" i="25"/>
  <c r="C120" i="25"/>
  <c r="C121" i="25"/>
  <c r="C122" i="25"/>
  <c r="C123" i="25"/>
  <c r="C124" i="25"/>
  <c r="C125" i="25"/>
  <c r="C126" i="25"/>
  <c r="C127" i="25"/>
  <c r="C128" i="25"/>
  <c r="C129" i="25"/>
  <c r="C130" i="25"/>
  <c r="C131" i="25"/>
  <c r="C132" i="25"/>
  <c r="C133" i="25"/>
  <c r="C134" i="25"/>
  <c r="C135" i="25"/>
  <c r="C136" i="25"/>
  <c r="C137" i="25"/>
  <c r="C138" i="25"/>
  <c r="C139" i="25"/>
  <c r="C140" i="25"/>
  <c r="C141" i="25"/>
  <c r="C142" i="25"/>
  <c r="C143" i="25"/>
  <c r="C144" i="25"/>
  <c r="C145" i="25"/>
  <c r="C146" i="25"/>
  <c r="C147" i="25"/>
  <c r="C148" i="25"/>
  <c r="C149" i="25"/>
  <c r="C150" i="25"/>
  <c r="C151" i="25"/>
  <c r="C152" i="25"/>
  <c r="C153" i="25"/>
  <c r="C154" i="25"/>
  <c r="C155" i="25"/>
  <c r="C156" i="25"/>
  <c r="C157" i="25"/>
  <c r="C158" i="25"/>
  <c r="C159" i="25"/>
  <c r="C160" i="25"/>
  <c r="C161" i="25"/>
  <c r="C162" i="25"/>
  <c r="C163" i="25"/>
  <c r="C164" i="25"/>
  <c r="C165" i="25"/>
  <c r="C166" i="25"/>
  <c r="C167" i="25"/>
  <c r="C168" i="25"/>
  <c r="C169" i="25"/>
  <c r="C170" i="25"/>
  <c r="C171" i="25"/>
  <c r="C172" i="25"/>
  <c r="C173" i="25"/>
  <c r="C174" i="25"/>
  <c r="C175" i="25"/>
  <c r="C176" i="25"/>
  <c r="C177" i="25"/>
  <c r="C178" i="25"/>
  <c r="C179" i="25"/>
  <c r="C180" i="25"/>
  <c r="C181" i="25"/>
  <c r="C182" i="25"/>
  <c r="C183" i="25"/>
  <c r="C184" i="25"/>
  <c r="C185" i="25"/>
  <c r="C186" i="25"/>
  <c r="C187" i="25"/>
  <c r="C188" i="25"/>
  <c r="C189" i="25"/>
  <c r="C190" i="25"/>
  <c r="C191" i="25"/>
  <c r="C192" i="25"/>
  <c r="C193" i="25"/>
  <c r="C194" i="25"/>
  <c r="C195" i="25"/>
  <c r="C196" i="25"/>
  <c r="C197" i="25"/>
  <c r="C198" i="25"/>
  <c r="C199" i="25"/>
  <c r="C200" i="25"/>
  <c r="C201" i="25"/>
  <c r="C202" i="25"/>
  <c r="C203" i="25"/>
  <c r="C204" i="25"/>
  <c r="C205" i="25"/>
  <c r="C206" i="25"/>
  <c r="C207" i="25"/>
  <c r="C208" i="25"/>
  <c r="C209" i="25"/>
  <c r="C210" i="25"/>
  <c r="C211" i="25"/>
  <c r="C212" i="25"/>
  <c r="C213" i="25"/>
  <c r="C214" i="25"/>
  <c r="C215" i="25"/>
  <c r="C216" i="25"/>
  <c r="C217" i="25"/>
  <c r="C218" i="25"/>
  <c r="C219" i="25"/>
  <c r="C220" i="25"/>
  <c r="C221" i="25"/>
  <c r="C222" i="25"/>
  <c r="C223" i="25"/>
  <c r="C224" i="25"/>
  <c r="C225" i="25"/>
  <c r="C226" i="25"/>
  <c r="C227" i="25"/>
  <c r="C228" i="25"/>
  <c r="C229" i="25"/>
  <c r="C230" i="25"/>
  <c r="C231" i="25"/>
  <c r="C232" i="25"/>
  <c r="C233" i="25"/>
  <c r="C234" i="25"/>
  <c r="C235" i="25"/>
  <c r="C236" i="25"/>
  <c r="C237" i="25"/>
  <c r="C238" i="25"/>
  <c r="C239" i="25"/>
  <c r="C240" i="25"/>
  <c r="C241" i="25"/>
  <c r="C242" i="25"/>
  <c r="C243" i="25"/>
  <c r="C244" i="25"/>
  <c r="C245" i="25"/>
  <c r="C246" i="25"/>
  <c r="C247" i="25"/>
  <c r="C248" i="25"/>
  <c r="C249" i="25"/>
  <c r="C250" i="25"/>
  <c r="C251" i="25"/>
  <c r="C252" i="25"/>
  <c r="C253" i="25"/>
  <c r="C254" i="25"/>
  <c r="C255" i="25"/>
  <c r="C256" i="25"/>
  <c r="C257" i="25"/>
  <c r="C258" i="25"/>
  <c r="C259" i="25"/>
  <c r="C260" i="25"/>
  <c r="C261" i="25"/>
  <c r="C262" i="25"/>
  <c r="C263" i="25"/>
  <c r="C264" i="25"/>
  <c r="C265" i="25"/>
  <c r="C266" i="25"/>
  <c r="C267" i="25"/>
  <c r="C268" i="25"/>
  <c r="C269" i="25"/>
  <c r="C270" i="25"/>
  <c r="C271" i="25"/>
  <c r="C272" i="25"/>
  <c r="C273" i="25"/>
  <c r="C274" i="25"/>
  <c r="C275" i="25"/>
  <c r="C276" i="25"/>
  <c r="C277" i="25"/>
  <c r="C278" i="25"/>
  <c r="C279" i="25"/>
  <c r="C280" i="25"/>
  <c r="C281" i="25"/>
  <c r="C282" i="25"/>
  <c r="C283" i="25"/>
  <c r="C284" i="25"/>
  <c r="C285" i="25"/>
  <c r="C286" i="25"/>
  <c r="C287" i="25"/>
  <c r="C288" i="25"/>
  <c r="C289" i="25"/>
  <c r="C290" i="25"/>
  <c r="C291" i="25"/>
  <c r="C292" i="25"/>
  <c r="C293" i="25"/>
  <c r="C294" i="25"/>
  <c r="C295" i="25"/>
  <c r="C296" i="25"/>
  <c r="C297" i="25"/>
  <c r="C298" i="25"/>
  <c r="C299" i="25"/>
  <c r="C300" i="25"/>
  <c r="C301" i="25"/>
  <c r="C302" i="25"/>
  <c r="C303" i="25"/>
  <c r="C304" i="25"/>
  <c r="C305" i="25"/>
  <c r="C306" i="25"/>
  <c r="C307" i="25"/>
  <c r="C308" i="25"/>
  <c r="C309" i="25"/>
  <c r="C310" i="25"/>
  <c r="C311" i="25"/>
  <c r="C312" i="25"/>
  <c r="C313" i="25"/>
  <c r="C314" i="25"/>
  <c r="C315" i="25"/>
  <c r="C316" i="25"/>
  <c r="C317" i="25"/>
  <c r="C318" i="25"/>
  <c r="C319" i="25"/>
  <c r="C320" i="25"/>
  <c r="C321" i="25"/>
  <c r="C322" i="25"/>
  <c r="C323" i="25"/>
  <c r="C324" i="25"/>
  <c r="C325" i="25"/>
  <c r="C326" i="25"/>
  <c r="C327" i="25"/>
  <c r="C328" i="25"/>
  <c r="C329" i="25"/>
  <c r="C330" i="25"/>
  <c r="C331" i="25"/>
  <c r="C332" i="25"/>
  <c r="C333" i="25"/>
  <c r="C334" i="25"/>
  <c r="C335" i="25"/>
  <c r="C336" i="25"/>
  <c r="C337" i="25"/>
  <c r="C338" i="25"/>
  <c r="C339" i="25"/>
  <c r="C340" i="25"/>
  <c r="C341" i="25"/>
  <c r="C342" i="25"/>
  <c r="C343" i="25"/>
  <c r="C344" i="25"/>
  <c r="C345" i="25"/>
  <c r="C346" i="25"/>
  <c r="C347" i="25"/>
  <c r="C348" i="25"/>
  <c r="C349" i="25"/>
  <c r="C350" i="25"/>
  <c r="C351" i="25"/>
  <c r="C352" i="25"/>
  <c r="C353" i="25"/>
  <c r="C354" i="25"/>
  <c r="C355" i="25"/>
  <c r="C356" i="25"/>
  <c r="C357" i="25"/>
  <c r="C358" i="25"/>
  <c r="C359" i="25"/>
  <c r="C360" i="25"/>
  <c r="C361" i="25"/>
  <c r="C362" i="25"/>
  <c r="C363" i="25"/>
  <c r="C364" i="25"/>
  <c r="C365" i="25"/>
  <c r="C366" i="25"/>
  <c r="C367" i="25"/>
  <c r="C368" i="25"/>
  <c r="C369" i="25"/>
  <c r="C370" i="25"/>
  <c r="C371" i="25"/>
  <c r="C372" i="25"/>
  <c r="C373" i="25"/>
  <c r="C374" i="25"/>
  <c r="C375" i="25"/>
  <c r="C376" i="25"/>
  <c r="C377" i="25"/>
  <c r="C378" i="25"/>
  <c r="C379" i="25"/>
  <c r="C380" i="25"/>
  <c r="C381" i="25"/>
  <c r="C382" i="25"/>
  <c r="C383" i="25"/>
  <c r="C384" i="25"/>
  <c r="C385" i="25"/>
  <c r="C386" i="25"/>
  <c r="C387" i="25"/>
  <c r="C388" i="25"/>
  <c r="C389" i="25"/>
  <c r="C390" i="25"/>
  <c r="C391" i="25"/>
  <c r="C392" i="25"/>
  <c r="C393" i="25"/>
  <c r="C394" i="25"/>
  <c r="C395" i="25"/>
  <c r="C396" i="25"/>
  <c r="C397" i="25"/>
  <c r="C398" i="25"/>
  <c r="C399" i="25"/>
  <c r="C400" i="25"/>
  <c r="C401" i="25"/>
  <c r="C402" i="25"/>
  <c r="C403" i="25"/>
  <c r="C404" i="25"/>
  <c r="C405" i="25"/>
  <c r="C406" i="25"/>
  <c r="C407" i="25"/>
  <c r="C408" i="25"/>
  <c r="C409" i="25"/>
  <c r="C410" i="25"/>
  <c r="C411" i="25"/>
  <c r="C412" i="25"/>
  <c r="C413" i="25"/>
  <c r="C414" i="25"/>
  <c r="C415" i="25"/>
  <c r="C416" i="25"/>
  <c r="C417" i="25"/>
  <c r="C418" i="25"/>
  <c r="C419" i="25"/>
  <c r="C420" i="25"/>
  <c r="C421" i="25"/>
  <c r="C422" i="25"/>
  <c r="C423" i="25"/>
  <c r="C424" i="25"/>
  <c r="C425" i="25"/>
  <c r="C426" i="25"/>
  <c r="C427" i="25"/>
  <c r="C428" i="25"/>
  <c r="C429" i="25"/>
  <c r="C430" i="25"/>
  <c r="C431" i="25"/>
  <c r="C432" i="25"/>
  <c r="C433" i="25"/>
  <c r="C434" i="25"/>
  <c r="C435" i="25"/>
  <c r="C436" i="25"/>
  <c r="C437" i="25"/>
  <c r="C438" i="25"/>
  <c r="C439" i="25"/>
  <c r="C440" i="25"/>
  <c r="C441" i="25"/>
  <c r="C442" i="25"/>
  <c r="C443" i="25"/>
  <c r="C444" i="25"/>
  <c r="C445" i="25"/>
  <c r="C446" i="25"/>
  <c r="C447" i="25"/>
  <c r="C448" i="25"/>
  <c r="C449" i="25"/>
  <c r="C450" i="25"/>
  <c r="C451" i="25"/>
  <c r="C452" i="25"/>
  <c r="C453" i="25"/>
  <c r="C454" i="25"/>
  <c r="C455" i="25"/>
  <c r="C456" i="25"/>
  <c r="C457" i="25"/>
  <c r="C458" i="25"/>
  <c r="C459" i="25"/>
  <c r="C460" i="25"/>
  <c r="C461" i="25"/>
  <c r="C462" i="25"/>
  <c r="C463" i="25"/>
  <c r="C464" i="25"/>
  <c r="C465" i="25"/>
  <c r="C466" i="25"/>
  <c r="C467" i="25"/>
  <c r="C468" i="25"/>
  <c r="C469" i="25"/>
  <c r="C470" i="25"/>
  <c r="C471" i="25"/>
  <c r="C472" i="25"/>
  <c r="C473" i="25"/>
  <c r="C474" i="25"/>
  <c r="C475" i="25"/>
  <c r="C476" i="25"/>
  <c r="C477" i="25"/>
  <c r="C478" i="25"/>
  <c r="C479" i="25"/>
  <c r="C480" i="25"/>
  <c r="C481" i="25"/>
  <c r="C482" i="25"/>
  <c r="C483" i="25"/>
  <c r="C484" i="25"/>
  <c r="C485" i="25"/>
  <c r="C486" i="25"/>
  <c r="C487" i="25"/>
  <c r="C488" i="25"/>
  <c r="C489" i="25"/>
  <c r="C490" i="25"/>
  <c r="C491" i="25"/>
  <c r="C492" i="25"/>
  <c r="C493" i="25"/>
  <c r="C494" i="25"/>
  <c r="C495" i="25"/>
  <c r="C496" i="25"/>
  <c r="C497" i="25"/>
  <c r="C498" i="25"/>
  <c r="C499" i="25"/>
  <c r="C500" i="25"/>
  <c r="C501" i="25"/>
  <c r="C502" i="25"/>
  <c r="C503" i="25"/>
  <c r="C504" i="25"/>
  <c r="C505" i="25"/>
  <c r="C506" i="25"/>
  <c r="C507" i="25"/>
  <c r="C508" i="25"/>
  <c r="C509" i="25"/>
  <c r="C510" i="25"/>
  <c r="C511" i="25"/>
  <c r="C512" i="25"/>
  <c r="C513" i="25"/>
  <c r="C514" i="25"/>
  <c r="C515" i="25"/>
  <c r="C516" i="25"/>
  <c r="C517" i="25"/>
  <c r="C518" i="25"/>
  <c r="C519" i="25"/>
  <c r="C520" i="25"/>
  <c r="C521" i="25"/>
  <c r="C522" i="25"/>
  <c r="C523" i="25"/>
  <c r="C524" i="25"/>
  <c r="C525" i="25"/>
  <c r="C526" i="25"/>
  <c r="C527" i="25"/>
  <c r="C528" i="25"/>
  <c r="C529" i="25"/>
  <c r="C530" i="25"/>
  <c r="C531" i="25"/>
  <c r="C532" i="25"/>
  <c r="C533" i="25"/>
  <c r="C534" i="25"/>
  <c r="C535" i="25"/>
  <c r="C536" i="25"/>
  <c r="C537" i="25"/>
  <c r="C538" i="25"/>
  <c r="C539" i="25"/>
  <c r="C540" i="25"/>
  <c r="C541" i="25"/>
  <c r="C542" i="25"/>
  <c r="C543" i="25"/>
  <c r="C544" i="25"/>
  <c r="C545" i="25"/>
  <c r="C546" i="25"/>
  <c r="C547" i="25"/>
  <c r="C548" i="25"/>
  <c r="C549" i="25"/>
  <c r="C550" i="25"/>
  <c r="C551" i="25"/>
  <c r="C552" i="25"/>
  <c r="C553" i="25"/>
  <c r="C554" i="25"/>
  <c r="C555" i="25"/>
  <c r="C556" i="25"/>
  <c r="C557" i="25"/>
  <c r="C558" i="25"/>
  <c r="C559" i="25"/>
  <c r="C560" i="25"/>
  <c r="C561" i="25"/>
  <c r="C562" i="25"/>
  <c r="C563" i="25"/>
  <c r="C564" i="25"/>
  <c r="C565" i="25"/>
  <c r="C566" i="25"/>
  <c r="C567" i="25"/>
  <c r="C568" i="25"/>
  <c r="C569" i="25"/>
  <c r="C570" i="25"/>
  <c r="C571" i="25"/>
  <c r="C572" i="25"/>
  <c r="C573" i="25"/>
  <c r="C574" i="25"/>
  <c r="C575" i="25"/>
  <c r="C576" i="25"/>
  <c r="C577" i="25"/>
  <c r="C578" i="25"/>
  <c r="C579" i="25"/>
  <c r="C580" i="25"/>
  <c r="C581" i="25"/>
  <c r="C582" i="25"/>
  <c r="C583" i="25"/>
  <c r="C584" i="25"/>
  <c r="C585" i="25"/>
  <c r="C586" i="25"/>
  <c r="C587" i="25"/>
  <c r="C588" i="25"/>
  <c r="C589" i="25"/>
  <c r="C590" i="25"/>
  <c r="C591" i="25"/>
  <c r="C592" i="25"/>
  <c r="C593" i="25"/>
  <c r="C594" i="25"/>
  <c r="C595" i="25"/>
  <c r="C596" i="25"/>
  <c r="C597" i="25"/>
  <c r="C598" i="25"/>
  <c r="C599" i="25"/>
  <c r="C600" i="25"/>
  <c r="C601" i="25"/>
  <c r="C602" i="25"/>
  <c r="C603" i="25"/>
  <c r="C604" i="25"/>
  <c r="C605" i="25"/>
  <c r="C606" i="25"/>
  <c r="C607" i="25"/>
  <c r="C608" i="25"/>
  <c r="C609" i="25"/>
  <c r="C610" i="25"/>
  <c r="C611" i="25"/>
  <c r="C612" i="25"/>
  <c r="C613" i="25"/>
  <c r="C614" i="25"/>
  <c r="C615" i="25"/>
  <c r="C616" i="25"/>
  <c r="C617" i="25"/>
  <c r="C618" i="25"/>
  <c r="C619" i="25"/>
  <c r="C620" i="25"/>
  <c r="C621" i="25"/>
  <c r="C622" i="25"/>
  <c r="C623" i="25"/>
  <c r="C624" i="25"/>
  <c r="C625" i="25"/>
  <c r="C626" i="25"/>
  <c r="C627" i="25"/>
  <c r="C628" i="25"/>
  <c r="C629" i="25"/>
  <c r="C630" i="25"/>
  <c r="C631" i="25"/>
  <c r="C632" i="25"/>
  <c r="C633" i="25"/>
  <c r="C634" i="25"/>
  <c r="C635" i="25"/>
  <c r="C636" i="25"/>
  <c r="C637" i="25"/>
  <c r="C638" i="25"/>
  <c r="C639" i="25"/>
  <c r="C640" i="25"/>
  <c r="C641" i="25"/>
  <c r="C642" i="25"/>
  <c r="C643" i="25"/>
  <c r="C644" i="25"/>
  <c r="C645" i="25"/>
  <c r="C646" i="25"/>
  <c r="C647" i="25"/>
  <c r="C648" i="25"/>
  <c r="C649" i="25"/>
  <c r="C650" i="25"/>
  <c r="C651" i="25"/>
  <c r="C652" i="25"/>
  <c r="C653" i="25"/>
  <c r="C654" i="25"/>
  <c r="C655" i="25"/>
  <c r="C656" i="25"/>
  <c r="C657" i="25"/>
  <c r="C658" i="25"/>
  <c r="C659" i="25"/>
  <c r="C660" i="25"/>
  <c r="C661" i="25"/>
  <c r="C662" i="25"/>
  <c r="C663" i="25"/>
  <c r="C664" i="25"/>
  <c r="C665" i="25"/>
  <c r="C666" i="25"/>
  <c r="C667" i="25"/>
  <c r="C668" i="25"/>
  <c r="C669" i="25"/>
  <c r="C670" i="25"/>
  <c r="C671" i="25"/>
  <c r="C672" i="25"/>
  <c r="C673" i="25"/>
  <c r="C674" i="25"/>
  <c r="C675" i="25"/>
  <c r="C676" i="25"/>
  <c r="C677" i="25"/>
  <c r="C678" i="25"/>
  <c r="C679" i="25"/>
  <c r="C680" i="25"/>
  <c r="C681" i="25"/>
  <c r="C682" i="25"/>
  <c r="C683" i="25"/>
  <c r="C684" i="25"/>
  <c r="C685" i="25"/>
  <c r="C686" i="25"/>
  <c r="C687" i="25"/>
  <c r="C688" i="25"/>
  <c r="C689" i="25"/>
  <c r="C690" i="25"/>
  <c r="C691" i="25"/>
  <c r="C692" i="25"/>
  <c r="C693" i="25"/>
  <c r="C694" i="25"/>
  <c r="C695" i="25"/>
  <c r="C696" i="25"/>
  <c r="C697" i="25"/>
  <c r="C698" i="25"/>
  <c r="C699" i="25"/>
  <c r="C700" i="25"/>
  <c r="C701" i="25"/>
  <c r="C702" i="25"/>
  <c r="C703" i="25"/>
  <c r="C704" i="25"/>
  <c r="C705" i="25"/>
  <c r="C706" i="25"/>
  <c r="C707" i="25"/>
  <c r="C708" i="25"/>
  <c r="C709" i="25"/>
  <c r="C710" i="25"/>
  <c r="C711" i="25"/>
  <c r="C712" i="25"/>
  <c r="C713" i="25"/>
  <c r="C714" i="25"/>
  <c r="C715" i="25"/>
  <c r="C716" i="25"/>
  <c r="C717" i="25"/>
  <c r="C718" i="25"/>
  <c r="C719" i="25"/>
  <c r="C720" i="25"/>
  <c r="C721" i="25"/>
  <c r="C722" i="25"/>
  <c r="C723" i="25"/>
  <c r="C724" i="25"/>
  <c r="C725" i="25"/>
  <c r="C726" i="25"/>
  <c r="C727" i="25"/>
  <c r="C728" i="25"/>
  <c r="C729" i="25"/>
  <c r="C730" i="25"/>
  <c r="C731" i="25"/>
  <c r="C732" i="25"/>
  <c r="C733" i="25"/>
  <c r="C734" i="25"/>
  <c r="C735" i="25"/>
  <c r="C736" i="25"/>
  <c r="C737" i="25"/>
  <c r="C738" i="25"/>
  <c r="C739" i="25"/>
  <c r="C740" i="25"/>
  <c r="C741" i="25"/>
  <c r="C742" i="25"/>
  <c r="C743" i="25"/>
  <c r="C744" i="25"/>
  <c r="C745" i="25"/>
  <c r="C746" i="25"/>
  <c r="C747" i="25"/>
  <c r="C748" i="25"/>
  <c r="C749" i="25"/>
  <c r="C750" i="25"/>
  <c r="C751" i="25"/>
  <c r="C752" i="25"/>
  <c r="C753" i="25"/>
  <c r="C754" i="25"/>
  <c r="C755" i="25"/>
  <c r="C756" i="25"/>
  <c r="C757" i="25"/>
  <c r="C758" i="25"/>
  <c r="C759" i="25"/>
  <c r="C760" i="25"/>
  <c r="C761" i="25"/>
  <c r="C762" i="25"/>
  <c r="C763" i="25"/>
  <c r="C764" i="25"/>
  <c r="C765" i="25"/>
  <c r="C766" i="25"/>
  <c r="C767" i="25"/>
  <c r="C768" i="25"/>
  <c r="C769" i="25"/>
  <c r="C770" i="25"/>
  <c r="C771" i="25"/>
  <c r="C772" i="25"/>
  <c r="C773" i="25"/>
  <c r="C774" i="25"/>
  <c r="C775" i="25"/>
  <c r="C776" i="25"/>
  <c r="C777" i="25"/>
  <c r="C778" i="25"/>
  <c r="C779" i="25"/>
  <c r="C780" i="25"/>
  <c r="C781" i="25"/>
  <c r="C782" i="25"/>
  <c r="C783" i="25"/>
  <c r="C784" i="25"/>
  <c r="C785" i="25"/>
  <c r="C786" i="25"/>
  <c r="C787" i="25"/>
  <c r="C788" i="25"/>
  <c r="C789" i="25"/>
  <c r="C790" i="25"/>
  <c r="C791" i="25"/>
  <c r="C792" i="25"/>
  <c r="C793" i="25"/>
  <c r="C794" i="25"/>
  <c r="C795" i="25"/>
  <c r="C796" i="25"/>
  <c r="C797" i="25"/>
  <c r="C798" i="25"/>
  <c r="C799" i="25"/>
  <c r="C800" i="25"/>
  <c r="C801" i="25"/>
  <c r="C802" i="25"/>
  <c r="C803" i="25"/>
  <c r="C804" i="25"/>
  <c r="C805" i="25"/>
  <c r="C806" i="25"/>
  <c r="C807" i="25"/>
  <c r="C808" i="25"/>
  <c r="C809" i="25"/>
  <c r="C810" i="25"/>
  <c r="C811" i="25"/>
  <c r="C812" i="25"/>
  <c r="C813" i="25"/>
  <c r="C814" i="25"/>
  <c r="C815" i="25"/>
  <c r="C816" i="25"/>
  <c r="C817" i="25"/>
  <c r="C818" i="25"/>
  <c r="C819" i="25"/>
  <c r="C820" i="25"/>
  <c r="C821" i="25"/>
  <c r="C822" i="25"/>
  <c r="C823" i="25"/>
  <c r="C824" i="25"/>
  <c r="C825" i="25"/>
  <c r="C826" i="25"/>
  <c r="C827" i="25"/>
  <c r="C828" i="25"/>
  <c r="C829" i="25"/>
  <c r="C830" i="25"/>
  <c r="C831" i="25"/>
  <c r="C832" i="25"/>
  <c r="C833" i="25"/>
  <c r="C834" i="25"/>
  <c r="C835" i="25"/>
  <c r="C836" i="25"/>
  <c r="C837" i="25"/>
  <c r="C838" i="25"/>
  <c r="C839" i="25"/>
  <c r="C840" i="25"/>
  <c r="C841" i="25"/>
  <c r="C842" i="25"/>
  <c r="C843" i="25"/>
  <c r="C844" i="25"/>
  <c r="C845" i="25"/>
  <c r="C846" i="25"/>
  <c r="C847" i="25"/>
  <c r="C848" i="25"/>
  <c r="C849" i="25"/>
  <c r="C850" i="25"/>
  <c r="C851" i="25"/>
  <c r="C852" i="25"/>
  <c r="C853" i="25"/>
  <c r="C854" i="25"/>
  <c r="C855" i="25"/>
  <c r="C856" i="25"/>
  <c r="C857" i="25"/>
  <c r="C858" i="25"/>
  <c r="C859" i="25"/>
  <c r="C860" i="25"/>
  <c r="C861" i="25"/>
  <c r="C862" i="25"/>
  <c r="C863" i="25"/>
  <c r="C864" i="25"/>
  <c r="C865" i="25"/>
  <c r="C866" i="25"/>
  <c r="C867" i="25"/>
  <c r="C868" i="25"/>
  <c r="C869" i="25"/>
  <c r="C870" i="25"/>
  <c r="C871" i="25"/>
  <c r="C872" i="25"/>
  <c r="C873" i="25"/>
  <c r="C874" i="25"/>
  <c r="C875" i="25"/>
  <c r="C876" i="25"/>
  <c r="C877" i="25"/>
  <c r="C878" i="25"/>
  <c r="C879" i="25"/>
  <c r="C880" i="25"/>
  <c r="C881" i="25"/>
  <c r="C882" i="25"/>
  <c r="C883" i="25"/>
  <c r="C884" i="25"/>
  <c r="C885" i="25"/>
  <c r="C886" i="25"/>
  <c r="C887" i="25"/>
  <c r="C888" i="25"/>
  <c r="C889" i="25"/>
  <c r="C890" i="25"/>
  <c r="C891" i="25"/>
  <c r="C892" i="25"/>
  <c r="C893" i="25"/>
  <c r="C894" i="25"/>
  <c r="C895" i="25"/>
  <c r="C896" i="25"/>
  <c r="C897" i="25"/>
  <c r="C898" i="25"/>
  <c r="C899" i="25"/>
  <c r="C900" i="25"/>
  <c r="C901" i="25"/>
  <c r="C902" i="25"/>
  <c r="C903" i="25"/>
  <c r="C904" i="25"/>
  <c r="C905" i="25"/>
  <c r="C906" i="25"/>
  <c r="C907" i="25"/>
  <c r="C908" i="25"/>
  <c r="C909" i="25"/>
  <c r="C910" i="25"/>
  <c r="C911" i="25"/>
  <c r="C912" i="25"/>
  <c r="C913" i="25"/>
  <c r="C914" i="25"/>
  <c r="C915" i="25"/>
  <c r="C916" i="25"/>
  <c r="C917" i="25"/>
  <c r="C918" i="25"/>
  <c r="C919" i="25"/>
  <c r="C920" i="25"/>
  <c r="C921" i="25"/>
  <c r="C922" i="25"/>
  <c r="C923" i="25"/>
  <c r="C924" i="25"/>
  <c r="C925" i="25"/>
  <c r="C926" i="25"/>
  <c r="C927" i="25"/>
  <c r="C928" i="25"/>
  <c r="C929" i="25"/>
  <c r="C930" i="25"/>
  <c r="C931" i="25"/>
  <c r="C932" i="25"/>
  <c r="C933" i="25"/>
  <c r="C934" i="25"/>
  <c r="C935" i="25"/>
  <c r="C936" i="25"/>
  <c r="C937" i="25"/>
  <c r="C938" i="25"/>
  <c r="C939" i="25"/>
  <c r="C940" i="25"/>
  <c r="C941" i="25"/>
  <c r="C942" i="25"/>
  <c r="C943" i="25"/>
  <c r="C944" i="25"/>
  <c r="C945" i="25"/>
  <c r="C946" i="25"/>
  <c r="C947" i="25"/>
  <c r="C948" i="25"/>
  <c r="C949" i="25"/>
  <c r="C950" i="25"/>
  <c r="C951" i="25"/>
  <c r="C952" i="25"/>
  <c r="C953" i="25"/>
  <c r="C954" i="25"/>
  <c r="C955" i="25"/>
  <c r="C956" i="25"/>
  <c r="C957" i="25"/>
  <c r="C958" i="25"/>
  <c r="C959" i="25"/>
  <c r="C960" i="25"/>
  <c r="C961" i="25"/>
  <c r="C962" i="25"/>
  <c r="C963" i="25"/>
  <c r="C964" i="25"/>
  <c r="C965" i="25"/>
  <c r="C966" i="25"/>
  <c r="C967" i="25"/>
  <c r="C968" i="25"/>
  <c r="C969" i="25"/>
  <c r="C970" i="25"/>
  <c r="C971" i="25"/>
  <c r="C972" i="25"/>
  <c r="C973" i="25"/>
  <c r="C974" i="25"/>
  <c r="C975" i="25"/>
  <c r="C976" i="25"/>
  <c r="C977" i="25"/>
  <c r="C978" i="25"/>
  <c r="C979" i="25"/>
  <c r="C980" i="25"/>
  <c r="C981" i="25"/>
  <c r="C982" i="25"/>
  <c r="C983" i="25"/>
  <c r="C984" i="25"/>
  <c r="C985" i="25"/>
  <c r="C986" i="25"/>
  <c r="C987" i="25"/>
  <c r="C988" i="25"/>
  <c r="C989" i="25"/>
  <c r="C990" i="25"/>
  <c r="C991" i="25"/>
  <c r="C992" i="25"/>
  <c r="C993" i="25"/>
  <c r="C994" i="25"/>
  <c r="C995" i="25"/>
  <c r="C996" i="25"/>
  <c r="C997" i="25"/>
  <c r="C998" i="25"/>
  <c r="C999" i="25"/>
  <c r="C1000" i="25"/>
  <c r="C1001" i="25"/>
  <c r="C1002" i="25"/>
  <c r="C1003" i="25"/>
  <c r="C1004" i="25"/>
  <c r="C1005" i="25"/>
  <c r="C1006" i="25"/>
  <c r="C1007" i="25"/>
  <c r="C1008" i="25"/>
  <c r="C1009" i="25"/>
  <c r="C1010" i="25"/>
  <c r="C1011" i="25"/>
  <c r="C1012" i="25"/>
  <c r="C1013" i="25"/>
  <c r="C1014" i="25"/>
  <c r="C1015" i="25"/>
  <c r="C1016" i="25"/>
  <c r="C1017" i="25"/>
  <c r="C1018" i="25"/>
  <c r="C1019" i="25"/>
  <c r="C1020" i="25"/>
  <c r="C1021" i="25"/>
  <c r="C1022" i="25"/>
  <c r="C1023" i="25"/>
  <c r="C1024" i="25"/>
  <c r="C1025" i="25"/>
  <c r="C1026" i="25"/>
  <c r="C1027" i="25"/>
  <c r="C1028" i="25"/>
  <c r="C1029" i="25"/>
  <c r="C1030" i="25"/>
  <c r="C1031" i="25"/>
  <c r="C1032" i="25"/>
  <c r="C1033" i="25"/>
  <c r="C1034" i="25"/>
  <c r="C1035" i="25"/>
  <c r="C1036" i="25"/>
  <c r="C1037" i="25"/>
  <c r="C1038" i="25"/>
  <c r="C1039" i="25"/>
  <c r="C1040" i="25"/>
  <c r="C1041" i="25"/>
  <c r="C1042" i="25"/>
  <c r="C1043" i="25"/>
  <c r="C1044" i="25"/>
  <c r="C1045" i="25"/>
  <c r="C1046" i="25"/>
  <c r="C1047" i="25"/>
  <c r="C1048" i="25"/>
  <c r="C1049" i="25"/>
  <c r="C1050" i="25"/>
  <c r="C1051" i="25"/>
  <c r="C1052" i="25"/>
  <c r="C1053" i="25"/>
  <c r="C1054" i="25"/>
  <c r="C1055" i="25"/>
  <c r="C1056" i="25"/>
  <c r="C1057" i="25"/>
  <c r="C1058" i="25"/>
  <c r="C1059" i="25"/>
  <c r="C1060" i="25"/>
  <c r="C1061" i="25"/>
  <c r="C1062" i="25"/>
  <c r="C1063" i="25"/>
  <c r="C1064" i="25"/>
  <c r="C1065" i="25"/>
  <c r="C1066" i="25"/>
  <c r="C1067" i="25"/>
  <c r="C1068" i="25"/>
  <c r="C1069" i="25"/>
  <c r="C1070" i="25"/>
  <c r="C1071" i="25"/>
  <c r="C1072" i="25"/>
  <c r="C1073" i="25"/>
  <c r="C1074" i="25"/>
  <c r="C1075" i="25"/>
  <c r="C1076" i="25"/>
  <c r="C1077" i="25"/>
  <c r="C1078" i="25"/>
  <c r="C1079" i="25"/>
  <c r="C1080" i="25"/>
  <c r="C1081" i="25"/>
  <c r="C1082" i="25"/>
  <c r="C1083" i="25"/>
  <c r="C1084" i="25"/>
  <c r="C1085" i="25"/>
  <c r="C1086" i="25"/>
  <c r="C1087" i="25"/>
  <c r="C1088" i="25"/>
  <c r="C1089" i="25"/>
  <c r="C1090" i="25"/>
  <c r="C1091" i="25"/>
  <c r="C1092" i="25"/>
  <c r="C1093" i="25"/>
  <c r="C1094" i="25"/>
  <c r="C1095" i="25"/>
  <c r="C1096" i="25"/>
  <c r="C1097" i="25"/>
  <c r="C1098" i="25"/>
  <c r="C1099" i="25"/>
  <c r="C1100" i="25"/>
  <c r="C1101" i="25"/>
  <c r="C1102" i="25"/>
  <c r="C1103" i="25"/>
  <c r="C1104" i="25"/>
  <c r="C1105" i="25"/>
  <c r="C1106" i="25"/>
  <c r="C1107" i="25"/>
  <c r="C1108" i="25"/>
  <c r="C1109" i="25"/>
  <c r="C1110" i="25"/>
  <c r="C1111" i="25"/>
  <c r="C1112" i="25"/>
  <c r="C1113" i="25"/>
  <c r="C1114" i="25"/>
  <c r="C1115" i="25"/>
  <c r="C1116" i="25"/>
  <c r="C1117" i="25"/>
  <c r="C1118" i="25"/>
  <c r="C1119" i="25"/>
  <c r="C1120" i="25"/>
  <c r="C1121" i="25"/>
  <c r="C1122" i="25"/>
  <c r="C1123" i="25"/>
  <c r="C1124" i="25"/>
  <c r="C1125" i="25"/>
  <c r="C1126" i="25"/>
  <c r="C1127" i="25"/>
  <c r="C1128" i="25"/>
  <c r="C1129" i="25"/>
  <c r="C1130" i="25"/>
  <c r="C1131" i="25"/>
  <c r="C1132" i="25"/>
  <c r="C1133" i="25"/>
  <c r="C1134" i="25"/>
  <c r="C1135" i="25"/>
  <c r="C1136" i="25"/>
  <c r="C1137" i="25"/>
  <c r="C1138" i="25"/>
  <c r="C1139" i="25"/>
  <c r="C1140" i="25"/>
  <c r="C1141" i="25"/>
  <c r="C1142" i="25"/>
  <c r="C1143" i="25"/>
  <c r="C1144" i="25"/>
  <c r="C1145" i="25"/>
  <c r="C1146" i="25"/>
  <c r="C1147" i="25"/>
  <c r="C1148" i="25"/>
  <c r="C1149" i="25"/>
  <c r="C1150" i="25"/>
  <c r="C1151" i="25"/>
  <c r="C1152" i="25"/>
  <c r="C1153" i="25"/>
  <c r="C1154" i="25"/>
  <c r="C1155" i="25"/>
  <c r="C1156" i="25"/>
  <c r="C1157" i="25"/>
  <c r="C1158" i="25"/>
  <c r="C1159" i="25"/>
  <c r="C1160" i="25"/>
  <c r="C1161" i="25"/>
  <c r="C1162" i="25"/>
  <c r="C1163" i="25"/>
  <c r="C1164" i="25"/>
  <c r="C1165" i="25"/>
  <c r="C1166" i="25"/>
  <c r="C1167" i="25"/>
  <c r="C1168" i="25"/>
  <c r="C1169" i="25"/>
  <c r="C1170" i="25"/>
  <c r="C1171" i="25"/>
  <c r="C1172" i="25"/>
  <c r="C1173" i="25"/>
  <c r="C1174" i="25"/>
  <c r="C1175" i="25"/>
  <c r="C1176" i="25"/>
  <c r="C1177" i="25"/>
  <c r="C1178" i="25"/>
  <c r="C1179" i="25"/>
  <c r="C1180" i="25"/>
  <c r="C1181" i="25"/>
  <c r="C1182" i="25"/>
  <c r="C1183" i="25"/>
  <c r="C1184" i="25"/>
  <c r="C1185" i="25"/>
  <c r="C1186" i="25"/>
  <c r="C1187" i="25"/>
  <c r="C1188" i="25"/>
  <c r="C1189" i="25"/>
  <c r="C1190" i="25"/>
  <c r="C1191" i="25"/>
  <c r="C1192" i="25"/>
  <c r="C1193" i="25"/>
  <c r="C1194" i="25"/>
  <c r="C1195" i="25"/>
  <c r="C1196" i="25"/>
  <c r="C1197" i="25"/>
  <c r="C1198" i="25"/>
  <c r="C1199" i="25"/>
  <c r="C1200" i="25"/>
  <c r="C1201" i="25"/>
  <c r="C1202" i="25"/>
  <c r="C1203" i="25"/>
  <c r="C1204" i="25"/>
  <c r="C1205" i="25"/>
  <c r="C1206" i="25"/>
  <c r="C1207" i="25"/>
  <c r="C1208" i="25"/>
  <c r="C1209" i="25"/>
  <c r="C1210" i="25"/>
  <c r="C1211" i="25"/>
  <c r="C1212" i="25"/>
  <c r="C1213" i="25"/>
  <c r="C1214" i="25"/>
  <c r="C1215" i="25"/>
  <c r="C1216" i="25"/>
  <c r="C1217" i="25"/>
  <c r="C1218" i="25"/>
  <c r="C1219" i="25"/>
  <c r="C1220" i="25"/>
  <c r="C1221" i="25"/>
  <c r="C1222" i="25"/>
  <c r="C1223" i="25"/>
  <c r="C1224" i="25"/>
  <c r="C1225" i="25"/>
  <c r="C1226" i="25"/>
  <c r="C1227" i="25"/>
  <c r="C1228" i="25"/>
  <c r="C1229" i="25"/>
  <c r="C1230" i="25"/>
  <c r="C1231" i="25"/>
  <c r="C1232" i="25"/>
  <c r="C1233" i="25"/>
  <c r="C1234" i="25"/>
  <c r="C1235" i="25"/>
  <c r="C1236" i="25"/>
  <c r="C1237" i="25"/>
  <c r="C1238" i="25"/>
  <c r="C1239" i="25"/>
  <c r="C1240" i="25"/>
  <c r="C1241" i="25"/>
  <c r="C1242" i="25"/>
  <c r="C1243" i="25"/>
  <c r="C1244" i="25"/>
  <c r="C1245" i="25"/>
  <c r="C1246" i="25"/>
  <c r="C1247" i="25"/>
  <c r="C1248" i="25"/>
  <c r="C1249" i="25"/>
  <c r="C1250" i="25"/>
  <c r="C1251" i="25"/>
  <c r="C1252" i="25"/>
  <c r="C1253" i="25"/>
  <c r="C1254" i="25"/>
  <c r="C1255" i="25"/>
  <c r="C1256" i="25"/>
  <c r="C1257" i="25"/>
  <c r="C1258" i="25"/>
  <c r="C1259" i="25"/>
  <c r="C1260" i="25"/>
  <c r="C1261" i="25"/>
  <c r="C1262" i="25"/>
  <c r="C1263" i="25"/>
  <c r="C1264" i="25"/>
  <c r="C1265" i="25"/>
  <c r="C1266" i="25"/>
  <c r="C1267" i="25"/>
  <c r="C1268" i="25"/>
  <c r="C1269" i="25"/>
  <c r="C1270" i="25"/>
  <c r="C1271" i="25"/>
  <c r="C1272" i="25"/>
  <c r="C1273" i="25"/>
  <c r="C1274" i="25"/>
  <c r="C1275" i="25"/>
  <c r="C1276" i="25"/>
  <c r="C1277" i="25"/>
  <c r="C1278" i="25"/>
  <c r="C1279" i="25"/>
  <c r="C1280" i="25"/>
  <c r="C1281" i="25"/>
  <c r="C1282" i="25"/>
  <c r="C1283" i="25"/>
  <c r="C1284" i="25"/>
  <c r="C1285" i="25"/>
  <c r="C1286" i="25"/>
  <c r="C1287" i="25"/>
  <c r="C1288" i="25"/>
  <c r="C1289" i="25"/>
  <c r="C1290" i="25"/>
  <c r="C1291" i="25"/>
  <c r="C1292" i="25"/>
  <c r="C1293" i="25"/>
  <c r="C1294" i="25"/>
  <c r="C1295" i="25"/>
  <c r="C1296" i="25"/>
  <c r="C1297" i="25"/>
  <c r="C1298" i="25"/>
  <c r="C1299" i="25"/>
  <c r="C1300" i="25"/>
  <c r="C1301" i="25"/>
  <c r="C1302" i="25"/>
  <c r="C1303" i="25"/>
  <c r="C1304" i="25"/>
  <c r="C1305" i="25"/>
  <c r="C1306" i="25"/>
  <c r="C1307" i="25"/>
  <c r="C1308" i="25"/>
  <c r="C1309" i="25"/>
  <c r="C1310" i="25"/>
  <c r="C3" i="25"/>
  <c r="B4" i="25"/>
  <c r="B5" i="25"/>
  <c r="B6" i="25"/>
  <c r="B7" i="25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3" i="25"/>
  <c r="B44" i="25"/>
  <c r="B45" i="25"/>
  <c r="B46" i="25"/>
  <c r="B47" i="25"/>
  <c r="B48" i="25"/>
  <c r="B49" i="25"/>
  <c r="B50" i="25"/>
  <c r="B51" i="25"/>
  <c r="B52" i="25"/>
  <c r="B53" i="25"/>
  <c r="B54" i="25"/>
  <c r="B55" i="25"/>
  <c r="B56" i="25"/>
  <c r="B57" i="25"/>
  <c r="B58" i="25"/>
  <c r="B59" i="25"/>
  <c r="B60" i="25"/>
  <c r="B61" i="25"/>
  <c r="B62" i="25"/>
  <c r="B63" i="25"/>
  <c r="B64" i="25"/>
  <c r="B65" i="25"/>
  <c r="B66" i="25"/>
  <c r="B67" i="25"/>
  <c r="B68" i="25"/>
  <c r="B69" i="25"/>
  <c r="B70" i="25"/>
  <c r="B71" i="25"/>
  <c r="B72" i="25"/>
  <c r="B73" i="25"/>
  <c r="B74" i="25"/>
  <c r="B75" i="25"/>
  <c r="B76" i="25"/>
  <c r="B77" i="25"/>
  <c r="B78" i="25"/>
  <c r="B79" i="25"/>
  <c r="B80" i="25"/>
  <c r="B81" i="25"/>
  <c r="B82" i="25"/>
  <c r="B83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4" i="25"/>
  <c r="B105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B136" i="25"/>
  <c r="B137" i="25"/>
  <c r="B138" i="25"/>
  <c r="B139" i="25"/>
  <c r="B140" i="25"/>
  <c r="B141" i="25"/>
  <c r="B142" i="25"/>
  <c r="B143" i="25"/>
  <c r="B144" i="25"/>
  <c r="B145" i="25"/>
  <c r="B146" i="25"/>
  <c r="B147" i="25"/>
  <c r="B148" i="25"/>
  <c r="B149" i="25"/>
  <c r="B150" i="25"/>
  <c r="B151" i="25"/>
  <c r="B152" i="25"/>
  <c r="B153" i="25"/>
  <c r="B154" i="25"/>
  <c r="B155" i="25"/>
  <c r="B156" i="25"/>
  <c r="B157" i="25"/>
  <c r="B158" i="25"/>
  <c r="B159" i="25"/>
  <c r="B160" i="25"/>
  <c r="B161" i="25"/>
  <c r="B162" i="25"/>
  <c r="B163" i="25"/>
  <c r="B164" i="25"/>
  <c r="B165" i="25"/>
  <c r="B166" i="25"/>
  <c r="B167" i="25"/>
  <c r="B168" i="25"/>
  <c r="B169" i="25"/>
  <c r="B170" i="25"/>
  <c r="B171" i="25"/>
  <c r="B172" i="25"/>
  <c r="B173" i="25"/>
  <c r="B174" i="25"/>
  <c r="B175" i="25"/>
  <c r="B176" i="25"/>
  <c r="B177" i="25"/>
  <c r="B178" i="25"/>
  <c r="B179" i="25"/>
  <c r="B180" i="25"/>
  <c r="B181" i="25"/>
  <c r="B182" i="25"/>
  <c r="B183" i="25"/>
  <c r="B184" i="25"/>
  <c r="B185" i="25"/>
  <c r="B186" i="25"/>
  <c r="B187" i="25"/>
  <c r="B188" i="25"/>
  <c r="B189" i="25"/>
  <c r="B190" i="25"/>
  <c r="B191" i="25"/>
  <c r="B192" i="25"/>
  <c r="B193" i="25"/>
  <c r="B194" i="25"/>
  <c r="B195" i="25"/>
  <c r="B196" i="25"/>
  <c r="B197" i="25"/>
  <c r="B198" i="25"/>
  <c r="B199" i="25"/>
  <c r="B200" i="25"/>
  <c r="B201" i="25"/>
  <c r="B202" i="25"/>
  <c r="B203" i="25"/>
  <c r="B204" i="25"/>
  <c r="B205" i="25"/>
  <c r="B206" i="25"/>
  <c r="B207" i="25"/>
  <c r="B208" i="25"/>
  <c r="B209" i="25"/>
  <c r="B210" i="25"/>
  <c r="B211" i="25"/>
  <c r="B212" i="25"/>
  <c r="B213" i="25"/>
  <c r="B214" i="25"/>
  <c r="B215" i="25"/>
  <c r="B216" i="25"/>
  <c r="B217" i="25"/>
  <c r="B218" i="25"/>
  <c r="B219" i="25"/>
  <c r="B220" i="25"/>
  <c r="B221" i="25"/>
  <c r="B222" i="25"/>
  <c r="B223" i="25"/>
  <c r="B224" i="25"/>
  <c r="B225" i="25"/>
  <c r="B226" i="25"/>
  <c r="B227" i="25"/>
  <c r="B228" i="25"/>
  <c r="B229" i="25"/>
  <c r="B230" i="25"/>
  <c r="B231" i="25"/>
  <c r="B232" i="25"/>
  <c r="B233" i="25"/>
  <c r="B234" i="25"/>
  <c r="B235" i="25"/>
  <c r="B236" i="25"/>
  <c r="B237" i="25"/>
  <c r="B238" i="25"/>
  <c r="B239" i="25"/>
  <c r="B240" i="25"/>
  <c r="B241" i="25"/>
  <c r="B242" i="25"/>
  <c r="B243" i="25"/>
  <c r="B244" i="25"/>
  <c r="B245" i="25"/>
  <c r="B246" i="25"/>
  <c r="B247" i="25"/>
  <c r="B248" i="25"/>
  <c r="B249" i="25"/>
  <c r="B250" i="25"/>
  <c r="B251" i="25"/>
  <c r="B252" i="25"/>
  <c r="B253" i="25"/>
  <c r="B254" i="25"/>
  <c r="B255" i="25"/>
  <c r="B256" i="25"/>
  <c r="B257" i="25"/>
  <c r="B258" i="25"/>
  <c r="B259" i="25"/>
  <c r="B260" i="25"/>
  <c r="B261" i="25"/>
  <c r="B262" i="25"/>
  <c r="B263" i="25"/>
  <c r="B264" i="25"/>
  <c r="B265" i="25"/>
  <c r="B266" i="25"/>
  <c r="B267" i="25"/>
  <c r="B268" i="25"/>
  <c r="B269" i="25"/>
  <c r="B270" i="25"/>
  <c r="B271" i="25"/>
  <c r="B272" i="25"/>
  <c r="B273" i="25"/>
  <c r="B274" i="25"/>
  <c r="B275" i="25"/>
  <c r="B276" i="25"/>
  <c r="B277" i="25"/>
  <c r="B278" i="25"/>
  <c r="B279" i="25"/>
  <c r="B280" i="25"/>
  <c r="B281" i="25"/>
  <c r="B282" i="25"/>
  <c r="B283" i="25"/>
  <c r="B284" i="25"/>
  <c r="B285" i="25"/>
  <c r="B286" i="25"/>
  <c r="B287" i="25"/>
  <c r="B288" i="25"/>
  <c r="B289" i="25"/>
  <c r="B290" i="25"/>
  <c r="B291" i="25"/>
  <c r="B292" i="25"/>
  <c r="B293" i="25"/>
  <c r="B294" i="25"/>
  <c r="B295" i="25"/>
  <c r="B296" i="25"/>
  <c r="B297" i="25"/>
  <c r="B298" i="25"/>
  <c r="B299" i="25"/>
  <c r="B300" i="25"/>
  <c r="B301" i="25"/>
  <c r="B302" i="25"/>
  <c r="B303" i="25"/>
  <c r="B304" i="25"/>
  <c r="B305" i="25"/>
  <c r="B306" i="25"/>
  <c r="B307" i="25"/>
  <c r="B308" i="25"/>
  <c r="B309" i="25"/>
  <c r="B310" i="25"/>
  <c r="B311" i="25"/>
  <c r="B312" i="25"/>
  <c r="B313" i="25"/>
  <c r="B314" i="25"/>
  <c r="B315" i="25"/>
  <c r="B316" i="25"/>
  <c r="B317" i="25"/>
  <c r="B318" i="25"/>
  <c r="B319" i="25"/>
  <c r="B320" i="25"/>
  <c r="B321" i="25"/>
  <c r="B322" i="25"/>
  <c r="B323" i="25"/>
  <c r="B324" i="25"/>
  <c r="B325" i="25"/>
  <c r="B326" i="25"/>
  <c r="B327" i="25"/>
  <c r="B328" i="25"/>
  <c r="B329" i="25"/>
  <c r="B330" i="25"/>
  <c r="B331" i="25"/>
  <c r="B332" i="25"/>
  <c r="B333" i="25"/>
  <c r="B334" i="25"/>
  <c r="B335" i="25"/>
  <c r="B336" i="25"/>
  <c r="B337" i="25"/>
  <c r="B338" i="25"/>
  <c r="B339" i="25"/>
  <c r="B340" i="25"/>
  <c r="B341" i="25"/>
  <c r="B342" i="25"/>
  <c r="B343" i="25"/>
  <c r="B344" i="25"/>
  <c r="B345" i="25"/>
  <c r="B346" i="25"/>
  <c r="B347" i="25"/>
  <c r="B348" i="25"/>
  <c r="B349" i="25"/>
  <c r="B350" i="25"/>
  <c r="B351" i="25"/>
  <c r="B352" i="25"/>
  <c r="B353" i="25"/>
  <c r="B354" i="25"/>
  <c r="B355" i="25"/>
  <c r="B356" i="25"/>
  <c r="B357" i="25"/>
  <c r="B358" i="25"/>
  <c r="B359" i="25"/>
  <c r="B360" i="25"/>
  <c r="B361" i="25"/>
  <c r="B362" i="25"/>
  <c r="B363" i="25"/>
  <c r="B364" i="25"/>
  <c r="B365" i="25"/>
  <c r="B366" i="25"/>
  <c r="B367" i="25"/>
  <c r="B368" i="25"/>
  <c r="B369" i="25"/>
  <c r="B370" i="25"/>
  <c r="B371" i="25"/>
  <c r="B372" i="25"/>
  <c r="B373" i="25"/>
  <c r="B374" i="25"/>
  <c r="B375" i="25"/>
  <c r="B376" i="25"/>
  <c r="B377" i="25"/>
  <c r="B378" i="25"/>
  <c r="B379" i="25"/>
  <c r="B380" i="25"/>
  <c r="B381" i="25"/>
  <c r="B382" i="25"/>
  <c r="B383" i="25"/>
  <c r="B384" i="25"/>
  <c r="B385" i="25"/>
  <c r="B386" i="25"/>
  <c r="B387" i="25"/>
  <c r="B388" i="25"/>
  <c r="B389" i="25"/>
  <c r="B390" i="25"/>
  <c r="B391" i="25"/>
  <c r="B392" i="25"/>
  <c r="B393" i="25"/>
  <c r="B394" i="25"/>
  <c r="B395" i="25"/>
  <c r="B396" i="25"/>
  <c r="B397" i="25"/>
  <c r="B398" i="25"/>
  <c r="B399" i="25"/>
  <c r="B400" i="25"/>
  <c r="B401" i="25"/>
  <c r="B402" i="25"/>
  <c r="B403" i="25"/>
  <c r="B404" i="25"/>
  <c r="B405" i="25"/>
  <c r="B406" i="25"/>
  <c r="B407" i="25"/>
  <c r="B408" i="25"/>
  <c r="B409" i="25"/>
  <c r="B410" i="25"/>
  <c r="B411" i="25"/>
  <c r="B412" i="25"/>
  <c r="B413" i="25"/>
  <c r="B414" i="25"/>
  <c r="B415" i="25"/>
  <c r="B416" i="25"/>
  <c r="B417" i="25"/>
  <c r="B418" i="25"/>
  <c r="B419" i="25"/>
  <c r="B420" i="25"/>
  <c r="B421" i="25"/>
  <c r="B422" i="25"/>
  <c r="B423" i="25"/>
  <c r="B424" i="25"/>
  <c r="B425" i="25"/>
  <c r="B426" i="25"/>
  <c r="B427" i="25"/>
  <c r="B428" i="25"/>
  <c r="B429" i="25"/>
  <c r="B430" i="25"/>
  <c r="B431" i="25"/>
  <c r="B432" i="25"/>
  <c r="B433" i="25"/>
  <c r="B434" i="25"/>
  <c r="B435" i="25"/>
  <c r="B436" i="25"/>
  <c r="B437" i="25"/>
  <c r="B438" i="25"/>
  <c r="B439" i="25"/>
  <c r="B440" i="25"/>
  <c r="B441" i="25"/>
  <c r="B442" i="25"/>
  <c r="B443" i="25"/>
  <c r="B444" i="25"/>
  <c r="B445" i="25"/>
  <c r="B446" i="25"/>
  <c r="B447" i="25"/>
  <c r="B448" i="25"/>
  <c r="B449" i="25"/>
  <c r="B450" i="25"/>
  <c r="B451" i="25"/>
  <c r="B452" i="25"/>
  <c r="B453" i="25"/>
  <c r="B454" i="25"/>
  <c r="B455" i="25"/>
  <c r="B456" i="25"/>
  <c r="B457" i="25"/>
  <c r="B458" i="25"/>
  <c r="B459" i="25"/>
  <c r="B460" i="25"/>
  <c r="B461" i="25"/>
  <c r="B462" i="25"/>
  <c r="B463" i="25"/>
  <c r="B464" i="25"/>
  <c r="B465" i="25"/>
  <c r="B466" i="25"/>
  <c r="B467" i="25"/>
  <c r="B468" i="25"/>
  <c r="B469" i="25"/>
  <c r="B470" i="25"/>
  <c r="B471" i="25"/>
  <c r="B472" i="25"/>
  <c r="B473" i="25"/>
  <c r="B474" i="25"/>
  <c r="B475" i="25"/>
  <c r="B476" i="25"/>
  <c r="B477" i="25"/>
  <c r="B478" i="25"/>
  <c r="B479" i="25"/>
  <c r="B480" i="25"/>
  <c r="B481" i="25"/>
  <c r="B482" i="25"/>
  <c r="B483" i="25"/>
  <c r="B484" i="25"/>
  <c r="B485" i="25"/>
  <c r="B486" i="25"/>
  <c r="B487" i="25"/>
  <c r="B488" i="25"/>
  <c r="B489" i="25"/>
  <c r="B490" i="25"/>
  <c r="B491" i="25"/>
  <c r="B492" i="25"/>
  <c r="B493" i="25"/>
  <c r="B494" i="25"/>
  <c r="B495" i="25"/>
  <c r="B496" i="25"/>
  <c r="B497" i="25"/>
  <c r="B498" i="25"/>
  <c r="B499" i="25"/>
  <c r="B500" i="25"/>
  <c r="B501" i="25"/>
  <c r="B502" i="25"/>
  <c r="B503" i="25"/>
  <c r="B504" i="25"/>
  <c r="B505" i="25"/>
  <c r="B506" i="25"/>
  <c r="B507" i="25"/>
  <c r="B508" i="25"/>
  <c r="B509" i="25"/>
  <c r="B510" i="25"/>
  <c r="B511" i="25"/>
  <c r="B512" i="25"/>
  <c r="B513" i="25"/>
  <c r="B514" i="25"/>
  <c r="B515" i="25"/>
  <c r="B516" i="25"/>
  <c r="B517" i="25"/>
  <c r="B518" i="25"/>
  <c r="B519" i="25"/>
  <c r="B520" i="25"/>
  <c r="B521" i="25"/>
  <c r="B522" i="25"/>
  <c r="B523" i="25"/>
  <c r="B524" i="25"/>
  <c r="B525" i="25"/>
  <c r="B526" i="25"/>
  <c r="B527" i="25"/>
  <c r="B528" i="25"/>
  <c r="B529" i="25"/>
  <c r="B530" i="25"/>
  <c r="B531" i="25"/>
  <c r="B532" i="25"/>
  <c r="B533" i="25"/>
  <c r="B534" i="25"/>
  <c r="B535" i="25"/>
  <c r="B536" i="25"/>
  <c r="B537" i="25"/>
  <c r="B538" i="25"/>
  <c r="B539" i="25"/>
  <c r="B540" i="25"/>
  <c r="B541" i="25"/>
  <c r="B542" i="25"/>
  <c r="B543" i="25"/>
  <c r="B544" i="25"/>
  <c r="B545" i="25"/>
  <c r="B546" i="25"/>
  <c r="B547" i="25"/>
  <c r="B548" i="25"/>
  <c r="B549" i="25"/>
  <c r="B550" i="25"/>
  <c r="B551" i="25"/>
  <c r="B552" i="25"/>
  <c r="B553" i="25"/>
  <c r="B554" i="25"/>
  <c r="B555" i="25"/>
  <c r="B556" i="25"/>
  <c r="B557" i="25"/>
  <c r="B558" i="25"/>
  <c r="B559" i="25"/>
  <c r="B560" i="25"/>
  <c r="B561" i="25"/>
  <c r="B562" i="25"/>
  <c r="B563" i="25"/>
  <c r="B564" i="25"/>
  <c r="B565" i="25"/>
  <c r="B566" i="25"/>
  <c r="B567" i="25"/>
  <c r="B568" i="25"/>
  <c r="B569" i="25"/>
  <c r="B570" i="25"/>
  <c r="B571" i="25"/>
  <c r="B572" i="25"/>
  <c r="B573" i="25"/>
  <c r="B574" i="25"/>
  <c r="B575" i="25"/>
  <c r="B576" i="25"/>
  <c r="B577" i="25"/>
  <c r="B578" i="25"/>
  <c r="B579" i="25"/>
  <c r="B580" i="25"/>
  <c r="B581" i="25"/>
  <c r="B582" i="25"/>
  <c r="B583" i="25"/>
  <c r="B584" i="25"/>
  <c r="B585" i="25"/>
  <c r="B586" i="25"/>
  <c r="B587" i="25"/>
  <c r="B588" i="25"/>
  <c r="B589" i="25"/>
  <c r="B590" i="25"/>
  <c r="B591" i="25"/>
  <c r="B592" i="25"/>
  <c r="B593" i="25"/>
  <c r="B594" i="25"/>
  <c r="B595" i="25"/>
  <c r="B596" i="25"/>
  <c r="B597" i="25"/>
  <c r="B598" i="25"/>
  <c r="B599" i="25"/>
  <c r="B600" i="25"/>
  <c r="B601" i="25"/>
  <c r="B602" i="25"/>
  <c r="B603" i="25"/>
  <c r="B604" i="25"/>
  <c r="B605" i="25"/>
  <c r="B606" i="25"/>
  <c r="B607" i="25"/>
  <c r="B608" i="25"/>
  <c r="B609" i="25"/>
  <c r="B610" i="25"/>
  <c r="B611" i="25"/>
  <c r="B612" i="25"/>
  <c r="B613" i="25"/>
  <c r="B614" i="25"/>
  <c r="B615" i="25"/>
  <c r="B616" i="25"/>
  <c r="B617" i="25"/>
  <c r="B618" i="25"/>
  <c r="B619" i="25"/>
  <c r="B620" i="25"/>
  <c r="B621" i="25"/>
  <c r="B622" i="25"/>
  <c r="B623" i="25"/>
  <c r="B624" i="25"/>
  <c r="B625" i="25"/>
  <c r="B626" i="25"/>
  <c r="B627" i="25"/>
  <c r="B628" i="25"/>
  <c r="B629" i="25"/>
  <c r="B630" i="25"/>
  <c r="B631" i="25"/>
  <c r="B632" i="25"/>
  <c r="B633" i="25"/>
  <c r="B634" i="25"/>
  <c r="B635" i="25"/>
  <c r="B636" i="25"/>
  <c r="B637" i="25"/>
  <c r="B638" i="25"/>
  <c r="B639" i="25"/>
  <c r="B640" i="25"/>
  <c r="B641" i="25"/>
  <c r="B642" i="25"/>
  <c r="B643" i="25"/>
  <c r="B644" i="25"/>
  <c r="B645" i="25"/>
  <c r="B646" i="25"/>
  <c r="B647" i="25"/>
  <c r="B648" i="25"/>
  <c r="B649" i="25"/>
  <c r="B650" i="25"/>
  <c r="B651" i="25"/>
  <c r="B652" i="25"/>
  <c r="B653" i="25"/>
  <c r="B654" i="25"/>
  <c r="B655" i="25"/>
  <c r="B656" i="25"/>
  <c r="B657" i="25"/>
  <c r="B658" i="25"/>
  <c r="B659" i="25"/>
  <c r="B660" i="25"/>
  <c r="B661" i="25"/>
  <c r="B662" i="25"/>
  <c r="B663" i="25"/>
  <c r="B664" i="25"/>
  <c r="B665" i="25"/>
  <c r="B666" i="25"/>
  <c r="B667" i="25"/>
  <c r="B668" i="25"/>
  <c r="B669" i="25"/>
  <c r="B670" i="25"/>
  <c r="B671" i="25"/>
  <c r="B672" i="25"/>
  <c r="B673" i="25"/>
  <c r="B674" i="25"/>
  <c r="B675" i="25"/>
  <c r="B676" i="25"/>
  <c r="B677" i="25"/>
  <c r="B678" i="25"/>
  <c r="B679" i="25"/>
  <c r="B680" i="25"/>
  <c r="B681" i="25"/>
  <c r="B682" i="25"/>
  <c r="B683" i="25"/>
  <c r="B684" i="25"/>
  <c r="B685" i="25"/>
  <c r="B686" i="25"/>
  <c r="B687" i="25"/>
  <c r="B688" i="25"/>
  <c r="B689" i="25"/>
  <c r="B690" i="25"/>
  <c r="B691" i="25"/>
  <c r="B692" i="25"/>
  <c r="B693" i="25"/>
  <c r="B694" i="25"/>
  <c r="B695" i="25"/>
  <c r="B696" i="25"/>
  <c r="B697" i="25"/>
  <c r="B698" i="25"/>
  <c r="B699" i="25"/>
  <c r="B700" i="25"/>
  <c r="B701" i="25"/>
  <c r="B702" i="25"/>
  <c r="B703" i="25"/>
  <c r="B704" i="25"/>
  <c r="B705" i="25"/>
  <c r="B706" i="25"/>
  <c r="B707" i="25"/>
  <c r="B708" i="25"/>
  <c r="B709" i="25"/>
  <c r="B710" i="25"/>
  <c r="B711" i="25"/>
  <c r="B712" i="25"/>
  <c r="B713" i="25"/>
  <c r="B714" i="25"/>
  <c r="B715" i="25"/>
  <c r="B716" i="25"/>
  <c r="B717" i="25"/>
  <c r="B718" i="25"/>
  <c r="B719" i="25"/>
  <c r="B720" i="25"/>
  <c r="B721" i="25"/>
  <c r="B722" i="25"/>
  <c r="B723" i="25"/>
  <c r="B724" i="25"/>
  <c r="B725" i="25"/>
  <c r="B726" i="25"/>
  <c r="B727" i="25"/>
  <c r="B728" i="25"/>
  <c r="B729" i="25"/>
  <c r="B730" i="25"/>
  <c r="B731" i="25"/>
  <c r="B732" i="25"/>
  <c r="B733" i="25"/>
  <c r="B734" i="25"/>
  <c r="B735" i="25"/>
  <c r="B736" i="25"/>
  <c r="B737" i="25"/>
  <c r="B738" i="25"/>
  <c r="B739" i="25"/>
  <c r="B740" i="25"/>
  <c r="B741" i="25"/>
  <c r="B742" i="25"/>
  <c r="B743" i="25"/>
  <c r="B744" i="25"/>
  <c r="B745" i="25"/>
  <c r="B746" i="25"/>
  <c r="B747" i="25"/>
  <c r="B748" i="25"/>
  <c r="B749" i="25"/>
  <c r="B750" i="25"/>
  <c r="B751" i="25"/>
  <c r="B752" i="25"/>
  <c r="B753" i="25"/>
  <c r="B754" i="25"/>
  <c r="B755" i="25"/>
  <c r="B756" i="25"/>
  <c r="B757" i="25"/>
  <c r="B758" i="25"/>
  <c r="B759" i="25"/>
  <c r="B760" i="25"/>
  <c r="B761" i="25"/>
  <c r="B762" i="25"/>
  <c r="B763" i="25"/>
  <c r="B764" i="25"/>
  <c r="B765" i="25"/>
  <c r="B766" i="25"/>
  <c r="B767" i="25"/>
  <c r="B768" i="25"/>
  <c r="B769" i="25"/>
  <c r="B770" i="25"/>
  <c r="B771" i="25"/>
  <c r="B772" i="25"/>
  <c r="B773" i="25"/>
  <c r="B774" i="25"/>
  <c r="B775" i="25"/>
  <c r="B776" i="25"/>
  <c r="B777" i="25"/>
  <c r="B778" i="25"/>
  <c r="B779" i="25"/>
  <c r="B780" i="25"/>
  <c r="B781" i="25"/>
  <c r="B782" i="25"/>
  <c r="B783" i="25"/>
  <c r="B784" i="25"/>
  <c r="B785" i="25"/>
  <c r="B786" i="25"/>
  <c r="B787" i="25"/>
  <c r="B788" i="25"/>
  <c r="B789" i="25"/>
  <c r="B790" i="25"/>
  <c r="B791" i="25"/>
  <c r="B792" i="25"/>
  <c r="B793" i="25"/>
  <c r="B794" i="25"/>
  <c r="B795" i="25"/>
  <c r="B796" i="25"/>
  <c r="B797" i="25"/>
  <c r="B798" i="25"/>
  <c r="B799" i="25"/>
  <c r="B800" i="25"/>
  <c r="B801" i="25"/>
  <c r="B802" i="25"/>
  <c r="B803" i="25"/>
  <c r="B804" i="25"/>
  <c r="B805" i="25"/>
  <c r="B806" i="25"/>
  <c r="B807" i="25"/>
  <c r="B808" i="25"/>
  <c r="B809" i="25"/>
  <c r="B810" i="25"/>
  <c r="B811" i="25"/>
  <c r="B812" i="25"/>
  <c r="B813" i="25"/>
  <c r="B814" i="25"/>
  <c r="B815" i="25"/>
  <c r="B816" i="25"/>
  <c r="B817" i="25"/>
  <c r="B818" i="25"/>
  <c r="B819" i="25"/>
  <c r="B820" i="25"/>
  <c r="B821" i="25"/>
  <c r="B822" i="25"/>
  <c r="B823" i="25"/>
  <c r="B824" i="25"/>
  <c r="B825" i="25"/>
  <c r="B826" i="25"/>
  <c r="B827" i="25"/>
  <c r="B828" i="25"/>
  <c r="B829" i="25"/>
  <c r="B830" i="25"/>
  <c r="B831" i="25"/>
  <c r="B832" i="25"/>
  <c r="B833" i="25"/>
  <c r="B834" i="25"/>
  <c r="B835" i="25"/>
  <c r="B836" i="25"/>
  <c r="B837" i="25"/>
  <c r="B838" i="25"/>
  <c r="B839" i="25"/>
  <c r="B840" i="25"/>
  <c r="B841" i="25"/>
  <c r="B842" i="25"/>
  <c r="B843" i="25"/>
  <c r="B844" i="25"/>
  <c r="B845" i="25"/>
  <c r="B846" i="25"/>
  <c r="B847" i="25"/>
  <c r="B848" i="25"/>
  <c r="B849" i="25"/>
  <c r="B850" i="25"/>
  <c r="B851" i="25"/>
  <c r="B852" i="25"/>
  <c r="B853" i="25"/>
  <c r="B854" i="25"/>
  <c r="B855" i="25"/>
  <c r="B856" i="25"/>
  <c r="B857" i="25"/>
  <c r="B858" i="25"/>
  <c r="B859" i="25"/>
  <c r="B860" i="25"/>
  <c r="B861" i="25"/>
  <c r="B862" i="25"/>
  <c r="B863" i="25"/>
  <c r="B864" i="25"/>
  <c r="B865" i="25"/>
  <c r="B866" i="25"/>
  <c r="B867" i="25"/>
  <c r="B868" i="25"/>
  <c r="B869" i="25"/>
  <c r="B870" i="25"/>
  <c r="B871" i="25"/>
  <c r="B872" i="25"/>
  <c r="B873" i="25"/>
  <c r="B874" i="25"/>
  <c r="B875" i="25"/>
  <c r="B876" i="25"/>
  <c r="B877" i="25"/>
  <c r="B878" i="25"/>
  <c r="B879" i="25"/>
  <c r="B880" i="25"/>
  <c r="B881" i="25"/>
  <c r="B882" i="25"/>
  <c r="B883" i="25"/>
  <c r="B884" i="25"/>
  <c r="B885" i="25"/>
  <c r="B886" i="25"/>
  <c r="B887" i="25"/>
  <c r="B888" i="25"/>
  <c r="B889" i="25"/>
  <c r="B890" i="25"/>
  <c r="B891" i="25"/>
  <c r="B892" i="25"/>
  <c r="B893" i="25"/>
  <c r="B894" i="25"/>
  <c r="B895" i="25"/>
  <c r="B896" i="25"/>
  <c r="B897" i="25"/>
  <c r="B898" i="25"/>
  <c r="B899" i="25"/>
  <c r="B900" i="25"/>
  <c r="B901" i="25"/>
  <c r="B902" i="25"/>
  <c r="B903" i="25"/>
  <c r="B904" i="25"/>
  <c r="B905" i="25"/>
  <c r="B906" i="25"/>
  <c r="B907" i="25"/>
  <c r="B908" i="25"/>
  <c r="B909" i="25"/>
  <c r="B910" i="25"/>
  <c r="B911" i="25"/>
  <c r="B912" i="25"/>
  <c r="B913" i="25"/>
  <c r="B914" i="25"/>
  <c r="B915" i="25"/>
  <c r="B916" i="25"/>
  <c r="B917" i="25"/>
  <c r="B918" i="25"/>
  <c r="B919" i="25"/>
  <c r="B920" i="25"/>
  <c r="B921" i="25"/>
  <c r="B922" i="25"/>
  <c r="B923" i="25"/>
  <c r="B924" i="25"/>
  <c r="B925" i="25"/>
  <c r="B926" i="25"/>
  <c r="B927" i="25"/>
  <c r="B928" i="25"/>
  <c r="B929" i="25"/>
  <c r="B930" i="25"/>
  <c r="B931" i="25"/>
  <c r="B932" i="25"/>
  <c r="B933" i="25"/>
  <c r="B934" i="25"/>
  <c r="B935" i="25"/>
  <c r="B936" i="25"/>
  <c r="B937" i="25"/>
  <c r="B938" i="25"/>
  <c r="B939" i="25"/>
  <c r="B940" i="25"/>
  <c r="B941" i="25"/>
  <c r="B942" i="25"/>
  <c r="B943" i="25"/>
  <c r="B944" i="25"/>
  <c r="B945" i="25"/>
  <c r="B946" i="25"/>
  <c r="B947" i="25"/>
  <c r="B948" i="25"/>
  <c r="B949" i="25"/>
  <c r="B950" i="25"/>
  <c r="B951" i="25"/>
  <c r="B952" i="25"/>
  <c r="B953" i="25"/>
  <c r="B954" i="25"/>
  <c r="B955" i="25"/>
  <c r="B956" i="25"/>
  <c r="B957" i="25"/>
  <c r="B958" i="25"/>
  <c r="B959" i="25"/>
  <c r="B960" i="25"/>
  <c r="B961" i="25"/>
  <c r="B962" i="25"/>
  <c r="B963" i="25"/>
  <c r="B964" i="25"/>
  <c r="B965" i="25"/>
  <c r="B966" i="25"/>
  <c r="B967" i="25"/>
  <c r="B968" i="25"/>
  <c r="B969" i="25"/>
  <c r="B970" i="25"/>
  <c r="B971" i="25"/>
  <c r="B972" i="25"/>
  <c r="B973" i="25"/>
  <c r="B974" i="25"/>
  <c r="B975" i="25"/>
  <c r="B976" i="25"/>
  <c r="B977" i="25"/>
  <c r="B978" i="25"/>
  <c r="B979" i="25"/>
  <c r="B980" i="25"/>
  <c r="B981" i="25"/>
  <c r="B982" i="25"/>
  <c r="B983" i="25"/>
  <c r="B984" i="25"/>
  <c r="B985" i="25"/>
  <c r="B986" i="25"/>
  <c r="B987" i="25"/>
  <c r="B988" i="25"/>
  <c r="B989" i="25"/>
  <c r="B990" i="25"/>
  <c r="B991" i="25"/>
  <c r="B992" i="25"/>
  <c r="B993" i="25"/>
  <c r="B994" i="25"/>
  <c r="B995" i="25"/>
  <c r="B996" i="25"/>
  <c r="B997" i="25"/>
  <c r="B998" i="25"/>
  <c r="B999" i="25"/>
  <c r="B1000" i="25"/>
  <c r="B1001" i="25"/>
  <c r="B1002" i="25"/>
  <c r="B1003" i="25"/>
  <c r="B1004" i="25"/>
  <c r="B1005" i="25"/>
  <c r="B1006" i="25"/>
  <c r="B1007" i="25"/>
  <c r="B1008" i="25"/>
  <c r="B1009" i="25"/>
  <c r="B1010" i="25"/>
  <c r="B1011" i="25"/>
  <c r="B1012" i="25"/>
  <c r="B1013" i="25"/>
  <c r="B1014" i="25"/>
  <c r="B1015" i="25"/>
  <c r="B1016" i="25"/>
  <c r="B1017" i="25"/>
  <c r="B1018" i="25"/>
  <c r="B1019" i="25"/>
  <c r="B1020" i="25"/>
  <c r="B1021" i="25"/>
  <c r="B1022" i="25"/>
  <c r="B1023" i="25"/>
  <c r="B1024" i="25"/>
  <c r="B1025" i="25"/>
  <c r="B1026" i="25"/>
  <c r="B1027" i="25"/>
  <c r="B1028" i="25"/>
  <c r="B1029" i="25"/>
  <c r="B1030" i="25"/>
  <c r="B1031" i="25"/>
  <c r="B1032" i="25"/>
  <c r="B1033" i="25"/>
  <c r="B1034" i="25"/>
  <c r="B1035" i="25"/>
  <c r="B1036" i="25"/>
  <c r="B1037" i="25"/>
  <c r="B1038" i="25"/>
  <c r="B1039" i="25"/>
  <c r="B1040" i="25"/>
  <c r="B1041" i="25"/>
  <c r="B1042" i="25"/>
  <c r="B1043" i="25"/>
  <c r="B1044" i="25"/>
  <c r="B1045" i="25"/>
  <c r="B1046" i="25"/>
  <c r="B1047" i="25"/>
  <c r="B1048" i="25"/>
  <c r="B1049" i="25"/>
  <c r="B1050" i="25"/>
  <c r="B1051" i="25"/>
  <c r="B1052" i="25"/>
  <c r="B1053" i="25"/>
  <c r="B1054" i="25"/>
  <c r="B1055" i="25"/>
  <c r="B1056" i="25"/>
  <c r="B1057" i="25"/>
  <c r="B1058" i="25"/>
  <c r="B1059" i="25"/>
  <c r="B1060" i="25"/>
  <c r="B1061" i="25"/>
  <c r="B1062" i="25"/>
  <c r="B1063" i="25"/>
  <c r="B1064" i="25"/>
  <c r="B1065" i="25"/>
  <c r="B1066" i="25"/>
  <c r="B1067" i="25"/>
  <c r="B1068" i="25"/>
  <c r="B1069" i="25"/>
  <c r="B1070" i="25"/>
  <c r="B1071" i="25"/>
  <c r="B1072" i="25"/>
  <c r="B1073" i="25"/>
  <c r="B1074" i="25"/>
  <c r="B1075" i="25"/>
  <c r="B1076" i="25"/>
  <c r="B1077" i="25"/>
  <c r="B1078" i="25"/>
  <c r="B1079" i="25"/>
  <c r="B1080" i="25"/>
  <c r="B1081" i="25"/>
  <c r="B1082" i="25"/>
  <c r="B1083" i="25"/>
  <c r="B1084" i="25"/>
  <c r="B1085" i="25"/>
  <c r="B1086" i="25"/>
  <c r="B1087" i="25"/>
  <c r="B1088" i="25"/>
  <c r="B1089" i="25"/>
  <c r="B1090" i="25"/>
  <c r="B1091" i="25"/>
  <c r="B1092" i="25"/>
  <c r="B1093" i="25"/>
  <c r="B1094" i="25"/>
  <c r="B1095" i="25"/>
  <c r="B1096" i="25"/>
  <c r="B1097" i="25"/>
  <c r="B1098" i="25"/>
  <c r="B1099" i="25"/>
  <c r="B1100" i="25"/>
  <c r="B1101" i="25"/>
  <c r="B1102" i="25"/>
  <c r="B1103" i="25"/>
  <c r="B1104" i="25"/>
  <c r="B1105" i="25"/>
  <c r="B1106" i="25"/>
  <c r="B1107" i="25"/>
  <c r="B1108" i="25"/>
  <c r="B1109" i="25"/>
  <c r="B1110" i="25"/>
  <c r="B1111" i="25"/>
  <c r="B1112" i="25"/>
  <c r="B1113" i="25"/>
  <c r="B1114" i="25"/>
  <c r="B1115" i="25"/>
  <c r="B1116" i="25"/>
  <c r="B1117" i="25"/>
  <c r="B1118" i="25"/>
  <c r="B1119" i="25"/>
  <c r="B1120" i="25"/>
  <c r="B1121" i="25"/>
  <c r="B1122" i="25"/>
  <c r="B1123" i="25"/>
  <c r="B1124" i="25"/>
  <c r="B1125" i="25"/>
  <c r="B1126" i="25"/>
  <c r="B1127" i="25"/>
  <c r="B1128" i="25"/>
  <c r="B1129" i="25"/>
  <c r="B1130" i="25"/>
  <c r="B1131" i="25"/>
  <c r="B1132" i="25"/>
  <c r="B1133" i="25"/>
  <c r="B1134" i="25"/>
  <c r="B1135" i="25"/>
  <c r="B1136" i="25"/>
  <c r="B1137" i="25"/>
  <c r="B1138" i="25"/>
  <c r="B1139" i="25"/>
  <c r="B1140" i="25"/>
  <c r="B1141" i="25"/>
  <c r="B1142" i="25"/>
  <c r="B1143" i="25"/>
  <c r="B1144" i="25"/>
  <c r="B1145" i="25"/>
  <c r="B1146" i="25"/>
  <c r="B1147" i="25"/>
  <c r="B1148" i="25"/>
  <c r="B1149" i="25"/>
  <c r="B1150" i="25"/>
  <c r="B1151" i="25"/>
  <c r="B1152" i="25"/>
  <c r="B1153" i="25"/>
  <c r="B1154" i="25"/>
  <c r="B1155" i="25"/>
  <c r="B1156" i="25"/>
  <c r="B1157" i="25"/>
  <c r="B1158" i="25"/>
  <c r="B1159" i="25"/>
  <c r="B1160" i="25"/>
  <c r="B1161" i="25"/>
  <c r="B1162" i="25"/>
  <c r="B1163" i="25"/>
  <c r="B1164" i="25"/>
  <c r="B1165" i="25"/>
  <c r="B1166" i="25"/>
  <c r="B1167" i="25"/>
  <c r="B1168" i="25"/>
  <c r="B1169" i="25"/>
  <c r="B1170" i="25"/>
  <c r="B1171" i="25"/>
  <c r="B1172" i="25"/>
  <c r="B1173" i="25"/>
  <c r="B1174" i="25"/>
  <c r="B1175" i="25"/>
  <c r="B1176" i="25"/>
  <c r="B1177" i="25"/>
  <c r="B1178" i="25"/>
  <c r="B1179" i="25"/>
  <c r="B1180" i="25"/>
  <c r="B1181" i="25"/>
  <c r="B1182" i="25"/>
  <c r="B1183" i="25"/>
  <c r="B1184" i="25"/>
  <c r="B1185" i="25"/>
  <c r="B1186" i="25"/>
  <c r="B1187" i="25"/>
  <c r="B1188" i="25"/>
  <c r="B1189" i="25"/>
  <c r="B1190" i="25"/>
  <c r="B1191" i="25"/>
  <c r="B1192" i="25"/>
  <c r="B1193" i="25"/>
  <c r="B1194" i="25"/>
  <c r="B1195" i="25"/>
  <c r="B1196" i="25"/>
  <c r="B1197" i="25"/>
  <c r="B1198" i="25"/>
  <c r="B1199" i="25"/>
  <c r="B1200" i="25"/>
  <c r="B1201" i="25"/>
  <c r="B1202" i="25"/>
  <c r="B1203" i="25"/>
  <c r="B1204" i="25"/>
  <c r="B1205" i="25"/>
  <c r="B1206" i="25"/>
  <c r="B1207" i="25"/>
  <c r="B1208" i="25"/>
  <c r="B1209" i="25"/>
  <c r="B1210" i="25"/>
  <c r="B1211" i="25"/>
  <c r="B1212" i="25"/>
  <c r="B1213" i="25"/>
  <c r="B1214" i="25"/>
  <c r="B1215" i="25"/>
  <c r="B1216" i="25"/>
  <c r="B1217" i="25"/>
  <c r="B1218" i="25"/>
  <c r="B1219" i="25"/>
  <c r="B1220" i="25"/>
  <c r="B1221" i="25"/>
  <c r="B1222" i="25"/>
  <c r="B1223" i="25"/>
  <c r="B1224" i="25"/>
  <c r="B1225" i="25"/>
  <c r="B1226" i="25"/>
  <c r="B1227" i="25"/>
  <c r="B1228" i="25"/>
  <c r="B1229" i="25"/>
  <c r="B1230" i="25"/>
  <c r="B1231" i="25"/>
  <c r="B1232" i="25"/>
  <c r="B1233" i="25"/>
  <c r="B1234" i="25"/>
  <c r="B1235" i="25"/>
  <c r="B1236" i="25"/>
  <c r="B1237" i="25"/>
  <c r="B1238" i="25"/>
  <c r="B1239" i="25"/>
  <c r="B1240" i="25"/>
  <c r="B1241" i="25"/>
  <c r="B1242" i="25"/>
  <c r="B1243" i="25"/>
  <c r="B1244" i="25"/>
  <c r="B1245" i="25"/>
  <c r="B1246" i="25"/>
  <c r="B1247" i="25"/>
  <c r="B1248" i="25"/>
  <c r="B1249" i="25"/>
  <c r="B1250" i="25"/>
  <c r="B1251" i="25"/>
  <c r="B1252" i="25"/>
  <c r="B1253" i="25"/>
  <c r="B1254" i="25"/>
  <c r="B1255" i="25"/>
  <c r="B1256" i="25"/>
  <c r="B1257" i="25"/>
  <c r="B1258" i="25"/>
  <c r="B1259" i="25"/>
  <c r="B1260" i="25"/>
  <c r="B1261" i="25"/>
  <c r="B1262" i="25"/>
  <c r="B1263" i="25"/>
  <c r="B1264" i="25"/>
  <c r="B1265" i="25"/>
  <c r="B1266" i="25"/>
  <c r="B1267" i="25"/>
  <c r="B1268" i="25"/>
  <c r="B1269" i="25"/>
  <c r="B1270" i="25"/>
  <c r="B1271" i="25"/>
  <c r="B1272" i="25"/>
  <c r="B1273" i="25"/>
  <c r="B1274" i="25"/>
  <c r="B1275" i="25"/>
  <c r="B1276" i="25"/>
  <c r="B1277" i="25"/>
  <c r="B1278" i="25"/>
  <c r="B1279" i="25"/>
  <c r="B1280" i="25"/>
  <c r="B1281" i="25"/>
  <c r="B1282" i="25"/>
  <c r="B1283" i="25"/>
  <c r="B1284" i="25"/>
  <c r="B1285" i="25"/>
  <c r="B1286" i="25"/>
  <c r="B1287" i="25"/>
  <c r="B1288" i="25"/>
  <c r="B1289" i="25"/>
  <c r="B1290" i="25"/>
  <c r="B1291" i="25"/>
  <c r="B1292" i="25"/>
  <c r="B1293" i="25"/>
  <c r="B1294" i="25"/>
  <c r="B1295" i="25"/>
  <c r="B1296" i="25"/>
  <c r="B1297" i="25"/>
  <c r="B1298" i="25"/>
  <c r="B1299" i="25"/>
  <c r="B1300" i="25"/>
  <c r="B1301" i="25"/>
  <c r="B1302" i="25"/>
  <c r="B1303" i="25"/>
  <c r="B1304" i="25"/>
  <c r="B1305" i="25"/>
  <c r="B1306" i="25"/>
  <c r="B1307" i="25"/>
  <c r="B1308" i="25"/>
  <c r="B1309" i="25"/>
  <c r="B1310" i="25"/>
  <c r="B3" i="25"/>
  <c r="F461" i="26"/>
  <c r="F462" i="26"/>
  <c r="F463" i="26"/>
  <c r="F464" i="26"/>
  <c r="F465" i="26"/>
  <c r="F466" i="26"/>
  <c r="F467" i="26"/>
  <c r="F468" i="26"/>
  <c r="F469" i="26"/>
  <c r="F470" i="26"/>
  <c r="F471" i="26"/>
  <c r="F472" i="26"/>
  <c r="F473" i="26"/>
  <c r="F474" i="26"/>
  <c r="F475" i="26"/>
  <c r="F476" i="26"/>
  <c r="F477" i="26"/>
  <c r="F478" i="26"/>
  <c r="F479" i="26"/>
  <c r="F480" i="26"/>
  <c r="F481" i="26"/>
  <c r="F482" i="26"/>
  <c r="F483" i="26"/>
  <c r="F484" i="26"/>
  <c r="F485" i="26"/>
  <c r="F486" i="26"/>
  <c r="F487" i="26"/>
  <c r="F488" i="26"/>
  <c r="F489" i="26"/>
  <c r="F490" i="26"/>
  <c r="F491" i="26"/>
  <c r="F492" i="26"/>
  <c r="F493" i="26"/>
  <c r="F494" i="26"/>
  <c r="F495" i="26"/>
  <c r="F496" i="26"/>
  <c r="F497" i="26"/>
  <c r="F498" i="26"/>
  <c r="F499" i="26"/>
  <c r="F500" i="26"/>
  <c r="F501" i="26"/>
  <c r="F502" i="26"/>
  <c r="F503" i="26"/>
  <c r="F504" i="26"/>
  <c r="F505" i="26"/>
  <c r="F506" i="26"/>
  <c r="F507" i="26"/>
  <c r="F508" i="26"/>
  <c r="F509" i="26"/>
  <c r="F510" i="26"/>
  <c r="F511" i="26"/>
  <c r="F512" i="26"/>
  <c r="F513" i="26"/>
  <c r="F514" i="26"/>
  <c r="F515" i="26"/>
  <c r="F516" i="26"/>
  <c r="F517" i="26"/>
  <c r="F518" i="26"/>
  <c r="F519" i="26"/>
  <c r="F520" i="26"/>
  <c r="F521" i="26"/>
  <c r="F522" i="26"/>
  <c r="F523" i="26"/>
  <c r="F524" i="26"/>
  <c r="F525" i="26"/>
  <c r="F526" i="26"/>
  <c r="F527" i="26"/>
  <c r="F528" i="26"/>
  <c r="F529" i="26"/>
  <c r="F530" i="26"/>
  <c r="F531" i="26"/>
  <c r="F532" i="26"/>
  <c r="F533" i="26"/>
  <c r="F534" i="26"/>
  <c r="F535" i="26"/>
  <c r="F536" i="26"/>
  <c r="F537" i="26"/>
  <c r="F538" i="26"/>
  <c r="F539" i="26"/>
  <c r="F540" i="26"/>
  <c r="F541" i="26"/>
  <c r="F542" i="26"/>
  <c r="F543" i="26"/>
  <c r="F544" i="26"/>
  <c r="F545" i="26"/>
  <c r="F546" i="26"/>
  <c r="F547" i="26"/>
  <c r="F548" i="26"/>
  <c r="F549" i="26"/>
  <c r="F550" i="26"/>
  <c r="F551" i="26"/>
  <c r="F552" i="26"/>
  <c r="F553" i="26"/>
  <c r="F554" i="26"/>
  <c r="F555" i="26"/>
  <c r="F556" i="26"/>
  <c r="F557" i="26"/>
  <c r="F558" i="26"/>
  <c r="F559" i="26"/>
  <c r="F560" i="26"/>
  <c r="F561" i="26"/>
  <c r="F562" i="26"/>
  <c r="F563" i="26"/>
  <c r="F564" i="26"/>
  <c r="F565" i="26"/>
  <c r="F566" i="26"/>
  <c r="F567" i="26"/>
  <c r="F568" i="26"/>
  <c r="F569" i="26"/>
  <c r="F570" i="26"/>
  <c r="F571" i="26"/>
  <c r="F572" i="26"/>
  <c r="F573" i="26"/>
  <c r="F574" i="26"/>
  <c r="F575" i="26"/>
  <c r="F576" i="26"/>
  <c r="F577" i="26"/>
  <c r="F578" i="26"/>
  <c r="F579" i="26"/>
  <c r="F580" i="26"/>
  <c r="F581" i="26"/>
  <c r="F582" i="26"/>
  <c r="F583" i="26"/>
  <c r="F584" i="26"/>
  <c r="F585" i="26"/>
  <c r="F586" i="26"/>
  <c r="F587" i="26"/>
  <c r="F588" i="26"/>
  <c r="F589" i="26"/>
  <c r="F590" i="26"/>
  <c r="F591" i="26"/>
  <c r="F592" i="26"/>
  <c r="F593" i="26"/>
  <c r="F594" i="26"/>
  <c r="F595" i="26"/>
  <c r="F596" i="26"/>
  <c r="F597" i="26"/>
  <c r="F598" i="26"/>
  <c r="F599" i="26"/>
  <c r="F600" i="26"/>
  <c r="F601" i="26"/>
  <c r="F602" i="26"/>
  <c r="F603" i="26"/>
  <c r="F604" i="26"/>
  <c r="F605" i="26"/>
  <c r="F606" i="26"/>
  <c r="F607" i="26"/>
  <c r="F608" i="26"/>
  <c r="F609" i="26"/>
  <c r="F610" i="26"/>
  <c r="F611" i="26"/>
  <c r="F612" i="26"/>
  <c r="F613" i="26"/>
  <c r="F614" i="26"/>
  <c r="F615" i="26"/>
  <c r="F616" i="26"/>
  <c r="F617" i="26"/>
  <c r="F618" i="26"/>
  <c r="F619" i="26"/>
  <c r="F620" i="26"/>
  <c r="F621" i="26"/>
  <c r="F622" i="26"/>
  <c r="F623" i="26"/>
  <c r="F624" i="26"/>
  <c r="F625" i="26"/>
  <c r="F626" i="26"/>
  <c r="F627" i="26"/>
  <c r="F628" i="26"/>
  <c r="F629" i="26"/>
  <c r="F630" i="26"/>
  <c r="F631" i="26"/>
  <c r="F632" i="26"/>
  <c r="F633" i="26"/>
  <c r="F634" i="26"/>
  <c r="F635" i="26"/>
  <c r="F636" i="26"/>
  <c r="F637" i="26"/>
  <c r="F638" i="26"/>
  <c r="F639" i="26"/>
  <c r="F640" i="26"/>
  <c r="F641" i="26"/>
  <c r="F642" i="26"/>
  <c r="F643" i="26"/>
  <c r="F644" i="26"/>
  <c r="F645" i="26"/>
  <c r="F646" i="26"/>
  <c r="F647" i="26"/>
  <c r="F648" i="26"/>
  <c r="F649" i="26"/>
  <c r="F650" i="26"/>
  <c r="F651" i="26"/>
  <c r="F652" i="26"/>
  <c r="F653" i="26"/>
  <c r="F654" i="26"/>
  <c r="F655" i="26"/>
  <c r="F656" i="26"/>
  <c r="F657" i="26"/>
  <c r="F658" i="26"/>
  <c r="F659" i="26"/>
  <c r="F660" i="26"/>
  <c r="F661" i="26"/>
  <c r="F662" i="26"/>
  <c r="F663" i="26"/>
  <c r="F664" i="26"/>
  <c r="F665" i="26"/>
  <c r="F666" i="26"/>
  <c r="F667" i="26"/>
  <c r="F668" i="26"/>
  <c r="F669" i="26"/>
  <c r="F670" i="26"/>
  <c r="F671" i="26"/>
  <c r="F672" i="26"/>
  <c r="F673" i="26"/>
  <c r="F674" i="26"/>
  <c r="F675" i="26"/>
  <c r="F676" i="26"/>
  <c r="F677" i="26"/>
  <c r="F678" i="26"/>
  <c r="F679" i="26"/>
  <c r="F680" i="26"/>
  <c r="F681" i="26"/>
  <c r="F682" i="26"/>
  <c r="F683" i="26"/>
  <c r="F684" i="26"/>
  <c r="F685" i="26"/>
  <c r="F686" i="26"/>
  <c r="F687" i="26"/>
  <c r="F688" i="26"/>
  <c r="F689" i="26"/>
  <c r="F690" i="26"/>
  <c r="F691" i="26"/>
  <c r="F692" i="26"/>
  <c r="F693" i="26"/>
  <c r="F694" i="26"/>
  <c r="F695" i="26"/>
  <c r="F696" i="26"/>
  <c r="F697" i="26"/>
  <c r="F698" i="26"/>
  <c r="F699" i="26"/>
  <c r="F700" i="26"/>
  <c r="F701" i="26"/>
  <c r="F702" i="26"/>
  <c r="F703" i="26"/>
  <c r="F704" i="26"/>
  <c r="F705" i="26"/>
  <c r="F706" i="26"/>
  <c r="F707" i="26"/>
  <c r="F708" i="26"/>
  <c r="F709" i="26"/>
  <c r="F710" i="26"/>
  <c r="F711" i="26"/>
  <c r="F712" i="26"/>
  <c r="F713" i="26"/>
  <c r="F714" i="26"/>
  <c r="F715" i="26"/>
  <c r="F716" i="26"/>
  <c r="F717" i="26"/>
  <c r="F718" i="26"/>
  <c r="F719" i="26"/>
  <c r="F720" i="26"/>
  <c r="F721" i="26"/>
  <c r="F722" i="26"/>
  <c r="F723" i="26"/>
  <c r="F724" i="26"/>
  <c r="F725" i="26"/>
  <c r="F726" i="26"/>
  <c r="F727" i="26"/>
  <c r="F728" i="26"/>
  <c r="F729" i="26"/>
  <c r="F730" i="26"/>
  <c r="F731" i="26"/>
  <c r="F732" i="26"/>
  <c r="F733" i="26"/>
  <c r="F734" i="26"/>
  <c r="F735" i="26"/>
  <c r="F736" i="26"/>
  <c r="F737" i="26"/>
  <c r="F738" i="26"/>
  <c r="F739" i="26"/>
  <c r="F740" i="26"/>
  <c r="F741" i="26"/>
  <c r="F742" i="26"/>
  <c r="F743" i="26"/>
  <c r="F744" i="26"/>
  <c r="F745" i="26"/>
  <c r="F746" i="26"/>
  <c r="F747" i="26"/>
  <c r="F748" i="26"/>
  <c r="F749" i="26"/>
  <c r="F750" i="26"/>
  <c r="F751" i="26"/>
  <c r="F752" i="26"/>
  <c r="F753" i="26"/>
  <c r="F754" i="26"/>
  <c r="F755" i="26"/>
  <c r="F756" i="26"/>
  <c r="F757" i="26"/>
  <c r="F758" i="26"/>
  <c r="F759" i="26"/>
  <c r="F760" i="26"/>
  <c r="F761" i="26"/>
  <c r="F762" i="26"/>
  <c r="F763" i="26"/>
  <c r="F764" i="26"/>
  <c r="F765" i="26"/>
  <c r="F766" i="26"/>
  <c r="F767" i="26"/>
  <c r="F768" i="26"/>
  <c r="F769" i="26"/>
  <c r="F770" i="26"/>
  <c r="F771" i="26"/>
  <c r="F772" i="26"/>
  <c r="F773" i="26"/>
  <c r="F774" i="26"/>
  <c r="F775" i="26"/>
  <c r="F776" i="26"/>
  <c r="F777" i="26"/>
  <c r="F778" i="26"/>
  <c r="F779" i="26"/>
  <c r="F780" i="26"/>
  <c r="F781" i="26"/>
  <c r="F782" i="26"/>
  <c r="F783" i="26"/>
  <c r="F784" i="26"/>
  <c r="F785" i="26"/>
  <c r="F786" i="26"/>
  <c r="F787" i="26"/>
  <c r="F788" i="26"/>
  <c r="F789" i="26"/>
  <c r="F790" i="26"/>
  <c r="F791" i="26"/>
  <c r="F792" i="26"/>
  <c r="F793" i="26"/>
  <c r="F794" i="26"/>
  <c r="F795" i="26"/>
  <c r="F796" i="26"/>
  <c r="F797" i="26"/>
  <c r="F798" i="26"/>
  <c r="F799" i="26"/>
  <c r="F800" i="26"/>
  <c r="F801" i="26"/>
  <c r="F802" i="26"/>
  <c r="F803" i="26"/>
  <c r="F804" i="26"/>
  <c r="F805" i="26"/>
  <c r="F806" i="26"/>
  <c r="F807" i="26"/>
  <c r="F808" i="26"/>
  <c r="F809" i="26"/>
  <c r="F810" i="26"/>
  <c r="F811" i="26"/>
  <c r="F812" i="26"/>
  <c r="F813" i="26"/>
  <c r="F814" i="26"/>
  <c r="F815" i="26"/>
  <c r="F816" i="26"/>
  <c r="F817" i="26"/>
  <c r="F818" i="26"/>
  <c r="F819" i="26"/>
  <c r="F820" i="26"/>
  <c r="F821" i="26"/>
  <c r="F822" i="26"/>
  <c r="F823" i="26"/>
  <c r="F824" i="26"/>
  <c r="F825" i="26"/>
  <c r="F826" i="26"/>
  <c r="F827" i="26"/>
  <c r="F828" i="26"/>
  <c r="F829" i="26"/>
  <c r="F830" i="26"/>
  <c r="F831" i="26"/>
  <c r="F832" i="26"/>
  <c r="F833" i="26"/>
  <c r="F834" i="26"/>
  <c r="F835" i="26"/>
  <c r="F836" i="26"/>
  <c r="F837" i="26"/>
  <c r="F838" i="26"/>
  <c r="F839" i="26"/>
  <c r="F840" i="26"/>
  <c r="F841" i="26"/>
  <c r="F842" i="26"/>
  <c r="F843" i="26"/>
  <c r="F844" i="26"/>
  <c r="F845" i="26"/>
  <c r="F846" i="26"/>
  <c r="F847" i="26"/>
  <c r="F848" i="26"/>
  <c r="F849" i="26"/>
  <c r="F850" i="26"/>
  <c r="F851" i="26"/>
  <c r="F852" i="26"/>
  <c r="F853" i="26"/>
  <c r="F854" i="26"/>
  <c r="F855" i="26"/>
  <c r="F856" i="26"/>
  <c r="F857" i="26"/>
  <c r="F858" i="26"/>
  <c r="F859" i="26"/>
  <c r="F860" i="26"/>
  <c r="F861" i="26"/>
  <c r="F862" i="26"/>
  <c r="F863" i="26"/>
  <c r="F864" i="26"/>
  <c r="F865" i="26"/>
  <c r="F866" i="26"/>
  <c r="F867" i="26"/>
  <c r="F868" i="26"/>
  <c r="F869" i="26"/>
  <c r="F870" i="26"/>
  <c r="F871" i="26"/>
  <c r="F872" i="26"/>
  <c r="F873" i="26"/>
  <c r="F874" i="26"/>
  <c r="F875" i="26"/>
  <c r="F876" i="26"/>
  <c r="F877" i="26"/>
  <c r="F878" i="26"/>
  <c r="F879" i="26"/>
  <c r="F880" i="26"/>
  <c r="F881" i="26"/>
  <c r="F882" i="26"/>
  <c r="F883" i="26"/>
  <c r="F884" i="26"/>
  <c r="F885" i="26"/>
  <c r="F886" i="26"/>
  <c r="F887" i="26"/>
  <c r="F888" i="26"/>
  <c r="F889" i="26"/>
  <c r="F890" i="26"/>
  <c r="F891" i="26"/>
  <c r="F892" i="26"/>
  <c r="F893" i="26"/>
  <c r="F894" i="26"/>
  <c r="F895" i="26"/>
  <c r="F896" i="26"/>
  <c r="F897" i="26"/>
  <c r="F898" i="26"/>
  <c r="F899" i="26"/>
  <c r="F900" i="26"/>
  <c r="F901" i="26"/>
  <c r="F902" i="26"/>
  <c r="F903" i="26"/>
  <c r="F904" i="26"/>
  <c r="F905" i="26"/>
  <c r="F906" i="26"/>
  <c r="F907" i="26"/>
  <c r="F908" i="26"/>
  <c r="F909" i="26"/>
  <c r="F910" i="26"/>
  <c r="F911" i="26"/>
  <c r="F912" i="26"/>
  <c r="F913" i="26"/>
  <c r="F914" i="26"/>
  <c r="F915" i="26"/>
  <c r="F916" i="26"/>
  <c r="F917" i="26"/>
  <c r="F918" i="26"/>
  <c r="F919" i="26"/>
  <c r="F920" i="26"/>
  <c r="F921" i="26"/>
  <c r="F922" i="26"/>
  <c r="F923" i="26"/>
  <c r="F924" i="26"/>
  <c r="F925" i="26"/>
  <c r="F926" i="26"/>
  <c r="F927" i="26"/>
  <c r="F928" i="26"/>
  <c r="F929" i="26"/>
  <c r="F930" i="26"/>
  <c r="F931" i="26"/>
  <c r="F932" i="26"/>
  <c r="F933" i="26"/>
  <c r="F934" i="26"/>
  <c r="F935" i="26"/>
  <c r="F936" i="26"/>
  <c r="F937" i="26"/>
  <c r="F938" i="26"/>
  <c r="F939" i="26"/>
  <c r="F940" i="26"/>
  <c r="F941" i="26"/>
  <c r="F942" i="26"/>
  <c r="F943" i="26"/>
  <c r="F944" i="26"/>
  <c r="F945" i="26"/>
  <c r="F946" i="26"/>
  <c r="F947" i="26"/>
  <c r="F948" i="26"/>
  <c r="F949" i="26"/>
  <c r="F950" i="26"/>
  <c r="F951" i="26"/>
  <c r="F952" i="26"/>
  <c r="F953" i="26"/>
  <c r="F954" i="26"/>
  <c r="F955" i="26"/>
  <c r="F956" i="26"/>
  <c r="F957" i="26"/>
  <c r="F958" i="26"/>
  <c r="F959" i="26"/>
  <c r="F960" i="26"/>
  <c r="F961" i="26"/>
  <c r="F962" i="26"/>
  <c r="E949" i="26"/>
  <c r="E950" i="26"/>
  <c r="E951" i="26"/>
  <c r="E952" i="26"/>
  <c r="E953" i="26"/>
  <c r="E954" i="26"/>
  <c r="E955" i="26"/>
  <c r="E956" i="26"/>
  <c r="E957" i="26"/>
  <c r="E958" i="26"/>
  <c r="E959" i="26"/>
  <c r="E960" i="26"/>
  <c r="E961" i="26"/>
  <c r="E962" i="26"/>
  <c r="D949" i="26"/>
  <c r="D950" i="26"/>
  <c r="D951" i="26"/>
  <c r="D952" i="26"/>
  <c r="D953" i="26"/>
  <c r="D954" i="26"/>
  <c r="D955" i="26"/>
  <c r="D956" i="26"/>
  <c r="D957" i="26"/>
  <c r="D958" i="26"/>
  <c r="D959" i="26"/>
  <c r="D960" i="26"/>
  <c r="D961" i="26"/>
  <c r="D962" i="26"/>
  <c r="C949" i="26"/>
  <c r="C950" i="26"/>
  <c r="C951" i="26"/>
  <c r="C952" i="26"/>
  <c r="C953" i="26"/>
  <c r="C954" i="26"/>
  <c r="C955" i="26"/>
  <c r="C956" i="26"/>
  <c r="C957" i="26"/>
  <c r="C958" i="26"/>
  <c r="C959" i="26"/>
  <c r="C960" i="26"/>
  <c r="C961" i="26"/>
  <c r="C962" i="26"/>
  <c r="F2" i="31"/>
  <c r="F3" i="31"/>
  <c r="F4" i="31"/>
  <c r="F5" i="31"/>
  <c r="F6" i="31"/>
  <c r="F7" i="31"/>
  <c r="F8" i="31"/>
  <c r="F2" i="27" l="1"/>
  <c r="F3" i="27"/>
  <c r="H1319" i="1"/>
  <c r="J1319" i="1" s="1"/>
  <c r="D930" i="26" s="1"/>
  <c r="H1331" i="1"/>
  <c r="J1331" i="1" s="1"/>
  <c r="G1308" i="1"/>
  <c r="G1309" i="1"/>
  <c r="H1309" i="1" s="1"/>
  <c r="J1309" i="1" s="1"/>
  <c r="G1310" i="1"/>
  <c r="G1311" i="1"/>
  <c r="G1312" i="1"/>
  <c r="H1312" i="1" s="1"/>
  <c r="J1312" i="1" s="1"/>
  <c r="D926" i="26" s="1"/>
  <c r="G1313" i="1"/>
  <c r="G1314" i="1"/>
  <c r="G1315" i="1"/>
  <c r="G1316" i="1"/>
  <c r="G1317" i="1"/>
  <c r="G1318" i="1"/>
  <c r="G1319" i="1"/>
  <c r="G1320" i="1"/>
  <c r="G1321" i="1"/>
  <c r="H1321" i="1" s="1"/>
  <c r="J1321" i="1" s="1"/>
  <c r="D931" i="26" s="1"/>
  <c r="G1322" i="1"/>
  <c r="G1323" i="1"/>
  <c r="G1324" i="1"/>
  <c r="H1324" i="1" s="1"/>
  <c r="J1324" i="1" s="1"/>
  <c r="D932" i="26" s="1"/>
  <c r="G1325" i="1"/>
  <c r="G1326" i="1"/>
  <c r="G1327" i="1"/>
  <c r="G1328" i="1"/>
  <c r="G1329" i="1"/>
  <c r="G1330" i="1"/>
  <c r="G1331" i="1"/>
  <c r="G1332" i="1"/>
  <c r="G1333" i="1"/>
  <c r="H1333" i="1" s="1"/>
  <c r="J1333" i="1" s="1"/>
  <c r="D936" i="26" s="1"/>
  <c r="G1334" i="1"/>
  <c r="G1335" i="1"/>
  <c r="G1336" i="1"/>
  <c r="H1336" i="1" s="1"/>
  <c r="J1336" i="1" s="1"/>
  <c r="D939" i="26" s="1"/>
  <c r="G1337" i="1"/>
  <c r="G1338" i="1"/>
  <c r="G1339" i="1"/>
  <c r="G1340" i="1"/>
  <c r="G1341" i="1"/>
  <c r="G1342" i="1"/>
  <c r="G1343" i="1"/>
  <c r="H1343" i="1" s="1"/>
  <c r="J1343" i="1" s="1"/>
  <c r="G1344" i="1"/>
  <c r="G1345" i="1"/>
  <c r="H1345" i="1" s="1"/>
  <c r="J1345" i="1" s="1"/>
  <c r="D946" i="26" s="1"/>
  <c r="G1346" i="1"/>
  <c r="G1347" i="1"/>
  <c r="G1348" i="1"/>
  <c r="H1348" i="1" s="1"/>
  <c r="J1348" i="1" s="1"/>
  <c r="D947" i="26" s="1"/>
  <c r="G1349" i="1"/>
  <c r="F1308" i="1"/>
  <c r="F1309" i="1"/>
  <c r="F1310" i="1"/>
  <c r="F1311" i="1"/>
  <c r="F1312" i="1"/>
  <c r="F1313" i="1"/>
  <c r="F1314" i="1"/>
  <c r="F1315" i="1"/>
  <c r="F1316" i="1"/>
  <c r="F1317" i="1"/>
  <c r="F1318" i="1"/>
  <c r="H1318" i="1" s="1"/>
  <c r="J1318" i="1" s="1"/>
  <c r="D929" i="26" s="1"/>
  <c r="F1319" i="1"/>
  <c r="F1320" i="1"/>
  <c r="F1321" i="1"/>
  <c r="F1322" i="1"/>
  <c r="F1323" i="1"/>
  <c r="F1324" i="1"/>
  <c r="F1325" i="1"/>
  <c r="F1326" i="1"/>
  <c r="F1327" i="1"/>
  <c r="F1328" i="1"/>
  <c r="I1328" i="1" s="1"/>
  <c r="F1329" i="1"/>
  <c r="F1330" i="1"/>
  <c r="H1330" i="1" s="1"/>
  <c r="J1330" i="1" s="1"/>
  <c r="F1331" i="1"/>
  <c r="F1332" i="1"/>
  <c r="F1333" i="1"/>
  <c r="F1334" i="1"/>
  <c r="F1335" i="1"/>
  <c r="F1336" i="1"/>
  <c r="F1337" i="1"/>
  <c r="F1338" i="1"/>
  <c r="F1339" i="1"/>
  <c r="H1339" i="1" s="1"/>
  <c r="J1339" i="1" s="1"/>
  <c r="F1340" i="1"/>
  <c r="I1340" i="1" s="1"/>
  <c r="F1341" i="1"/>
  <c r="F1342" i="1"/>
  <c r="H1342" i="1" s="1"/>
  <c r="J1342" i="1" s="1"/>
  <c r="D944" i="26" s="1"/>
  <c r="F1343" i="1"/>
  <c r="F1344" i="1"/>
  <c r="F1345" i="1"/>
  <c r="F1346" i="1"/>
  <c r="F1347" i="1"/>
  <c r="F1348" i="1"/>
  <c r="F1349" i="1"/>
  <c r="F4" i="1"/>
  <c r="F618" i="27"/>
  <c r="F619" i="27"/>
  <c r="F620" i="27"/>
  <c r="F621" i="27"/>
  <c r="F622" i="27"/>
  <c r="F623" i="27"/>
  <c r="F624" i="27"/>
  <c r="F625" i="27"/>
  <c r="F626" i="27"/>
  <c r="F627" i="27"/>
  <c r="F628" i="27"/>
  <c r="F629" i="27"/>
  <c r="F630" i="27"/>
  <c r="F631" i="27"/>
  <c r="F632" i="27"/>
  <c r="F633" i="27"/>
  <c r="F634" i="27"/>
  <c r="F635" i="27"/>
  <c r="F636" i="27"/>
  <c r="F637" i="27"/>
  <c r="D635" i="27"/>
  <c r="D636" i="27"/>
  <c r="D637" i="27"/>
  <c r="G1307" i="1"/>
  <c r="F1307" i="1"/>
  <c r="G1306" i="1"/>
  <c r="F1306" i="1"/>
  <c r="G1305" i="1"/>
  <c r="F1305" i="1"/>
  <c r="G1304" i="1"/>
  <c r="F1304" i="1"/>
  <c r="G1303" i="1"/>
  <c r="F1303" i="1"/>
  <c r="G1302" i="1"/>
  <c r="F1302" i="1"/>
  <c r="G1301" i="1"/>
  <c r="F1301" i="1"/>
  <c r="G1300" i="1"/>
  <c r="F1300" i="1"/>
  <c r="G1299" i="1"/>
  <c r="F1299" i="1"/>
  <c r="G1298" i="1"/>
  <c r="F1298" i="1"/>
  <c r="G1297" i="1"/>
  <c r="F1297" i="1"/>
  <c r="G1296" i="1"/>
  <c r="F1296" i="1"/>
  <c r="G1295" i="1"/>
  <c r="F1295" i="1"/>
  <c r="G1294" i="1"/>
  <c r="F1294" i="1"/>
  <c r="G1293" i="1"/>
  <c r="F1293" i="1"/>
  <c r="G1292" i="1"/>
  <c r="F1292" i="1"/>
  <c r="G1291" i="1"/>
  <c r="F1291" i="1"/>
  <c r="G1290" i="1"/>
  <c r="F1290" i="1"/>
  <c r="G1289" i="1"/>
  <c r="F1289" i="1"/>
  <c r="G1288" i="1"/>
  <c r="F1288" i="1"/>
  <c r="G1287" i="1"/>
  <c r="F1287" i="1"/>
  <c r="G1286" i="1"/>
  <c r="H1286" i="1" s="1"/>
  <c r="J1286" i="1" s="1"/>
  <c r="F1286" i="1"/>
  <c r="G1285" i="1"/>
  <c r="F1285" i="1"/>
  <c r="G1284" i="1"/>
  <c r="F1284" i="1"/>
  <c r="G1283" i="1"/>
  <c r="F1283" i="1"/>
  <c r="G1282" i="1"/>
  <c r="F1282" i="1"/>
  <c r="G1281" i="1"/>
  <c r="F1281" i="1"/>
  <c r="G1280" i="1"/>
  <c r="F1280" i="1"/>
  <c r="G1279" i="1"/>
  <c r="F1279" i="1"/>
  <c r="G1278" i="1"/>
  <c r="F1278" i="1"/>
  <c r="G1277" i="1"/>
  <c r="F1277" i="1"/>
  <c r="G1276" i="1"/>
  <c r="F1276" i="1"/>
  <c r="G1275" i="1"/>
  <c r="F1275" i="1"/>
  <c r="G1274" i="1"/>
  <c r="F1274" i="1"/>
  <c r="G1273" i="1"/>
  <c r="F1273" i="1"/>
  <c r="G1272" i="1"/>
  <c r="F1272" i="1"/>
  <c r="G1271" i="1"/>
  <c r="F1271" i="1"/>
  <c r="G1270" i="1"/>
  <c r="F1270" i="1"/>
  <c r="G1269" i="1"/>
  <c r="F1269" i="1"/>
  <c r="G1268" i="1"/>
  <c r="F1268" i="1"/>
  <c r="G1267" i="1"/>
  <c r="F1267" i="1"/>
  <c r="G1266" i="1"/>
  <c r="F1266" i="1"/>
  <c r="G1265" i="1"/>
  <c r="F1265" i="1"/>
  <c r="G1264" i="1"/>
  <c r="F1264" i="1"/>
  <c r="G1263" i="1"/>
  <c r="F1263" i="1"/>
  <c r="G1262" i="1"/>
  <c r="F1262" i="1"/>
  <c r="G1261" i="1"/>
  <c r="F1261" i="1"/>
  <c r="G1260" i="1"/>
  <c r="F1260" i="1"/>
  <c r="G1259" i="1"/>
  <c r="F1259" i="1"/>
  <c r="G1258" i="1"/>
  <c r="F1258" i="1"/>
  <c r="G1257" i="1"/>
  <c r="F1257" i="1"/>
  <c r="G1256" i="1"/>
  <c r="F1256" i="1"/>
  <c r="G1255" i="1"/>
  <c r="F1255" i="1"/>
  <c r="G1254" i="1"/>
  <c r="F1254" i="1"/>
  <c r="G1253" i="1"/>
  <c r="F1253" i="1"/>
  <c r="G1252" i="1"/>
  <c r="F1252" i="1"/>
  <c r="G1251" i="1"/>
  <c r="F1251" i="1"/>
  <c r="G1250" i="1"/>
  <c r="F1250" i="1"/>
  <c r="G1249" i="1"/>
  <c r="F1249" i="1"/>
  <c r="G1248" i="1"/>
  <c r="F1248" i="1"/>
  <c r="G1247" i="1"/>
  <c r="F1247" i="1"/>
  <c r="G1246" i="1"/>
  <c r="F1246" i="1"/>
  <c r="G1245" i="1"/>
  <c r="F1245" i="1"/>
  <c r="G1244" i="1"/>
  <c r="H1244" i="1" s="1"/>
  <c r="J1244" i="1" s="1"/>
  <c r="F1244" i="1"/>
  <c r="G1243" i="1"/>
  <c r="F1243" i="1"/>
  <c r="G1242" i="1"/>
  <c r="F1242" i="1"/>
  <c r="G1241" i="1"/>
  <c r="F1241" i="1"/>
  <c r="G1240" i="1"/>
  <c r="F1240" i="1"/>
  <c r="G1239" i="1"/>
  <c r="F1239" i="1"/>
  <c r="G1238" i="1"/>
  <c r="F1238" i="1"/>
  <c r="G1237" i="1"/>
  <c r="F1237" i="1"/>
  <c r="G1236" i="1"/>
  <c r="F1236" i="1"/>
  <c r="G1235" i="1"/>
  <c r="F1235" i="1"/>
  <c r="G1234" i="1"/>
  <c r="F1234" i="1"/>
  <c r="G1233" i="1"/>
  <c r="F1233" i="1"/>
  <c r="G1232" i="1"/>
  <c r="F1232" i="1"/>
  <c r="G1231" i="1"/>
  <c r="F1231" i="1"/>
  <c r="G1230" i="1"/>
  <c r="F1230" i="1"/>
  <c r="G1229" i="1"/>
  <c r="F1229" i="1"/>
  <c r="G1228" i="1"/>
  <c r="F1228" i="1"/>
  <c r="G1227" i="1"/>
  <c r="F1227" i="1"/>
  <c r="G1226" i="1"/>
  <c r="F1226" i="1"/>
  <c r="G1225" i="1"/>
  <c r="F1225" i="1"/>
  <c r="G1224" i="1"/>
  <c r="F1224" i="1"/>
  <c r="G1223" i="1"/>
  <c r="F1223" i="1"/>
  <c r="G1222" i="1"/>
  <c r="F1222" i="1"/>
  <c r="G1221" i="1"/>
  <c r="F1221" i="1"/>
  <c r="G1220" i="1"/>
  <c r="H1220" i="1" s="1"/>
  <c r="J1220" i="1" s="1"/>
  <c r="D871" i="26" s="1"/>
  <c r="F1220" i="1"/>
  <c r="G1219" i="1"/>
  <c r="F1219" i="1"/>
  <c r="G1218" i="1"/>
  <c r="F1218" i="1"/>
  <c r="G1217" i="1"/>
  <c r="F1217" i="1"/>
  <c r="G1216" i="1"/>
  <c r="F1216" i="1"/>
  <c r="G1215" i="1"/>
  <c r="F1215" i="1"/>
  <c r="G1214" i="1"/>
  <c r="F1214" i="1"/>
  <c r="G1213" i="1"/>
  <c r="F1213" i="1"/>
  <c r="G1212" i="1"/>
  <c r="F1212" i="1"/>
  <c r="G1211" i="1"/>
  <c r="F1211" i="1"/>
  <c r="G1210" i="1"/>
  <c r="F1210" i="1"/>
  <c r="G1209" i="1"/>
  <c r="F1209" i="1"/>
  <c r="G1208" i="1"/>
  <c r="F1208" i="1"/>
  <c r="G1207" i="1"/>
  <c r="F1207" i="1"/>
  <c r="G1206" i="1"/>
  <c r="F1206" i="1"/>
  <c r="G1205" i="1"/>
  <c r="H1205" i="1" s="1"/>
  <c r="J1205" i="1" s="1"/>
  <c r="D860" i="26" s="1"/>
  <c r="F1205" i="1"/>
  <c r="G1204" i="1"/>
  <c r="F1204" i="1"/>
  <c r="G1203" i="1"/>
  <c r="F1203" i="1"/>
  <c r="G1202" i="1"/>
  <c r="F1202" i="1"/>
  <c r="G1201" i="1"/>
  <c r="F1201" i="1"/>
  <c r="G1200" i="1"/>
  <c r="F1200" i="1"/>
  <c r="H1199" i="1"/>
  <c r="J1199" i="1" s="1"/>
  <c r="D855" i="26" s="1"/>
  <c r="G1199" i="1"/>
  <c r="F1199" i="1"/>
  <c r="G1198" i="1"/>
  <c r="F1198" i="1"/>
  <c r="G1197" i="1"/>
  <c r="F1197" i="1"/>
  <c r="G1196" i="1"/>
  <c r="F1196" i="1"/>
  <c r="G1195" i="1"/>
  <c r="F1195" i="1"/>
  <c r="G1194" i="1"/>
  <c r="F1194" i="1"/>
  <c r="G1193" i="1"/>
  <c r="F1193" i="1"/>
  <c r="G1192" i="1"/>
  <c r="F1192" i="1"/>
  <c r="G1191" i="1"/>
  <c r="F1191" i="1"/>
  <c r="G1190" i="1"/>
  <c r="F1190" i="1"/>
  <c r="G1189" i="1"/>
  <c r="F1189" i="1"/>
  <c r="G1188" i="1"/>
  <c r="F1188" i="1"/>
  <c r="G1187" i="1"/>
  <c r="F1187" i="1"/>
  <c r="G1186" i="1"/>
  <c r="F1186" i="1"/>
  <c r="G1185" i="1"/>
  <c r="F1185" i="1"/>
  <c r="G1184" i="1"/>
  <c r="F1184" i="1"/>
  <c r="G1183" i="1"/>
  <c r="F1183" i="1"/>
  <c r="G1182" i="1"/>
  <c r="F1182" i="1"/>
  <c r="G1181" i="1"/>
  <c r="F1181" i="1"/>
  <c r="G1180" i="1"/>
  <c r="F1180" i="1"/>
  <c r="G1179" i="1"/>
  <c r="F1179" i="1"/>
  <c r="G1178" i="1"/>
  <c r="F1178" i="1"/>
  <c r="G1177" i="1"/>
  <c r="F1177" i="1"/>
  <c r="G1176" i="1"/>
  <c r="F1176" i="1"/>
  <c r="G1175" i="1"/>
  <c r="F1175" i="1"/>
  <c r="G1174" i="1"/>
  <c r="F1174" i="1"/>
  <c r="G1173" i="1"/>
  <c r="F1173" i="1"/>
  <c r="G1172" i="1"/>
  <c r="F1172" i="1"/>
  <c r="G1171" i="1"/>
  <c r="F1171" i="1"/>
  <c r="G1170" i="1"/>
  <c r="F1170" i="1"/>
  <c r="G1169" i="1"/>
  <c r="H1169" i="1" s="1"/>
  <c r="J1169" i="1" s="1"/>
  <c r="D833" i="26" s="1"/>
  <c r="F1169" i="1"/>
  <c r="G1168" i="1"/>
  <c r="F1168" i="1"/>
  <c r="G1167" i="1"/>
  <c r="F1167" i="1"/>
  <c r="G1166" i="1"/>
  <c r="F1166" i="1"/>
  <c r="G1165" i="1"/>
  <c r="F1165" i="1"/>
  <c r="G1164" i="1"/>
  <c r="F1164" i="1"/>
  <c r="G1163" i="1"/>
  <c r="F1163" i="1"/>
  <c r="G1162" i="1"/>
  <c r="F1162" i="1"/>
  <c r="G1161" i="1"/>
  <c r="F1161" i="1"/>
  <c r="G1160" i="1"/>
  <c r="F1160" i="1"/>
  <c r="G1159" i="1"/>
  <c r="F1159" i="1"/>
  <c r="G1158" i="1"/>
  <c r="F1158" i="1"/>
  <c r="G1157" i="1"/>
  <c r="F1157" i="1"/>
  <c r="G1156" i="1"/>
  <c r="F1156" i="1"/>
  <c r="G1155" i="1"/>
  <c r="F1155" i="1"/>
  <c r="G1154" i="1"/>
  <c r="F1154" i="1"/>
  <c r="G1153" i="1"/>
  <c r="F1153" i="1"/>
  <c r="G1152" i="1"/>
  <c r="F1152" i="1"/>
  <c r="G1151" i="1"/>
  <c r="F1151" i="1"/>
  <c r="G1150" i="1"/>
  <c r="F1150" i="1"/>
  <c r="G1149" i="1"/>
  <c r="F1149" i="1"/>
  <c r="G1148" i="1"/>
  <c r="F1148" i="1"/>
  <c r="G1147" i="1"/>
  <c r="F1147" i="1"/>
  <c r="G1146" i="1"/>
  <c r="F1146" i="1"/>
  <c r="G1145" i="1"/>
  <c r="F1145" i="1"/>
  <c r="G1144" i="1"/>
  <c r="H1144" i="1" s="1"/>
  <c r="J1144" i="1" s="1"/>
  <c r="D819" i="26" s="1"/>
  <c r="F1144" i="1"/>
  <c r="G1143" i="1"/>
  <c r="F1143" i="1"/>
  <c r="G1142" i="1"/>
  <c r="F1142" i="1"/>
  <c r="G1141" i="1"/>
  <c r="F1141" i="1"/>
  <c r="G1140" i="1"/>
  <c r="F1140" i="1"/>
  <c r="G1139" i="1"/>
  <c r="H1139" i="1" s="1"/>
  <c r="J1139" i="1" s="1"/>
  <c r="D818" i="26" s="1"/>
  <c r="F1139" i="1"/>
  <c r="G1138" i="1"/>
  <c r="F1138" i="1"/>
  <c r="G1137" i="1"/>
  <c r="F1137" i="1"/>
  <c r="G1136" i="1"/>
  <c r="F1136" i="1"/>
  <c r="G1135" i="1"/>
  <c r="F1135" i="1"/>
  <c r="G1134" i="1"/>
  <c r="F1134" i="1"/>
  <c r="G1133" i="1"/>
  <c r="F1133" i="1"/>
  <c r="G1132" i="1"/>
  <c r="F1132" i="1"/>
  <c r="G1131" i="1"/>
  <c r="F1131" i="1"/>
  <c r="G1130" i="1"/>
  <c r="F1130" i="1"/>
  <c r="G1129" i="1"/>
  <c r="F1129" i="1"/>
  <c r="H1129" i="1" s="1"/>
  <c r="J1129" i="1" s="1"/>
  <c r="D812" i="26" s="1"/>
  <c r="G1128" i="1"/>
  <c r="F1128" i="1"/>
  <c r="G1127" i="1"/>
  <c r="F1127" i="1"/>
  <c r="G1126" i="1"/>
  <c r="F1126" i="1"/>
  <c r="G1125" i="1"/>
  <c r="H1125" i="1" s="1"/>
  <c r="J1125" i="1" s="1"/>
  <c r="D810" i="26" s="1"/>
  <c r="F1125" i="1"/>
  <c r="G1124" i="1"/>
  <c r="F1124" i="1"/>
  <c r="G1123" i="1"/>
  <c r="F1123" i="1"/>
  <c r="G1122" i="1"/>
  <c r="F1122" i="1"/>
  <c r="G1121" i="1"/>
  <c r="F1121" i="1"/>
  <c r="G1120" i="1"/>
  <c r="F1120" i="1"/>
  <c r="G1119" i="1"/>
  <c r="F1119" i="1"/>
  <c r="G1118" i="1"/>
  <c r="F1118" i="1"/>
  <c r="G1117" i="1"/>
  <c r="F1117" i="1"/>
  <c r="G1116" i="1"/>
  <c r="F1116" i="1"/>
  <c r="G1115" i="1"/>
  <c r="F1115" i="1"/>
  <c r="G1114" i="1"/>
  <c r="F1114" i="1"/>
  <c r="G1113" i="1"/>
  <c r="F1113" i="1"/>
  <c r="G1112" i="1"/>
  <c r="F1112" i="1"/>
  <c r="G1111" i="1"/>
  <c r="F1111" i="1"/>
  <c r="G1110" i="1"/>
  <c r="F1110" i="1"/>
  <c r="G1109" i="1"/>
  <c r="F1109" i="1"/>
  <c r="G1108" i="1"/>
  <c r="F1108" i="1"/>
  <c r="G1107" i="1"/>
  <c r="F1107" i="1"/>
  <c r="H1107" i="1" s="1"/>
  <c r="J1107" i="1" s="1"/>
  <c r="G1106" i="1"/>
  <c r="H1106" i="1" s="1"/>
  <c r="J1106" i="1" s="1"/>
  <c r="D795" i="26" s="1"/>
  <c r="F1106" i="1"/>
  <c r="G1105" i="1"/>
  <c r="H1105" i="1" s="1"/>
  <c r="J1105" i="1" s="1"/>
  <c r="D794" i="26" s="1"/>
  <c r="F1105" i="1"/>
  <c r="G1104" i="1"/>
  <c r="F1104" i="1"/>
  <c r="G1103" i="1"/>
  <c r="F1103" i="1"/>
  <c r="G1102" i="1"/>
  <c r="F1102" i="1"/>
  <c r="G1101" i="1"/>
  <c r="F1101" i="1"/>
  <c r="G1100" i="1"/>
  <c r="F1100" i="1"/>
  <c r="G1099" i="1"/>
  <c r="F1099" i="1"/>
  <c r="G1098" i="1"/>
  <c r="F1098" i="1"/>
  <c r="G1097" i="1"/>
  <c r="F1097" i="1"/>
  <c r="G1096" i="1"/>
  <c r="F1096" i="1"/>
  <c r="H1096" i="1" s="1"/>
  <c r="J1096" i="1" s="1"/>
  <c r="D787" i="26" s="1"/>
  <c r="G1095" i="1"/>
  <c r="H1095" i="1" s="1"/>
  <c r="J1095" i="1" s="1"/>
  <c r="D786" i="26" s="1"/>
  <c r="F1095" i="1"/>
  <c r="G1094" i="1"/>
  <c r="F1094" i="1"/>
  <c r="G1093" i="1"/>
  <c r="F1093" i="1"/>
  <c r="G1092" i="1"/>
  <c r="F1092" i="1"/>
  <c r="G1091" i="1"/>
  <c r="H1091" i="1" s="1"/>
  <c r="J1091" i="1" s="1"/>
  <c r="F1091" i="1"/>
  <c r="G1090" i="1"/>
  <c r="F1090" i="1"/>
  <c r="G1089" i="1"/>
  <c r="F1089" i="1"/>
  <c r="G1088" i="1"/>
  <c r="F1088" i="1"/>
  <c r="G1087" i="1"/>
  <c r="F1087" i="1"/>
  <c r="G1086" i="1"/>
  <c r="F1086" i="1"/>
  <c r="G1085" i="1"/>
  <c r="F1085" i="1"/>
  <c r="G1084" i="1"/>
  <c r="F1084" i="1"/>
  <c r="H1084" i="1" s="1"/>
  <c r="J1084" i="1" s="1"/>
  <c r="D778" i="26" s="1"/>
  <c r="G1083" i="1"/>
  <c r="F1083" i="1"/>
  <c r="G1082" i="1"/>
  <c r="F1082" i="1"/>
  <c r="G1081" i="1"/>
  <c r="F1081" i="1"/>
  <c r="G1080" i="1"/>
  <c r="F1080" i="1"/>
  <c r="G1079" i="1"/>
  <c r="H1079" i="1" s="1"/>
  <c r="J1079" i="1" s="1"/>
  <c r="D774" i="26" s="1"/>
  <c r="F1079" i="1"/>
  <c r="G1078" i="1"/>
  <c r="F1078" i="1"/>
  <c r="G1077" i="1"/>
  <c r="F1077" i="1"/>
  <c r="G1076" i="1"/>
  <c r="F1076" i="1"/>
  <c r="G1075" i="1"/>
  <c r="F1075" i="1"/>
  <c r="G1074" i="1"/>
  <c r="F1074" i="1"/>
  <c r="G1073" i="1"/>
  <c r="F1073" i="1"/>
  <c r="G1072" i="1"/>
  <c r="F1072" i="1"/>
  <c r="G1071" i="1"/>
  <c r="F1071" i="1"/>
  <c r="G1070" i="1"/>
  <c r="F1070" i="1"/>
  <c r="G1069" i="1"/>
  <c r="F1069" i="1"/>
  <c r="G1068" i="1"/>
  <c r="F1068" i="1"/>
  <c r="G1067" i="1"/>
  <c r="F1067" i="1"/>
  <c r="G1066" i="1"/>
  <c r="F1066" i="1"/>
  <c r="G1065" i="1"/>
  <c r="H1065" i="1" s="1"/>
  <c r="J1065" i="1" s="1"/>
  <c r="D764" i="26" s="1"/>
  <c r="F1065" i="1"/>
  <c r="G1064" i="1"/>
  <c r="F1064" i="1"/>
  <c r="G1063" i="1"/>
  <c r="F1063" i="1"/>
  <c r="G1062" i="1"/>
  <c r="F1062" i="1"/>
  <c r="G1061" i="1"/>
  <c r="H1061" i="1" s="1"/>
  <c r="J1061" i="1" s="1"/>
  <c r="D761" i="26" s="1"/>
  <c r="F1061" i="1"/>
  <c r="G1060" i="1"/>
  <c r="F1060" i="1"/>
  <c r="G1059" i="1"/>
  <c r="F1059" i="1"/>
  <c r="G1058" i="1"/>
  <c r="F1058" i="1"/>
  <c r="G1057" i="1"/>
  <c r="F1057" i="1"/>
  <c r="G1056" i="1"/>
  <c r="F1056" i="1"/>
  <c r="G1055" i="1"/>
  <c r="H1055" i="1" s="1"/>
  <c r="J1055" i="1" s="1"/>
  <c r="D757" i="26" s="1"/>
  <c r="F1055" i="1"/>
  <c r="G1054" i="1"/>
  <c r="F1054" i="1"/>
  <c r="G1053" i="1"/>
  <c r="F1053" i="1"/>
  <c r="G1052" i="1"/>
  <c r="F1052" i="1"/>
  <c r="G1051" i="1"/>
  <c r="F1051" i="1"/>
  <c r="G1050" i="1"/>
  <c r="F1050" i="1"/>
  <c r="G1049" i="1"/>
  <c r="F1049" i="1"/>
  <c r="G1048" i="1"/>
  <c r="F1048" i="1"/>
  <c r="G1047" i="1"/>
  <c r="F1047" i="1"/>
  <c r="G1046" i="1"/>
  <c r="F1046" i="1"/>
  <c r="G1045" i="1"/>
  <c r="F1045" i="1"/>
  <c r="G1044" i="1"/>
  <c r="F1044" i="1"/>
  <c r="G1043" i="1"/>
  <c r="F1043" i="1"/>
  <c r="G1042" i="1"/>
  <c r="F1042" i="1"/>
  <c r="G1041" i="1"/>
  <c r="H1041" i="1" s="1"/>
  <c r="J1041" i="1" s="1"/>
  <c r="D748" i="26" s="1"/>
  <c r="F1041" i="1"/>
  <c r="G1040" i="1"/>
  <c r="F1040" i="1"/>
  <c r="G1039" i="1"/>
  <c r="F1039" i="1"/>
  <c r="G1038" i="1"/>
  <c r="F1038" i="1"/>
  <c r="G1037" i="1"/>
  <c r="F1037" i="1"/>
  <c r="G1036" i="1"/>
  <c r="F1036" i="1"/>
  <c r="G1035" i="1"/>
  <c r="F1035" i="1"/>
  <c r="G1034" i="1"/>
  <c r="F1034" i="1"/>
  <c r="G1033" i="1"/>
  <c r="F1033" i="1"/>
  <c r="G1032" i="1"/>
  <c r="F1032" i="1"/>
  <c r="G1031" i="1"/>
  <c r="F1031" i="1"/>
  <c r="G1030" i="1"/>
  <c r="F1030" i="1"/>
  <c r="H1030" i="1" s="1"/>
  <c r="J1030" i="1" s="1"/>
  <c r="G1029" i="1"/>
  <c r="H1029" i="1" s="1"/>
  <c r="J1029" i="1" s="1"/>
  <c r="D738" i="26" s="1"/>
  <c r="F1029" i="1"/>
  <c r="G1028" i="1"/>
  <c r="F1028" i="1"/>
  <c r="G1027" i="1"/>
  <c r="F1027" i="1"/>
  <c r="G1026" i="1"/>
  <c r="F1026" i="1"/>
  <c r="G1025" i="1"/>
  <c r="F1025" i="1"/>
  <c r="G1024" i="1"/>
  <c r="F1024" i="1"/>
  <c r="G1023" i="1"/>
  <c r="F1023" i="1"/>
  <c r="H1023" i="1" s="1"/>
  <c r="J1023" i="1" s="1"/>
  <c r="D734" i="26" s="1"/>
  <c r="G1022" i="1"/>
  <c r="F1022" i="1"/>
  <c r="G1021" i="1"/>
  <c r="F1021" i="1"/>
  <c r="G1020" i="1"/>
  <c r="F1020" i="1"/>
  <c r="G1019" i="1"/>
  <c r="F1019" i="1"/>
  <c r="H1019" i="1" s="1"/>
  <c r="J1019" i="1" s="1"/>
  <c r="D731" i="26" s="1"/>
  <c r="G1018" i="1"/>
  <c r="F1018" i="1"/>
  <c r="G1017" i="1"/>
  <c r="H1017" i="1" s="1"/>
  <c r="J1017" i="1" s="1"/>
  <c r="D729" i="26" s="1"/>
  <c r="F1017" i="1"/>
  <c r="G1016" i="1"/>
  <c r="F1016" i="1"/>
  <c r="G1015" i="1"/>
  <c r="F1015" i="1"/>
  <c r="G1014" i="1"/>
  <c r="F1014" i="1"/>
  <c r="G1013" i="1"/>
  <c r="F1013" i="1"/>
  <c r="G1012" i="1"/>
  <c r="F1012" i="1"/>
  <c r="G1011" i="1"/>
  <c r="F1011" i="1"/>
  <c r="G1010" i="1"/>
  <c r="F1010" i="1"/>
  <c r="G1009" i="1"/>
  <c r="F1009" i="1"/>
  <c r="G1008" i="1"/>
  <c r="F1008" i="1"/>
  <c r="G1007" i="1"/>
  <c r="F1007" i="1"/>
  <c r="G1006" i="1"/>
  <c r="F1006" i="1"/>
  <c r="G1005" i="1"/>
  <c r="H1005" i="1" s="1"/>
  <c r="J1005" i="1" s="1"/>
  <c r="D719" i="26" s="1"/>
  <c r="F1005" i="1"/>
  <c r="G1004" i="1"/>
  <c r="F1004" i="1"/>
  <c r="G1003" i="1"/>
  <c r="F1003" i="1"/>
  <c r="G1002" i="1"/>
  <c r="F1002" i="1"/>
  <c r="G1001" i="1"/>
  <c r="F1001" i="1"/>
  <c r="G1000" i="1"/>
  <c r="F1000" i="1"/>
  <c r="G999" i="1"/>
  <c r="F999" i="1"/>
  <c r="G998" i="1"/>
  <c r="F998" i="1"/>
  <c r="G997" i="1"/>
  <c r="F997" i="1"/>
  <c r="G996" i="1"/>
  <c r="F996" i="1"/>
  <c r="G995" i="1"/>
  <c r="F995" i="1"/>
  <c r="G994" i="1"/>
  <c r="F994" i="1"/>
  <c r="G993" i="1"/>
  <c r="F993" i="1"/>
  <c r="G992" i="1"/>
  <c r="F992" i="1"/>
  <c r="G991" i="1"/>
  <c r="F991" i="1"/>
  <c r="G990" i="1"/>
  <c r="F990" i="1"/>
  <c r="G989" i="1"/>
  <c r="F989" i="1"/>
  <c r="G988" i="1"/>
  <c r="F988" i="1"/>
  <c r="G987" i="1"/>
  <c r="F987" i="1"/>
  <c r="G986" i="1"/>
  <c r="F986" i="1"/>
  <c r="G985" i="1"/>
  <c r="F985" i="1"/>
  <c r="G984" i="1"/>
  <c r="F984" i="1"/>
  <c r="G983" i="1"/>
  <c r="F983" i="1"/>
  <c r="G982" i="1"/>
  <c r="H982" i="1" s="1"/>
  <c r="J982" i="1" s="1"/>
  <c r="F982" i="1"/>
  <c r="G981" i="1"/>
  <c r="F981" i="1"/>
  <c r="G980" i="1"/>
  <c r="F980" i="1"/>
  <c r="G979" i="1"/>
  <c r="F979" i="1"/>
  <c r="G978" i="1"/>
  <c r="F978" i="1"/>
  <c r="G977" i="1"/>
  <c r="F977" i="1"/>
  <c r="G976" i="1"/>
  <c r="F976" i="1"/>
  <c r="G975" i="1"/>
  <c r="F975" i="1"/>
  <c r="G974" i="1"/>
  <c r="F974" i="1"/>
  <c r="G973" i="1"/>
  <c r="F973" i="1"/>
  <c r="G972" i="1"/>
  <c r="F972" i="1"/>
  <c r="G971" i="1"/>
  <c r="F971" i="1"/>
  <c r="G970" i="1"/>
  <c r="F970" i="1"/>
  <c r="G969" i="1"/>
  <c r="F969" i="1"/>
  <c r="G968" i="1"/>
  <c r="F968" i="1"/>
  <c r="G967" i="1"/>
  <c r="F967" i="1"/>
  <c r="G966" i="1"/>
  <c r="F966" i="1"/>
  <c r="G965" i="1"/>
  <c r="F965" i="1"/>
  <c r="G964" i="1"/>
  <c r="F964" i="1"/>
  <c r="G963" i="1"/>
  <c r="F963" i="1"/>
  <c r="G962" i="1"/>
  <c r="F962" i="1"/>
  <c r="G961" i="1"/>
  <c r="F961" i="1"/>
  <c r="G960" i="1"/>
  <c r="F960" i="1"/>
  <c r="G959" i="1"/>
  <c r="F959" i="1"/>
  <c r="G958" i="1"/>
  <c r="F958" i="1"/>
  <c r="G957" i="1"/>
  <c r="F957" i="1"/>
  <c r="G956" i="1"/>
  <c r="F956" i="1"/>
  <c r="G955" i="1"/>
  <c r="F955" i="1"/>
  <c r="G954" i="1"/>
  <c r="F954" i="1"/>
  <c r="G953" i="1"/>
  <c r="F953" i="1"/>
  <c r="G952" i="1"/>
  <c r="F952" i="1"/>
  <c r="G951" i="1"/>
  <c r="F951" i="1"/>
  <c r="G950" i="1"/>
  <c r="F950" i="1"/>
  <c r="G949" i="1"/>
  <c r="H949" i="1" s="1"/>
  <c r="J949" i="1" s="1"/>
  <c r="F949" i="1"/>
  <c r="G948" i="1"/>
  <c r="F948" i="1"/>
  <c r="G947" i="1"/>
  <c r="F947" i="1"/>
  <c r="G946" i="1"/>
  <c r="F946" i="1"/>
  <c r="G945" i="1"/>
  <c r="F945" i="1"/>
  <c r="G944" i="1"/>
  <c r="F944" i="1"/>
  <c r="G943" i="1"/>
  <c r="F943" i="1"/>
  <c r="G942" i="1"/>
  <c r="H942" i="1" s="1"/>
  <c r="J942" i="1" s="1"/>
  <c r="D671" i="26" s="1"/>
  <c r="F942" i="1"/>
  <c r="G941" i="1"/>
  <c r="F941" i="1"/>
  <c r="G940" i="1"/>
  <c r="F940" i="1"/>
  <c r="G939" i="1"/>
  <c r="F939" i="1"/>
  <c r="G938" i="1"/>
  <c r="F938" i="1"/>
  <c r="G937" i="1"/>
  <c r="F937" i="1"/>
  <c r="G936" i="1"/>
  <c r="F936" i="1"/>
  <c r="G935" i="1"/>
  <c r="F935" i="1"/>
  <c r="G934" i="1"/>
  <c r="F934" i="1"/>
  <c r="G933" i="1"/>
  <c r="F933" i="1"/>
  <c r="G932" i="1"/>
  <c r="F932" i="1"/>
  <c r="H932" i="1" s="1"/>
  <c r="J932" i="1" s="1"/>
  <c r="D663" i="26" s="1"/>
  <c r="G931" i="1"/>
  <c r="F931" i="1"/>
  <c r="G930" i="1"/>
  <c r="F930" i="1"/>
  <c r="G929" i="1"/>
  <c r="F929" i="1"/>
  <c r="G928" i="1"/>
  <c r="F928" i="1"/>
  <c r="G927" i="1"/>
  <c r="F927" i="1"/>
  <c r="G926" i="1"/>
  <c r="F926" i="1"/>
  <c r="G925" i="1"/>
  <c r="F925" i="1"/>
  <c r="G924" i="1"/>
  <c r="F924" i="1"/>
  <c r="G923" i="1"/>
  <c r="F923" i="1"/>
  <c r="G922" i="1"/>
  <c r="F922" i="1"/>
  <c r="G921" i="1"/>
  <c r="F921" i="1"/>
  <c r="G920" i="1"/>
  <c r="F920" i="1"/>
  <c r="G919" i="1"/>
  <c r="F919" i="1"/>
  <c r="G918" i="1"/>
  <c r="F918" i="1"/>
  <c r="G917" i="1"/>
  <c r="F917" i="1"/>
  <c r="G916" i="1"/>
  <c r="F916" i="1"/>
  <c r="G915" i="1"/>
  <c r="F915" i="1"/>
  <c r="G914" i="1"/>
  <c r="F914" i="1"/>
  <c r="G913" i="1"/>
  <c r="F913" i="1"/>
  <c r="G912" i="1"/>
  <c r="F912" i="1"/>
  <c r="G911" i="1"/>
  <c r="F911" i="1"/>
  <c r="G910" i="1"/>
  <c r="F910" i="1"/>
  <c r="G909" i="1"/>
  <c r="F909" i="1"/>
  <c r="G908" i="1"/>
  <c r="F908" i="1"/>
  <c r="G907" i="1"/>
  <c r="F907" i="1"/>
  <c r="G906" i="1"/>
  <c r="F906" i="1"/>
  <c r="G905" i="1"/>
  <c r="F905" i="1"/>
  <c r="G904" i="1"/>
  <c r="F904" i="1"/>
  <c r="G903" i="1"/>
  <c r="F903" i="1"/>
  <c r="G902" i="1"/>
  <c r="F902" i="1"/>
  <c r="G901" i="1"/>
  <c r="F901" i="1"/>
  <c r="G900" i="1"/>
  <c r="F900" i="1"/>
  <c r="G899" i="1"/>
  <c r="F899" i="1"/>
  <c r="G898" i="1"/>
  <c r="F898" i="1"/>
  <c r="G897" i="1"/>
  <c r="F897" i="1"/>
  <c r="G896" i="1"/>
  <c r="F896" i="1"/>
  <c r="G895" i="1"/>
  <c r="F895" i="1"/>
  <c r="G894" i="1"/>
  <c r="F894" i="1"/>
  <c r="G893" i="1"/>
  <c r="F893" i="1"/>
  <c r="G892" i="1"/>
  <c r="F892" i="1"/>
  <c r="G891" i="1"/>
  <c r="F891" i="1"/>
  <c r="G890" i="1"/>
  <c r="F890" i="1"/>
  <c r="G889" i="1"/>
  <c r="F889" i="1"/>
  <c r="G888" i="1"/>
  <c r="F888" i="1"/>
  <c r="G887" i="1"/>
  <c r="F887" i="1"/>
  <c r="G886" i="1"/>
  <c r="F886" i="1"/>
  <c r="G885" i="1"/>
  <c r="F885" i="1"/>
  <c r="G884" i="1"/>
  <c r="F884" i="1"/>
  <c r="G883" i="1"/>
  <c r="F883" i="1"/>
  <c r="G882" i="1"/>
  <c r="F882" i="1"/>
  <c r="G881" i="1"/>
  <c r="F881" i="1"/>
  <c r="G880" i="1"/>
  <c r="F880" i="1"/>
  <c r="G879" i="1"/>
  <c r="F879" i="1"/>
  <c r="G878" i="1"/>
  <c r="F878" i="1"/>
  <c r="G877" i="1"/>
  <c r="F877" i="1"/>
  <c r="G876" i="1"/>
  <c r="F876" i="1"/>
  <c r="G875" i="1"/>
  <c r="F875" i="1"/>
  <c r="G874" i="1"/>
  <c r="F874" i="1"/>
  <c r="G873" i="1"/>
  <c r="F873" i="1"/>
  <c r="G872" i="1"/>
  <c r="F872" i="1"/>
  <c r="G871" i="1"/>
  <c r="F871" i="1"/>
  <c r="G870" i="1"/>
  <c r="F870" i="1"/>
  <c r="G869" i="1"/>
  <c r="F869" i="1"/>
  <c r="G868" i="1"/>
  <c r="F868" i="1"/>
  <c r="G867" i="1"/>
  <c r="F867" i="1"/>
  <c r="G866" i="1"/>
  <c r="F866" i="1"/>
  <c r="G865" i="1"/>
  <c r="F865" i="1"/>
  <c r="G864" i="1"/>
  <c r="F864" i="1"/>
  <c r="G863" i="1"/>
  <c r="F863" i="1"/>
  <c r="G862" i="1"/>
  <c r="F862" i="1"/>
  <c r="G861" i="1"/>
  <c r="F861" i="1"/>
  <c r="G860" i="1"/>
  <c r="F860" i="1"/>
  <c r="G859" i="1"/>
  <c r="F859" i="1"/>
  <c r="G858" i="1"/>
  <c r="F858" i="1"/>
  <c r="G857" i="1"/>
  <c r="F857" i="1"/>
  <c r="G856" i="1"/>
  <c r="F856" i="1"/>
  <c r="G855" i="1"/>
  <c r="F855" i="1"/>
  <c r="G854" i="1"/>
  <c r="F854" i="1"/>
  <c r="G853" i="1"/>
  <c r="F853" i="1"/>
  <c r="G852" i="1"/>
  <c r="F852" i="1"/>
  <c r="G851" i="1"/>
  <c r="F851" i="1"/>
  <c r="G850" i="1"/>
  <c r="F850" i="1"/>
  <c r="G849" i="1"/>
  <c r="F849" i="1"/>
  <c r="G848" i="1"/>
  <c r="F848" i="1"/>
  <c r="G847" i="1"/>
  <c r="F847" i="1"/>
  <c r="G846" i="1"/>
  <c r="F846" i="1"/>
  <c r="G845" i="1"/>
  <c r="F845" i="1"/>
  <c r="G844" i="1"/>
  <c r="F844" i="1"/>
  <c r="G843" i="1"/>
  <c r="F843" i="1"/>
  <c r="G842" i="1"/>
  <c r="F842" i="1"/>
  <c r="G841" i="1"/>
  <c r="F841" i="1"/>
  <c r="G840" i="1"/>
  <c r="F840" i="1"/>
  <c r="G839" i="1"/>
  <c r="F839" i="1"/>
  <c r="G838" i="1"/>
  <c r="F838" i="1"/>
  <c r="G837" i="1"/>
  <c r="F837" i="1"/>
  <c r="G836" i="1"/>
  <c r="F836" i="1"/>
  <c r="G835" i="1"/>
  <c r="F835" i="1"/>
  <c r="G834" i="1"/>
  <c r="F834" i="1"/>
  <c r="G833" i="1"/>
  <c r="F833" i="1"/>
  <c r="G832" i="1"/>
  <c r="F832" i="1"/>
  <c r="G831" i="1"/>
  <c r="F831" i="1"/>
  <c r="G830" i="1"/>
  <c r="F830" i="1"/>
  <c r="G829" i="1"/>
  <c r="F829" i="1"/>
  <c r="G828" i="1"/>
  <c r="F828" i="1"/>
  <c r="G827" i="1"/>
  <c r="F827" i="1"/>
  <c r="G826" i="1"/>
  <c r="F826" i="1"/>
  <c r="G825" i="1"/>
  <c r="F825" i="1"/>
  <c r="G824" i="1"/>
  <c r="F824" i="1"/>
  <c r="G823" i="1"/>
  <c r="F823" i="1"/>
  <c r="G822" i="1"/>
  <c r="F822" i="1"/>
  <c r="G821" i="1"/>
  <c r="F821" i="1"/>
  <c r="G820" i="1"/>
  <c r="F820" i="1"/>
  <c r="G819" i="1"/>
  <c r="F819" i="1"/>
  <c r="G818" i="1"/>
  <c r="F818" i="1"/>
  <c r="G817" i="1"/>
  <c r="F817" i="1"/>
  <c r="G816" i="1"/>
  <c r="F816" i="1"/>
  <c r="G815" i="1"/>
  <c r="F815" i="1"/>
  <c r="G814" i="1"/>
  <c r="F814" i="1"/>
  <c r="G813" i="1"/>
  <c r="F813" i="1"/>
  <c r="G812" i="1"/>
  <c r="F812" i="1"/>
  <c r="G811" i="1"/>
  <c r="F811" i="1"/>
  <c r="G810" i="1"/>
  <c r="F810" i="1"/>
  <c r="G809" i="1"/>
  <c r="F809" i="1"/>
  <c r="G808" i="1"/>
  <c r="F808" i="1"/>
  <c r="G807" i="1"/>
  <c r="F807" i="1"/>
  <c r="G806" i="1"/>
  <c r="F806" i="1"/>
  <c r="G805" i="1"/>
  <c r="F805" i="1"/>
  <c r="G804" i="1"/>
  <c r="F804" i="1"/>
  <c r="G803" i="1"/>
  <c r="F803" i="1"/>
  <c r="G802" i="1"/>
  <c r="F802" i="1"/>
  <c r="G801" i="1"/>
  <c r="F801" i="1"/>
  <c r="G800" i="1"/>
  <c r="F800" i="1"/>
  <c r="G799" i="1"/>
  <c r="F799" i="1"/>
  <c r="G798" i="1"/>
  <c r="F798" i="1"/>
  <c r="G797" i="1"/>
  <c r="F797" i="1"/>
  <c r="G796" i="1"/>
  <c r="F796" i="1"/>
  <c r="G795" i="1"/>
  <c r="F795" i="1"/>
  <c r="G794" i="1"/>
  <c r="F794" i="1"/>
  <c r="G793" i="1"/>
  <c r="F793" i="1"/>
  <c r="G792" i="1"/>
  <c r="F792" i="1"/>
  <c r="G791" i="1"/>
  <c r="F791" i="1"/>
  <c r="G790" i="1"/>
  <c r="F790" i="1"/>
  <c r="G789" i="1"/>
  <c r="F789" i="1"/>
  <c r="G788" i="1"/>
  <c r="F788" i="1"/>
  <c r="G787" i="1"/>
  <c r="F787" i="1"/>
  <c r="G786" i="1"/>
  <c r="F786" i="1"/>
  <c r="G785" i="1"/>
  <c r="F785" i="1"/>
  <c r="G784" i="1"/>
  <c r="F784" i="1"/>
  <c r="G783" i="1"/>
  <c r="F783" i="1"/>
  <c r="G782" i="1"/>
  <c r="F782" i="1"/>
  <c r="G781" i="1"/>
  <c r="F781" i="1"/>
  <c r="G780" i="1"/>
  <c r="F780" i="1"/>
  <c r="G779" i="1"/>
  <c r="F779" i="1"/>
  <c r="G778" i="1"/>
  <c r="F778" i="1"/>
  <c r="G777" i="1"/>
  <c r="F777" i="1"/>
  <c r="G776" i="1"/>
  <c r="F776" i="1"/>
  <c r="G775" i="1"/>
  <c r="F775" i="1"/>
  <c r="G774" i="1"/>
  <c r="F774" i="1"/>
  <c r="G773" i="1"/>
  <c r="F773" i="1"/>
  <c r="G772" i="1"/>
  <c r="F772" i="1"/>
  <c r="G771" i="1"/>
  <c r="F771" i="1"/>
  <c r="G770" i="1"/>
  <c r="F770" i="1"/>
  <c r="G769" i="1"/>
  <c r="F769" i="1"/>
  <c r="G768" i="1"/>
  <c r="H768" i="1" s="1"/>
  <c r="J768" i="1" s="1"/>
  <c r="D540" i="26" s="1"/>
  <c r="F768" i="1"/>
  <c r="G767" i="1"/>
  <c r="F767" i="1"/>
  <c r="H767" i="1" s="1"/>
  <c r="J767" i="1" s="1"/>
  <c r="D539" i="26" s="1"/>
  <c r="G766" i="1"/>
  <c r="H766" i="1" s="1"/>
  <c r="J766" i="1" s="1"/>
  <c r="D538" i="26" s="1"/>
  <c r="F766" i="1"/>
  <c r="G765" i="1"/>
  <c r="F765" i="1"/>
  <c r="G764" i="1"/>
  <c r="F764" i="1"/>
  <c r="G763" i="1"/>
  <c r="F763" i="1"/>
  <c r="G762" i="1"/>
  <c r="F762" i="1"/>
  <c r="G761" i="1"/>
  <c r="F761" i="1"/>
  <c r="G760" i="1"/>
  <c r="F760" i="1"/>
  <c r="G759" i="1"/>
  <c r="F759" i="1"/>
  <c r="G758" i="1"/>
  <c r="F758" i="1"/>
  <c r="G757" i="1"/>
  <c r="F757" i="1"/>
  <c r="G756" i="1"/>
  <c r="H756" i="1" s="1"/>
  <c r="J756" i="1" s="1"/>
  <c r="D530" i="26" s="1"/>
  <c r="F756" i="1"/>
  <c r="G755" i="1"/>
  <c r="F755" i="1"/>
  <c r="G754" i="1"/>
  <c r="F754" i="1"/>
  <c r="G753" i="1"/>
  <c r="F753" i="1"/>
  <c r="G752" i="1"/>
  <c r="F752" i="1"/>
  <c r="G751" i="1"/>
  <c r="F751" i="1"/>
  <c r="G750" i="1"/>
  <c r="H750" i="1" s="1"/>
  <c r="J750" i="1" s="1"/>
  <c r="F750" i="1"/>
  <c r="G749" i="1"/>
  <c r="F749" i="1"/>
  <c r="G748" i="1"/>
  <c r="F748" i="1"/>
  <c r="G747" i="1"/>
  <c r="F747" i="1"/>
  <c r="G746" i="1"/>
  <c r="F746" i="1"/>
  <c r="G745" i="1"/>
  <c r="F745" i="1"/>
  <c r="G744" i="1"/>
  <c r="H744" i="1" s="1"/>
  <c r="J744" i="1" s="1"/>
  <c r="D521" i="26" s="1"/>
  <c r="F744" i="1"/>
  <c r="G743" i="1"/>
  <c r="F743" i="1"/>
  <c r="G742" i="1"/>
  <c r="F742" i="1"/>
  <c r="H742" i="1" s="1"/>
  <c r="J742" i="1" s="1"/>
  <c r="D519" i="26" s="1"/>
  <c r="G741" i="1"/>
  <c r="F741" i="1"/>
  <c r="G740" i="1"/>
  <c r="F740" i="1"/>
  <c r="G739" i="1"/>
  <c r="F739" i="1"/>
  <c r="G738" i="1"/>
  <c r="F738" i="1"/>
  <c r="H738" i="1" s="1"/>
  <c r="J738" i="1" s="1"/>
  <c r="D515" i="26" s="1"/>
  <c r="G737" i="1"/>
  <c r="F737" i="1"/>
  <c r="G736" i="1"/>
  <c r="F736" i="1"/>
  <c r="G735" i="1"/>
  <c r="F735" i="1"/>
  <c r="G734" i="1"/>
  <c r="F734" i="1"/>
  <c r="G733" i="1"/>
  <c r="F733" i="1"/>
  <c r="G732" i="1"/>
  <c r="F732" i="1"/>
  <c r="G731" i="1"/>
  <c r="F731" i="1"/>
  <c r="G730" i="1"/>
  <c r="F730" i="1"/>
  <c r="G729" i="1"/>
  <c r="F729" i="1"/>
  <c r="G728" i="1"/>
  <c r="F728" i="1"/>
  <c r="G727" i="1"/>
  <c r="F727" i="1"/>
  <c r="G726" i="1"/>
  <c r="F726" i="1"/>
  <c r="G725" i="1"/>
  <c r="F725" i="1"/>
  <c r="G724" i="1"/>
  <c r="F724" i="1"/>
  <c r="G723" i="1"/>
  <c r="F723" i="1"/>
  <c r="G722" i="1"/>
  <c r="F722" i="1"/>
  <c r="G721" i="1"/>
  <c r="F721" i="1"/>
  <c r="G720" i="1"/>
  <c r="F720" i="1"/>
  <c r="G719" i="1"/>
  <c r="F719" i="1"/>
  <c r="G718" i="1"/>
  <c r="F718" i="1"/>
  <c r="H718" i="1" s="1"/>
  <c r="J718" i="1" s="1"/>
  <c r="D496" i="26" s="1"/>
  <c r="G717" i="1"/>
  <c r="F717" i="1"/>
  <c r="G716" i="1"/>
  <c r="F716" i="1"/>
  <c r="G715" i="1"/>
  <c r="F715" i="1"/>
  <c r="G714" i="1"/>
  <c r="F714" i="1"/>
  <c r="G713" i="1"/>
  <c r="F713" i="1"/>
  <c r="G712" i="1"/>
  <c r="F712" i="1"/>
  <c r="G711" i="1"/>
  <c r="F711" i="1"/>
  <c r="G710" i="1"/>
  <c r="F710" i="1"/>
  <c r="G709" i="1"/>
  <c r="F709" i="1"/>
  <c r="G708" i="1"/>
  <c r="F708" i="1"/>
  <c r="G707" i="1"/>
  <c r="F707" i="1"/>
  <c r="G706" i="1"/>
  <c r="F706" i="1"/>
  <c r="G705" i="1"/>
  <c r="F705" i="1"/>
  <c r="G704" i="1"/>
  <c r="F704" i="1"/>
  <c r="G703" i="1"/>
  <c r="F703" i="1"/>
  <c r="G702" i="1"/>
  <c r="F702" i="1"/>
  <c r="G701" i="1"/>
  <c r="F701" i="1"/>
  <c r="G700" i="1"/>
  <c r="F700" i="1"/>
  <c r="G699" i="1"/>
  <c r="F699" i="1"/>
  <c r="G698" i="1"/>
  <c r="F698" i="1"/>
  <c r="G697" i="1"/>
  <c r="F697" i="1"/>
  <c r="G696" i="1"/>
  <c r="F696" i="1"/>
  <c r="G695" i="1"/>
  <c r="F695" i="1"/>
  <c r="G694" i="1"/>
  <c r="F694" i="1"/>
  <c r="G693" i="1"/>
  <c r="F693" i="1"/>
  <c r="G692" i="1"/>
  <c r="F692" i="1"/>
  <c r="G691" i="1"/>
  <c r="F691" i="1"/>
  <c r="G690" i="1"/>
  <c r="F690" i="1"/>
  <c r="G689" i="1"/>
  <c r="F689" i="1"/>
  <c r="G688" i="1"/>
  <c r="F688" i="1"/>
  <c r="G687" i="1"/>
  <c r="F687" i="1"/>
  <c r="G686" i="1"/>
  <c r="F686" i="1"/>
  <c r="G685" i="1"/>
  <c r="F685" i="1"/>
  <c r="G684" i="1"/>
  <c r="F684" i="1"/>
  <c r="G683" i="1"/>
  <c r="F683" i="1"/>
  <c r="G682" i="1"/>
  <c r="F682" i="1"/>
  <c r="G681" i="1"/>
  <c r="F681" i="1"/>
  <c r="G680" i="1"/>
  <c r="F680" i="1"/>
  <c r="G679" i="1"/>
  <c r="F679" i="1"/>
  <c r="G678" i="1"/>
  <c r="F678" i="1"/>
  <c r="G677" i="1"/>
  <c r="F677" i="1"/>
  <c r="G676" i="1"/>
  <c r="F676" i="1"/>
  <c r="G675" i="1"/>
  <c r="F675" i="1"/>
  <c r="G674" i="1"/>
  <c r="F674" i="1"/>
  <c r="G673" i="1"/>
  <c r="F673" i="1"/>
  <c r="G672" i="1"/>
  <c r="F672" i="1"/>
  <c r="G671" i="1"/>
  <c r="F671" i="1"/>
  <c r="G670" i="1"/>
  <c r="F670" i="1"/>
  <c r="G669" i="1"/>
  <c r="F669" i="1"/>
  <c r="G668" i="1"/>
  <c r="F668" i="1"/>
  <c r="G667" i="1"/>
  <c r="F667" i="1"/>
  <c r="G666" i="1"/>
  <c r="F666" i="1"/>
  <c r="G665" i="1"/>
  <c r="F665" i="1"/>
  <c r="G664" i="1"/>
  <c r="F664" i="1"/>
  <c r="G663" i="1"/>
  <c r="F663" i="1"/>
  <c r="G662" i="1"/>
  <c r="F662" i="1"/>
  <c r="G661" i="1"/>
  <c r="F661" i="1"/>
  <c r="G660" i="1"/>
  <c r="F660" i="1"/>
  <c r="G659" i="1"/>
  <c r="F659" i="1"/>
  <c r="G658" i="1"/>
  <c r="F658" i="1"/>
  <c r="G657" i="1"/>
  <c r="F657" i="1"/>
  <c r="G656" i="1"/>
  <c r="F656" i="1"/>
  <c r="G655" i="1"/>
  <c r="F655" i="1"/>
  <c r="G654" i="1"/>
  <c r="F654" i="1"/>
  <c r="G653" i="1"/>
  <c r="F653" i="1"/>
  <c r="G652" i="1"/>
  <c r="F652" i="1"/>
  <c r="G651" i="1"/>
  <c r="F651" i="1"/>
  <c r="G650" i="1"/>
  <c r="F650" i="1"/>
  <c r="G649" i="1"/>
  <c r="F649" i="1"/>
  <c r="G648" i="1"/>
  <c r="F648" i="1"/>
  <c r="G647" i="1"/>
  <c r="F647" i="1"/>
  <c r="G646" i="1"/>
  <c r="F646" i="1"/>
  <c r="G645" i="1"/>
  <c r="F645" i="1"/>
  <c r="G644" i="1"/>
  <c r="F644" i="1"/>
  <c r="G643" i="1"/>
  <c r="F643" i="1"/>
  <c r="G642" i="1"/>
  <c r="F642" i="1"/>
  <c r="G641" i="1"/>
  <c r="F641" i="1"/>
  <c r="G640" i="1"/>
  <c r="F640" i="1"/>
  <c r="G639" i="1"/>
  <c r="F639" i="1"/>
  <c r="G638" i="1"/>
  <c r="F638" i="1"/>
  <c r="G637" i="1"/>
  <c r="F637" i="1"/>
  <c r="G636" i="1"/>
  <c r="H636" i="1" s="1"/>
  <c r="J636" i="1" s="1"/>
  <c r="D433" i="26" s="1"/>
  <c r="F636" i="1"/>
  <c r="G635" i="1"/>
  <c r="F635" i="1"/>
  <c r="G634" i="1"/>
  <c r="F634" i="1"/>
  <c r="G633" i="1"/>
  <c r="F633" i="1"/>
  <c r="G632" i="1"/>
  <c r="F632" i="1"/>
  <c r="G631" i="1"/>
  <c r="F631" i="1"/>
  <c r="G630" i="1"/>
  <c r="F630" i="1"/>
  <c r="G629" i="1"/>
  <c r="F629" i="1"/>
  <c r="G628" i="1"/>
  <c r="F628" i="1"/>
  <c r="G627" i="1"/>
  <c r="F627" i="1"/>
  <c r="G626" i="1"/>
  <c r="F626" i="1"/>
  <c r="G625" i="1"/>
  <c r="F625" i="1"/>
  <c r="G624" i="1"/>
  <c r="F624" i="1"/>
  <c r="G623" i="1"/>
  <c r="F623" i="1"/>
  <c r="G622" i="1"/>
  <c r="F622" i="1"/>
  <c r="G621" i="1"/>
  <c r="F621" i="1"/>
  <c r="G620" i="1"/>
  <c r="F620" i="1"/>
  <c r="G619" i="1"/>
  <c r="F619" i="1"/>
  <c r="G618" i="1"/>
  <c r="F618" i="1"/>
  <c r="G617" i="1"/>
  <c r="F617" i="1"/>
  <c r="G616" i="1"/>
  <c r="F616" i="1"/>
  <c r="G615" i="1"/>
  <c r="F615" i="1"/>
  <c r="G614" i="1"/>
  <c r="F614" i="1"/>
  <c r="G613" i="1"/>
  <c r="F613" i="1"/>
  <c r="G612" i="1"/>
  <c r="F612" i="1"/>
  <c r="G611" i="1"/>
  <c r="F611" i="1"/>
  <c r="G610" i="1"/>
  <c r="F610" i="1"/>
  <c r="G609" i="1"/>
  <c r="F609" i="1"/>
  <c r="G608" i="1"/>
  <c r="F608" i="1"/>
  <c r="G607" i="1"/>
  <c r="F607" i="1"/>
  <c r="G606" i="1"/>
  <c r="F606" i="1"/>
  <c r="H606" i="1" s="1"/>
  <c r="J606" i="1" s="1"/>
  <c r="D409" i="26" s="1"/>
  <c r="G605" i="1"/>
  <c r="F605" i="1"/>
  <c r="G604" i="1"/>
  <c r="F604" i="1"/>
  <c r="G603" i="1"/>
  <c r="F603" i="1"/>
  <c r="G602" i="1"/>
  <c r="F602" i="1"/>
  <c r="G601" i="1"/>
  <c r="F601" i="1"/>
  <c r="G600" i="1"/>
  <c r="F600" i="1"/>
  <c r="G599" i="1"/>
  <c r="F599" i="1"/>
  <c r="G598" i="1"/>
  <c r="F598" i="1"/>
  <c r="G597" i="1"/>
  <c r="F597" i="1"/>
  <c r="G596" i="1"/>
  <c r="F596" i="1"/>
  <c r="G595" i="1"/>
  <c r="F595" i="1"/>
  <c r="G594" i="1"/>
  <c r="F594" i="1"/>
  <c r="G593" i="1"/>
  <c r="F593" i="1"/>
  <c r="G592" i="1"/>
  <c r="F592" i="1"/>
  <c r="G591" i="1"/>
  <c r="F591" i="1"/>
  <c r="G590" i="1"/>
  <c r="F590" i="1"/>
  <c r="G589" i="1"/>
  <c r="F589" i="1"/>
  <c r="G588" i="1"/>
  <c r="F588" i="1"/>
  <c r="G587" i="1"/>
  <c r="F587" i="1"/>
  <c r="G586" i="1"/>
  <c r="H586" i="1" s="1"/>
  <c r="J586" i="1" s="1"/>
  <c r="D396" i="26" s="1"/>
  <c r="F586" i="1"/>
  <c r="G585" i="1"/>
  <c r="F585" i="1"/>
  <c r="G584" i="1"/>
  <c r="F584" i="1"/>
  <c r="G583" i="1"/>
  <c r="F583" i="1"/>
  <c r="G582" i="1"/>
  <c r="F582" i="1"/>
  <c r="G581" i="1"/>
  <c r="F581" i="1"/>
  <c r="G580" i="1"/>
  <c r="F580" i="1"/>
  <c r="G579" i="1"/>
  <c r="F579" i="1"/>
  <c r="H579" i="1" s="1"/>
  <c r="J579" i="1" s="1"/>
  <c r="G578" i="1"/>
  <c r="F578" i="1"/>
  <c r="G577" i="1"/>
  <c r="F577" i="1"/>
  <c r="G576" i="1"/>
  <c r="F576" i="1"/>
  <c r="G575" i="1"/>
  <c r="F575" i="1"/>
  <c r="G574" i="1"/>
  <c r="F574" i="1"/>
  <c r="G573" i="1"/>
  <c r="F573" i="1"/>
  <c r="G572" i="1"/>
  <c r="F572" i="1"/>
  <c r="G571" i="1"/>
  <c r="F571" i="1"/>
  <c r="G570" i="1"/>
  <c r="F570" i="1"/>
  <c r="G569" i="1"/>
  <c r="F569" i="1"/>
  <c r="G568" i="1"/>
  <c r="F568" i="1"/>
  <c r="G567" i="1"/>
  <c r="F567" i="1"/>
  <c r="G566" i="1"/>
  <c r="H566" i="1" s="1"/>
  <c r="J566" i="1" s="1"/>
  <c r="D379" i="26" s="1"/>
  <c r="F566" i="1"/>
  <c r="G565" i="1"/>
  <c r="F565" i="1"/>
  <c r="G564" i="1"/>
  <c r="F564" i="1"/>
  <c r="G563" i="1"/>
  <c r="F563" i="1"/>
  <c r="G562" i="1"/>
  <c r="F562" i="1"/>
  <c r="G561" i="1"/>
  <c r="F561" i="1"/>
  <c r="G560" i="1"/>
  <c r="F560" i="1"/>
  <c r="G559" i="1"/>
  <c r="H559" i="1" s="1"/>
  <c r="J559" i="1" s="1"/>
  <c r="D375" i="26" s="1"/>
  <c r="F559" i="1"/>
  <c r="G558" i="1"/>
  <c r="F558" i="1"/>
  <c r="G557" i="1"/>
  <c r="F557" i="1"/>
  <c r="G556" i="1"/>
  <c r="F556" i="1"/>
  <c r="G555" i="1"/>
  <c r="F555" i="1"/>
  <c r="G554" i="1"/>
  <c r="F554" i="1"/>
  <c r="G553" i="1"/>
  <c r="H553" i="1" s="1"/>
  <c r="J553" i="1" s="1"/>
  <c r="D370" i="26" s="1"/>
  <c r="F553" i="1"/>
  <c r="G552" i="1"/>
  <c r="F552" i="1"/>
  <c r="G551" i="1"/>
  <c r="F551" i="1"/>
  <c r="G550" i="1"/>
  <c r="F550" i="1"/>
  <c r="G549" i="1"/>
  <c r="F549" i="1"/>
  <c r="H549" i="1" s="1"/>
  <c r="J549" i="1" s="1"/>
  <c r="D366" i="26" s="1"/>
  <c r="G548" i="1"/>
  <c r="F548" i="1"/>
  <c r="G547" i="1"/>
  <c r="F547" i="1"/>
  <c r="G546" i="1"/>
  <c r="F546" i="1"/>
  <c r="G545" i="1"/>
  <c r="F545" i="1"/>
  <c r="G544" i="1"/>
  <c r="H544" i="1" s="1"/>
  <c r="J544" i="1" s="1"/>
  <c r="D361" i="26" s="1"/>
  <c r="F544" i="1"/>
  <c r="G543" i="1"/>
  <c r="F543" i="1"/>
  <c r="G542" i="1"/>
  <c r="H542" i="1" s="1"/>
  <c r="J542" i="1" s="1"/>
  <c r="D359" i="26" s="1"/>
  <c r="F542" i="1"/>
  <c r="G541" i="1"/>
  <c r="H541" i="1" s="1"/>
  <c r="J541" i="1" s="1"/>
  <c r="D358" i="26" s="1"/>
  <c r="F541" i="1"/>
  <c r="G540" i="1"/>
  <c r="F540" i="1"/>
  <c r="G539" i="1"/>
  <c r="F539" i="1"/>
  <c r="G538" i="1"/>
  <c r="F538" i="1"/>
  <c r="G537" i="1"/>
  <c r="F537" i="1"/>
  <c r="G536" i="1"/>
  <c r="F536" i="1"/>
  <c r="G535" i="1"/>
  <c r="F535" i="1"/>
  <c r="G534" i="1"/>
  <c r="F534" i="1"/>
  <c r="G533" i="1"/>
  <c r="F533" i="1"/>
  <c r="G532" i="1"/>
  <c r="F532" i="1"/>
  <c r="G531" i="1"/>
  <c r="F531" i="1"/>
  <c r="G530" i="1"/>
  <c r="F530" i="1"/>
  <c r="G529" i="1"/>
  <c r="F529" i="1"/>
  <c r="G528" i="1"/>
  <c r="F528" i="1"/>
  <c r="G527" i="1"/>
  <c r="F527" i="1"/>
  <c r="G526" i="1"/>
  <c r="F526" i="1"/>
  <c r="G525" i="1"/>
  <c r="F525" i="1"/>
  <c r="G524" i="1"/>
  <c r="F524" i="1"/>
  <c r="G523" i="1"/>
  <c r="F523" i="1"/>
  <c r="G522" i="1"/>
  <c r="F522" i="1"/>
  <c r="G521" i="1"/>
  <c r="F521" i="1"/>
  <c r="G520" i="1"/>
  <c r="F520" i="1"/>
  <c r="G519" i="1"/>
  <c r="F519" i="1"/>
  <c r="G518" i="1"/>
  <c r="F518" i="1"/>
  <c r="G517" i="1"/>
  <c r="F517" i="1"/>
  <c r="G516" i="1"/>
  <c r="F516" i="1"/>
  <c r="G515" i="1"/>
  <c r="F515" i="1"/>
  <c r="G514" i="1"/>
  <c r="F514" i="1"/>
  <c r="G513" i="1"/>
  <c r="F513" i="1"/>
  <c r="H513" i="1" s="1"/>
  <c r="J513" i="1" s="1"/>
  <c r="D334" i="26" s="1"/>
  <c r="G512" i="1"/>
  <c r="F512" i="1"/>
  <c r="G511" i="1"/>
  <c r="F511" i="1"/>
  <c r="G510" i="1"/>
  <c r="F510" i="1"/>
  <c r="G509" i="1"/>
  <c r="F509" i="1"/>
  <c r="G508" i="1"/>
  <c r="F508" i="1"/>
  <c r="G507" i="1"/>
  <c r="F507" i="1"/>
  <c r="G506" i="1"/>
  <c r="F506" i="1"/>
  <c r="G505" i="1"/>
  <c r="F505" i="1"/>
  <c r="G504" i="1"/>
  <c r="F504" i="1"/>
  <c r="G503" i="1"/>
  <c r="F503" i="1"/>
  <c r="H503" i="1" s="1"/>
  <c r="J503" i="1" s="1"/>
  <c r="D327" i="26" s="1"/>
  <c r="G502" i="1"/>
  <c r="F502" i="1"/>
  <c r="G501" i="1"/>
  <c r="F501" i="1"/>
  <c r="G500" i="1"/>
  <c r="F500" i="1"/>
  <c r="G499" i="1"/>
  <c r="F499" i="1"/>
  <c r="G498" i="1"/>
  <c r="F498" i="1"/>
  <c r="G497" i="1"/>
  <c r="F497" i="1"/>
  <c r="G496" i="1"/>
  <c r="F496" i="1"/>
  <c r="G495" i="1"/>
  <c r="F495" i="1"/>
  <c r="G494" i="1"/>
  <c r="F494" i="1"/>
  <c r="G493" i="1"/>
  <c r="F493" i="1"/>
  <c r="G492" i="1"/>
  <c r="F492" i="1"/>
  <c r="G491" i="1"/>
  <c r="F491" i="1"/>
  <c r="G490" i="1"/>
  <c r="F490" i="1"/>
  <c r="G489" i="1"/>
  <c r="F489" i="1"/>
  <c r="G488" i="1"/>
  <c r="F488" i="1"/>
  <c r="G487" i="1"/>
  <c r="F487" i="1"/>
  <c r="G486" i="1"/>
  <c r="F486" i="1"/>
  <c r="G485" i="1"/>
  <c r="F485" i="1"/>
  <c r="H485" i="1" s="1"/>
  <c r="J485" i="1" s="1"/>
  <c r="D315" i="26" s="1"/>
  <c r="G484" i="1"/>
  <c r="F484" i="1"/>
  <c r="G483" i="1"/>
  <c r="F483" i="1"/>
  <c r="G482" i="1"/>
  <c r="F482" i="1"/>
  <c r="G481" i="1"/>
  <c r="F481" i="1"/>
  <c r="G480" i="1"/>
  <c r="F480" i="1"/>
  <c r="G479" i="1"/>
  <c r="F479" i="1"/>
  <c r="G478" i="1"/>
  <c r="F478" i="1"/>
  <c r="G477" i="1"/>
  <c r="F477" i="1"/>
  <c r="G476" i="1"/>
  <c r="F476" i="1"/>
  <c r="G475" i="1"/>
  <c r="F475" i="1"/>
  <c r="G474" i="1"/>
  <c r="F474" i="1"/>
  <c r="G473" i="1"/>
  <c r="F473" i="1"/>
  <c r="G472" i="1"/>
  <c r="F472" i="1"/>
  <c r="G471" i="1"/>
  <c r="F471" i="1"/>
  <c r="G470" i="1"/>
  <c r="F470" i="1"/>
  <c r="G469" i="1"/>
  <c r="F469" i="1"/>
  <c r="G468" i="1"/>
  <c r="F468" i="1"/>
  <c r="G467" i="1"/>
  <c r="F467" i="1"/>
  <c r="G466" i="1"/>
  <c r="F466" i="1"/>
  <c r="G465" i="1"/>
  <c r="F465" i="1"/>
  <c r="G464" i="1"/>
  <c r="F464" i="1"/>
  <c r="G463" i="1"/>
  <c r="F463" i="1"/>
  <c r="G462" i="1"/>
  <c r="F462" i="1"/>
  <c r="G461" i="1"/>
  <c r="F461" i="1"/>
  <c r="G460" i="1"/>
  <c r="F460" i="1"/>
  <c r="G459" i="1"/>
  <c r="F459" i="1"/>
  <c r="G458" i="1"/>
  <c r="F458" i="1"/>
  <c r="G457" i="1"/>
  <c r="F457" i="1"/>
  <c r="G456" i="1"/>
  <c r="F456" i="1"/>
  <c r="G455" i="1"/>
  <c r="F455" i="1"/>
  <c r="G454" i="1"/>
  <c r="F454" i="1"/>
  <c r="G453" i="1"/>
  <c r="F453" i="1"/>
  <c r="H453" i="1" s="1"/>
  <c r="J453" i="1" s="1"/>
  <c r="D294" i="26" s="1"/>
  <c r="G452" i="1"/>
  <c r="F452" i="1"/>
  <c r="G451" i="1"/>
  <c r="F451" i="1"/>
  <c r="G450" i="1"/>
  <c r="F450" i="1"/>
  <c r="G449" i="1"/>
  <c r="F449" i="1"/>
  <c r="G448" i="1"/>
  <c r="F448" i="1"/>
  <c r="G447" i="1"/>
  <c r="F447" i="1"/>
  <c r="G446" i="1"/>
  <c r="F446" i="1"/>
  <c r="G445" i="1"/>
  <c r="F445" i="1"/>
  <c r="G444" i="1"/>
  <c r="F444" i="1"/>
  <c r="G443" i="1"/>
  <c r="F443" i="1"/>
  <c r="G442" i="1"/>
  <c r="F442" i="1"/>
  <c r="G441" i="1"/>
  <c r="F441" i="1"/>
  <c r="G440" i="1"/>
  <c r="F440" i="1"/>
  <c r="G439" i="1"/>
  <c r="F439" i="1"/>
  <c r="G438" i="1"/>
  <c r="F438" i="1"/>
  <c r="G437" i="1"/>
  <c r="F437" i="1"/>
  <c r="G436" i="1"/>
  <c r="F436" i="1"/>
  <c r="G435" i="1"/>
  <c r="F435" i="1"/>
  <c r="G434" i="1"/>
  <c r="F434" i="1"/>
  <c r="G433" i="1"/>
  <c r="F433" i="1"/>
  <c r="G432" i="1"/>
  <c r="F432" i="1"/>
  <c r="G431" i="1"/>
  <c r="F431" i="1"/>
  <c r="G430" i="1"/>
  <c r="F430" i="1"/>
  <c r="G429" i="1"/>
  <c r="F429" i="1"/>
  <c r="G428" i="1"/>
  <c r="F428" i="1"/>
  <c r="G427" i="1"/>
  <c r="F427" i="1"/>
  <c r="G426" i="1"/>
  <c r="F426" i="1"/>
  <c r="G425" i="1"/>
  <c r="F425" i="1"/>
  <c r="G424" i="1"/>
  <c r="F424" i="1"/>
  <c r="G423" i="1"/>
  <c r="F423" i="1"/>
  <c r="G422" i="1"/>
  <c r="F422" i="1"/>
  <c r="G421" i="1"/>
  <c r="F421" i="1"/>
  <c r="G420" i="1"/>
  <c r="F420" i="1"/>
  <c r="G419" i="1"/>
  <c r="F419" i="1"/>
  <c r="G418" i="1"/>
  <c r="F418" i="1"/>
  <c r="G417" i="1"/>
  <c r="F417" i="1"/>
  <c r="G416" i="1"/>
  <c r="F416" i="1"/>
  <c r="G415" i="1"/>
  <c r="F415" i="1"/>
  <c r="G414" i="1"/>
  <c r="F414" i="1"/>
  <c r="G413" i="1"/>
  <c r="F413" i="1"/>
  <c r="G412" i="1"/>
  <c r="F412" i="1"/>
  <c r="G411" i="1"/>
  <c r="F411" i="1"/>
  <c r="H411" i="1" s="1"/>
  <c r="J411" i="1" s="1"/>
  <c r="G410" i="1"/>
  <c r="F410" i="1"/>
  <c r="G409" i="1"/>
  <c r="F409" i="1"/>
  <c r="G408" i="1"/>
  <c r="H408" i="1" s="1"/>
  <c r="J408" i="1" s="1"/>
  <c r="F408" i="1"/>
  <c r="G407" i="1"/>
  <c r="F407" i="1"/>
  <c r="G406" i="1"/>
  <c r="F406" i="1"/>
  <c r="G405" i="1"/>
  <c r="F405" i="1"/>
  <c r="G404" i="1"/>
  <c r="F404" i="1"/>
  <c r="G403" i="1"/>
  <c r="F403" i="1"/>
  <c r="G402" i="1"/>
  <c r="F402" i="1"/>
  <c r="G401" i="1"/>
  <c r="F401" i="1"/>
  <c r="G400" i="1"/>
  <c r="F400" i="1"/>
  <c r="G399" i="1"/>
  <c r="F399" i="1"/>
  <c r="H399" i="1" s="1"/>
  <c r="J399" i="1" s="1"/>
  <c r="D256" i="26" s="1"/>
  <c r="G398" i="1"/>
  <c r="F398" i="1"/>
  <c r="G397" i="1"/>
  <c r="F397" i="1"/>
  <c r="G396" i="1"/>
  <c r="F396" i="1"/>
  <c r="G395" i="1"/>
  <c r="F395" i="1"/>
  <c r="G394" i="1"/>
  <c r="F394" i="1"/>
  <c r="G393" i="1"/>
  <c r="F393" i="1"/>
  <c r="G392" i="1"/>
  <c r="F392" i="1"/>
  <c r="G391" i="1"/>
  <c r="F391" i="1"/>
  <c r="G390" i="1"/>
  <c r="F390" i="1"/>
  <c r="G389" i="1"/>
  <c r="F389" i="1"/>
  <c r="G388" i="1"/>
  <c r="F388" i="1"/>
  <c r="G387" i="1"/>
  <c r="F387" i="1"/>
  <c r="H387" i="1" s="1"/>
  <c r="J387" i="1" s="1"/>
  <c r="D249" i="26" s="1"/>
  <c r="G386" i="1"/>
  <c r="F386" i="1"/>
  <c r="G385" i="1"/>
  <c r="F385" i="1"/>
  <c r="G384" i="1"/>
  <c r="F384" i="1"/>
  <c r="G383" i="1"/>
  <c r="F383" i="1"/>
  <c r="G382" i="1"/>
  <c r="F382" i="1"/>
  <c r="G381" i="1"/>
  <c r="F381" i="1"/>
  <c r="G380" i="1"/>
  <c r="F380" i="1"/>
  <c r="G379" i="1"/>
  <c r="F379" i="1"/>
  <c r="G378" i="1"/>
  <c r="F378" i="1"/>
  <c r="G377" i="1"/>
  <c r="F377" i="1"/>
  <c r="G376" i="1"/>
  <c r="F376" i="1"/>
  <c r="G375" i="1"/>
  <c r="F375" i="1"/>
  <c r="G374" i="1"/>
  <c r="F374" i="1"/>
  <c r="G373" i="1"/>
  <c r="F373" i="1"/>
  <c r="G372" i="1"/>
  <c r="F372" i="1"/>
  <c r="G371" i="1"/>
  <c r="F371" i="1"/>
  <c r="G370" i="1"/>
  <c r="F370" i="1"/>
  <c r="G369" i="1"/>
  <c r="F369" i="1"/>
  <c r="G368" i="1"/>
  <c r="F368" i="1"/>
  <c r="G367" i="1"/>
  <c r="F367" i="1"/>
  <c r="G366" i="1"/>
  <c r="F366" i="1"/>
  <c r="G365" i="1"/>
  <c r="F365" i="1"/>
  <c r="G364" i="1"/>
  <c r="F364" i="1"/>
  <c r="G363" i="1"/>
  <c r="F363" i="1"/>
  <c r="H363" i="1" s="1"/>
  <c r="J363" i="1" s="1"/>
  <c r="G362" i="1"/>
  <c r="F362" i="1"/>
  <c r="G361" i="1"/>
  <c r="F361" i="1"/>
  <c r="H361" i="1" s="1"/>
  <c r="J361" i="1" s="1"/>
  <c r="G360" i="1"/>
  <c r="F360" i="1"/>
  <c r="G359" i="1"/>
  <c r="F359" i="1"/>
  <c r="G358" i="1"/>
  <c r="F358" i="1"/>
  <c r="G357" i="1"/>
  <c r="F357" i="1"/>
  <c r="G356" i="1"/>
  <c r="F356" i="1"/>
  <c r="G355" i="1"/>
  <c r="F355" i="1"/>
  <c r="G354" i="1"/>
  <c r="F354" i="1"/>
  <c r="G353" i="1"/>
  <c r="F353" i="1"/>
  <c r="G352" i="1"/>
  <c r="F352" i="1"/>
  <c r="G351" i="1"/>
  <c r="F351" i="1"/>
  <c r="H351" i="1" s="1"/>
  <c r="J351" i="1" s="1"/>
  <c r="D225" i="26" s="1"/>
  <c r="G350" i="1"/>
  <c r="F350" i="1"/>
  <c r="G349" i="1"/>
  <c r="F349" i="1"/>
  <c r="G348" i="1"/>
  <c r="F348" i="1"/>
  <c r="G347" i="1"/>
  <c r="F347" i="1"/>
  <c r="G346" i="1"/>
  <c r="F346" i="1"/>
  <c r="G345" i="1"/>
  <c r="F345" i="1"/>
  <c r="G344" i="1"/>
  <c r="F344" i="1"/>
  <c r="G343" i="1"/>
  <c r="F343" i="1"/>
  <c r="G342" i="1"/>
  <c r="F342" i="1"/>
  <c r="G341" i="1"/>
  <c r="F341" i="1"/>
  <c r="G340" i="1"/>
  <c r="F340" i="1"/>
  <c r="G339" i="1"/>
  <c r="F339" i="1"/>
  <c r="G338" i="1"/>
  <c r="F338" i="1"/>
  <c r="G337" i="1"/>
  <c r="F337" i="1"/>
  <c r="G336" i="1"/>
  <c r="F336" i="1"/>
  <c r="G335" i="1"/>
  <c r="F335" i="1"/>
  <c r="G334" i="1"/>
  <c r="F334" i="1"/>
  <c r="G333" i="1"/>
  <c r="F333" i="1"/>
  <c r="G332" i="1"/>
  <c r="F332" i="1"/>
  <c r="G331" i="1"/>
  <c r="F331" i="1"/>
  <c r="G330" i="1"/>
  <c r="F330" i="1"/>
  <c r="G329" i="1"/>
  <c r="F329" i="1"/>
  <c r="G328" i="1"/>
  <c r="F328" i="1"/>
  <c r="G327" i="1"/>
  <c r="F327" i="1"/>
  <c r="G326" i="1"/>
  <c r="F326" i="1"/>
  <c r="G325" i="1"/>
  <c r="F325" i="1"/>
  <c r="H324" i="1"/>
  <c r="J324" i="1" s="1"/>
  <c r="D209" i="26" s="1"/>
  <c r="G324" i="1"/>
  <c r="F324" i="1"/>
  <c r="G323" i="1"/>
  <c r="F323" i="1"/>
  <c r="G322" i="1"/>
  <c r="F322" i="1"/>
  <c r="G321" i="1"/>
  <c r="F321" i="1"/>
  <c r="G320" i="1"/>
  <c r="F320" i="1"/>
  <c r="G319" i="1"/>
  <c r="F319" i="1"/>
  <c r="G318" i="1"/>
  <c r="F318" i="1"/>
  <c r="G317" i="1"/>
  <c r="F317" i="1"/>
  <c r="G316" i="1"/>
  <c r="F316" i="1"/>
  <c r="G315" i="1"/>
  <c r="F315" i="1"/>
  <c r="G314" i="1"/>
  <c r="F314" i="1"/>
  <c r="G313" i="1"/>
  <c r="F313" i="1"/>
  <c r="G312" i="1"/>
  <c r="F312" i="1"/>
  <c r="G311" i="1"/>
  <c r="F311" i="1"/>
  <c r="G310" i="1"/>
  <c r="F310" i="1"/>
  <c r="G309" i="1"/>
  <c r="F309" i="1"/>
  <c r="G308" i="1"/>
  <c r="F308" i="1"/>
  <c r="G307" i="1"/>
  <c r="F307" i="1"/>
  <c r="G306" i="1"/>
  <c r="F306" i="1"/>
  <c r="G305" i="1"/>
  <c r="F305" i="1"/>
  <c r="G304" i="1"/>
  <c r="F304" i="1"/>
  <c r="G303" i="1"/>
  <c r="F303" i="1"/>
  <c r="G302" i="1"/>
  <c r="F302" i="1"/>
  <c r="G301" i="1"/>
  <c r="F301" i="1"/>
  <c r="G300" i="1"/>
  <c r="F300" i="1"/>
  <c r="G299" i="1"/>
  <c r="F299" i="1"/>
  <c r="G298" i="1"/>
  <c r="F298" i="1"/>
  <c r="G297" i="1"/>
  <c r="F297" i="1"/>
  <c r="G296" i="1"/>
  <c r="F296" i="1"/>
  <c r="G295" i="1"/>
  <c r="F295" i="1"/>
  <c r="G294" i="1"/>
  <c r="F294" i="1"/>
  <c r="G293" i="1"/>
  <c r="F293" i="1"/>
  <c r="G292" i="1"/>
  <c r="F292" i="1"/>
  <c r="G291" i="1"/>
  <c r="F291" i="1"/>
  <c r="G290" i="1"/>
  <c r="F290" i="1"/>
  <c r="G289" i="1"/>
  <c r="F289" i="1"/>
  <c r="G288" i="1"/>
  <c r="F288" i="1"/>
  <c r="G287" i="1"/>
  <c r="F287" i="1"/>
  <c r="G286" i="1"/>
  <c r="F286" i="1"/>
  <c r="G285" i="1"/>
  <c r="F285" i="1"/>
  <c r="G284" i="1"/>
  <c r="F284" i="1"/>
  <c r="G283" i="1"/>
  <c r="F283" i="1"/>
  <c r="G282" i="1"/>
  <c r="F282" i="1"/>
  <c r="G281" i="1"/>
  <c r="H281" i="1" s="1"/>
  <c r="J281" i="1" s="1"/>
  <c r="F281" i="1"/>
  <c r="G280" i="1"/>
  <c r="F280" i="1"/>
  <c r="G279" i="1"/>
  <c r="F279" i="1"/>
  <c r="G278" i="1"/>
  <c r="F278" i="1"/>
  <c r="G277" i="1"/>
  <c r="F277" i="1"/>
  <c r="G276" i="1"/>
  <c r="H276" i="1" s="1"/>
  <c r="J276" i="1" s="1"/>
  <c r="F276" i="1"/>
  <c r="G275" i="1"/>
  <c r="F275" i="1"/>
  <c r="G274" i="1"/>
  <c r="F274" i="1"/>
  <c r="G273" i="1"/>
  <c r="F273" i="1"/>
  <c r="G272" i="1"/>
  <c r="F272" i="1"/>
  <c r="G271" i="1"/>
  <c r="F271" i="1"/>
  <c r="G270" i="1"/>
  <c r="H270" i="1" s="1"/>
  <c r="J270" i="1" s="1"/>
  <c r="D167" i="26" s="1"/>
  <c r="F270" i="1"/>
  <c r="G269" i="1"/>
  <c r="F269" i="1"/>
  <c r="G268" i="1"/>
  <c r="F268" i="1"/>
  <c r="G267" i="1"/>
  <c r="F267" i="1"/>
  <c r="G266" i="1"/>
  <c r="F266" i="1"/>
  <c r="G265" i="1"/>
  <c r="F265" i="1"/>
  <c r="G264" i="1"/>
  <c r="H264" i="1" s="1"/>
  <c r="J264" i="1" s="1"/>
  <c r="D164" i="26" s="1"/>
  <c r="F264" i="1"/>
  <c r="G263" i="1"/>
  <c r="F263" i="1"/>
  <c r="G262" i="1"/>
  <c r="F262" i="1"/>
  <c r="G261" i="1"/>
  <c r="F261" i="1"/>
  <c r="G260" i="1"/>
  <c r="F260" i="1"/>
  <c r="G259" i="1"/>
  <c r="F259" i="1"/>
  <c r="G258" i="1"/>
  <c r="F258" i="1"/>
  <c r="G257" i="1"/>
  <c r="F257" i="1"/>
  <c r="G256" i="1"/>
  <c r="F256" i="1"/>
  <c r="G255" i="1"/>
  <c r="F255" i="1"/>
  <c r="G254" i="1"/>
  <c r="F254" i="1"/>
  <c r="G253" i="1"/>
  <c r="H253" i="1" s="1"/>
  <c r="J253" i="1" s="1"/>
  <c r="D157" i="26" s="1"/>
  <c r="F253" i="1"/>
  <c r="G252" i="1"/>
  <c r="F252" i="1"/>
  <c r="G251" i="1"/>
  <c r="F251" i="1"/>
  <c r="G250" i="1"/>
  <c r="F250" i="1"/>
  <c r="G249" i="1"/>
  <c r="F249" i="1"/>
  <c r="G248" i="1"/>
  <c r="F248" i="1"/>
  <c r="G247" i="1"/>
  <c r="F247" i="1"/>
  <c r="G246" i="1"/>
  <c r="F246" i="1"/>
  <c r="G245" i="1"/>
  <c r="F245" i="1"/>
  <c r="G244" i="1"/>
  <c r="F244" i="1"/>
  <c r="G243" i="1"/>
  <c r="F243" i="1"/>
  <c r="G242" i="1"/>
  <c r="F242" i="1"/>
  <c r="G241" i="1"/>
  <c r="F241" i="1"/>
  <c r="G240" i="1"/>
  <c r="F240" i="1"/>
  <c r="G239" i="1"/>
  <c r="F239" i="1"/>
  <c r="G238" i="1"/>
  <c r="F238" i="1"/>
  <c r="G237" i="1"/>
  <c r="F237" i="1"/>
  <c r="G236" i="1"/>
  <c r="F236" i="1"/>
  <c r="G235" i="1"/>
  <c r="F235" i="1"/>
  <c r="G234" i="1"/>
  <c r="F234" i="1"/>
  <c r="G233" i="1"/>
  <c r="F233" i="1"/>
  <c r="G232" i="1"/>
  <c r="F232" i="1"/>
  <c r="G231" i="1"/>
  <c r="F231" i="1"/>
  <c r="G230" i="1"/>
  <c r="F230" i="1"/>
  <c r="G229" i="1"/>
  <c r="F229" i="1"/>
  <c r="G228" i="1"/>
  <c r="F228" i="1"/>
  <c r="H228" i="1" s="1"/>
  <c r="J228" i="1" s="1"/>
  <c r="G227" i="1"/>
  <c r="F227" i="1"/>
  <c r="G226" i="1"/>
  <c r="F226" i="1"/>
  <c r="G225" i="1"/>
  <c r="F225" i="1"/>
  <c r="G224" i="1"/>
  <c r="F224" i="1"/>
  <c r="G223" i="1"/>
  <c r="F223" i="1"/>
  <c r="G222" i="1"/>
  <c r="F222" i="1"/>
  <c r="G221" i="1"/>
  <c r="F221" i="1"/>
  <c r="G220" i="1"/>
  <c r="F220" i="1"/>
  <c r="G219" i="1"/>
  <c r="F219" i="1"/>
  <c r="G218" i="1"/>
  <c r="F218" i="1"/>
  <c r="G217" i="1"/>
  <c r="F217" i="1"/>
  <c r="G216" i="1"/>
  <c r="F216" i="1"/>
  <c r="G215" i="1"/>
  <c r="F215" i="1"/>
  <c r="G214" i="1"/>
  <c r="F214" i="1"/>
  <c r="G213" i="1"/>
  <c r="F213" i="1"/>
  <c r="G212" i="1"/>
  <c r="F212" i="1"/>
  <c r="G211" i="1"/>
  <c r="F211" i="1"/>
  <c r="G210" i="1"/>
  <c r="F210" i="1"/>
  <c r="G209" i="1"/>
  <c r="F209" i="1"/>
  <c r="G208" i="1"/>
  <c r="F208" i="1"/>
  <c r="G207" i="1"/>
  <c r="F207" i="1"/>
  <c r="G206" i="1"/>
  <c r="F206" i="1"/>
  <c r="G205" i="1"/>
  <c r="F205" i="1"/>
  <c r="G204" i="1"/>
  <c r="F204" i="1"/>
  <c r="G203" i="1"/>
  <c r="H203" i="1" s="1"/>
  <c r="J203" i="1" s="1"/>
  <c r="D118" i="26" s="1"/>
  <c r="F203" i="1"/>
  <c r="G202" i="1"/>
  <c r="F202" i="1"/>
  <c r="G201" i="1"/>
  <c r="F201" i="1"/>
  <c r="G200" i="1"/>
  <c r="F200" i="1"/>
  <c r="G199" i="1"/>
  <c r="F199" i="1"/>
  <c r="G198" i="1"/>
  <c r="F198" i="1"/>
  <c r="H197" i="1"/>
  <c r="J197" i="1" s="1"/>
  <c r="D113" i="26" s="1"/>
  <c r="G197" i="1"/>
  <c r="F197" i="1"/>
  <c r="G196" i="1"/>
  <c r="F196" i="1"/>
  <c r="G195" i="1"/>
  <c r="F195" i="1"/>
  <c r="G194" i="1"/>
  <c r="F194" i="1"/>
  <c r="G193" i="1"/>
  <c r="F193" i="1"/>
  <c r="G192" i="1"/>
  <c r="F192" i="1"/>
  <c r="G191" i="1"/>
  <c r="F191" i="1"/>
  <c r="G190" i="1"/>
  <c r="F190" i="1"/>
  <c r="G189" i="1"/>
  <c r="F189" i="1"/>
  <c r="G188" i="1"/>
  <c r="F188" i="1"/>
  <c r="G187" i="1"/>
  <c r="F187" i="1"/>
  <c r="G186" i="1"/>
  <c r="F186" i="1"/>
  <c r="G185" i="1"/>
  <c r="F185" i="1"/>
  <c r="G184" i="1"/>
  <c r="F184" i="1"/>
  <c r="G183" i="1"/>
  <c r="F183" i="1"/>
  <c r="G182" i="1"/>
  <c r="F182" i="1"/>
  <c r="G181" i="1"/>
  <c r="F181" i="1"/>
  <c r="G180" i="1"/>
  <c r="F180" i="1"/>
  <c r="G179" i="1"/>
  <c r="F179" i="1"/>
  <c r="G178" i="1"/>
  <c r="F178" i="1"/>
  <c r="G177" i="1"/>
  <c r="F177" i="1"/>
  <c r="G176" i="1"/>
  <c r="F176" i="1"/>
  <c r="G175" i="1"/>
  <c r="F175" i="1"/>
  <c r="G174" i="1"/>
  <c r="F174" i="1"/>
  <c r="G173" i="1"/>
  <c r="F173" i="1"/>
  <c r="G172" i="1"/>
  <c r="F172" i="1"/>
  <c r="G171" i="1"/>
  <c r="F171" i="1"/>
  <c r="G170" i="1"/>
  <c r="F170" i="1"/>
  <c r="G169" i="1"/>
  <c r="F169" i="1"/>
  <c r="G168" i="1"/>
  <c r="F168" i="1"/>
  <c r="G167" i="1"/>
  <c r="F167" i="1"/>
  <c r="G166" i="1"/>
  <c r="F166" i="1"/>
  <c r="G165" i="1"/>
  <c r="F165" i="1"/>
  <c r="G164" i="1"/>
  <c r="F164" i="1"/>
  <c r="G163" i="1"/>
  <c r="F163" i="1"/>
  <c r="G162" i="1"/>
  <c r="F162" i="1"/>
  <c r="G161" i="1"/>
  <c r="F161" i="1"/>
  <c r="G160" i="1"/>
  <c r="F160" i="1"/>
  <c r="G159" i="1"/>
  <c r="F159" i="1"/>
  <c r="H159" i="1" s="1"/>
  <c r="J159" i="1" s="1"/>
  <c r="D80" i="26" s="1"/>
  <c r="G158" i="1"/>
  <c r="F158" i="1"/>
  <c r="G157" i="1"/>
  <c r="F157" i="1"/>
  <c r="G156" i="1"/>
  <c r="H156" i="1" s="1"/>
  <c r="J156" i="1" s="1"/>
  <c r="D77" i="26" s="1"/>
  <c r="F156" i="1"/>
  <c r="G155" i="1"/>
  <c r="F155" i="1"/>
  <c r="G154" i="1"/>
  <c r="F154" i="1"/>
  <c r="G153" i="1"/>
  <c r="F153" i="1"/>
  <c r="G152" i="1"/>
  <c r="F152" i="1"/>
  <c r="G151" i="1"/>
  <c r="F151" i="1"/>
  <c r="G150" i="1"/>
  <c r="F150" i="1"/>
  <c r="G149" i="1"/>
  <c r="F149" i="1"/>
  <c r="G148" i="1"/>
  <c r="F148" i="1"/>
  <c r="G147" i="1"/>
  <c r="F147" i="1"/>
  <c r="G146" i="1"/>
  <c r="F146" i="1"/>
  <c r="G145" i="1"/>
  <c r="F145" i="1"/>
  <c r="G144" i="1"/>
  <c r="F144" i="1"/>
  <c r="G143" i="1"/>
  <c r="F143" i="1"/>
  <c r="G142" i="1"/>
  <c r="H142" i="1" s="1"/>
  <c r="J142" i="1" s="1"/>
  <c r="D65" i="26" s="1"/>
  <c r="F142" i="1"/>
  <c r="G141" i="1"/>
  <c r="F141" i="1"/>
  <c r="G140" i="1"/>
  <c r="F140" i="1"/>
  <c r="G139" i="1"/>
  <c r="F139" i="1"/>
  <c r="G138" i="1"/>
  <c r="F138" i="1"/>
  <c r="G137" i="1"/>
  <c r="F137" i="1"/>
  <c r="G136" i="1"/>
  <c r="F136" i="1"/>
  <c r="G135" i="1"/>
  <c r="F135" i="1"/>
  <c r="G134" i="1"/>
  <c r="F134" i="1"/>
  <c r="G133" i="1"/>
  <c r="F133" i="1"/>
  <c r="G132" i="1"/>
  <c r="F132" i="1"/>
  <c r="G131" i="1"/>
  <c r="F131" i="1"/>
  <c r="G130" i="1"/>
  <c r="F130" i="1"/>
  <c r="H130" i="1" s="1"/>
  <c r="J130" i="1" s="1"/>
  <c r="D54" i="26" s="1"/>
  <c r="G129" i="1"/>
  <c r="F129" i="1"/>
  <c r="G128" i="1"/>
  <c r="F128" i="1"/>
  <c r="G127" i="1"/>
  <c r="F127" i="1"/>
  <c r="G126" i="1"/>
  <c r="F126" i="1"/>
  <c r="G125" i="1"/>
  <c r="F125" i="1"/>
  <c r="G124" i="1"/>
  <c r="F124" i="1"/>
  <c r="G123" i="1"/>
  <c r="F123" i="1"/>
  <c r="G122" i="1"/>
  <c r="F122" i="1"/>
  <c r="G121" i="1"/>
  <c r="F121" i="1"/>
  <c r="G120" i="1"/>
  <c r="F120" i="1"/>
  <c r="G119" i="1"/>
  <c r="F119" i="1"/>
  <c r="G118" i="1"/>
  <c r="F118" i="1"/>
  <c r="G117" i="1"/>
  <c r="F117" i="1"/>
  <c r="G116" i="1"/>
  <c r="H116" i="1" s="1"/>
  <c r="J116" i="1" s="1"/>
  <c r="D40" i="26" s="1"/>
  <c r="F116" i="1"/>
  <c r="G115" i="1"/>
  <c r="F115" i="1"/>
  <c r="G114" i="1"/>
  <c r="F114" i="1"/>
  <c r="G113" i="1"/>
  <c r="H113" i="1" s="1"/>
  <c r="J113" i="1" s="1"/>
  <c r="F113" i="1"/>
  <c r="G112" i="1"/>
  <c r="F112" i="1"/>
  <c r="G111" i="1"/>
  <c r="F111" i="1"/>
  <c r="G110" i="1"/>
  <c r="F110" i="1"/>
  <c r="G109" i="1"/>
  <c r="F109" i="1"/>
  <c r="G108" i="1"/>
  <c r="H108" i="1" s="1"/>
  <c r="J108" i="1" s="1"/>
  <c r="F108" i="1"/>
  <c r="G107" i="1"/>
  <c r="F107" i="1"/>
  <c r="G106" i="1"/>
  <c r="F106" i="1"/>
  <c r="G105" i="1"/>
  <c r="F105" i="1"/>
  <c r="G104" i="1"/>
  <c r="F104" i="1"/>
  <c r="G103" i="1"/>
  <c r="F103" i="1"/>
  <c r="G102" i="1"/>
  <c r="F102" i="1"/>
  <c r="G101" i="1"/>
  <c r="F101" i="1"/>
  <c r="G100" i="1"/>
  <c r="F100" i="1"/>
  <c r="G99" i="1"/>
  <c r="H99" i="1" s="1"/>
  <c r="J99" i="1" s="1"/>
  <c r="D26" i="26" s="1"/>
  <c r="F99" i="1"/>
  <c r="G98" i="1"/>
  <c r="F98" i="1"/>
  <c r="G97" i="1"/>
  <c r="F97" i="1"/>
  <c r="G96" i="1"/>
  <c r="F96" i="1"/>
  <c r="G95" i="1"/>
  <c r="F95" i="1"/>
  <c r="G94" i="1"/>
  <c r="F94" i="1"/>
  <c r="G93" i="1"/>
  <c r="F93" i="1"/>
  <c r="G92" i="1"/>
  <c r="F92" i="1"/>
  <c r="G91" i="1"/>
  <c r="F91" i="1"/>
  <c r="G90" i="1"/>
  <c r="F90" i="1"/>
  <c r="G89" i="1"/>
  <c r="F89" i="1"/>
  <c r="G88" i="1"/>
  <c r="F88" i="1"/>
  <c r="G87" i="1"/>
  <c r="F87" i="1"/>
  <c r="G86" i="1"/>
  <c r="F86" i="1"/>
  <c r="G85" i="1"/>
  <c r="F85" i="1"/>
  <c r="G84" i="1"/>
  <c r="F84" i="1"/>
  <c r="G83" i="1"/>
  <c r="F83" i="1"/>
  <c r="G82" i="1"/>
  <c r="F82" i="1"/>
  <c r="G81" i="1"/>
  <c r="H81" i="1" s="1"/>
  <c r="J81" i="1" s="1"/>
  <c r="F81" i="1"/>
  <c r="G80" i="1"/>
  <c r="F80" i="1"/>
  <c r="G79" i="1"/>
  <c r="F79" i="1"/>
  <c r="G78" i="1"/>
  <c r="F78" i="1"/>
  <c r="G77" i="1"/>
  <c r="F77" i="1"/>
  <c r="G76" i="1"/>
  <c r="F76" i="1"/>
  <c r="G75" i="1"/>
  <c r="F75" i="1"/>
  <c r="G74" i="1"/>
  <c r="F74" i="1"/>
  <c r="G73" i="1"/>
  <c r="F73" i="1"/>
  <c r="G72" i="1"/>
  <c r="F72" i="1"/>
  <c r="G71" i="1"/>
  <c r="F71" i="1"/>
  <c r="G70" i="1"/>
  <c r="F70" i="1"/>
  <c r="G69" i="1"/>
  <c r="F69" i="1"/>
  <c r="G68" i="1"/>
  <c r="F68" i="1"/>
  <c r="G67" i="1"/>
  <c r="F67" i="1"/>
  <c r="G66" i="1"/>
  <c r="F66" i="1"/>
  <c r="G65" i="1"/>
  <c r="F65" i="1"/>
  <c r="G64" i="1"/>
  <c r="F64" i="1"/>
  <c r="G63" i="1"/>
  <c r="F63" i="1"/>
  <c r="G62" i="1"/>
  <c r="F62" i="1"/>
  <c r="G61" i="1"/>
  <c r="F61" i="1"/>
  <c r="G60" i="1"/>
  <c r="H60" i="1" s="1"/>
  <c r="J60" i="1" s="1"/>
  <c r="F60" i="1"/>
  <c r="G59" i="1"/>
  <c r="F59" i="1"/>
  <c r="G58" i="1"/>
  <c r="F58" i="1"/>
  <c r="G57" i="1"/>
  <c r="F57" i="1"/>
  <c r="G56" i="1"/>
  <c r="F56" i="1"/>
  <c r="G55" i="1"/>
  <c r="F55" i="1"/>
  <c r="G54" i="1"/>
  <c r="F54" i="1"/>
  <c r="G53" i="1"/>
  <c r="F53" i="1"/>
  <c r="G52" i="1"/>
  <c r="F52" i="1"/>
  <c r="G51" i="1"/>
  <c r="F51" i="1"/>
  <c r="G50" i="1"/>
  <c r="F50" i="1"/>
  <c r="G49" i="1"/>
  <c r="F49" i="1"/>
  <c r="G48" i="1"/>
  <c r="F48" i="1"/>
  <c r="G47" i="1"/>
  <c r="H47" i="1" s="1"/>
  <c r="J47" i="1" s="1"/>
  <c r="F47" i="1"/>
  <c r="G46" i="1"/>
  <c r="F46" i="1"/>
  <c r="G45" i="1"/>
  <c r="F45" i="1"/>
  <c r="G44" i="1"/>
  <c r="F44" i="1"/>
  <c r="G43" i="1"/>
  <c r="F43" i="1"/>
  <c r="G42" i="1"/>
  <c r="F42" i="1"/>
  <c r="G41" i="1"/>
  <c r="F41" i="1"/>
  <c r="G40" i="1"/>
  <c r="F40" i="1"/>
  <c r="G39" i="1"/>
  <c r="F39" i="1"/>
  <c r="G38" i="1"/>
  <c r="F38" i="1"/>
  <c r="G37" i="1"/>
  <c r="F37" i="1"/>
  <c r="G36" i="1"/>
  <c r="F36" i="1"/>
  <c r="G35" i="1"/>
  <c r="F35" i="1"/>
  <c r="G34" i="1"/>
  <c r="F34" i="1"/>
  <c r="G33" i="1"/>
  <c r="F33" i="1"/>
  <c r="G32" i="1"/>
  <c r="F32" i="1"/>
  <c r="G31" i="1"/>
  <c r="F31" i="1"/>
  <c r="G30" i="1"/>
  <c r="F30" i="1"/>
  <c r="G29" i="1"/>
  <c r="F29" i="1"/>
  <c r="G28" i="1"/>
  <c r="F28" i="1"/>
  <c r="G27" i="1"/>
  <c r="F27" i="1"/>
  <c r="G26" i="1"/>
  <c r="F26" i="1"/>
  <c r="G25" i="1"/>
  <c r="F25" i="1"/>
  <c r="G24" i="1"/>
  <c r="F24" i="1"/>
  <c r="G23" i="1"/>
  <c r="F23" i="1"/>
  <c r="G22" i="1"/>
  <c r="F22" i="1"/>
  <c r="G21" i="1"/>
  <c r="F21" i="1"/>
  <c r="G20" i="1"/>
  <c r="F20" i="1"/>
  <c r="G19" i="1"/>
  <c r="F19" i="1"/>
  <c r="G18" i="1"/>
  <c r="F18" i="1"/>
  <c r="G17" i="1"/>
  <c r="F17" i="1"/>
  <c r="G16" i="1"/>
  <c r="F16" i="1"/>
  <c r="G15" i="1"/>
  <c r="F15" i="1"/>
  <c r="G14" i="1"/>
  <c r="F14" i="1"/>
  <c r="G13" i="1"/>
  <c r="F13" i="1"/>
  <c r="G12" i="1"/>
  <c r="F12" i="1"/>
  <c r="G11" i="1"/>
  <c r="F11" i="1"/>
  <c r="G10" i="1"/>
  <c r="F10" i="1"/>
  <c r="G9" i="1"/>
  <c r="F9" i="1"/>
  <c r="G8" i="1"/>
  <c r="F8" i="1"/>
  <c r="G7" i="1"/>
  <c r="F7" i="1"/>
  <c r="G6" i="1"/>
  <c r="F6" i="1"/>
  <c r="I1349" i="1" s="1"/>
  <c r="G5" i="1"/>
  <c r="F5" i="1"/>
  <c r="G4" i="1"/>
  <c r="G3" i="1"/>
  <c r="F3" i="1"/>
  <c r="E448" i="31"/>
  <c r="E449" i="31"/>
  <c r="E450" i="31"/>
  <c r="E451" i="31"/>
  <c r="E452" i="31"/>
  <c r="E453" i="31"/>
  <c r="E454" i="31"/>
  <c r="E455" i="31"/>
  <c r="E456" i="31"/>
  <c r="E457" i="31"/>
  <c r="E458" i="31"/>
  <c r="E459" i="31"/>
  <c r="E460" i="31"/>
  <c r="E461" i="31"/>
  <c r="E462" i="31"/>
  <c r="E463" i="31"/>
  <c r="E464" i="31"/>
  <c r="E465" i="31"/>
  <c r="E466" i="31"/>
  <c r="E467" i="31"/>
  <c r="E468" i="31"/>
  <c r="E469" i="31"/>
  <c r="E470" i="31"/>
  <c r="E471" i="31"/>
  <c r="E472" i="31"/>
  <c r="E473" i="31"/>
  <c r="E474" i="31"/>
  <c r="E475" i="31"/>
  <c r="E476" i="31"/>
  <c r="E477" i="31"/>
  <c r="E478" i="31"/>
  <c r="E479" i="31"/>
  <c r="E480" i="31"/>
  <c r="E481" i="31"/>
  <c r="E482" i="31"/>
  <c r="E483" i="31"/>
  <c r="E484" i="31"/>
  <c r="E485" i="31"/>
  <c r="E486" i="31"/>
  <c r="E487" i="31"/>
  <c r="E488" i="31"/>
  <c r="E489" i="31"/>
  <c r="E490" i="31"/>
  <c r="E491" i="31"/>
  <c r="E492" i="31"/>
  <c r="E493" i="31"/>
  <c r="E494" i="31"/>
  <c r="E495" i="31"/>
  <c r="E496" i="31"/>
  <c r="E497" i="31"/>
  <c r="E498" i="31"/>
  <c r="E499" i="31"/>
  <c r="E500" i="31"/>
  <c r="E501" i="31"/>
  <c r="E502" i="31"/>
  <c r="E503" i="31"/>
  <c r="E504" i="31"/>
  <c r="E505" i="31"/>
  <c r="E506" i="31"/>
  <c r="E507" i="31"/>
  <c r="E508" i="31"/>
  <c r="E509" i="31"/>
  <c r="E510" i="31"/>
  <c r="E511" i="31"/>
  <c r="E512" i="31"/>
  <c r="E513" i="31"/>
  <c r="E514" i="31"/>
  <c r="E515" i="31"/>
  <c r="E516" i="31"/>
  <c r="E517" i="31"/>
  <c r="E518" i="31"/>
  <c r="E519" i="31"/>
  <c r="E520" i="31"/>
  <c r="E521" i="31"/>
  <c r="E522" i="31"/>
  <c r="E523" i="31"/>
  <c r="E524" i="31"/>
  <c r="E525" i="31"/>
  <c r="E526" i="31"/>
  <c r="E527" i="31"/>
  <c r="E528" i="31"/>
  <c r="E529" i="31"/>
  <c r="E530" i="31"/>
  <c r="E531" i="31"/>
  <c r="E532" i="31"/>
  <c r="E533" i="31"/>
  <c r="E534" i="31"/>
  <c r="E535" i="31"/>
  <c r="E536" i="31"/>
  <c r="E537" i="31"/>
  <c r="E538" i="31"/>
  <c r="E539" i="31"/>
  <c r="E540" i="31"/>
  <c r="E541" i="31"/>
  <c r="E542" i="31"/>
  <c r="E543" i="31"/>
  <c r="E544" i="31"/>
  <c r="E545" i="31"/>
  <c r="E546" i="31"/>
  <c r="E547" i="31"/>
  <c r="E548" i="31"/>
  <c r="E549" i="31"/>
  <c r="E550" i="31"/>
  <c r="E551" i="31"/>
  <c r="E552" i="31"/>
  <c r="E553" i="31"/>
  <c r="E554" i="31"/>
  <c r="E555" i="31"/>
  <c r="E556" i="31"/>
  <c r="E557" i="31"/>
  <c r="E558" i="31"/>
  <c r="E559" i="31"/>
  <c r="E560" i="31"/>
  <c r="E561" i="31"/>
  <c r="E562" i="31"/>
  <c r="E563" i="31"/>
  <c r="E564" i="31"/>
  <c r="E565" i="31"/>
  <c r="E566" i="31"/>
  <c r="E567" i="31"/>
  <c r="E568" i="31"/>
  <c r="E569" i="31"/>
  <c r="E570" i="31"/>
  <c r="E571" i="31"/>
  <c r="E572" i="31"/>
  <c r="E573" i="31"/>
  <c r="E574" i="31"/>
  <c r="E575" i="31"/>
  <c r="E576" i="31"/>
  <c r="E577" i="31"/>
  <c r="E578" i="31"/>
  <c r="E579" i="31"/>
  <c r="E580" i="31"/>
  <c r="E581" i="31"/>
  <c r="E582" i="31"/>
  <c r="E583" i="31"/>
  <c r="E584" i="31"/>
  <c r="E585" i="31"/>
  <c r="E586" i="31"/>
  <c r="E587" i="31"/>
  <c r="E588" i="31"/>
  <c r="E589" i="31"/>
  <c r="E590" i="31"/>
  <c r="E591" i="31"/>
  <c r="E592" i="31"/>
  <c r="E593" i="31"/>
  <c r="E594" i="31"/>
  <c r="E595" i="31"/>
  <c r="E596" i="31"/>
  <c r="E597" i="31"/>
  <c r="E598" i="31"/>
  <c r="E599" i="31"/>
  <c r="E600" i="31"/>
  <c r="E601" i="31"/>
  <c r="E602" i="31"/>
  <c r="E603" i="31"/>
  <c r="E604" i="31"/>
  <c r="E605" i="31"/>
  <c r="E606" i="31"/>
  <c r="E607" i="31"/>
  <c r="E608" i="31"/>
  <c r="E609" i="31"/>
  <c r="E610" i="31"/>
  <c r="E611" i="31"/>
  <c r="E612" i="31"/>
  <c r="E613" i="31"/>
  <c r="E614" i="31"/>
  <c r="E615" i="31"/>
  <c r="E616" i="31"/>
  <c r="E617" i="31"/>
  <c r="E618" i="31"/>
  <c r="E619" i="31"/>
  <c r="E620" i="31"/>
  <c r="E621" i="31"/>
  <c r="E622" i="31"/>
  <c r="E623" i="31"/>
  <c r="E624" i="31"/>
  <c r="E625" i="31"/>
  <c r="E626" i="31"/>
  <c r="E627" i="31"/>
  <c r="E628" i="31"/>
  <c r="E629" i="31"/>
  <c r="E630" i="31"/>
  <c r="E631" i="31"/>
  <c r="E632" i="31"/>
  <c r="E633" i="31"/>
  <c r="E634" i="31"/>
  <c r="E635" i="31"/>
  <c r="E636" i="31"/>
  <c r="E637" i="31"/>
  <c r="E638" i="31"/>
  <c r="E639" i="31"/>
  <c r="E640" i="31"/>
  <c r="E641" i="31"/>
  <c r="E642" i="31"/>
  <c r="E643" i="31"/>
  <c r="E644" i="31"/>
  <c r="E645" i="31"/>
  <c r="E646" i="31"/>
  <c r="E647" i="31"/>
  <c r="E648" i="31"/>
  <c r="E649" i="31"/>
  <c r="E650" i="31"/>
  <c r="E651" i="31"/>
  <c r="E652" i="31"/>
  <c r="E653" i="31"/>
  <c r="E654" i="31"/>
  <c r="E655" i="31"/>
  <c r="E656" i="31"/>
  <c r="E657" i="31"/>
  <c r="E658" i="31"/>
  <c r="E659" i="31"/>
  <c r="E660" i="31"/>
  <c r="E661" i="31"/>
  <c r="E662" i="31"/>
  <c r="E663" i="31"/>
  <c r="E664" i="31"/>
  <c r="E665" i="31"/>
  <c r="E666" i="31"/>
  <c r="E667" i="31"/>
  <c r="E668" i="31"/>
  <c r="E669" i="31"/>
  <c r="E670" i="31"/>
  <c r="E671" i="31"/>
  <c r="E672" i="31"/>
  <c r="E673" i="31"/>
  <c r="E674" i="31"/>
  <c r="E675" i="31"/>
  <c r="E676" i="31"/>
  <c r="E677" i="31"/>
  <c r="E678" i="31"/>
  <c r="E679" i="31"/>
  <c r="E680" i="31"/>
  <c r="E681" i="31"/>
  <c r="E682" i="31"/>
  <c r="E683" i="31"/>
  <c r="E684" i="31"/>
  <c r="E685" i="31"/>
  <c r="E686" i="31"/>
  <c r="E687" i="31"/>
  <c r="E688" i="31"/>
  <c r="E689" i="31"/>
  <c r="E690" i="31"/>
  <c r="E691" i="31"/>
  <c r="E692" i="31"/>
  <c r="E693" i="31"/>
  <c r="E694" i="31"/>
  <c r="E695" i="31"/>
  <c r="E696" i="31"/>
  <c r="E697" i="31"/>
  <c r="E698" i="31"/>
  <c r="E699" i="31"/>
  <c r="E700" i="31"/>
  <c r="E701" i="31"/>
  <c r="E702" i="31"/>
  <c r="E703" i="31"/>
  <c r="E704" i="31"/>
  <c r="E705" i="31"/>
  <c r="E706" i="31"/>
  <c r="E707" i="31"/>
  <c r="E708" i="31"/>
  <c r="E709" i="31"/>
  <c r="E710" i="31"/>
  <c r="E711" i="31"/>
  <c r="E712" i="31"/>
  <c r="E713" i="31"/>
  <c r="E714" i="31"/>
  <c r="E715" i="31"/>
  <c r="E716" i="31"/>
  <c r="E717" i="31"/>
  <c r="E718" i="31"/>
  <c r="E719" i="31"/>
  <c r="E720" i="31"/>
  <c r="E721" i="31"/>
  <c r="E722" i="31"/>
  <c r="E723" i="31"/>
  <c r="E724" i="31"/>
  <c r="E725" i="31"/>
  <c r="E726" i="31"/>
  <c r="E727" i="31"/>
  <c r="E728" i="31"/>
  <c r="E729" i="31"/>
  <c r="E730" i="31"/>
  <c r="E731" i="31"/>
  <c r="E732" i="31"/>
  <c r="E733" i="31"/>
  <c r="E734" i="31"/>
  <c r="E735" i="31"/>
  <c r="E736" i="31"/>
  <c r="E737" i="31"/>
  <c r="E738" i="31"/>
  <c r="E739" i="31"/>
  <c r="E740" i="31"/>
  <c r="E741" i="31"/>
  <c r="E742" i="31"/>
  <c r="E743" i="31"/>
  <c r="E744" i="31"/>
  <c r="E745" i="31"/>
  <c r="E746" i="31"/>
  <c r="E747" i="31"/>
  <c r="E748" i="31"/>
  <c r="E749" i="31"/>
  <c r="E750" i="31"/>
  <c r="E751" i="31"/>
  <c r="E752" i="31"/>
  <c r="E753" i="31"/>
  <c r="E754" i="31"/>
  <c r="E755" i="31"/>
  <c r="E756" i="31"/>
  <c r="E757" i="31"/>
  <c r="E758" i="31"/>
  <c r="E759" i="31"/>
  <c r="E760" i="31"/>
  <c r="E761" i="31"/>
  <c r="E762" i="31"/>
  <c r="E763" i="31"/>
  <c r="E764" i="31"/>
  <c r="E765" i="31"/>
  <c r="E766" i="31"/>
  <c r="E767" i="31"/>
  <c r="E768" i="31"/>
  <c r="E769" i="31"/>
  <c r="E770" i="31"/>
  <c r="E771" i="31"/>
  <c r="E772" i="31"/>
  <c r="E773" i="31"/>
  <c r="E774" i="31"/>
  <c r="E775" i="31"/>
  <c r="E776" i="31"/>
  <c r="E777" i="31"/>
  <c r="E778" i="31"/>
  <c r="E779" i="31"/>
  <c r="E780" i="31"/>
  <c r="E781" i="31"/>
  <c r="E782" i="31"/>
  <c r="E783" i="31"/>
  <c r="E784" i="31"/>
  <c r="E785" i="31"/>
  <c r="E786" i="31"/>
  <c r="E787" i="31"/>
  <c r="E788" i="31"/>
  <c r="E789" i="31"/>
  <c r="E790" i="31"/>
  <c r="E791" i="31"/>
  <c r="E792" i="31"/>
  <c r="E793" i="31"/>
  <c r="E794" i="31"/>
  <c r="E795" i="31"/>
  <c r="E796" i="31"/>
  <c r="E797" i="31"/>
  <c r="E798" i="31"/>
  <c r="E799" i="31"/>
  <c r="E800" i="31"/>
  <c r="E801" i="31"/>
  <c r="E802" i="31"/>
  <c r="E803" i="31"/>
  <c r="E804" i="31"/>
  <c r="E805" i="31"/>
  <c r="E806" i="31"/>
  <c r="E807" i="31"/>
  <c r="E808" i="31"/>
  <c r="E809" i="31"/>
  <c r="E810" i="31"/>
  <c r="E811" i="31"/>
  <c r="E812" i="31"/>
  <c r="E813" i="31"/>
  <c r="E814" i="31"/>
  <c r="E815" i="31"/>
  <c r="E816" i="31"/>
  <c r="E817" i="31"/>
  <c r="E818" i="31"/>
  <c r="E819" i="31"/>
  <c r="E820" i="31"/>
  <c r="E821" i="31"/>
  <c r="E822" i="31"/>
  <c r="E823" i="31"/>
  <c r="E824" i="31"/>
  <c r="E825" i="31"/>
  <c r="E826" i="31"/>
  <c r="E827" i="31"/>
  <c r="E828" i="31"/>
  <c r="E829" i="31"/>
  <c r="E830" i="31"/>
  <c r="E831" i="31"/>
  <c r="E832" i="31"/>
  <c r="E833" i="31"/>
  <c r="E834" i="31"/>
  <c r="E835" i="31"/>
  <c r="E836" i="31"/>
  <c r="E837" i="31"/>
  <c r="E838" i="31"/>
  <c r="E839" i="31"/>
  <c r="E840" i="31"/>
  <c r="E841" i="31"/>
  <c r="E842" i="31"/>
  <c r="E843" i="31"/>
  <c r="E844" i="31"/>
  <c r="E845" i="31"/>
  <c r="E846" i="31"/>
  <c r="E847" i="31"/>
  <c r="E848" i="31"/>
  <c r="E849" i="31"/>
  <c r="E850" i="31"/>
  <c r="E851" i="31"/>
  <c r="E852" i="31"/>
  <c r="E853" i="31"/>
  <c r="E854" i="31"/>
  <c r="E855" i="31"/>
  <c r="E856" i="31"/>
  <c r="E857" i="31"/>
  <c r="E858" i="31"/>
  <c r="E859" i="31"/>
  <c r="E860" i="31"/>
  <c r="E861" i="31"/>
  <c r="E862" i="31"/>
  <c r="E863" i="31"/>
  <c r="E864" i="31"/>
  <c r="E865" i="31"/>
  <c r="E866" i="31"/>
  <c r="E867" i="31"/>
  <c r="E868" i="31"/>
  <c r="E869" i="31"/>
  <c r="E870" i="31"/>
  <c r="E871" i="31"/>
  <c r="E872" i="31"/>
  <c r="E873" i="31"/>
  <c r="E874" i="31"/>
  <c r="E875" i="31"/>
  <c r="E876" i="31"/>
  <c r="E877" i="31"/>
  <c r="E878" i="31"/>
  <c r="E879" i="31"/>
  <c r="E880" i="31"/>
  <c r="E881" i="31"/>
  <c r="E882" i="31"/>
  <c r="E883" i="31"/>
  <c r="E884" i="31"/>
  <c r="E885" i="31"/>
  <c r="E886" i="31"/>
  <c r="E887" i="31"/>
  <c r="E888" i="31"/>
  <c r="E889" i="31"/>
  <c r="E890" i="31"/>
  <c r="E891" i="31"/>
  <c r="E892" i="31"/>
  <c r="E893" i="31"/>
  <c r="E894" i="31"/>
  <c r="E895" i="31"/>
  <c r="E896" i="31"/>
  <c r="E897" i="31"/>
  <c r="E898" i="31"/>
  <c r="E899" i="31"/>
  <c r="E900" i="31"/>
  <c r="E901" i="31"/>
  <c r="E902" i="31"/>
  <c r="E903" i="31"/>
  <c r="E904" i="31"/>
  <c r="E905" i="31"/>
  <c r="E906" i="31"/>
  <c r="E907" i="31"/>
  <c r="E908" i="31"/>
  <c r="E909" i="31"/>
  <c r="E910" i="31"/>
  <c r="E911" i="31"/>
  <c r="E912" i="31"/>
  <c r="E913" i="31"/>
  <c r="E914" i="31"/>
  <c r="E915" i="31"/>
  <c r="E916" i="31"/>
  <c r="E917" i="31"/>
  <c r="E918" i="31"/>
  <c r="E919" i="31"/>
  <c r="E920" i="31"/>
  <c r="E921" i="31"/>
  <c r="E922" i="31"/>
  <c r="E923" i="31"/>
  <c r="E924" i="31"/>
  <c r="E925" i="31"/>
  <c r="E926" i="31"/>
  <c r="E927" i="31"/>
  <c r="E928" i="31"/>
  <c r="E929" i="31"/>
  <c r="E930" i="31"/>
  <c r="E931" i="31"/>
  <c r="E932" i="31"/>
  <c r="E933" i="31"/>
  <c r="E934" i="31"/>
  <c r="E935" i="31"/>
  <c r="E936" i="31"/>
  <c r="E937" i="31"/>
  <c r="E938" i="31"/>
  <c r="E939" i="31"/>
  <c r="E940" i="31"/>
  <c r="E941" i="31"/>
  <c r="E942" i="31"/>
  <c r="E943" i="31"/>
  <c r="E944" i="31"/>
  <c r="E945" i="31"/>
  <c r="E946" i="31"/>
  <c r="E947" i="31"/>
  <c r="E948" i="31"/>
  <c r="E949" i="31"/>
  <c r="E950" i="31"/>
  <c r="E951" i="31"/>
  <c r="E952" i="31"/>
  <c r="E953" i="31"/>
  <c r="E954" i="31"/>
  <c r="E955" i="31"/>
  <c r="E956" i="31"/>
  <c r="E957" i="31"/>
  <c r="E958" i="31"/>
  <c r="E959" i="31"/>
  <c r="E960" i="31"/>
  <c r="E961" i="31"/>
  <c r="E962" i="31"/>
  <c r="E963" i="31"/>
  <c r="E964" i="31"/>
  <c r="E965" i="31"/>
  <c r="E966" i="31"/>
  <c r="E967" i="31"/>
  <c r="E968" i="31"/>
  <c r="E969" i="31"/>
  <c r="E970" i="31"/>
  <c r="C942" i="26" l="1"/>
  <c r="C948" i="26"/>
  <c r="H10" i="1"/>
  <c r="J10" i="1" s="1"/>
  <c r="H106" i="1"/>
  <c r="J106" i="1" s="1"/>
  <c r="D33" i="26" s="1"/>
  <c r="H135" i="1"/>
  <c r="J135" i="1" s="1"/>
  <c r="D58" i="26" s="1"/>
  <c r="H164" i="1"/>
  <c r="J164" i="1" s="1"/>
  <c r="D85" i="26" s="1"/>
  <c r="H265" i="1"/>
  <c r="J265" i="1" s="1"/>
  <c r="H743" i="1"/>
  <c r="J743" i="1" s="1"/>
  <c r="D520" i="26" s="1"/>
  <c r="H755" i="1"/>
  <c r="J755" i="1" s="1"/>
  <c r="D529" i="26" s="1"/>
  <c r="H779" i="1"/>
  <c r="J779" i="1" s="1"/>
  <c r="D547" i="26" s="1"/>
  <c r="H809" i="1"/>
  <c r="J809" i="1" s="1"/>
  <c r="D570" i="26" s="1"/>
  <c r="H827" i="1"/>
  <c r="J827" i="1" s="1"/>
  <c r="D584" i="26" s="1"/>
  <c r="H833" i="1"/>
  <c r="J833" i="1" s="1"/>
  <c r="D588" i="26" s="1"/>
  <c r="H857" i="1"/>
  <c r="J857" i="1" s="1"/>
  <c r="D608" i="26" s="1"/>
  <c r="H875" i="1"/>
  <c r="J875" i="1" s="1"/>
  <c r="D624" i="26" s="1"/>
  <c r="H881" i="1"/>
  <c r="J881" i="1" s="1"/>
  <c r="D628" i="26" s="1"/>
  <c r="H923" i="1"/>
  <c r="J923" i="1" s="1"/>
  <c r="D656" i="26" s="1"/>
  <c r="H977" i="1"/>
  <c r="J977" i="1" s="1"/>
  <c r="D697" i="26" s="1"/>
  <c r="I1318" i="1"/>
  <c r="H23" i="1"/>
  <c r="J23" i="1" s="1"/>
  <c r="H224" i="1"/>
  <c r="J224" i="1" s="1"/>
  <c r="H445" i="1"/>
  <c r="J445" i="1" s="1"/>
  <c r="D288" i="26" s="1"/>
  <c r="H457" i="1"/>
  <c r="J457" i="1" s="1"/>
  <c r="D296" i="26" s="1"/>
  <c r="H481" i="1"/>
  <c r="J481" i="1" s="1"/>
  <c r="D312" i="26" s="1"/>
  <c r="H511" i="1"/>
  <c r="J511" i="1" s="1"/>
  <c r="D332" i="26" s="1"/>
  <c r="H648" i="1"/>
  <c r="J648" i="1" s="1"/>
  <c r="D442" i="26" s="1"/>
  <c r="H660" i="1"/>
  <c r="J660" i="1" s="1"/>
  <c r="H996" i="1"/>
  <c r="J996" i="1" s="1"/>
  <c r="D712" i="26" s="1"/>
  <c r="H1131" i="1"/>
  <c r="J1131" i="1" s="1"/>
  <c r="D814" i="26" s="1"/>
  <c r="H1344" i="1"/>
  <c r="J1344" i="1" s="1"/>
  <c r="D945" i="26" s="1"/>
  <c r="H1332" i="1"/>
  <c r="J1332" i="1" s="1"/>
  <c r="D935" i="26" s="1"/>
  <c r="H1320" i="1"/>
  <c r="J1320" i="1" s="1"/>
  <c r="H1308" i="1"/>
  <c r="J1308" i="1" s="1"/>
  <c r="H1338" i="1"/>
  <c r="J1338" i="1" s="1"/>
  <c r="D941" i="26" s="1"/>
  <c r="H1326" i="1"/>
  <c r="J1326" i="1" s="1"/>
  <c r="H1314" i="1"/>
  <c r="J1314" i="1" s="1"/>
  <c r="D927" i="26" s="1"/>
  <c r="I15" i="1"/>
  <c r="H154" i="1"/>
  <c r="J154" i="1" s="1"/>
  <c r="H380" i="1"/>
  <c r="J380" i="1" s="1"/>
  <c r="D245" i="26" s="1"/>
  <c r="H386" i="1"/>
  <c r="J386" i="1" s="1"/>
  <c r="H392" i="1"/>
  <c r="J392" i="1" s="1"/>
  <c r="D253" i="26" s="1"/>
  <c r="H775" i="1"/>
  <c r="J775" i="1" s="1"/>
  <c r="H787" i="1"/>
  <c r="J787" i="1" s="1"/>
  <c r="D554" i="26" s="1"/>
  <c r="H793" i="1"/>
  <c r="J793" i="1" s="1"/>
  <c r="D559" i="26" s="1"/>
  <c r="H1132" i="1"/>
  <c r="J1132" i="1" s="1"/>
  <c r="H1167" i="1"/>
  <c r="J1167" i="1" s="1"/>
  <c r="D831" i="26" s="1"/>
  <c r="H1349" i="1"/>
  <c r="J1349" i="1" s="1"/>
  <c r="D948" i="26" s="1"/>
  <c r="H1337" i="1"/>
  <c r="J1337" i="1" s="1"/>
  <c r="D940" i="26" s="1"/>
  <c r="H1325" i="1"/>
  <c r="J1325" i="1" s="1"/>
  <c r="D933" i="26" s="1"/>
  <c r="H1313" i="1"/>
  <c r="J1313" i="1" s="1"/>
  <c r="H429" i="1"/>
  <c r="J429" i="1" s="1"/>
  <c r="D275" i="26" s="1"/>
  <c r="H1150" i="1"/>
  <c r="J1150" i="1" s="1"/>
  <c r="H1162" i="1"/>
  <c r="J1162" i="1" s="1"/>
  <c r="D829" i="26" s="1"/>
  <c r="H1341" i="1"/>
  <c r="J1341" i="1" s="1"/>
  <c r="D943" i="26" s="1"/>
  <c r="H1329" i="1"/>
  <c r="J1329" i="1" s="1"/>
  <c r="H1317" i="1"/>
  <c r="J1317" i="1" s="1"/>
  <c r="D928" i="26" s="1"/>
  <c r="H1347" i="1"/>
  <c r="J1347" i="1" s="1"/>
  <c r="H1335" i="1"/>
  <c r="J1335" i="1" s="1"/>
  <c r="D938" i="26" s="1"/>
  <c r="H1323" i="1"/>
  <c r="J1323" i="1" s="1"/>
  <c r="H1311" i="1"/>
  <c r="J1311" i="1" s="1"/>
  <c r="D925" i="26" s="1"/>
  <c r="H191" i="1"/>
  <c r="J191" i="1" s="1"/>
  <c r="D107" i="26" s="1"/>
  <c r="H262" i="1"/>
  <c r="J262" i="1" s="1"/>
  <c r="D162" i="26" s="1"/>
  <c r="H531" i="1"/>
  <c r="J531" i="1" s="1"/>
  <c r="D349" i="26" s="1"/>
  <c r="H567" i="1"/>
  <c r="J567" i="1" s="1"/>
  <c r="H711" i="1"/>
  <c r="J711" i="1" s="1"/>
  <c r="H1016" i="1"/>
  <c r="J1016" i="1" s="1"/>
  <c r="H1163" i="1"/>
  <c r="J1163" i="1" s="1"/>
  <c r="D830" i="26" s="1"/>
  <c r="H1193" i="1"/>
  <c r="J1193" i="1" s="1"/>
  <c r="D851" i="26" s="1"/>
  <c r="H1210" i="1"/>
  <c r="J1210" i="1" s="1"/>
  <c r="D864" i="26" s="1"/>
  <c r="H1340" i="1"/>
  <c r="J1340" i="1" s="1"/>
  <c r="D942" i="26" s="1"/>
  <c r="H1328" i="1"/>
  <c r="J1328" i="1" s="1"/>
  <c r="K1328" i="1" s="1"/>
  <c r="I1316" i="1"/>
  <c r="H1346" i="1"/>
  <c r="J1346" i="1" s="1"/>
  <c r="H1334" i="1"/>
  <c r="J1334" i="1" s="1"/>
  <c r="D937" i="26" s="1"/>
  <c r="H1322" i="1"/>
  <c r="J1322" i="1" s="1"/>
  <c r="H1310" i="1"/>
  <c r="J1310" i="1" s="1"/>
  <c r="H186" i="1"/>
  <c r="J186" i="1" s="1"/>
  <c r="D102" i="26" s="1"/>
  <c r="H275" i="1"/>
  <c r="J275" i="1" s="1"/>
  <c r="D170" i="26" s="1"/>
  <c r="H634" i="1"/>
  <c r="J634" i="1" s="1"/>
  <c r="D431" i="26" s="1"/>
  <c r="H1040" i="1"/>
  <c r="J1040" i="1" s="1"/>
  <c r="D747" i="26" s="1"/>
  <c r="H1117" i="1"/>
  <c r="J1117" i="1" s="1"/>
  <c r="D802" i="26" s="1"/>
  <c r="I1327" i="1"/>
  <c r="I1315" i="1"/>
  <c r="H128" i="1"/>
  <c r="J128" i="1" s="1"/>
  <c r="D52" i="26" s="1"/>
  <c r="H145" i="1"/>
  <c r="J145" i="1" s="1"/>
  <c r="D68" i="26" s="1"/>
  <c r="H300" i="1"/>
  <c r="J300" i="1" s="1"/>
  <c r="D188" i="26" s="1"/>
  <c r="H347" i="1"/>
  <c r="J347" i="1" s="1"/>
  <c r="H413" i="1"/>
  <c r="J413" i="1" s="1"/>
  <c r="D264" i="26" s="1"/>
  <c r="H461" i="1"/>
  <c r="J461" i="1" s="1"/>
  <c r="D300" i="26" s="1"/>
  <c r="H575" i="1"/>
  <c r="J575" i="1" s="1"/>
  <c r="D387" i="26" s="1"/>
  <c r="H599" i="1"/>
  <c r="J599" i="1" s="1"/>
  <c r="D403" i="26" s="1"/>
  <c r="H605" i="1"/>
  <c r="J605" i="1" s="1"/>
  <c r="H617" i="1"/>
  <c r="J617" i="1" s="1"/>
  <c r="D418" i="26" s="1"/>
  <c r="H623" i="1"/>
  <c r="J623" i="1" s="1"/>
  <c r="H635" i="1"/>
  <c r="J635" i="1" s="1"/>
  <c r="D432" i="26" s="1"/>
  <c r="H760" i="1"/>
  <c r="J760" i="1" s="1"/>
  <c r="D532" i="26" s="1"/>
  <c r="H772" i="1"/>
  <c r="J772" i="1" s="1"/>
  <c r="D543" i="26" s="1"/>
  <c r="H1218" i="1"/>
  <c r="J1218" i="1" s="1"/>
  <c r="D869" i="26" s="1"/>
  <c r="I1337" i="1"/>
  <c r="I1325" i="1"/>
  <c r="I1313" i="1"/>
  <c r="K1313" i="1" s="1"/>
  <c r="E436" i="31" s="1"/>
  <c r="H152" i="1"/>
  <c r="J152" i="1" s="1"/>
  <c r="D75" i="26" s="1"/>
  <c r="H354" i="1"/>
  <c r="J354" i="1" s="1"/>
  <c r="H5" i="1"/>
  <c r="J5" i="1" s="1"/>
  <c r="H64" i="1"/>
  <c r="J64" i="1" s="1"/>
  <c r="H100" i="1"/>
  <c r="J100" i="1" s="1"/>
  <c r="D27" i="26" s="1"/>
  <c r="H192" i="1"/>
  <c r="J192" i="1" s="1"/>
  <c r="D108" i="26" s="1"/>
  <c r="H239" i="1"/>
  <c r="J239" i="1" s="1"/>
  <c r="D144" i="26" s="1"/>
  <c r="H245" i="1"/>
  <c r="J245" i="1" s="1"/>
  <c r="D149" i="26" s="1"/>
  <c r="H493" i="1"/>
  <c r="J493" i="1" s="1"/>
  <c r="D319" i="26" s="1"/>
  <c r="H592" i="1"/>
  <c r="J592" i="1" s="1"/>
  <c r="H598" i="1"/>
  <c r="J598" i="1" s="1"/>
  <c r="D402" i="26" s="1"/>
  <c r="H693" i="1"/>
  <c r="J693" i="1" s="1"/>
  <c r="D477" i="26" s="1"/>
  <c r="H699" i="1"/>
  <c r="J699" i="1" s="1"/>
  <c r="D481" i="26" s="1"/>
  <c r="H723" i="1"/>
  <c r="J723" i="1" s="1"/>
  <c r="H729" i="1"/>
  <c r="J729" i="1" s="1"/>
  <c r="D506" i="26" s="1"/>
  <c r="H774" i="1"/>
  <c r="J774" i="1" s="1"/>
  <c r="H780" i="1"/>
  <c r="J780" i="1" s="1"/>
  <c r="H786" i="1"/>
  <c r="J786" i="1" s="1"/>
  <c r="D553" i="26" s="1"/>
  <c r="H804" i="1"/>
  <c r="J804" i="1" s="1"/>
  <c r="D566" i="26" s="1"/>
  <c r="H822" i="1"/>
  <c r="J822" i="1" s="1"/>
  <c r="D580" i="26" s="1"/>
  <c r="H918" i="1"/>
  <c r="J918" i="1" s="1"/>
  <c r="D652" i="26" s="1"/>
  <c r="H936" i="1"/>
  <c r="J936" i="1" s="1"/>
  <c r="D666" i="26" s="1"/>
  <c r="H989" i="1"/>
  <c r="J989" i="1" s="1"/>
  <c r="D707" i="26" s="1"/>
  <c r="H1001" i="1"/>
  <c r="J1001" i="1" s="1"/>
  <c r="H1083" i="1"/>
  <c r="J1083" i="1" s="1"/>
  <c r="D777" i="26" s="1"/>
  <c r="H1089" i="1"/>
  <c r="J1089" i="1" s="1"/>
  <c r="D781" i="26" s="1"/>
  <c r="H1111" i="1"/>
  <c r="J1111" i="1" s="1"/>
  <c r="H1123" i="1"/>
  <c r="J1123" i="1" s="1"/>
  <c r="D808" i="26" s="1"/>
  <c r="H1174" i="1"/>
  <c r="J1174" i="1" s="1"/>
  <c r="D835" i="26" s="1"/>
  <c r="H1180" i="1"/>
  <c r="J1180" i="1" s="1"/>
  <c r="D840" i="26" s="1"/>
  <c r="H1186" i="1"/>
  <c r="J1186" i="1" s="1"/>
  <c r="D845" i="26" s="1"/>
  <c r="H1192" i="1"/>
  <c r="J1192" i="1" s="1"/>
  <c r="H1287" i="1"/>
  <c r="J1287" i="1" s="1"/>
  <c r="H112" i="1"/>
  <c r="J112" i="1" s="1"/>
  <c r="D37" i="26" s="1"/>
  <c r="H204" i="1"/>
  <c r="J204" i="1" s="1"/>
  <c r="D119" i="26" s="1"/>
  <c r="H210" i="1"/>
  <c r="J210" i="1" s="1"/>
  <c r="D124" i="26" s="1"/>
  <c r="H216" i="1"/>
  <c r="J216" i="1" s="1"/>
  <c r="D127" i="26" s="1"/>
  <c r="H564" i="1"/>
  <c r="J564" i="1" s="1"/>
  <c r="H670" i="1"/>
  <c r="J670" i="1" s="1"/>
  <c r="D458" i="26" s="1"/>
  <c r="I1339" i="1"/>
  <c r="K1339" i="1" s="1"/>
  <c r="E442" i="31" s="1"/>
  <c r="H12" i="1"/>
  <c r="J12" i="1" s="1"/>
  <c r="H83" i="1"/>
  <c r="J83" i="1" s="1"/>
  <c r="D12" i="26" s="1"/>
  <c r="H118" i="1"/>
  <c r="J118" i="1" s="1"/>
  <c r="D42" i="26" s="1"/>
  <c r="H169" i="1"/>
  <c r="J169" i="1" s="1"/>
  <c r="H240" i="1"/>
  <c r="J240" i="1" s="1"/>
  <c r="H293" i="1"/>
  <c r="J293" i="1" s="1"/>
  <c r="D181" i="26" s="1"/>
  <c r="H305" i="1"/>
  <c r="J305" i="1" s="1"/>
  <c r="D193" i="26" s="1"/>
  <c r="H311" i="1"/>
  <c r="J311" i="1" s="1"/>
  <c r="H317" i="1"/>
  <c r="J317" i="1" s="1"/>
  <c r="D203" i="26" s="1"/>
  <c r="H329" i="1"/>
  <c r="J329" i="1" s="1"/>
  <c r="D213" i="26" s="1"/>
  <c r="H341" i="1"/>
  <c r="J341" i="1" s="1"/>
  <c r="H370" i="1"/>
  <c r="J370" i="1" s="1"/>
  <c r="D237" i="26" s="1"/>
  <c r="H376" i="1"/>
  <c r="J376" i="1" s="1"/>
  <c r="D241" i="26" s="1"/>
  <c r="H465" i="1"/>
  <c r="J465" i="1" s="1"/>
  <c r="D302" i="26" s="1"/>
  <c r="H477" i="1"/>
  <c r="J477" i="1" s="1"/>
  <c r="D308" i="26" s="1"/>
  <c r="H529" i="1"/>
  <c r="J529" i="1" s="1"/>
  <c r="D347" i="26" s="1"/>
  <c r="H535" i="1"/>
  <c r="J535" i="1" s="1"/>
  <c r="D352" i="26" s="1"/>
  <c r="H576" i="1"/>
  <c r="J576" i="1" s="1"/>
  <c r="D388" i="26" s="1"/>
  <c r="H582" i="1"/>
  <c r="J582" i="1" s="1"/>
  <c r="D392" i="26" s="1"/>
  <c r="H653" i="1"/>
  <c r="J653" i="1" s="1"/>
  <c r="D447" i="26" s="1"/>
  <c r="H659" i="1"/>
  <c r="J659" i="1" s="1"/>
  <c r="D450" i="26" s="1"/>
  <c r="H676" i="1"/>
  <c r="J676" i="1" s="1"/>
  <c r="H682" i="1"/>
  <c r="J682" i="1" s="1"/>
  <c r="D467" i="26" s="1"/>
  <c r="H712" i="1"/>
  <c r="J712" i="1" s="1"/>
  <c r="D490" i="26" s="1"/>
  <c r="H747" i="1"/>
  <c r="J747" i="1" s="1"/>
  <c r="D523" i="26" s="1"/>
  <c r="H805" i="1"/>
  <c r="J805" i="1" s="1"/>
  <c r="D567" i="26" s="1"/>
  <c r="H817" i="1"/>
  <c r="J817" i="1" s="1"/>
  <c r="D576" i="26" s="1"/>
  <c r="H913" i="1"/>
  <c r="J913" i="1" s="1"/>
  <c r="D649" i="26" s="1"/>
  <c r="H925" i="1"/>
  <c r="J925" i="1" s="1"/>
  <c r="D658" i="26" s="1"/>
  <c r="H931" i="1"/>
  <c r="J931" i="1" s="1"/>
  <c r="D662" i="26" s="1"/>
  <c r="H1031" i="1"/>
  <c r="J1031" i="1" s="1"/>
  <c r="D739" i="26" s="1"/>
  <c r="H1067" i="1"/>
  <c r="J1067" i="1" s="1"/>
  <c r="D766" i="26" s="1"/>
  <c r="H1101" i="1"/>
  <c r="J1101" i="1" s="1"/>
  <c r="D790" i="26" s="1"/>
  <c r="H1118" i="1"/>
  <c r="J1118" i="1" s="1"/>
  <c r="D803" i="26" s="1"/>
  <c r="H1164" i="1"/>
  <c r="J1164" i="1" s="1"/>
  <c r="H1175" i="1"/>
  <c r="J1175" i="1" s="1"/>
  <c r="D836" i="26" s="1"/>
  <c r="H1246" i="1"/>
  <c r="J1246" i="1" s="1"/>
  <c r="D888" i="26" s="1"/>
  <c r="H1252" i="1"/>
  <c r="J1252" i="1" s="1"/>
  <c r="D891" i="26" s="1"/>
  <c r="H1276" i="1"/>
  <c r="J1276" i="1" s="1"/>
  <c r="D909" i="26" s="1"/>
  <c r="H1300" i="1"/>
  <c r="J1300" i="1" s="1"/>
  <c r="D630" i="27" s="1"/>
  <c r="H1316" i="1"/>
  <c r="J1316" i="1" s="1"/>
  <c r="H1327" i="1"/>
  <c r="J1327" i="1" s="1"/>
  <c r="D934" i="26" s="1"/>
  <c r="H1315" i="1"/>
  <c r="J1315" i="1" s="1"/>
  <c r="H19" i="1"/>
  <c r="J19" i="1" s="1"/>
  <c r="H72" i="1"/>
  <c r="J72" i="1" s="1"/>
  <c r="H78" i="1"/>
  <c r="J78" i="1" s="1"/>
  <c r="H84" i="1"/>
  <c r="J84" i="1" s="1"/>
  <c r="D13" i="26" s="1"/>
  <c r="H176" i="1"/>
  <c r="J176" i="1" s="1"/>
  <c r="D95" i="26" s="1"/>
  <c r="H182" i="1"/>
  <c r="J182" i="1" s="1"/>
  <c r="D98" i="26" s="1"/>
  <c r="H212" i="1"/>
  <c r="J212" i="1" s="1"/>
  <c r="D126" i="26" s="1"/>
  <c r="H353" i="1"/>
  <c r="J353" i="1" s="1"/>
  <c r="D227" i="26" s="1"/>
  <c r="H365" i="1"/>
  <c r="J365" i="1" s="1"/>
  <c r="D234" i="26" s="1"/>
  <c r="H377" i="1"/>
  <c r="J377" i="1" s="1"/>
  <c r="D242" i="26" s="1"/>
  <c r="H383" i="1"/>
  <c r="J383" i="1" s="1"/>
  <c r="D246" i="26" s="1"/>
  <c r="H389" i="1"/>
  <c r="J389" i="1" s="1"/>
  <c r="H483" i="1"/>
  <c r="J483" i="1" s="1"/>
  <c r="D313" i="26" s="1"/>
  <c r="H495" i="1"/>
  <c r="J495" i="1" s="1"/>
  <c r="D321" i="26" s="1"/>
  <c r="H506" i="1"/>
  <c r="J506" i="1" s="1"/>
  <c r="H512" i="1"/>
  <c r="J512" i="1" s="1"/>
  <c r="D333" i="26" s="1"/>
  <c r="H518" i="1"/>
  <c r="J518" i="1" s="1"/>
  <c r="H588" i="1"/>
  <c r="J588" i="1" s="1"/>
  <c r="D398" i="26" s="1"/>
  <c r="H794" i="1"/>
  <c r="J794" i="1" s="1"/>
  <c r="D560" i="26" s="1"/>
  <c r="H860" i="1"/>
  <c r="J860" i="1" s="1"/>
  <c r="D611" i="26" s="1"/>
  <c r="H884" i="1"/>
  <c r="J884" i="1" s="1"/>
  <c r="H908" i="1"/>
  <c r="J908" i="1" s="1"/>
  <c r="D645" i="26" s="1"/>
  <c r="H914" i="1"/>
  <c r="J914" i="1" s="1"/>
  <c r="D650" i="26" s="1"/>
  <c r="H1119" i="1"/>
  <c r="J1119" i="1" s="1"/>
  <c r="D804" i="26" s="1"/>
  <c r="H1136" i="1"/>
  <c r="J1136" i="1" s="1"/>
  <c r="H1147" i="1"/>
  <c r="J1147" i="1" s="1"/>
  <c r="D821" i="26" s="1"/>
  <c r="H1188" i="1"/>
  <c r="J1188" i="1" s="1"/>
  <c r="D847" i="26" s="1"/>
  <c r="H1307" i="1"/>
  <c r="J1307" i="1" s="1"/>
  <c r="D634" i="27" s="1"/>
  <c r="H61" i="1"/>
  <c r="J61" i="1" s="1"/>
  <c r="H85" i="1"/>
  <c r="J85" i="1" s="1"/>
  <c r="D14" i="26" s="1"/>
  <c r="H137" i="1"/>
  <c r="J137" i="1" s="1"/>
  <c r="D60" i="26" s="1"/>
  <c r="H230" i="1"/>
  <c r="J230" i="1" s="1"/>
  <c r="D136" i="26" s="1"/>
  <c r="H236" i="1"/>
  <c r="J236" i="1" s="1"/>
  <c r="D141" i="26" s="1"/>
  <c r="H313" i="1"/>
  <c r="J313" i="1" s="1"/>
  <c r="D199" i="26" s="1"/>
  <c r="H348" i="1"/>
  <c r="J348" i="1" s="1"/>
  <c r="D224" i="26" s="1"/>
  <c r="H372" i="1"/>
  <c r="J372" i="1" s="1"/>
  <c r="D238" i="26" s="1"/>
  <c r="H384" i="1"/>
  <c r="J384" i="1" s="1"/>
  <c r="D247" i="26" s="1"/>
  <c r="H490" i="1"/>
  <c r="J490" i="1" s="1"/>
  <c r="D318" i="26" s="1"/>
  <c r="H507" i="1"/>
  <c r="J507" i="1" s="1"/>
  <c r="D329" i="26" s="1"/>
  <c r="H525" i="1"/>
  <c r="J525" i="1" s="1"/>
  <c r="D343" i="26" s="1"/>
  <c r="H637" i="1"/>
  <c r="J637" i="1" s="1"/>
  <c r="D434" i="26" s="1"/>
  <c r="H649" i="1"/>
  <c r="J649" i="1" s="1"/>
  <c r="D443" i="26" s="1"/>
  <c r="H673" i="1"/>
  <c r="J673" i="1" s="1"/>
  <c r="D461" i="26" s="1"/>
  <c r="H720" i="1"/>
  <c r="J720" i="1" s="1"/>
  <c r="D498" i="26" s="1"/>
  <c r="H726" i="1"/>
  <c r="J726" i="1" s="1"/>
  <c r="D503" i="26" s="1"/>
  <c r="H732" i="1"/>
  <c r="J732" i="1" s="1"/>
  <c r="D509" i="26" s="1"/>
  <c r="H771" i="1"/>
  <c r="J771" i="1" s="1"/>
  <c r="D542" i="26" s="1"/>
  <c r="H777" i="1"/>
  <c r="J777" i="1" s="1"/>
  <c r="D546" i="26" s="1"/>
  <c r="H825" i="1"/>
  <c r="J825" i="1" s="1"/>
  <c r="H831" i="1"/>
  <c r="J831" i="1" s="1"/>
  <c r="D586" i="26" s="1"/>
  <c r="H897" i="1"/>
  <c r="J897" i="1" s="1"/>
  <c r="H915" i="1"/>
  <c r="J915" i="1" s="1"/>
  <c r="H927" i="1"/>
  <c r="J927" i="1" s="1"/>
  <c r="H980" i="1"/>
  <c r="J980" i="1" s="1"/>
  <c r="H986" i="1"/>
  <c r="J986" i="1" s="1"/>
  <c r="D704" i="26" s="1"/>
  <c r="H1033" i="1"/>
  <c r="J1033" i="1" s="1"/>
  <c r="D741" i="26" s="1"/>
  <c r="H1080" i="1"/>
  <c r="J1080" i="1" s="1"/>
  <c r="D775" i="26" s="1"/>
  <c r="H1114" i="1"/>
  <c r="J1114" i="1" s="1"/>
  <c r="D800" i="26" s="1"/>
  <c r="H1166" i="1"/>
  <c r="J1166" i="1" s="1"/>
  <c r="H1183" i="1"/>
  <c r="J1183" i="1" s="1"/>
  <c r="D842" i="26" s="1"/>
  <c r="H1195" i="1"/>
  <c r="J1195" i="1" s="1"/>
  <c r="D852" i="26" s="1"/>
  <c r="H1260" i="1"/>
  <c r="J1260" i="1" s="1"/>
  <c r="D898" i="26" s="1"/>
  <c r="H1278" i="1"/>
  <c r="J1278" i="1" s="1"/>
  <c r="D910" i="26" s="1"/>
  <c r="H1290" i="1"/>
  <c r="J1290" i="1" s="1"/>
  <c r="H50" i="1"/>
  <c r="J50" i="1" s="1"/>
  <c r="H132" i="1"/>
  <c r="J132" i="1" s="1"/>
  <c r="D56" i="26" s="1"/>
  <c r="H143" i="1"/>
  <c r="J143" i="1" s="1"/>
  <c r="D66" i="26" s="1"/>
  <c r="H467" i="1"/>
  <c r="J467" i="1" s="1"/>
  <c r="D304" i="26" s="1"/>
  <c r="H1103" i="1"/>
  <c r="J1103" i="1" s="1"/>
  <c r="D792" i="26" s="1"/>
  <c r="H27" i="1"/>
  <c r="J27" i="1" s="1"/>
  <c r="H33" i="1"/>
  <c r="J33" i="1" s="1"/>
  <c r="H39" i="1"/>
  <c r="J39" i="1" s="1"/>
  <c r="H45" i="1"/>
  <c r="J45" i="1" s="1"/>
  <c r="H80" i="1"/>
  <c r="J80" i="1" s="1"/>
  <c r="D10" i="26" s="1"/>
  <c r="H290" i="1"/>
  <c r="J290" i="1" s="1"/>
  <c r="D179" i="26" s="1"/>
  <c r="H302" i="1"/>
  <c r="J302" i="1" s="1"/>
  <c r="D190" i="26" s="1"/>
  <c r="H450" i="1"/>
  <c r="J450" i="1" s="1"/>
  <c r="D293" i="26" s="1"/>
  <c r="H491" i="1"/>
  <c r="J491" i="1" s="1"/>
  <c r="H709" i="1"/>
  <c r="J709" i="1" s="1"/>
  <c r="D488" i="26" s="1"/>
  <c r="H733" i="1"/>
  <c r="J733" i="1" s="1"/>
  <c r="D510" i="26" s="1"/>
  <c r="H844" i="1"/>
  <c r="J844" i="1" s="1"/>
  <c r="D597" i="26" s="1"/>
  <c r="H886" i="1"/>
  <c r="J886" i="1" s="1"/>
  <c r="D632" i="26" s="1"/>
  <c r="H987" i="1"/>
  <c r="J987" i="1" s="1"/>
  <c r="D705" i="26" s="1"/>
  <c r="H1022" i="1"/>
  <c r="J1022" i="1" s="1"/>
  <c r="D733" i="26" s="1"/>
  <c r="H1121" i="1"/>
  <c r="J1121" i="1" s="1"/>
  <c r="D806" i="26" s="1"/>
  <c r="H1155" i="1"/>
  <c r="J1155" i="1" s="1"/>
  <c r="H1255" i="1"/>
  <c r="J1255" i="1" s="1"/>
  <c r="D894" i="26" s="1"/>
  <c r="H1303" i="1"/>
  <c r="J1303" i="1" s="1"/>
  <c r="I1240" i="25" s="1"/>
  <c r="H133" i="1"/>
  <c r="J133" i="1" s="1"/>
  <c r="D57" i="26" s="1"/>
  <c r="H161" i="1"/>
  <c r="J161" i="1" s="1"/>
  <c r="D82" i="26" s="1"/>
  <c r="H173" i="1"/>
  <c r="J173" i="1" s="1"/>
  <c r="D92" i="26" s="1"/>
  <c r="H255" i="1"/>
  <c r="J255" i="1" s="1"/>
  <c r="H291" i="1"/>
  <c r="J291" i="1" s="1"/>
  <c r="D180" i="26" s="1"/>
  <c r="H356" i="1"/>
  <c r="J356" i="1" s="1"/>
  <c r="D229" i="26" s="1"/>
  <c r="H409" i="1"/>
  <c r="J409" i="1" s="1"/>
  <c r="D261" i="26" s="1"/>
  <c r="H439" i="1"/>
  <c r="J439" i="1" s="1"/>
  <c r="D283" i="26" s="1"/>
  <c r="H556" i="1"/>
  <c r="J556" i="1" s="1"/>
  <c r="D373" i="26" s="1"/>
  <c r="H597" i="1"/>
  <c r="J597" i="1" s="1"/>
  <c r="D401" i="26" s="1"/>
  <c r="H603" i="1"/>
  <c r="J603" i="1" s="1"/>
  <c r="D407" i="26" s="1"/>
  <c r="H917" i="1"/>
  <c r="J917" i="1" s="1"/>
  <c r="H1000" i="1"/>
  <c r="J1000" i="1" s="1"/>
  <c r="H1058" i="1"/>
  <c r="J1058" i="1" s="1"/>
  <c r="H1070" i="1"/>
  <c r="J1070" i="1" s="1"/>
  <c r="D768" i="26" s="1"/>
  <c r="H1082" i="1"/>
  <c r="J1082" i="1" s="1"/>
  <c r="D776" i="26" s="1"/>
  <c r="H1268" i="1"/>
  <c r="J1268" i="1" s="1"/>
  <c r="D904" i="26" s="1"/>
  <c r="H209" i="1"/>
  <c r="J209" i="1" s="1"/>
  <c r="D123" i="26" s="1"/>
  <c r="H221" i="1"/>
  <c r="J221" i="1" s="1"/>
  <c r="D131" i="26" s="1"/>
  <c r="H339" i="1"/>
  <c r="J339" i="1" s="1"/>
  <c r="H463" i="1"/>
  <c r="J463" i="1" s="1"/>
  <c r="H475" i="1"/>
  <c r="J475" i="1" s="1"/>
  <c r="D307" i="26" s="1"/>
  <c r="H551" i="1"/>
  <c r="J551" i="1" s="1"/>
  <c r="D368" i="26" s="1"/>
  <c r="H557" i="1"/>
  <c r="J557" i="1" s="1"/>
  <c r="D374" i="26" s="1"/>
  <c r="H580" i="1"/>
  <c r="J580" i="1" s="1"/>
  <c r="H663" i="1"/>
  <c r="J663" i="1" s="1"/>
  <c r="D453" i="26" s="1"/>
  <c r="H669" i="1"/>
  <c r="J669" i="1" s="1"/>
  <c r="D457" i="26" s="1"/>
  <c r="H762" i="1"/>
  <c r="J762" i="1" s="1"/>
  <c r="D534" i="26" s="1"/>
  <c r="H1047" i="1"/>
  <c r="J1047" i="1" s="1"/>
  <c r="D752" i="26" s="1"/>
  <c r="H1077" i="1"/>
  <c r="J1077" i="1" s="1"/>
  <c r="D772" i="26" s="1"/>
  <c r="H1168" i="1"/>
  <c r="J1168" i="1" s="1"/>
  <c r="D832" i="26" s="1"/>
  <c r="I1341" i="1"/>
  <c r="I1329" i="1"/>
  <c r="I1317" i="1"/>
  <c r="I1338" i="1"/>
  <c r="I1326" i="1"/>
  <c r="K1326" i="1" s="1"/>
  <c r="J1263" i="25" s="1"/>
  <c r="K1263" i="25" s="1"/>
  <c r="I1314" i="1"/>
  <c r="I1348" i="1"/>
  <c r="I1336" i="1"/>
  <c r="I1324" i="1"/>
  <c r="I1312" i="1"/>
  <c r="I1347" i="1"/>
  <c r="K1347" i="1" s="1"/>
  <c r="I1335" i="1"/>
  <c r="I1323" i="1"/>
  <c r="K1323" i="1" s="1"/>
  <c r="I1311" i="1"/>
  <c r="I1346" i="1"/>
  <c r="K1346" i="1" s="1"/>
  <c r="E447" i="31" s="1"/>
  <c r="I1334" i="1"/>
  <c r="I1322" i="1"/>
  <c r="K1322" i="1" s="1"/>
  <c r="J1259" i="25" s="1"/>
  <c r="K1259" i="25" s="1"/>
  <c r="I1310" i="1"/>
  <c r="I1345" i="1"/>
  <c r="I1333" i="1"/>
  <c r="I1321" i="1"/>
  <c r="I1309" i="1"/>
  <c r="I1344" i="1"/>
  <c r="I1332" i="1"/>
  <c r="I1320" i="1"/>
  <c r="I1308" i="1"/>
  <c r="I1343" i="1"/>
  <c r="K1343" i="1" s="1"/>
  <c r="E444" i="31" s="1"/>
  <c r="I1331" i="1"/>
  <c r="K1331" i="1" s="1"/>
  <c r="E440" i="31" s="1"/>
  <c r="I1319" i="1"/>
  <c r="I1342" i="1"/>
  <c r="I1330" i="1"/>
  <c r="K1330" i="1" s="1"/>
  <c r="I11" i="1"/>
  <c r="I39" i="1"/>
  <c r="K39" i="1" s="1"/>
  <c r="I56" i="1"/>
  <c r="H193" i="1"/>
  <c r="J193" i="1" s="1"/>
  <c r="D109" i="26" s="1"/>
  <c r="H279" i="1"/>
  <c r="J279" i="1" s="1"/>
  <c r="D172" i="26" s="1"/>
  <c r="H296" i="1"/>
  <c r="J296" i="1" s="1"/>
  <c r="D184" i="26" s="1"/>
  <c r="H625" i="1"/>
  <c r="J625" i="1" s="1"/>
  <c r="D424" i="26" s="1"/>
  <c r="H654" i="1"/>
  <c r="J654" i="1" s="1"/>
  <c r="H1035" i="1"/>
  <c r="J1035" i="1" s="1"/>
  <c r="D743" i="26" s="1"/>
  <c r="I28" i="1"/>
  <c r="K28" i="1" s="1"/>
  <c r="H62" i="1"/>
  <c r="J62" i="1" s="1"/>
  <c r="H144" i="1"/>
  <c r="J144" i="1" s="1"/>
  <c r="D67" i="26" s="1"/>
  <c r="I150" i="1"/>
  <c r="C73" i="26" s="1"/>
  <c r="H155" i="1"/>
  <c r="J155" i="1" s="1"/>
  <c r="H257" i="1"/>
  <c r="J257" i="1" s="1"/>
  <c r="H274" i="1"/>
  <c r="J274" i="1" s="1"/>
  <c r="H433" i="1"/>
  <c r="J433" i="1" s="1"/>
  <c r="D278" i="26" s="1"/>
  <c r="H562" i="1"/>
  <c r="J562" i="1" s="1"/>
  <c r="D377" i="26" s="1"/>
  <c r="H590" i="1"/>
  <c r="J590" i="1" s="1"/>
  <c r="H596" i="1"/>
  <c r="J596" i="1" s="1"/>
  <c r="D400" i="26" s="1"/>
  <c r="H602" i="1"/>
  <c r="J602" i="1" s="1"/>
  <c r="D406" i="26" s="1"/>
  <c r="H683" i="1"/>
  <c r="J683" i="1" s="1"/>
  <c r="D468" i="26" s="1"/>
  <c r="H707" i="1"/>
  <c r="J707" i="1" s="1"/>
  <c r="D486" i="26" s="1"/>
  <c r="H724" i="1"/>
  <c r="J724" i="1" s="1"/>
  <c r="D501" i="26" s="1"/>
  <c r="H761" i="1"/>
  <c r="J761" i="1" s="1"/>
  <c r="D533" i="26" s="1"/>
  <c r="H778" i="1"/>
  <c r="J778" i="1" s="1"/>
  <c r="H800" i="1"/>
  <c r="J800" i="1" s="1"/>
  <c r="H806" i="1"/>
  <c r="J806" i="1" s="1"/>
  <c r="H852" i="1"/>
  <c r="J852" i="1" s="1"/>
  <c r="D604" i="26" s="1"/>
  <c r="H864" i="1"/>
  <c r="J864" i="1" s="1"/>
  <c r="D615" i="26" s="1"/>
  <c r="H876" i="1"/>
  <c r="J876" i="1" s="1"/>
  <c r="D625" i="26" s="1"/>
  <c r="H916" i="1"/>
  <c r="J916" i="1" s="1"/>
  <c r="D651" i="26" s="1"/>
  <c r="H1053" i="1"/>
  <c r="J1053" i="1" s="1"/>
  <c r="H1059" i="1"/>
  <c r="J1059" i="1" s="1"/>
  <c r="D759" i="26" s="1"/>
  <c r="H1113" i="1"/>
  <c r="J1113" i="1" s="1"/>
  <c r="D799" i="26" s="1"/>
  <c r="H1134" i="1"/>
  <c r="J1134" i="1" s="1"/>
  <c r="H1145" i="1"/>
  <c r="J1145" i="1" s="1"/>
  <c r="D820" i="26" s="1"/>
  <c r="H1151" i="1"/>
  <c r="J1151" i="1" s="1"/>
  <c r="D823" i="26" s="1"/>
  <c r="H1184" i="1"/>
  <c r="J1184" i="1" s="1"/>
  <c r="D843" i="26" s="1"/>
  <c r="H1247" i="1"/>
  <c r="J1247" i="1" s="1"/>
  <c r="D889" i="26" s="1"/>
  <c r="H1259" i="1"/>
  <c r="J1259" i="1" s="1"/>
  <c r="D897" i="26" s="1"/>
  <c r="H22" i="1"/>
  <c r="J22" i="1" s="1"/>
  <c r="H34" i="1"/>
  <c r="J34" i="1" s="1"/>
  <c r="H46" i="1"/>
  <c r="J46" i="1" s="1"/>
  <c r="H123" i="1"/>
  <c r="J123" i="1" s="1"/>
  <c r="D47" i="26" s="1"/>
  <c r="H129" i="1"/>
  <c r="J129" i="1" s="1"/>
  <c r="D53" i="26" s="1"/>
  <c r="H134" i="1"/>
  <c r="J134" i="1" s="1"/>
  <c r="I145" i="1"/>
  <c r="H150" i="1"/>
  <c r="J150" i="1" s="1"/>
  <c r="D73" i="26" s="1"/>
  <c r="H171" i="1"/>
  <c r="J171" i="1" s="1"/>
  <c r="D91" i="26" s="1"/>
  <c r="H194" i="1"/>
  <c r="J194" i="1" s="1"/>
  <c r="D110" i="26" s="1"/>
  <c r="H211" i="1"/>
  <c r="J211" i="1" s="1"/>
  <c r="D125" i="26" s="1"/>
  <c r="H223" i="1"/>
  <c r="J223" i="1" s="1"/>
  <c r="H325" i="1"/>
  <c r="J325" i="1" s="1"/>
  <c r="D210" i="26" s="1"/>
  <c r="H337" i="1"/>
  <c r="J337" i="1" s="1"/>
  <c r="D219" i="26" s="1"/>
  <c r="H360" i="1"/>
  <c r="J360" i="1" s="1"/>
  <c r="D233" i="26" s="1"/>
  <c r="H451" i="1"/>
  <c r="J451" i="1" s="1"/>
  <c r="H496" i="1"/>
  <c r="J496" i="1" s="1"/>
  <c r="D322" i="26" s="1"/>
  <c r="H530" i="1"/>
  <c r="J530" i="1" s="1"/>
  <c r="D348" i="26" s="1"/>
  <c r="H620" i="1"/>
  <c r="J620" i="1" s="1"/>
  <c r="H626" i="1"/>
  <c r="J626" i="1" s="1"/>
  <c r="D425" i="26" s="1"/>
  <c r="H713" i="1"/>
  <c r="J713" i="1" s="1"/>
  <c r="D491" i="26" s="1"/>
  <c r="H730" i="1"/>
  <c r="J730" i="1" s="1"/>
  <c r="D507" i="26" s="1"/>
  <c r="H741" i="1"/>
  <c r="J741" i="1" s="1"/>
  <c r="D518" i="26" s="1"/>
  <c r="H789" i="1"/>
  <c r="J789" i="1" s="1"/>
  <c r="H955" i="1"/>
  <c r="J955" i="1" s="1"/>
  <c r="H967" i="1"/>
  <c r="J967" i="1" s="1"/>
  <c r="H1124" i="1"/>
  <c r="J1124" i="1" s="1"/>
  <c r="D809" i="26" s="1"/>
  <c r="H1157" i="1"/>
  <c r="J1157" i="1" s="1"/>
  <c r="H1196" i="1"/>
  <c r="J1196" i="1" s="1"/>
  <c r="I35" i="1"/>
  <c r="H63" i="1"/>
  <c r="J63" i="1" s="1"/>
  <c r="I92" i="1"/>
  <c r="C20" i="26" s="1"/>
  <c r="H103" i="1"/>
  <c r="J103" i="1" s="1"/>
  <c r="D30" i="26" s="1"/>
  <c r="I140" i="1"/>
  <c r="C63" i="26" s="1"/>
  <c r="H166" i="1"/>
  <c r="J166" i="1" s="1"/>
  <c r="D87" i="26" s="1"/>
  <c r="H269" i="1"/>
  <c r="J269" i="1" s="1"/>
  <c r="D166" i="26" s="1"/>
  <c r="H286" i="1"/>
  <c r="J286" i="1" s="1"/>
  <c r="H292" i="1"/>
  <c r="J292" i="1" s="1"/>
  <c r="H314" i="1"/>
  <c r="J314" i="1" s="1"/>
  <c r="D200" i="26" s="1"/>
  <c r="H519" i="1"/>
  <c r="J519" i="1" s="1"/>
  <c r="D338" i="26" s="1"/>
  <c r="H684" i="1"/>
  <c r="J684" i="1" s="1"/>
  <c r="D469" i="26" s="1"/>
  <c r="H696" i="1"/>
  <c r="J696" i="1" s="1"/>
  <c r="H708" i="1"/>
  <c r="J708" i="1" s="1"/>
  <c r="D487" i="26" s="1"/>
  <c r="H719" i="1"/>
  <c r="J719" i="1" s="1"/>
  <c r="D497" i="26" s="1"/>
  <c r="H773" i="1"/>
  <c r="J773" i="1" s="1"/>
  <c r="D544" i="26" s="1"/>
  <c r="H830" i="1"/>
  <c r="J830" i="1" s="1"/>
  <c r="H841" i="1"/>
  <c r="J841" i="1" s="1"/>
  <c r="D594" i="26" s="1"/>
  <c r="H853" i="1"/>
  <c r="J853" i="1" s="1"/>
  <c r="H859" i="1"/>
  <c r="J859" i="1" s="1"/>
  <c r="D610" i="26" s="1"/>
  <c r="H865" i="1"/>
  <c r="J865" i="1" s="1"/>
  <c r="H877" i="1"/>
  <c r="J877" i="1" s="1"/>
  <c r="H889" i="1"/>
  <c r="J889" i="1" s="1"/>
  <c r="D633" i="26" s="1"/>
  <c r="H895" i="1"/>
  <c r="J895" i="1" s="1"/>
  <c r="D636" i="26" s="1"/>
  <c r="H979" i="1"/>
  <c r="J979" i="1" s="1"/>
  <c r="D699" i="26" s="1"/>
  <c r="H1042" i="1"/>
  <c r="J1042" i="1" s="1"/>
  <c r="H1048" i="1"/>
  <c r="J1048" i="1" s="1"/>
  <c r="H1135" i="1"/>
  <c r="J1135" i="1" s="1"/>
  <c r="D816" i="26" s="1"/>
  <c r="H1185" i="1"/>
  <c r="J1185" i="1" s="1"/>
  <c r="D844" i="26" s="1"/>
  <c r="H1202" i="1"/>
  <c r="J1202" i="1" s="1"/>
  <c r="D858" i="26" s="1"/>
  <c r="H1283" i="1"/>
  <c r="J1283" i="1" s="1"/>
  <c r="D621" i="27" s="1"/>
  <c r="H1295" i="1"/>
  <c r="J1295" i="1" s="1"/>
  <c r="D922" i="26" s="1"/>
  <c r="I85" i="1"/>
  <c r="C14" i="26" s="1"/>
  <c r="I595" i="1"/>
  <c r="I18" i="1"/>
  <c r="H52" i="1"/>
  <c r="J52" i="1" s="1"/>
  <c r="I76" i="1"/>
  <c r="C8" i="26" s="1"/>
  <c r="H92" i="1"/>
  <c r="J92" i="1" s="1"/>
  <c r="D20" i="26" s="1"/>
  <c r="I114" i="1"/>
  <c r="C38" i="26" s="1"/>
  <c r="H151" i="1"/>
  <c r="J151" i="1" s="1"/>
  <c r="D74" i="26" s="1"/>
  <c r="I167" i="1"/>
  <c r="C88" i="26" s="1"/>
  <c r="H178" i="1"/>
  <c r="J178" i="1" s="1"/>
  <c r="D96" i="26" s="1"/>
  <c r="H184" i="1"/>
  <c r="J184" i="1" s="1"/>
  <c r="D100" i="26" s="1"/>
  <c r="H195" i="1"/>
  <c r="J195" i="1" s="1"/>
  <c r="D111" i="26" s="1"/>
  <c r="H218" i="1"/>
  <c r="J218" i="1" s="1"/>
  <c r="D129" i="26" s="1"/>
  <c r="H247" i="1"/>
  <c r="J247" i="1" s="1"/>
  <c r="D151" i="26" s="1"/>
  <c r="H304" i="1"/>
  <c r="J304" i="1" s="1"/>
  <c r="D192" i="26" s="1"/>
  <c r="H326" i="1"/>
  <c r="J326" i="1" s="1"/>
  <c r="D211" i="26" s="1"/>
  <c r="H332" i="1"/>
  <c r="J332" i="1" s="1"/>
  <c r="D216" i="26" s="1"/>
  <c r="H441" i="1"/>
  <c r="J441" i="1" s="1"/>
  <c r="D285" i="26" s="1"/>
  <c r="H487" i="1"/>
  <c r="J487" i="1" s="1"/>
  <c r="D316" i="26" s="1"/>
  <c r="H536" i="1"/>
  <c r="J536" i="1" s="1"/>
  <c r="D353" i="26" s="1"/>
  <c r="H651" i="1"/>
  <c r="J651" i="1" s="1"/>
  <c r="D445" i="26" s="1"/>
  <c r="H796" i="1"/>
  <c r="J796" i="1" s="1"/>
  <c r="H901" i="1"/>
  <c r="J901" i="1" s="1"/>
  <c r="D641" i="26" s="1"/>
  <c r="H968" i="1"/>
  <c r="J968" i="1" s="1"/>
  <c r="D691" i="26" s="1"/>
  <c r="H1049" i="1"/>
  <c r="J1049" i="1" s="1"/>
  <c r="D753" i="26" s="1"/>
  <c r="H1071" i="1"/>
  <c r="J1071" i="1" s="1"/>
  <c r="D769" i="26" s="1"/>
  <c r="H1208" i="1"/>
  <c r="J1208" i="1" s="1"/>
  <c r="D862" i="26" s="1"/>
  <c r="H1231" i="1"/>
  <c r="J1231" i="1" s="1"/>
  <c r="D880" i="26" s="1"/>
  <c r="H1266" i="1"/>
  <c r="J1266" i="1" s="1"/>
  <c r="D902" i="26" s="1"/>
  <c r="I59" i="1"/>
  <c r="I157" i="1"/>
  <c r="C78" i="26" s="1"/>
  <c r="I179" i="1"/>
  <c r="I191" i="1"/>
  <c r="H13" i="1"/>
  <c r="J13" i="1" s="1"/>
  <c r="H24" i="1"/>
  <c r="J24" i="1" s="1"/>
  <c r="H30" i="1"/>
  <c r="J30" i="1" s="1"/>
  <c r="H36" i="1"/>
  <c r="J36" i="1" s="1"/>
  <c r="H42" i="1"/>
  <c r="J42" i="1" s="1"/>
  <c r="I131" i="1"/>
  <c r="H157" i="1"/>
  <c r="J157" i="1" s="1"/>
  <c r="D78" i="26" s="1"/>
  <c r="H162" i="1"/>
  <c r="J162" i="1" s="1"/>
  <c r="D83" i="26" s="1"/>
  <c r="H185" i="1"/>
  <c r="J185" i="1" s="1"/>
  <c r="D101" i="26" s="1"/>
  <c r="H196" i="1"/>
  <c r="J196" i="1" s="1"/>
  <c r="D112" i="26" s="1"/>
  <c r="H219" i="1"/>
  <c r="J219" i="1" s="1"/>
  <c r="H242" i="1"/>
  <c r="J242" i="1" s="1"/>
  <c r="D146" i="26" s="1"/>
  <c r="H350" i="1"/>
  <c r="J350" i="1" s="1"/>
  <c r="H373" i="1"/>
  <c r="J373" i="1" s="1"/>
  <c r="H401" i="1"/>
  <c r="J401" i="1" s="1"/>
  <c r="D258" i="26" s="1"/>
  <c r="H418" i="1"/>
  <c r="J418" i="1" s="1"/>
  <c r="H498" i="1"/>
  <c r="J498" i="1" s="1"/>
  <c r="H526" i="1"/>
  <c r="J526" i="1" s="1"/>
  <c r="D344" i="26" s="1"/>
  <c r="H610" i="1"/>
  <c r="J610" i="1" s="1"/>
  <c r="D413" i="26" s="1"/>
  <c r="H616" i="1"/>
  <c r="J616" i="1" s="1"/>
  <c r="D417" i="26" s="1"/>
  <c r="H753" i="1"/>
  <c r="J753" i="1" s="1"/>
  <c r="D527" i="26" s="1"/>
  <c r="H797" i="1"/>
  <c r="J797" i="1" s="1"/>
  <c r="D562" i="26" s="1"/>
  <c r="H940" i="1"/>
  <c r="J940" i="1" s="1"/>
  <c r="D669" i="26" s="1"/>
  <c r="H951" i="1"/>
  <c r="J951" i="1" s="1"/>
  <c r="D678" i="26" s="1"/>
  <c r="H969" i="1"/>
  <c r="J969" i="1" s="1"/>
  <c r="D692" i="26" s="1"/>
  <c r="H975" i="1"/>
  <c r="J975" i="1" s="1"/>
  <c r="D696" i="26" s="1"/>
  <c r="H992" i="1"/>
  <c r="J992" i="1" s="1"/>
  <c r="H1004" i="1"/>
  <c r="J1004" i="1" s="1"/>
  <c r="D718" i="26" s="1"/>
  <c r="H1038" i="1"/>
  <c r="J1038" i="1" s="1"/>
  <c r="D745" i="26" s="1"/>
  <c r="H1078" i="1"/>
  <c r="J1078" i="1" s="1"/>
  <c r="D773" i="26" s="1"/>
  <c r="H1115" i="1"/>
  <c r="J1115" i="1" s="1"/>
  <c r="H1142" i="1"/>
  <c r="J1142" i="1" s="1"/>
  <c r="H1159" i="1"/>
  <c r="J1159" i="1" s="1"/>
  <c r="D827" i="26" s="1"/>
  <c r="H1198" i="1"/>
  <c r="J1198" i="1" s="1"/>
  <c r="D854" i="26" s="1"/>
  <c r="H1238" i="1"/>
  <c r="J1238" i="1" s="1"/>
  <c r="D885" i="26" s="1"/>
  <c r="H3" i="1"/>
  <c r="J3" i="1" s="1"/>
  <c r="H9" i="1"/>
  <c r="J9" i="1" s="1"/>
  <c r="I43" i="1"/>
  <c r="H65" i="1"/>
  <c r="J65" i="1" s="1"/>
  <c r="H82" i="1"/>
  <c r="J82" i="1" s="1"/>
  <c r="D11" i="26" s="1"/>
  <c r="H115" i="1"/>
  <c r="J115" i="1" s="1"/>
  <c r="D39" i="26" s="1"/>
  <c r="I126" i="1"/>
  <c r="H168" i="1"/>
  <c r="J168" i="1" s="1"/>
  <c r="D89" i="26" s="1"/>
  <c r="I174" i="1"/>
  <c r="C93" i="26" s="1"/>
  <c r="H254" i="1"/>
  <c r="J254" i="1" s="1"/>
  <c r="D158" i="26" s="1"/>
  <c r="H260" i="1"/>
  <c r="J260" i="1" s="1"/>
  <c r="D161" i="26" s="1"/>
  <c r="H282" i="1"/>
  <c r="J282" i="1" s="1"/>
  <c r="H288" i="1"/>
  <c r="J288" i="1" s="1"/>
  <c r="D177" i="26" s="1"/>
  <c r="H368" i="1"/>
  <c r="J368" i="1" s="1"/>
  <c r="H488" i="1"/>
  <c r="J488" i="1" s="1"/>
  <c r="H543" i="1"/>
  <c r="J543" i="1" s="1"/>
  <c r="D360" i="26" s="1"/>
  <c r="H565" i="1"/>
  <c r="J565" i="1" s="1"/>
  <c r="D378" i="26" s="1"/>
  <c r="H704" i="1"/>
  <c r="J704" i="1" s="1"/>
  <c r="H820" i="1"/>
  <c r="J820" i="1" s="1"/>
  <c r="D579" i="26" s="1"/>
  <c r="H826" i="1"/>
  <c r="J826" i="1" s="1"/>
  <c r="D583" i="26" s="1"/>
  <c r="H843" i="1"/>
  <c r="J843" i="1" s="1"/>
  <c r="D596" i="26" s="1"/>
  <c r="H891" i="1"/>
  <c r="J891" i="1" s="1"/>
  <c r="H924" i="1"/>
  <c r="J924" i="1" s="1"/>
  <c r="D657" i="26" s="1"/>
  <c r="H929" i="1"/>
  <c r="J929" i="1" s="1"/>
  <c r="D660" i="26" s="1"/>
  <c r="H935" i="1"/>
  <c r="J935" i="1" s="1"/>
  <c r="H1010" i="1"/>
  <c r="J1010" i="1" s="1"/>
  <c r="D724" i="26" s="1"/>
  <c r="H1056" i="1"/>
  <c r="J1056" i="1" s="1"/>
  <c r="D758" i="26" s="1"/>
  <c r="H1126" i="1"/>
  <c r="J1126" i="1" s="1"/>
  <c r="H1137" i="1"/>
  <c r="J1137" i="1" s="1"/>
  <c r="D817" i="26" s="1"/>
  <c r="H1187" i="1"/>
  <c r="J1187" i="1" s="1"/>
  <c r="D846" i="26" s="1"/>
  <c r="H1204" i="1"/>
  <c r="J1204" i="1" s="1"/>
  <c r="H1215" i="1"/>
  <c r="J1215" i="1" s="1"/>
  <c r="H1250" i="1"/>
  <c r="J1250" i="1" s="1"/>
  <c r="D890" i="26" s="1"/>
  <c r="H1256" i="1"/>
  <c r="J1256" i="1" s="1"/>
  <c r="D895" i="26" s="1"/>
  <c r="H1279" i="1"/>
  <c r="J1279" i="1" s="1"/>
  <c r="H25" i="1"/>
  <c r="J25" i="1" s="1"/>
  <c r="H37" i="1"/>
  <c r="J37" i="1" s="1"/>
  <c r="H54" i="1"/>
  <c r="J54" i="1" s="1"/>
  <c r="H94" i="1"/>
  <c r="J94" i="1" s="1"/>
  <c r="D22" i="26" s="1"/>
  <c r="H110" i="1"/>
  <c r="J110" i="1" s="1"/>
  <c r="D36" i="26" s="1"/>
  <c r="H120" i="1"/>
  <c r="J120" i="1" s="1"/>
  <c r="D44" i="26" s="1"/>
  <c r="H147" i="1"/>
  <c r="J147" i="1" s="1"/>
  <c r="D70" i="26" s="1"/>
  <c r="H174" i="1"/>
  <c r="J174" i="1" s="1"/>
  <c r="D93" i="26" s="1"/>
  <c r="H180" i="1"/>
  <c r="J180" i="1" s="1"/>
  <c r="H208" i="1"/>
  <c r="J208" i="1" s="1"/>
  <c r="H214" i="1"/>
  <c r="J214" i="1" s="1"/>
  <c r="H249" i="1"/>
  <c r="J249" i="1" s="1"/>
  <c r="D153" i="26" s="1"/>
  <c r="H277" i="1"/>
  <c r="J277" i="1" s="1"/>
  <c r="H289" i="1"/>
  <c r="J289" i="1" s="1"/>
  <c r="D178" i="26" s="1"/>
  <c r="H374" i="1"/>
  <c r="J374" i="1" s="1"/>
  <c r="D239" i="26" s="1"/>
  <c r="H390" i="1"/>
  <c r="J390" i="1" s="1"/>
  <c r="D251" i="26" s="1"/>
  <c r="H396" i="1"/>
  <c r="J396" i="1" s="1"/>
  <c r="H402" i="1"/>
  <c r="J402" i="1" s="1"/>
  <c r="H419" i="1"/>
  <c r="J419" i="1" s="1"/>
  <c r="D268" i="26" s="1"/>
  <c r="H510" i="1"/>
  <c r="J510" i="1" s="1"/>
  <c r="D331" i="26" s="1"/>
  <c r="H516" i="1"/>
  <c r="J516" i="1" s="1"/>
  <c r="H532" i="1"/>
  <c r="J532" i="1" s="1"/>
  <c r="D350" i="26" s="1"/>
  <c r="H538" i="1"/>
  <c r="J538" i="1" s="1"/>
  <c r="D355" i="26" s="1"/>
  <c r="H658" i="1"/>
  <c r="J658" i="1" s="1"/>
  <c r="D449" i="26" s="1"/>
  <c r="H754" i="1"/>
  <c r="J754" i="1" s="1"/>
  <c r="D528" i="26" s="1"/>
  <c r="H798" i="1"/>
  <c r="J798" i="1" s="1"/>
  <c r="H958" i="1"/>
  <c r="J958" i="1" s="1"/>
  <c r="H964" i="1"/>
  <c r="J964" i="1" s="1"/>
  <c r="D688" i="26" s="1"/>
  <c r="H993" i="1"/>
  <c r="J993" i="1" s="1"/>
  <c r="D709" i="26" s="1"/>
  <c r="H999" i="1"/>
  <c r="J999" i="1" s="1"/>
  <c r="D715" i="26" s="1"/>
  <c r="H1039" i="1"/>
  <c r="J1039" i="1" s="1"/>
  <c r="D746" i="26" s="1"/>
  <c r="H1057" i="1"/>
  <c r="J1057" i="1" s="1"/>
  <c r="H1073" i="1"/>
  <c r="J1073" i="1" s="1"/>
  <c r="D771" i="26" s="1"/>
  <c r="H1138" i="1"/>
  <c r="J1138" i="1" s="1"/>
  <c r="H1292" i="1"/>
  <c r="J1292" i="1" s="1"/>
  <c r="I26" i="1"/>
  <c r="K26" i="1" s="1"/>
  <c r="I32" i="1"/>
  <c r="I95" i="1"/>
  <c r="I106" i="1"/>
  <c r="I111" i="1"/>
  <c r="I121" i="1"/>
  <c r="H38" i="1"/>
  <c r="J38" i="1" s="1"/>
  <c r="H44" i="1"/>
  <c r="J44" i="1" s="1"/>
  <c r="H49" i="1"/>
  <c r="J49" i="1" s="1"/>
  <c r="I61" i="1"/>
  <c r="K61" i="1" s="1"/>
  <c r="E22" i="31" s="1"/>
  <c r="H67" i="1"/>
  <c r="J67" i="1" s="1"/>
  <c r="H89" i="1"/>
  <c r="J89" i="1" s="1"/>
  <c r="D17" i="26" s="1"/>
  <c r="H101" i="1"/>
  <c r="J101" i="1" s="1"/>
  <c r="D28" i="26" s="1"/>
  <c r="H127" i="1"/>
  <c r="J127" i="1" s="1"/>
  <c r="D51" i="26" s="1"/>
  <c r="I143" i="1"/>
  <c r="H175" i="1"/>
  <c r="J175" i="1" s="1"/>
  <c r="D94" i="26" s="1"/>
  <c r="H187" i="1"/>
  <c r="J187" i="1" s="1"/>
  <c r="D103" i="26" s="1"/>
  <c r="I198" i="1"/>
  <c r="C114" i="26" s="1"/>
  <c r="H233" i="1"/>
  <c r="J233" i="1" s="1"/>
  <c r="D138" i="26" s="1"/>
  <c r="H267" i="1"/>
  <c r="J267" i="1" s="1"/>
  <c r="D165" i="26" s="1"/>
  <c r="H284" i="1"/>
  <c r="J284" i="1" s="1"/>
  <c r="D175" i="26" s="1"/>
  <c r="H301" i="1"/>
  <c r="J301" i="1" s="1"/>
  <c r="D189" i="26" s="1"/>
  <c r="H312" i="1"/>
  <c r="J312" i="1" s="1"/>
  <c r="H352" i="1"/>
  <c r="J352" i="1" s="1"/>
  <c r="D226" i="26" s="1"/>
  <c r="H358" i="1"/>
  <c r="J358" i="1" s="1"/>
  <c r="D231" i="26" s="1"/>
  <c r="H397" i="1"/>
  <c r="J397" i="1" s="1"/>
  <c r="H420" i="1"/>
  <c r="J420" i="1" s="1"/>
  <c r="D269" i="26" s="1"/>
  <c r="H466" i="1"/>
  <c r="J466" i="1" s="1"/>
  <c r="D303" i="26" s="1"/>
  <c r="H528" i="1"/>
  <c r="J528" i="1" s="1"/>
  <c r="D346" i="26" s="1"/>
  <c r="H539" i="1"/>
  <c r="J539" i="1" s="1"/>
  <c r="D356" i="26" s="1"/>
  <c r="H550" i="1"/>
  <c r="J550" i="1" s="1"/>
  <c r="D367" i="26" s="1"/>
  <c r="H555" i="1"/>
  <c r="J555" i="1" s="1"/>
  <c r="D372" i="26" s="1"/>
  <c r="H578" i="1"/>
  <c r="J578" i="1" s="1"/>
  <c r="D390" i="26" s="1"/>
  <c r="H589" i="1"/>
  <c r="J589" i="1" s="1"/>
  <c r="H601" i="1"/>
  <c r="J601" i="1" s="1"/>
  <c r="D405" i="26" s="1"/>
  <c r="H612" i="1"/>
  <c r="J612" i="1" s="1"/>
  <c r="D415" i="26" s="1"/>
  <c r="H624" i="1"/>
  <c r="J624" i="1" s="1"/>
  <c r="D423" i="26" s="1"/>
  <c r="H839" i="1"/>
  <c r="J839" i="1" s="1"/>
  <c r="D593" i="26" s="1"/>
  <c r="H953" i="1"/>
  <c r="J953" i="1" s="1"/>
  <c r="D680" i="26" s="1"/>
  <c r="H959" i="1"/>
  <c r="J959" i="1" s="1"/>
  <c r="H965" i="1"/>
  <c r="J965" i="1" s="1"/>
  <c r="D689" i="26" s="1"/>
  <c r="H1006" i="1"/>
  <c r="J1006" i="1" s="1"/>
  <c r="D720" i="26" s="1"/>
  <c r="H1028" i="1"/>
  <c r="J1028" i="1" s="1"/>
  <c r="D737" i="26" s="1"/>
  <c r="H1034" i="1"/>
  <c r="J1034" i="1" s="1"/>
  <c r="D742" i="26" s="1"/>
  <c r="H1052" i="1"/>
  <c r="J1052" i="1" s="1"/>
  <c r="D755" i="26" s="1"/>
  <c r="H1112" i="1"/>
  <c r="J1112" i="1" s="1"/>
  <c r="D798" i="26" s="1"/>
  <c r="H1211" i="1"/>
  <c r="J1211" i="1" s="1"/>
  <c r="D865" i="26" s="1"/>
  <c r="H1228" i="1"/>
  <c r="J1228" i="1" s="1"/>
  <c r="H87" i="1"/>
  <c r="J87" i="1" s="1"/>
  <c r="D16" i="26" s="1"/>
  <c r="H327" i="1"/>
  <c r="J327" i="1" s="1"/>
  <c r="D212" i="26" s="1"/>
  <c r="H375" i="1"/>
  <c r="J375" i="1" s="1"/>
  <c r="D240" i="26" s="1"/>
  <c r="H591" i="1"/>
  <c r="J591" i="1" s="1"/>
  <c r="H675" i="1"/>
  <c r="J675" i="1" s="1"/>
  <c r="H1036" i="1"/>
  <c r="J1036" i="1" s="1"/>
  <c r="H17" i="1"/>
  <c r="J17" i="1" s="1"/>
  <c r="H48" i="1"/>
  <c r="J48" i="1" s="1"/>
  <c r="H73" i="1"/>
  <c r="J73" i="1" s="1"/>
  <c r="D5" i="26" s="1"/>
  <c r="H172" i="1"/>
  <c r="J172" i="1" s="1"/>
  <c r="H183" i="1"/>
  <c r="J183" i="1" s="1"/>
  <c r="D99" i="26" s="1"/>
  <c r="H188" i="1"/>
  <c r="J188" i="1" s="1"/>
  <c r="D104" i="26" s="1"/>
  <c r="H220" i="1"/>
  <c r="J220" i="1" s="1"/>
  <c r="D130" i="26" s="1"/>
  <c r="H231" i="1"/>
  <c r="J231" i="1" s="1"/>
  <c r="D137" i="26" s="1"/>
  <c r="H237" i="1"/>
  <c r="J237" i="1" s="1"/>
  <c r="D142" i="26" s="1"/>
  <c r="H248" i="1"/>
  <c r="J248" i="1" s="1"/>
  <c r="D152" i="26" s="1"/>
  <c r="H322" i="1"/>
  <c r="J322" i="1" s="1"/>
  <c r="D208" i="26" s="1"/>
  <c r="H338" i="1"/>
  <c r="J338" i="1" s="1"/>
  <c r="H344" i="1"/>
  <c r="J344" i="1" s="1"/>
  <c r="H349" i="1"/>
  <c r="J349" i="1" s="1"/>
  <c r="H385" i="1"/>
  <c r="J385" i="1" s="1"/>
  <c r="D248" i="26" s="1"/>
  <c r="H587" i="1"/>
  <c r="J587" i="1" s="1"/>
  <c r="D397" i="26" s="1"/>
  <c r="H882" i="1"/>
  <c r="J882" i="1" s="1"/>
  <c r="D629" i="26" s="1"/>
  <c r="H887" i="1"/>
  <c r="J887" i="1" s="1"/>
  <c r="H909" i="1"/>
  <c r="J909" i="1" s="1"/>
  <c r="H919" i="1"/>
  <c r="J919" i="1" s="1"/>
  <c r="D653" i="26" s="1"/>
  <c r="H1021" i="1"/>
  <c r="J1021" i="1" s="1"/>
  <c r="H1097" i="1"/>
  <c r="J1097" i="1" s="1"/>
  <c r="H1152" i="1"/>
  <c r="J1152" i="1" s="1"/>
  <c r="H1200" i="1"/>
  <c r="J1200" i="1" s="1"/>
  <c r="D856" i="26" s="1"/>
  <c r="H1267" i="1"/>
  <c r="J1267" i="1" s="1"/>
  <c r="D903" i="26" s="1"/>
  <c r="H43" i="1"/>
  <c r="J43" i="1" s="1"/>
  <c r="H59" i="1"/>
  <c r="J59" i="1" s="1"/>
  <c r="H158" i="1"/>
  <c r="J158" i="1" s="1"/>
  <c r="D79" i="26" s="1"/>
  <c r="H163" i="1"/>
  <c r="J163" i="1" s="1"/>
  <c r="D84" i="26" s="1"/>
  <c r="H199" i="1"/>
  <c r="J199" i="1" s="1"/>
  <c r="H232" i="1"/>
  <c r="J232" i="1" s="1"/>
  <c r="H334" i="1"/>
  <c r="J334" i="1" s="1"/>
  <c r="D218" i="26" s="1"/>
  <c r="H425" i="1"/>
  <c r="J425" i="1" s="1"/>
  <c r="H486" i="1"/>
  <c r="J486" i="1" s="1"/>
  <c r="H533" i="1"/>
  <c r="J533" i="1" s="1"/>
  <c r="H552" i="1"/>
  <c r="J552" i="1" s="1"/>
  <c r="D369" i="26" s="1"/>
  <c r="H563" i="1"/>
  <c r="J563" i="1" s="1"/>
  <c r="H593" i="1"/>
  <c r="J593" i="1" s="1"/>
  <c r="D399" i="26" s="1"/>
  <c r="H667" i="1"/>
  <c r="J667" i="1" s="1"/>
  <c r="H677" i="1"/>
  <c r="J677" i="1" s="1"/>
  <c r="D463" i="26" s="1"/>
  <c r="H715" i="1"/>
  <c r="J715" i="1" s="1"/>
  <c r="D493" i="26" s="1"/>
  <c r="H725" i="1"/>
  <c r="J725" i="1" s="1"/>
  <c r="D502" i="26" s="1"/>
  <c r="H735" i="1"/>
  <c r="J735" i="1" s="1"/>
  <c r="D512" i="26" s="1"/>
  <c r="H815" i="1"/>
  <c r="J815" i="1" s="1"/>
  <c r="D574" i="26" s="1"/>
  <c r="H834" i="1"/>
  <c r="J834" i="1" s="1"/>
  <c r="D589" i="26" s="1"/>
  <c r="H850" i="1"/>
  <c r="J850" i="1" s="1"/>
  <c r="D603" i="26" s="1"/>
  <c r="H872" i="1"/>
  <c r="J872" i="1" s="1"/>
  <c r="D621" i="26" s="1"/>
  <c r="H888" i="1"/>
  <c r="J888" i="1" s="1"/>
  <c r="H894" i="1"/>
  <c r="J894" i="1" s="1"/>
  <c r="D635" i="26" s="1"/>
  <c r="H905" i="1"/>
  <c r="J905" i="1" s="1"/>
  <c r="D643" i="26" s="1"/>
  <c r="H910" i="1"/>
  <c r="J910" i="1" s="1"/>
  <c r="D646" i="26" s="1"/>
  <c r="H920" i="1"/>
  <c r="J920" i="1" s="1"/>
  <c r="H1027" i="1"/>
  <c r="J1027" i="1" s="1"/>
  <c r="D736" i="26" s="1"/>
  <c r="H1069" i="1"/>
  <c r="J1069" i="1" s="1"/>
  <c r="H1127" i="1"/>
  <c r="J1127" i="1" s="1"/>
  <c r="H1190" i="1"/>
  <c r="J1190" i="1" s="1"/>
  <c r="D849" i="26" s="1"/>
  <c r="H28" i="1"/>
  <c r="J28" i="1" s="1"/>
  <c r="H1291" i="1"/>
  <c r="J1291" i="1" s="1"/>
  <c r="H1302" i="1"/>
  <c r="J1302" i="1" s="1"/>
  <c r="I549" i="1"/>
  <c r="H14" i="1"/>
  <c r="J14" i="1" s="1"/>
  <c r="H75" i="1"/>
  <c r="J75" i="1" s="1"/>
  <c r="D7" i="26" s="1"/>
  <c r="H114" i="1"/>
  <c r="J114" i="1" s="1"/>
  <c r="D38" i="26" s="1"/>
  <c r="H139" i="1"/>
  <c r="J139" i="1" s="1"/>
  <c r="D62" i="26" s="1"/>
  <c r="H149" i="1"/>
  <c r="J149" i="1" s="1"/>
  <c r="D72" i="26" s="1"/>
  <c r="H250" i="1"/>
  <c r="J250" i="1" s="1"/>
  <c r="D154" i="26" s="1"/>
  <c r="H266" i="1"/>
  <c r="J266" i="1" s="1"/>
  <c r="H272" i="1"/>
  <c r="J272" i="1" s="1"/>
  <c r="D168" i="26" s="1"/>
  <c r="H346" i="1"/>
  <c r="J346" i="1" s="1"/>
  <c r="D223" i="26" s="1"/>
  <c r="H362" i="1"/>
  <c r="J362" i="1" s="1"/>
  <c r="H382" i="1"/>
  <c r="J382" i="1" s="1"/>
  <c r="H398" i="1"/>
  <c r="J398" i="1" s="1"/>
  <c r="H404" i="1"/>
  <c r="J404" i="1" s="1"/>
  <c r="H437" i="1"/>
  <c r="J437" i="1" s="1"/>
  <c r="D281" i="26" s="1"/>
  <c r="H476" i="1"/>
  <c r="J476" i="1" s="1"/>
  <c r="H524" i="1"/>
  <c r="J524" i="1" s="1"/>
  <c r="H548" i="1"/>
  <c r="J548" i="1" s="1"/>
  <c r="D365" i="26" s="1"/>
  <c r="H558" i="1"/>
  <c r="J558" i="1" s="1"/>
  <c r="H568" i="1"/>
  <c r="J568" i="1" s="1"/>
  <c r="D380" i="26" s="1"/>
  <c r="H574" i="1"/>
  <c r="J574" i="1" s="1"/>
  <c r="D386" i="26" s="1"/>
  <c r="H604" i="1"/>
  <c r="J604" i="1" s="1"/>
  <c r="D408" i="26" s="1"/>
  <c r="H627" i="1"/>
  <c r="J627" i="1" s="1"/>
  <c r="D426" i="26" s="1"/>
  <c r="H632" i="1"/>
  <c r="J632" i="1" s="1"/>
  <c r="D429" i="26" s="1"/>
  <c r="H652" i="1"/>
  <c r="J652" i="1" s="1"/>
  <c r="D446" i="26" s="1"/>
  <c r="H662" i="1"/>
  <c r="J662" i="1" s="1"/>
  <c r="D452" i="26" s="1"/>
  <c r="H678" i="1"/>
  <c r="J678" i="1" s="1"/>
  <c r="D464" i="26" s="1"/>
  <c r="H689" i="1"/>
  <c r="J689" i="1" s="1"/>
  <c r="D474" i="26" s="1"/>
  <c r="H705" i="1"/>
  <c r="J705" i="1" s="1"/>
  <c r="D484" i="26" s="1"/>
  <c r="H783" i="1"/>
  <c r="J783" i="1" s="1"/>
  <c r="D550" i="26" s="1"/>
  <c r="H810" i="1"/>
  <c r="J810" i="1" s="1"/>
  <c r="D571" i="26" s="1"/>
  <c r="H921" i="1"/>
  <c r="J921" i="1" s="1"/>
  <c r="D654" i="26" s="1"/>
  <c r="H926" i="1"/>
  <c r="J926" i="1" s="1"/>
  <c r="D659" i="26" s="1"/>
  <c r="H970" i="1"/>
  <c r="J970" i="1" s="1"/>
  <c r="D693" i="26" s="1"/>
  <c r="H1002" i="1"/>
  <c r="J1002" i="1" s="1"/>
  <c r="D716" i="26" s="1"/>
  <c r="H1064" i="1"/>
  <c r="J1064" i="1" s="1"/>
  <c r="D763" i="26" s="1"/>
  <c r="H1094" i="1"/>
  <c r="J1094" i="1" s="1"/>
  <c r="D785" i="26" s="1"/>
  <c r="H1109" i="1"/>
  <c r="J1109" i="1" s="1"/>
  <c r="H1128" i="1"/>
  <c r="J1128" i="1" s="1"/>
  <c r="D811" i="26" s="1"/>
  <c r="H1133" i="1"/>
  <c r="J1133" i="1" s="1"/>
  <c r="D815" i="26" s="1"/>
  <c r="H1235" i="1"/>
  <c r="J1235" i="1" s="1"/>
  <c r="H125" i="1"/>
  <c r="J125" i="1" s="1"/>
  <c r="D49" i="26" s="1"/>
  <c r="H206" i="1"/>
  <c r="J206" i="1" s="1"/>
  <c r="D121" i="26" s="1"/>
  <c r="H251" i="1"/>
  <c r="J251" i="1" s="1"/>
  <c r="D155" i="26" s="1"/>
  <c r="H330" i="1"/>
  <c r="J330" i="1" s="1"/>
  <c r="D214" i="26" s="1"/>
  <c r="H336" i="1"/>
  <c r="J336" i="1" s="1"/>
  <c r="H438" i="1"/>
  <c r="J438" i="1" s="1"/>
  <c r="D282" i="26" s="1"/>
  <c r="H471" i="1"/>
  <c r="J471" i="1" s="1"/>
  <c r="H508" i="1"/>
  <c r="J508" i="1" s="1"/>
  <c r="D330" i="26" s="1"/>
  <c r="H514" i="1"/>
  <c r="J514" i="1" s="1"/>
  <c r="D335" i="26" s="1"/>
  <c r="H534" i="1"/>
  <c r="J534" i="1" s="1"/>
  <c r="D351" i="26" s="1"/>
  <c r="H668" i="1"/>
  <c r="J668" i="1" s="1"/>
  <c r="D456" i="26" s="1"/>
  <c r="H690" i="1"/>
  <c r="J690" i="1" s="1"/>
  <c r="D475" i="26" s="1"/>
  <c r="H695" i="1"/>
  <c r="J695" i="1" s="1"/>
  <c r="H706" i="1"/>
  <c r="J706" i="1" s="1"/>
  <c r="D485" i="26" s="1"/>
  <c r="H737" i="1"/>
  <c r="J737" i="1" s="1"/>
  <c r="D514" i="26" s="1"/>
  <c r="H863" i="1"/>
  <c r="J863" i="1" s="1"/>
  <c r="D614" i="26" s="1"/>
  <c r="H879" i="1"/>
  <c r="J879" i="1" s="1"/>
  <c r="D627" i="26" s="1"/>
  <c r="H890" i="1"/>
  <c r="J890" i="1" s="1"/>
  <c r="H896" i="1"/>
  <c r="J896" i="1" s="1"/>
  <c r="D637" i="26" s="1"/>
  <c r="H912" i="1"/>
  <c r="J912" i="1" s="1"/>
  <c r="D648" i="26" s="1"/>
  <c r="H938" i="1"/>
  <c r="J938" i="1" s="1"/>
  <c r="D668" i="26" s="1"/>
  <c r="H960" i="1"/>
  <c r="J960" i="1" s="1"/>
  <c r="D684" i="26" s="1"/>
  <c r="H1044" i="1"/>
  <c r="J1044" i="1" s="1"/>
  <c r="D750" i="26" s="1"/>
  <c r="H1100" i="1"/>
  <c r="J1100" i="1" s="1"/>
  <c r="D789" i="26" s="1"/>
  <c r="H1160" i="1"/>
  <c r="J1160" i="1" s="1"/>
  <c r="D828" i="26" s="1"/>
  <c r="H1181" i="1"/>
  <c r="J1181" i="1" s="1"/>
  <c r="D841" i="26" s="1"/>
  <c r="H1203" i="1"/>
  <c r="J1203" i="1" s="1"/>
  <c r="D859" i="26" s="1"/>
  <c r="H1219" i="1"/>
  <c r="J1219" i="1" s="1"/>
  <c r="D870" i="26" s="1"/>
  <c r="H1304" i="1"/>
  <c r="J1304" i="1" s="1"/>
  <c r="H41" i="1"/>
  <c r="J41" i="1" s="1"/>
  <c r="H51" i="1"/>
  <c r="J51" i="1" s="1"/>
  <c r="H71" i="1"/>
  <c r="J71" i="1" s="1"/>
  <c r="H96" i="1"/>
  <c r="J96" i="1" s="1"/>
  <c r="D23" i="26" s="1"/>
  <c r="H131" i="1"/>
  <c r="J131" i="1" s="1"/>
  <c r="D55" i="26" s="1"/>
  <c r="H136" i="1"/>
  <c r="J136" i="1" s="1"/>
  <c r="D59" i="26" s="1"/>
  <c r="H141" i="1"/>
  <c r="J141" i="1" s="1"/>
  <c r="D64" i="26" s="1"/>
  <c r="H229" i="1"/>
  <c r="J229" i="1" s="1"/>
  <c r="H235" i="1"/>
  <c r="J235" i="1" s="1"/>
  <c r="D140" i="26" s="1"/>
  <c r="H246" i="1"/>
  <c r="J246" i="1" s="1"/>
  <c r="D150" i="26" s="1"/>
  <c r="H252" i="1"/>
  <c r="J252" i="1" s="1"/>
  <c r="D156" i="26" s="1"/>
  <c r="H342" i="1"/>
  <c r="J342" i="1" s="1"/>
  <c r="D220" i="26" s="1"/>
  <c r="H406" i="1"/>
  <c r="J406" i="1" s="1"/>
  <c r="D260" i="26" s="1"/>
  <c r="H494" i="1"/>
  <c r="J494" i="1" s="1"/>
  <c r="D320" i="26" s="1"/>
  <c r="H515" i="1"/>
  <c r="J515" i="1" s="1"/>
  <c r="D336" i="26" s="1"/>
  <c r="H785" i="1"/>
  <c r="J785" i="1" s="1"/>
  <c r="D552" i="26" s="1"/>
  <c r="H807" i="1"/>
  <c r="J807" i="1" s="1"/>
  <c r="D568" i="26" s="1"/>
  <c r="H944" i="1"/>
  <c r="J944" i="1" s="1"/>
  <c r="D672" i="26" s="1"/>
  <c r="H966" i="1"/>
  <c r="J966" i="1" s="1"/>
  <c r="D690" i="26" s="1"/>
  <c r="H972" i="1"/>
  <c r="J972" i="1" s="1"/>
  <c r="H1076" i="1"/>
  <c r="J1076" i="1" s="1"/>
  <c r="H1120" i="1"/>
  <c r="J1120" i="1" s="1"/>
  <c r="D805" i="26" s="1"/>
  <c r="H1130" i="1"/>
  <c r="J1130" i="1" s="1"/>
  <c r="D813" i="26" s="1"/>
  <c r="H1161" i="1"/>
  <c r="J1161" i="1" s="1"/>
  <c r="H1182" i="1"/>
  <c r="J1182" i="1" s="1"/>
  <c r="H7" i="1"/>
  <c r="J7" i="1" s="1"/>
  <c r="H16" i="1"/>
  <c r="J16" i="1" s="1"/>
  <c r="H21" i="1"/>
  <c r="J21" i="1" s="1"/>
  <c r="H26" i="1"/>
  <c r="J26" i="1" s="1"/>
  <c r="H31" i="1"/>
  <c r="J31" i="1" s="1"/>
  <c r="H97" i="1"/>
  <c r="J97" i="1" s="1"/>
  <c r="D24" i="26" s="1"/>
  <c r="H121" i="1"/>
  <c r="J121" i="1" s="1"/>
  <c r="D45" i="26" s="1"/>
  <c r="H126" i="1"/>
  <c r="J126" i="1" s="1"/>
  <c r="D50" i="26" s="1"/>
  <c r="H241" i="1"/>
  <c r="J241" i="1" s="1"/>
  <c r="D145" i="26" s="1"/>
  <c r="H258" i="1"/>
  <c r="J258" i="1" s="1"/>
  <c r="D160" i="26" s="1"/>
  <c r="H417" i="1"/>
  <c r="J417" i="1" s="1"/>
  <c r="D267" i="26" s="1"/>
  <c r="H505" i="1"/>
  <c r="J505" i="1" s="1"/>
  <c r="D328" i="26" s="1"/>
  <c r="H629" i="1"/>
  <c r="J629" i="1" s="1"/>
  <c r="H680" i="1"/>
  <c r="J680" i="1" s="1"/>
  <c r="D465" i="26" s="1"/>
  <c r="H739" i="1"/>
  <c r="J739" i="1" s="1"/>
  <c r="D516" i="26" s="1"/>
  <c r="H749" i="1"/>
  <c r="J749" i="1" s="1"/>
  <c r="D525" i="26" s="1"/>
  <c r="H759" i="1"/>
  <c r="J759" i="1" s="1"/>
  <c r="H828" i="1"/>
  <c r="J828" i="1" s="1"/>
  <c r="D585" i="26" s="1"/>
  <c r="H934" i="1"/>
  <c r="J934" i="1" s="1"/>
  <c r="D665" i="26" s="1"/>
  <c r="H939" i="1"/>
  <c r="J939" i="1" s="1"/>
  <c r="H950" i="1"/>
  <c r="J950" i="1" s="1"/>
  <c r="D677" i="26" s="1"/>
  <c r="H1140" i="1"/>
  <c r="J1140" i="1" s="1"/>
  <c r="H1156" i="1"/>
  <c r="J1156" i="1" s="1"/>
  <c r="D825" i="26" s="1"/>
  <c r="H1172" i="1"/>
  <c r="J1172" i="1" s="1"/>
  <c r="H1254" i="1"/>
  <c r="J1254" i="1" s="1"/>
  <c r="D893" i="26" s="1"/>
  <c r="H1271" i="1"/>
  <c r="J1271" i="1" s="1"/>
  <c r="D906" i="26" s="1"/>
  <c r="H1282" i="1"/>
  <c r="J1282" i="1" s="1"/>
  <c r="H4" i="1"/>
  <c r="J4" i="1" s="1"/>
  <c r="H53" i="1"/>
  <c r="J53" i="1" s="1"/>
  <c r="H58" i="1"/>
  <c r="J58" i="1" s="1"/>
  <c r="H86" i="1"/>
  <c r="J86" i="1" s="1"/>
  <c r="D15" i="26" s="1"/>
  <c r="H91" i="1"/>
  <c r="J91" i="1" s="1"/>
  <c r="D19" i="26" s="1"/>
  <c r="H190" i="1"/>
  <c r="J190" i="1" s="1"/>
  <c r="D106" i="26" s="1"/>
  <c r="H200" i="1"/>
  <c r="J200" i="1" s="1"/>
  <c r="D115" i="26" s="1"/>
  <c r="H205" i="1"/>
  <c r="J205" i="1" s="1"/>
  <c r="D120" i="26" s="1"/>
  <c r="H226" i="1"/>
  <c r="J226" i="1" s="1"/>
  <c r="D134" i="26" s="1"/>
  <c r="H278" i="1"/>
  <c r="J278" i="1" s="1"/>
  <c r="D171" i="26" s="1"/>
  <c r="H298" i="1"/>
  <c r="J298" i="1" s="1"/>
  <c r="D186" i="26" s="1"/>
  <c r="H303" i="1"/>
  <c r="J303" i="1" s="1"/>
  <c r="D191" i="26" s="1"/>
  <c r="H308" i="1"/>
  <c r="J308" i="1" s="1"/>
  <c r="D196" i="26" s="1"/>
  <c r="H410" i="1"/>
  <c r="J410" i="1" s="1"/>
  <c r="D262" i="26" s="1"/>
  <c r="H421" i="1"/>
  <c r="J421" i="1" s="1"/>
  <c r="H432" i="1"/>
  <c r="J432" i="1" s="1"/>
  <c r="D277" i="26" s="1"/>
  <c r="H501" i="1"/>
  <c r="J501" i="1" s="1"/>
  <c r="D326" i="26" s="1"/>
  <c r="H520" i="1"/>
  <c r="J520" i="1" s="1"/>
  <c r="D339" i="26" s="1"/>
  <c r="H540" i="1"/>
  <c r="J540" i="1" s="1"/>
  <c r="D357" i="26" s="1"/>
  <c r="H545" i="1"/>
  <c r="J545" i="1" s="1"/>
  <c r="D362" i="26" s="1"/>
  <c r="H554" i="1"/>
  <c r="J554" i="1" s="1"/>
  <c r="D371" i="26" s="1"/>
  <c r="H584" i="1"/>
  <c r="J584" i="1" s="1"/>
  <c r="D394" i="26" s="1"/>
  <c r="H791" i="1"/>
  <c r="J791" i="1" s="1"/>
  <c r="D557" i="26" s="1"/>
  <c r="H821" i="1"/>
  <c r="J821" i="1" s="1"/>
  <c r="H845" i="1"/>
  <c r="J845" i="1" s="1"/>
  <c r="D598" i="26" s="1"/>
  <c r="H851" i="1"/>
  <c r="J851" i="1" s="1"/>
  <c r="H867" i="1"/>
  <c r="J867" i="1" s="1"/>
  <c r="D616" i="26" s="1"/>
  <c r="H930" i="1"/>
  <c r="J930" i="1" s="1"/>
  <c r="D661" i="26" s="1"/>
  <c r="H988" i="1"/>
  <c r="J988" i="1" s="1"/>
  <c r="D706" i="26" s="1"/>
  <c r="H1003" i="1"/>
  <c r="J1003" i="1" s="1"/>
  <c r="D717" i="26" s="1"/>
  <c r="H1007" i="1"/>
  <c r="J1007" i="1" s="1"/>
  <c r="D721" i="26" s="1"/>
  <c r="H1013" i="1"/>
  <c r="J1013" i="1" s="1"/>
  <c r="D727" i="26" s="1"/>
  <c r="H1171" i="1"/>
  <c r="J1171" i="1" s="1"/>
  <c r="H1176" i="1"/>
  <c r="J1176" i="1" s="1"/>
  <c r="D837" i="26" s="1"/>
  <c r="H1207" i="1"/>
  <c r="J1207" i="1" s="1"/>
  <c r="D861" i="26" s="1"/>
  <c r="H1212" i="1"/>
  <c r="J1212" i="1" s="1"/>
  <c r="D866" i="26" s="1"/>
  <c r="H1223" i="1"/>
  <c r="J1223" i="1" s="1"/>
  <c r="D874" i="26" s="1"/>
  <c r="H1234" i="1"/>
  <c r="J1234" i="1" s="1"/>
  <c r="H1262" i="1"/>
  <c r="J1262" i="1" s="1"/>
  <c r="H6" i="1"/>
  <c r="J6" i="1" s="1"/>
  <c r="H15" i="1"/>
  <c r="J15" i="1" s="1"/>
  <c r="K15" i="1" s="1"/>
  <c r="H35" i="1"/>
  <c r="J35" i="1" s="1"/>
  <c r="H40" i="1"/>
  <c r="J40" i="1" s="1"/>
  <c r="H69" i="1"/>
  <c r="J69" i="1" s="1"/>
  <c r="D3" i="26" s="1"/>
  <c r="H74" i="1"/>
  <c r="J74" i="1" s="1"/>
  <c r="D6" i="26" s="1"/>
  <c r="H79" i="1"/>
  <c r="J79" i="1" s="1"/>
  <c r="D9" i="26" s="1"/>
  <c r="H93" i="1"/>
  <c r="J93" i="1" s="1"/>
  <c r="D21" i="26" s="1"/>
  <c r="H98" i="1"/>
  <c r="J98" i="1" s="1"/>
  <c r="D25" i="26" s="1"/>
  <c r="H102" i="1"/>
  <c r="J102" i="1" s="1"/>
  <c r="D29" i="26" s="1"/>
  <c r="H107" i="1"/>
  <c r="J107" i="1" s="1"/>
  <c r="D34" i="26" s="1"/>
  <c r="H122" i="1"/>
  <c r="J122" i="1" s="1"/>
  <c r="D46" i="26" s="1"/>
  <c r="H146" i="1"/>
  <c r="J146" i="1" s="1"/>
  <c r="D69" i="26" s="1"/>
  <c r="H170" i="1"/>
  <c r="J170" i="1" s="1"/>
  <c r="D90" i="26" s="1"/>
  <c r="H181" i="1"/>
  <c r="J181" i="1" s="1"/>
  <c r="D97" i="26" s="1"/>
  <c r="H280" i="1"/>
  <c r="J280" i="1" s="1"/>
  <c r="D173" i="26" s="1"/>
  <c r="H310" i="1"/>
  <c r="J310" i="1" s="1"/>
  <c r="D198" i="26" s="1"/>
  <c r="H315" i="1"/>
  <c r="J315" i="1" s="1"/>
  <c r="D201" i="26" s="1"/>
  <c r="H320" i="1"/>
  <c r="J320" i="1" s="1"/>
  <c r="D206" i="26" s="1"/>
  <c r="H482" i="1"/>
  <c r="J482" i="1" s="1"/>
  <c r="H492" i="1"/>
  <c r="J492" i="1" s="1"/>
  <c r="H497" i="1"/>
  <c r="J497" i="1" s="1"/>
  <c r="D323" i="26" s="1"/>
  <c r="H502" i="1"/>
  <c r="J502" i="1" s="1"/>
  <c r="H640" i="1"/>
  <c r="J640" i="1" s="1"/>
  <c r="D436" i="26" s="1"/>
  <c r="H656" i="1"/>
  <c r="J656" i="1" s="1"/>
  <c r="D448" i="26" s="1"/>
  <c r="H661" i="1"/>
  <c r="J661" i="1" s="1"/>
  <c r="D451" i="26" s="1"/>
  <c r="H671" i="1"/>
  <c r="J671" i="1" s="1"/>
  <c r="D459" i="26" s="1"/>
  <c r="H692" i="1"/>
  <c r="J692" i="1" s="1"/>
  <c r="H757" i="1"/>
  <c r="J757" i="1" s="1"/>
  <c r="D531" i="26" s="1"/>
  <c r="H803" i="1"/>
  <c r="J803" i="1" s="1"/>
  <c r="H808" i="1"/>
  <c r="J808" i="1" s="1"/>
  <c r="D569" i="26" s="1"/>
  <c r="H818" i="1"/>
  <c r="J818" i="1" s="1"/>
  <c r="D577" i="26" s="1"/>
  <c r="H832" i="1"/>
  <c r="J832" i="1" s="1"/>
  <c r="D587" i="26" s="1"/>
  <c r="H837" i="1"/>
  <c r="J837" i="1" s="1"/>
  <c r="D592" i="26" s="1"/>
  <c r="H869" i="1"/>
  <c r="J869" i="1" s="1"/>
  <c r="D618" i="26" s="1"/>
  <c r="H880" i="1"/>
  <c r="J880" i="1" s="1"/>
  <c r="H922" i="1"/>
  <c r="J922" i="1" s="1"/>
  <c r="D655" i="26" s="1"/>
  <c r="H963" i="1"/>
  <c r="J963" i="1" s="1"/>
  <c r="D687" i="26" s="1"/>
  <c r="H974" i="1"/>
  <c r="J974" i="1" s="1"/>
  <c r="H1088" i="1"/>
  <c r="J1088" i="1" s="1"/>
  <c r="D780" i="26" s="1"/>
  <c r="H1093" i="1"/>
  <c r="J1093" i="1" s="1"/>
  <c r="D784" i="26" s="1"/>
  <c r="H1116" i="1"/>
  <c r="J1116" i="1" s="1"/>
  <c r="D801" i="26" s="1"/>
  <c r="H1148" i="1"/>
  <c r="J1148" i="1" s="1"/>
  <c r="H1173" i="1"/>
  <c r="J1173" i="1" s="1"/>
  <c r="D834" i="26" s="1"/>
  <c r="H1178" i="1"/>
  <c r="J1178" i="1" s="1"/>
  <c r="D839" i="26" s="1"/>
  <c r="H1209" i="1"/>
  <c r="J1209" i="1" s="1"/>
  <c r="D863" i="26" s="1"/>
  <c r="H1214" i="1"/>
  <c r="J1214" i="1" s="1"/>
  <c r="H1230" i="1"/>
  <c r="J1230" i="1" s="1"/>
  <c r="H1242" i="1"/>
  <c r="J1242" i="1" s="1"/>
  <c r="H523" i="1"/>
  <c r="J523" i="1" s="1"/>
  <c r="D342" i="26" s="1"/>
  <c r="H577" i="1"/>
  <c r="J577" i="1" s="1"/>
  <c r="D389" i="26" s="1"/>
  <c r="H581" i="1"/>
  <c r="J581" i="1" s="1"/>
  <c r="D391" i="26" s="1"/>
  <c r="H595" i="1"/>
  <c r="J595" i="1" s="1"/>
  <c r="H614" i="1"/>
  <c r="J614" i="1" s="1"/>
  <c r="D416" i="26" s="1"/>
  <c r="H647" i="1"/>
  <c r="J647" i="1" s="1"/>
  <c r="D441" i="26" s="1"/>
  <c r="H948" i="1"/>
  <c r="J948" i="1" s="1"/>
  <c r="D676" i="26" s="1"/>
  <c r="H1075" i="1"/>
  <c r="J1075" i="1" s="1"/>
  <c r="H66" i="1"/>
  <c r="J66" i="1" s="1"/>
  <c r="H90" i="1"/>
  <c r="J90" i="1" s="1"/>
  <c r="D18" i="26" s="1"/>
  <c r="H104" i="1"/>
  <c r="J104" i="1" s="1"/>
  <c r="D31" i="26" s="1"/>
  <c r="H109" i="1"/>
  <c r="J109" i="1" s="1"/>
  <c r="D35" i="26" s="1"/>
  <c r="H119" i="1"/>
  <c r="J119" i="1" s="1"/>
  <c r="D43" i="26" s="1"/>
  <c r="H138" i="1"/>
  <c r="J138" i="1" s="1"/>
  <c r="D61" i="26" s="1"/>
  <c r="H202" i="1"/>
  <c r="J202" i="1" s="1"/>
  <c r="D117" i="26" s="1"/>
  <c r="H207" i="1"/>
  <c r="J207" i="1" s="1"/>
  <c r="D122" i="26" s="1"/>
  <c r="H217" i="1"/>
  <c r="J217" i="1" s="1"/>
  <c r="D128" i="26" s="1"/>
  <c r="H238" i="1"/>
  <c r="J238" i="1" s="1"/>
  <c r="D143" i="26" s="1"/>
  <c r="H243" i="1"/>
  <c r="J243" i="1" s="1"/>
  <c r="D147" i="26" s="1"/>
  <c r="H318" i="1"/>
  <c r="J318" i="1" s="1"/>
  <c r="D204" i="26" s="1"/>
  <c r="H364" i="1"/>
  <c r="J364" i="1" s="1"/>
  <c r="H394" i="1"/>
  <c r="J394" i="1" s="1"/>
  <c r="D254" i="26" s="1"/>
  <c r="H478" i="1"/>
  <c r="J478" i="1" s="1"/>
  <c r="D309" i="26" s="1"/>
  <c r="H522" i="1"/>
  <c r="J522" i="1" s="1"/>
  <c r="D341" i="26" s="1"/>
  <c r="H546" i="1"/>
  <c r="J546" i="1" s="1"/>
  <c r="D363" i="26" s="1"/>
  <c r="H560" i="1"/>
  <c r="J560" i="1" s="1"/>
  <c r="H571" i="1"/>
  <c r="J571" i="1" s="1"/>
  <c r="D383" i="26" s="1"/>
  <c r="H613" i="1"/>
  <c r="J613" i="1" s="1"/>
  <c r="H628" i="1"/>
  <c r="J628" i="1" s="1"/>
  <c r="H638" i="1"/>
  <c r="J638" i="1" s="1"/>
  <c r="D435" i="26" s="1"/>
  <c r="H664" i="1"/>
  <c r="J664" i="1" s="1"/>
  <c r="D454" i="26" s="1"/>
  <c r="H685" i="1"/>
  <c r="J685" i="1" s="1"/>
  <c r="D470" i="26" s="1"/>
  <c r="H691" i="1"/>
  <c r="J691" i="1" s="1"/>
  <c r="D476" i="26" s="1"/>
  <c r="H701" i="1"/>
  <c r="J701" i="1" s="1"/>
  <c r="H721" i="1"/>
  <c r="J721" i="1" s="1"/>
  <c r="D499" i="26" s="1"/>
  <c r="H769" i="1"/>
  <c r="J769" i="1" s="1"/>
  <c r="D541" i="26" s="1"/>
  <c r="H819" i="1"/>
  <c r="J819" i="1" s="1"/>
  <c r="D578" i="26" s="1"/>
  <c r="H829" i="1"/>
  <c r="J829" i="1" s="1"/>
  <c r="H946" i="1"/>
  <c r="J946" i="1" s="1"/>
  <c r="D674" i="26" s="1"/>
  <c r="H962" i="1"/>
  <c r="J962" i="1" s="1"/>
  <c r="D686" i="26" s="1"/>
  <c r="H973" i="1"/>
  <c r="J973" i="1" s="1"/>
  <c r="D695" i="26" s="1"/>
  <c r="H984" i="1"/>
  <c r="J984" i="1" s="1"/>
  <c r="D702" i="26" s="1"/>
  <c r="H1062" i="1"/>
  <c r="J1062" i="1" s="1"/>
  <c r="D762" i="26" s="1"/>
  <c r="H1081" i="1"/>
  <c r="J1081" i="1" s="1"/>
  <c r="H1122" i="1"/>
  <c r="J1122" i="1" s="1"/>
  <c r="D807" i="26" s="1"/>
  <c r="H1149" i="1"/>
  <c r="J1149" i="1" s="1"/>
  <c r="D822" i="26" s="1"/>
  <c r="H1154" i="1"/>
  <c r="J1154" i="1" s="1"/>
  <c r="K85" i="1"/>
  <c r="K92" i="1"/>
  <c r="I10" i="1"/>
  <c r="K10" i="1" s="1"/>
  <c r="I16" i="1"/>
  <c r="I22" i="1"/>
  <c r="K22" i="1" s="1"/>
  <c r="I48" i="1"/>
  <c r="K48" i="1" s="1"/>
  <c r="I54" i="1"/>
  <c r="K54" i="1" s="1"/>
  <c r="I90" i="1"/>
  <c r="C18" i="26" s="1"/>
  <c r="I97" i="1"/>
  <c r="C24" i="26" s="1"/>
  <c r="I110" i="1"/>
  <c r="I120" i="1"/>
  <c r="I139" i="1"/>
  <c r="C62" i="26" s="1"/>
  <c r="I156" i="1"/>
  <c r="I169" i="1"/>
  <c r="K169" i="1" s="1"/>
  <c r="I173" i="1"/>
  <c r="I183" i="1"/>
  <c r="I186" i="1"/>
  <c r="I201" i="1"/>
  <c r="I228" i="1"/>
  <c r="K228" i="1" s="1"/>
  <c r="I231" i="1"/>
  <c r="I235" i="1"/>
  <c r="I250" i="1"/>
  <c r="I254" i="1"/>
  <c r="I265" i="1"/>
  <c r="K265" i="1" s="1"/>
  <c r="I273" i="1"/>
  <c r="C169" i="26" s="1"/>
  <c r="H273" i="1"/>
  <c r="J273" i="1" s="1"/>
  <c r="D169" i="26" s="1"/>
  <c r="I300" i="1"/>
  <c r="I303" i="1"/>
  <c r="I307" i="1"/>
  <c r="C195" i="26" s="1"/>
  <c r="I322" i="1"/>
  <c r="I326" i="1"/>
  <c r="C211" i="26" s="1"/>
  <c r="I337" i="1"/>
  <c r="I345" i="1"/>
  <c r="H345" i="1"/>
  <c r="J345" i="1" s="1"/>
  <c r="D222" i="26" s="1"/>
  <c r="I372" i="1"/>
  <c r="I375" i="1"/>
  <c r="C240" i="26" s="1"/>
  <c r="I379" i="1"/>
  <c r="C244" i="26" s="1"/>
  <c r="I394" i="1"/>
  <c r="C254" i="26" s="1"/>
  <c r="I398" i="1"/>
  <c r="K398" i="1" s="1"/>
  <c r="E141" i="31" s="1"/>
  <c r="I409" i="1"/>
  <c r="I417" i="1"/>
  <c r="I426" i="1"/>
  <c r="I435" i="1"/>
  <c r="I545" i="1"/>
  <c r="H655" i="1"/>
  <c r="J655" i="1" s="1"/>
  <c r="I655" i="1"/>
  <c r="I700" i="1"/>
  <c r="H700" i="1"/>
  <c r="J700" i="1" s="1"/>
  <c r="D482" i="26" s="1"/>
  <c r="I713" i="1"/>
  <c r="I3" i="1"/>
  <c r="K3" i="1" s="1"/>
  <c r="I13" i="1"/>
  <c r="K13" i="1" s="1"/>
  <c r="I31" i="1"/>
  <c r="I34" i="1"/>
  <c r="K34" i="1" s="1"/>
  <c r="I40" i="1"/>
  <c r="I46" i="1"/>
  <c r="K46" i="1" s="1"/>
  <c r="I72" i="1"/>
  <c r="K72" i="1" s="1"/>
  <c r="I78" i="1"/>
  <c r="I91" i="1"/>
  <c r="I94" i="1"/>
  <c r="I101" i="1"/>
  <c r="I116" i="1"/>
  <c r="I136" i="1"/>
  <c r="C59" i="26" s="1"/>
  <c r="I146" i="1"/>
  <c r="I152" i="1"/>
  <c r="I166" i="1"/>
  <c r="I176" i="1"/>
  <c r="I187" i="1"/>
  <c r="I194" i="1"/>
  <c r="H201" i="1"/>
  <c r="J201" i="1" s="1"/>
  <c r="D116" i="26" s="1"/>
  <c r="I209" i="1"/>
  <c r="I212" i="1"/>
  <c r="I220" i="1"/>
  <c r="I251" i="1"/>
  <c r="I258" i="1"/>
  <c r="I281" i="1"/>
  <c r="K281" i="1" s="1"/>
  <c r="I284" i="1"/>
  <c r="C175" i="26" s="1"/>
  <c r="I292" i="1"/>
  <c r="K292" i="1" s="1"/>
  <c r="E104" i="31" s="1"/>
  <c r="I323" i="1"/>
  <c r="I330" i="1"/>
  <c r="I353" i="1"/>
  <c r="I356" i="1"/>
  <c r="I364" i="1"/>
  <c r="K364" i="1" s="1"/>
  <c r="E130" i="31" s="1"/>
  <c r="I395" i="1"/>
  <c r="C255" i="26" s="1"/>
  <c r="I402" i="1"/>
  <c r="K402" i="1" s="1"/>
  <c r="H426" i="1"/>
  <c r="J426" i="1" s="1"/>
  <c r="D272" i="26" s="1"/>
  <c r="H435" i="1"/>
  <c r="J435" i="1" s="1"/>
  <c r="I484" i="1"/>
  <c r="C314" i="26" s="1"/>
  <c r="I497" i="1"/>
  <c r="I519" i="1"/>
  <c r="I580" i="1"/>
  <c r="K580" i="1" s="1"/>
  <c r="H621" i="1"/>
  <c r="J621" i="1" s="1"/>
  <c r="D421" i="26" s="1"/>
  <c r="I621" i="1"/>
  <c r="C421" i="26" s="1"/>
  <c r="I685" i="1"/>
  <c r="I1179" i="1"/>
  <c r="I5" i="1"/>
  <c r="I19" i="1"/>
  <c r="K19" i="1" s="1"/>
  <c r="I25" i="1"/>
  <c r="K25" i="1" s="1"/>
  <c r="I37" i="1"/>
  <c r="K37" i="1" s="1"/>
  <c r="I55" i="1"/>
  <c r="I58" i="1"/>
  <c r="I64" i="1"/>
  <c r="K64" i="1" s="1"/>
  <c r="I70" i="1"/>
  <c r="C4" i="26" s="1"/>
  <c r="I88" i="1"/>
  <c r="I107" i="1"/>
  <c r="C34" i="26" s="1"/>
  <c r="I117" i="1"/>
  <c r="C41" i="26" s="1"/>
  <c r="I123" i="1"/>
  <c r="C47" i="26" s="1"/>
  <c r="I133" i="1"/>
  <c r="I153" i="1"/>
  <c r="C76" i="26" s="1"/>
  <c r="I159" i="1"/>
  <c r="I162" i="1"/>
  <c r="I177" i="1"/>
  <c r="I205" i="1"/>
  <c r="I213" i="1"/>
  <c r="I240" i="1"/>
  <c r="K240" i="1" s="1"/>
  <c r="I243" i="1"/>
  <c r="I247" i="1"/>
  <c r="I262" i="1"/>
  <c r="I266" i="1"/>
  <c r="K266" i="1" s="1"/>
  <c r="I277" i="1"/>
  <c r="K277" i="1" s="1"/>
  <c r="E99" i="31" s="1"/>
  <c r="I285" i="1"/>
  <c r="H285" i="1"/>
  <c r="J285" i="1" s="1"/>
  <c r="D176" i="26" s="1"/>
  <c r="I312" i="1"/>
  <c r="I315" i="1"/>
  <c r="I319" i="1"/>
  <c r="C205" i="26" s="1"/>
  <c r="I334" i="1"/>
  <c r="I338" i="1"/>
  <c r="K338" i="1" s="1"/>
  <c r="E123" i="31" s="1"/>
  <c r="I349" i="1"/>
  <c r="K349" i="1" s="1"/>
  <c r="I357" i="1"/>
  <c r="H357" i="1"/>
  <c r="J357" i="1" s="1"/>
  <c r="D230" i="26" s="1"/>
  <c r="I384" i="1"/>
  <c r="I387" i="1"/>
  <c r="I391" i="1"/>
  <c r="C252" i="26" s="1"/>
  <c r="I406" i="1"/>
  <c r="I410" i="1"/>
  <c r="C262" i="26" s="1"/>
  <c r="I427" i="1"/>
  <c r="C273" i="26" s="1"/>
  <c r="I461" i="1"/>
  <c r="I520" i="1"/>
  <c r="I542" i="1"/>
  <c r="I568" i="1"/>
  <c r="I577" i="1"/>
  <c r="I789" i="1"/>
  <c r="K789" i="1" s="1"/>
  <c r="I23" i="1"/>
  <c r="I49" i="1"/>
  <c r="H55" i="1"/>
  <c r="J55" i="1" s="1"/>
  <c r="I79" i="1"/>
  <c r="I82" i="1"/>
  <c r="H88" i="1"/>
  <c r="J88" i="1" s="1"/>
  <c r="I98" i="1"/>
  <c r="I108" i="1"/>
  <c r="K108" i="1" s="1"/>
  <c r="H117" i="1"/>
  <c r="J117" i="1" s="1"/>
  <c r="D41" i="26" s="1"/>
  <c r="I130" i="1"/>
  <c r="I137" i="1"/>
  <c r="H153" i="1"/>
  <c r="J153" i="1" s="1"/>
  <c r="D76" i="26" s="1"/>
  <c r="I163" i="1"/>
  <c r="I170" i="1"/>
  <c r="H177" i="1"/>
  <c r="J177" i="1" s="1"/>
  <c r="I184" i="1"/>
  <c r="H213" i="1"/>
  <c r="J213" i="1" s="1"/>
  <c r="I221" i="1"/>
  <c r="I224" i="1"/>
  <c r="K224" i="1" s="1"/>
  <c r="I232" i="1"/>
  <c r="K232" i="1" s="1"/>
  <c r="I263" i="1"/>
  <c r="I270" i="1"/>
  <c r="I293" i="1"/>
  <c r="I296" i="1"/>
  <c r="I304" i="1"/>
  <c r="C192" i="26" s="1"/>
  <c r="H323" i="1"/>
  <c r="J323" i="1" s="1"/>
  <c r="I335" i="1"/>
  <c r="I342" i="1"/>
  <c r="I365" i="1"/>
  <c r="I368" i="1"/>
  <c r="K368" i="1" s="1"/>
  <c r="I376" i="1"/>
  <c r="H395" i="1"/>
  <c r="J395" i="1" s="1"/>
  <c r="D255" i="26" s="1"/>
  <c r="I407" i="1"/>
  <c r="I414" i="1"/>
  <c r="C265" i="26" s="1"/>
  <c r="I432" i="1"/>
  <c r="I449" i="1"/>
  <c r="C292" i="26" s="1"/>
  <c r="I462" i="1"/>
  <c r="I494" i="1"/>
  <c r="I790" i="1"/>
  <c r="C556" i="26" s="1"/>
  <c r="I883" i="1"/>
  <c r="C630" i="26" s="1"/>
  <c r="H8" i="1"/>
  <c r="J8" i="1" s="1"/>
  <c r="H11" i="1"/>
  <c r="J11" i="1" s="1"/>
  <c r="K11" i="1" s="1"/>
  <c r="I47" i="1"/>
  <c r="K47" i="1" s="1"/>
  <c r="I52" i="1"/>
  <c r="I67" i="1"/>
  <c r="K67" i="1" s="1"/>
  <c r="H70" i="1"/>
  <c r="J70" i="1" s="1"/>
  <c r="D4" i="26" s="1"/>
  <c r="I73" i="1"/>
  <c r="C5" i="26" s="1"/>
  <c r="H76" i="1"/>
  <c r="J76" i="1" s="1"/>
  <c r="I89" i="1"/>
  <c r="H95" i="1"/>
  <c r="J95" i="1" s="1"/>
  <c r="I104" i="1"/>
  <c r="C31" i="26" s="1"/>
  <c r="H111" i="1"/>
  <c r="J111" i="1" s="1"/>
  <c r="K111" i="1" s="1"/>
  <c r="I127" i="1"/>
  <c r="H140" i="1"/>
  <c r="J140" i="1" s="1"/>
  <c r="D63" i="26" s="1"/>
  <c r="I144" i="1"/>
  <c r="H167" i="1"/>
  <c r="J167" i="1" s="1"/>
  <c r="D88" i="26" s="1"/>
  <c r="I192" i="1"/>
  <c r="H198" i="1"/>
  <c r="J198" i="1" s="1"/>
  <c r="I202" i="1"/>
  <c r="I206" i="1"/>
  <c r="I217" i="1"/>
  <c r="I225" i="1"/>
  <c r="C133" i="26" s="1"/>
  <c r="I252" i="1"/>
  <c r="I255" i="1"/>
  <c r="K255" i="1" s="1"/>
  <c r="I259" i="1"/>
  <c r="I274" i="1"/>
  <c r="K274" i="1" s="1"/>
  <c r="E96" i="31" s="1"/>
  <c r="I278" i="1"/>
  <c r="I289" i="1"/>
  <c r="I297" i="1"/>
  <c r="C185" i="26" s="1"/>
  <c r="H297" i="1"/>
  <c r="J297" i="1" s="1"/>
  <c r="D185" i="26" s="1"/>
  <c r="I324" i="1"/>
  <c r="I327" i="1"/>
  <c r="I331" i="1"/>
  <c r="C215" i="26" s="1"/>
  <c r="I346" i="1"/>
  <c r="I350" i="1"/>
  <c r="K350" i="1" s="1"/>
  <c r="I361" i="1"/>
  <c r="K361" i="1" s="1"/>
  <c r="E128" i="31" s="1"/>
  <c r="I369" i="1"/>
  <c r="H369" i="1"/>
  <c r="J369" i="1" s="1"/>
  <c r="I396" i="1"/>
  <c r="K396" i="1" s="1"/>
  <c r="I399" i="1"/>
  <c r="I403" i="1"/>
  <c r="I423" i="1"/>
  <c r="C270" i="26" s="1"/>
  <c r="I458" i="1"/>
  <c r="C297" i="26" s="1"/>
  <c r="H521" i="1"/>
  <c r="J521" i="1" s="1"/>
  <c r="D340" i="26" s="1"/>
  <c r="I521" i="1"/>
  <c r="C340" i="26" s="1"/>
  <c r="I608" i="1"/>
  <c r="C411" i="26" s="1"/>
  <c r="I1014" i="1"/>
  <c r="H951" i="25" s="1"/>
  <c r="I8" i="1"/>
  <c r="I14" i="1"/>
  <c r="K14" i="1" s="1"/>
  <c r="I20" i="1"/>
  <c r="I29" i="1"/>
  <c r="H32" i="1"/>
  <c r="J32" i="1" s="1"/>
  <c r="I71" i="1"/>
  <c r="K71" i="1" s="1"/>
  <c r="I105" i="1"/>
  <c r="C32" i="26" s="1"/>
  <c r="I124" i="1"/>
  <c r="C48" i="26" s="1"/>
  <c r="I134" i="1"/>
  <c r="K134" i="1" s="1"/>
  <c r="E51" i="31" s="1"/>
  <c r="I160" i="1"/>
  <c r="C81" i="26" s="1"/>
  <c r="I181" i="1"/>
  <c r="I185" i="1"/>
  <c r="I195" i="1"/>
  <c r="I203" i="1"/>
  <c r="I210" i="1"/>
  <c r="H225" i="1"/>
  <c r="J225" i="1" s="1"/>
  <c r="D133" i="26" s="1"/>
  <c r="I233" i="1"/>
  <c r="I236" i="1"/>
  <c r="I244" i="1"/>
  <c r="C148" i="26" s="1"/>
  <c r="H263" i="1"/>
  <c r="J263" i="1" s="1"/>
  <c r="D163" i="26" s="1"/>
  <c r="I275" i="1"/>
  <c r="I282" i="1"/>
  <c r="K282" i="1" s="1"/>
  <c r="I305" i="1"/>
  <c r="I308" i="1"/>
  <c r="I316" i="1"/>
  <c r="C202" i="26" s="1"/>
  <c r="H335" i="1"/>
  <c r="J335" i="1" s="1"/>
  <c r="I347" i="1"/>
  <c r="K347" i="1" s="1"/>
  <c r="I354" i="1"/>
  <c r="K354" i="1" s="1"/>
  <c r="I377" i="1"/>
  <c r="I380" i="1"/>
  <c r="I388" i="1"/>
  <c r="C250" i="26" s="1"/>
  <c r="H407" i="1"/>
  <c r="J407" i="1" s="1"/>
  <c r="H414" i="1"/>
  <c r="J414" i="1" s="1"/>
  <c r="D265" i="26" s="1"/>
  <c r="H423" i="1"/>
  <c r="J423" i="1" s="1"/>
  <c r="D270" i="26" s="1"/>
  <c r="I517" i="1"/>
  <c r="H517" i="1"/>
  <c r="J517" i="1" s="1"/>
  <c r="D337" i="26" s="1"/>
  <c r="H608" i="1"/>
  <c r="J608" i="1" s="1"/>
  <c r="D411" i="26" s="1"/>
  <c r="I676" i="1"/>
  <c r="K676" i="1" s="1"/>
  <c r="I758" i="1"/>
  <c r="H758" i="1"/>
  <c r="J758" i="1" s="1"/>
  <c r="I880" i="1"/>
  <c r="I12" i="1"/>
  <c r="K12" i="1" s="1"/>
  <c r="I17" i="1"/>
  <c r="K17" i="1" s="1"/>
  <c r="H20" i="1"/>
  <c r="J20" i="1" s="1"/>
  <c r="H29" i="1"/>
  <c r="J29" i="1" s="1"/>
  <c r="I38" i="1"/>
  <c r="K38" i="1" s="1"/>
  <c r="I44" i="1"/>
  <c r="K44" i="1" s="1"/>
  <c r="I53" i="1"/>
  <c r="H56" i="1"/>
  <c r="J56" i="1" s="1"/>
  <c r="I86" i="1"/>
  <c r="I96" i="1"/>
  <c r="H105" i="1"/>
  <c r="J105" i="1" s="1"/>
  <c r="D32" i="26" s="1"/>
  <c r="H124" i="1"/>
  <c r="J124" i="1" s="1"/>
  <c r="D48" i="26" s="1"/>
  <c r="I141" i="1"/>
  <c r="I147" i="1"/>
  <c r="H160" i="1"/>
  <c r="J160" i="1" s="1"/>
  <c r="D81" i="26" s="1"/>
  <c r="I168" i="1"/>
  <c r="C89" i="26" s="1"/>
  <c r="I178" i="1"/>
  <c r="I188" i="1"/>
  <c r="I199" i="1"/>
  <c r="K199" i="1" s="1"/>
  <c r="E74" i="31" s="1"/>
  <c r="I214" i="1"/>
  <c r="K214" i="1" s="1"/>
  <c r="I218" i="1"/>
  <c r="I229" i="1"/>
  <c r="K229" i="1" s="1"/>
  <c r="I237" i="1"/>
  <c r="H244" i="1"/>
  <c r="J244" i="1" s="1"/>
  <c r="D148" i="26" s="1"/>
  <c r="I264" i="1"/>
  <c r="I267" i="1"/>
  <c r="I271" i="1"/>
  <c r="I286" i="1"/>
  <c r="K286" i="1" s="1"/>
  <c r="I290" i="1"/>
  <c r="I301" i="1"/>
  <c r="C189" i="26" s="1"/>
  <c r="I309" i="1"/>
  <c r="H309" i="1"/>
  <c r="J309" i="1" s="1"/>
  <c r="D197" i="26" s="1"/>
  <c r="H316" i="1"/>
  <c r="J316" i="1" s="1"/>
  <c r="D202" i="26" s="1"/>
  <c r="I336" i="1"/>
  <c r="K336" i="1" s="1"/>
  <c r="I339" i="1"/>
  <c r="K339" i="1" s="1"/>
  <c r="E124" i="31" s="1"/>
  <c r="I343" i="1"/>
  <c r="C221" i="26" s="1"/>
  <c r="I358" i="1"/>
  <c r="I362" i="1"/>
  <c r="K362" i="1" s="1"/>
  <c r="I373" i="1"/>
  <c r="K373" i="1" s="1"/>
  <c r="E135" i="31" s="1"/>
  <c r="I381" i="1"/>
  <c r="H381" i="1"/>
  <c r="J381" i="1" s="1"/>
  <c r="H388" i="1"/>
  <c r="J388" i="1" s="1"/>
  <c r="D250" i="26" s="1"/>
  <c r="I408" i="1"/>
  <c r="K408" i="1" s="1"/>
  <c r="I411" i="1"/>
  <c r="K411" i="1" s="1"/>
  <c r="E147" i="31" s="1"/>
  <c r="I415" i="1"/>
  <c r="C266" i="26" s="1"/>
  <c r="I437" i="1"/>
  <c r="H473" i="1"/>
  <c r="J473" i="1" s="1"/>
  <c r="I473" i="1"/>
  <c r="K473" i="1" s="1"/>
  <c r="E170" i="31" s="1"/>
  <c r="I555" i="1"/>
  <c r="H643" i="1"/>
  <c r="J643" i="1" s="1"/>
  <c r="I643" i="1"/>
  <c r="I859" i="1"/>
  <c r="H971" i="1"/>
  <c r="J971" i="1" s="1"/>
  <c r="D694" i="26" s="1"/>
  <c r="I971" i="1"/>
  <c r="I1020" i="1"/>
  <c r="C732" i="26" s="1"/>
  <c r="I1025" i="1"/>
  <c r="H1025" i="1"/>
  <c r="J1025" i="1" s="1"/>
  <c r="I6" i="1"/>
  <c r="K6" i="1" s="1"/>
  <c r="I9" i="1"/>
  <c r="K9" i="1" s="1"/>
  <c r="I36" i="1"/>
  <c r="K36" i="1" s="1"/>
  <c r="I41" i="1"/>
  <c r="K41" i="1" s="1"/>
  <c r="I62" i="1"/>
  <c r="K62" i="1" s="1"/>
  <c r="I68" i="1"/>
  <c r="I77" i="1"/>
  <c r="I115" i="1"/>
  <c r="I118" i="1"/>
  <c r="I125" i="1"/>
  <c r="I154" i="1"/>
  <c r="K154" i="1" s="1"/>
  <c r="I161" i="1"/>
  <c r="I171" i="1"/>
  <c r="I189" i="1"/>
  <c r="C105" i="26" s="1"/>
  <c r="I215" i="1"/>
  <c r="I222" i="1"/>
  <c r="I245" i="1"/>
  <c r="I248" i="1"/>
  <c r="I256" i="1"/>
  <c r="C159" i="26" s="1"/>
  <c r="I287" i="1"/>
  <c r="I294" i="1"/>
  <c r="C182" i="26" s="1"/>
  <c r="I317" i="1"/>
  <c r="I320" i="1"/>
  <c r="I328" i="1"/>
  <c r="I359" i="1"/>
  <c r="C232" i="26" s="1"/>
  <c r="I366" i="1"/>
  <c r="C235" i="26" s="1"/>
  <c r="I389" i="1"/>
  <c r="K389" i="1" s="1"/>
  <c r="I392" i="1"/>
  <c r="I400" i="1"/>
  <c r="C257" i="26" s="1"/>
  <c r="I454" i="1"/>
  <c r="C295" i="26" s="1"/>
  <c r="I672" i="1"/>
  <c r="C460" i="26" s="1"/>
  <c r="I1011" i="1"/>
  <c r="C725" i="26" s="1"/>
  <c r="I1036" i="1"/>
  <c r="K1036" i="1" s="1"/>
  <c r="I33" i="1"/>
  <c r="K33" i="1" s="1"/>
  <c r="I50" i="1"/>
  <c r="K50" i="1" s="1"/>
  <c r="I60" i="1"/>
  <c r="K60" i="1" s="1"/>
  <c r="E21" i="31" s="1"/>
  <c r="I65" i="1"/>
  <c r="K65" i="1" s="1"/>
  <c r="H68" i="1"/>
  <c r="J68" i="1" s="1"/>
  <c r="D2" i="26" s="1"/>
  <c r="H77" i="1"/>
  <c r="J77" i="1" s="1"/>
  <c r="I80" i="1"/>
  <c r="I83" i="1"/>
  <c r="I93" i="1"/>
  <c r="I99" i="1"/>
  <c r="I112" i="1"/>
  <c r="I132" i="1"/>
  <c r="I151" i="1"/>
  <c r="I164" i="1"/>
  <c r="I175" i="1"/>
  <c r="I182" i="1"/>
  <c r="H189" i="1"/>
  <c r="J189" i="1" s="1"/>
  <c r="D105" i="26" s="1"/>
  <c r="I196" i="1"/>
  <c r="I204" i="1"/>
  <c r="I207" i="1"/>
  <c r="I211" i="1"/>
  <c r="I226" i="1"/>
  <c r="I230" i="1"/>
  <c r="I241" i="1"/>
  <c r="I249" i="1"/>
  <c r="H256" i="1"/>
  <c r="J256" i="1" s="1"/>
  <c r="D159" i="26" s="1"/>
  <c r="I276" i="1"/>
  <c r="K276" i="1" s="1"/>
  <c r="I279" i="1"/>
  <c r="I283" i="1"/>
  <c r="C174" i="26" s="1"/>
  <c r="I298" i="1"/>
  <c r="I302" i="1"/>
  <c r="I313" i="1"/>
  <c r="I321" i="1"/>
  <c r="H321" i="1"/>
  <c r="J321" i="1" s="1"/>
  <c r="D207" i="26" s="1"/>
  <c r="H328" i="1"/>
  <c r="J328" i="1" s="1"/>
  <c r="I348" i="1"/>
  <c r="I351" i="1"/>
  <c r="I355" i="1"/>
  <c r="C228" i="26" s="1"/>
  <c r="I370" i="1"/>
  <c r="I374" i="1"/>
  <c r="I385" i="1"/>
  <c r="C248" i="26" s="1"/>
  <c r="I393" i="1"/>
  <c r="H393" i="1"/>
  <c r="J393" i="1" s="1"/>
  <c r="H400" i="1"/>
  <c r="J400" i="1" s="1"/>
  <c r="D257" i="26" s="1"/>
  <c r="I420" i="1"/>
  <c r="I429" i="1"/>
  <c r="H454" i="1"/>
  <c r="J454" i="1" s="1"/>
  <c r="D295" i="26" s="1"/>
  <c r="I469" i="1"/>
  <c r="H469" i="1"/>
  <c r="J469" i="1" s="1"/>
  <c r="D305" i="26" s="1"/>
  <c r="I561" i="1"/>
  <c r="C376" i="26" s="1"/>
  <c r="H561" i="1"/>
  <c r="J561" i="1" s="1"/>
  <c r="D376" i="26" s="1"/>
  <c r="I600" i="1"/>
  <c r="C404" i="26" s="1"/>
  <c r="I668" i="1"/>
  <c r="C456" i="26" s="1"/>
  <c r="I721" i="1"/>
  <c r="C499" i="26" s="1"/>
  <c r="I745" i="1"/>
  <c r="I956" i="1"/>
  <c r="C682" i="26" s="1"/>
  <c r="I21" i="1"/>
  <c r="K21" i="1" s="1"/>
  <c r="I27" i="1"/>
  <c r="K27" i="1" s="1"/>
  <c r="I57" i="1"/>
  <c r="I74" i="1"/>
  <c r="I84" i="1"/>
  <c r="H21" i="25" s="1"/>
  <c r="I102" i="1"/>
  <c r="I109" i="1"/>
  <c r="I122" i="1"/>
  <c r="C46" i="26" s="1"/>
  <c r="I128" i="1"/>
  <c r="I148" i="1"/>
  <c r="I158" i="1"/>
  <c r="I165" i="1"/>
  <c r="H179" i="1"/>
  <c r="J179" i="1" s="1"/>
  <c r="H215" i="1"/>
  <c r="J215" i="1" s="1"/>
  <c r="H222" i="1"/>
  <c r="J222" i="1" s="1"/>
  <c r="D132" i="26" s="1"/>
  <c r="I227" i="1"/>
  <c r="C135" i="26" s="1"/>
  <c r="I234" i="1"/>
  <c r="C139" i="26" s="1"/>
  <c r="I257" i="1"/>
  <c r="K257" i="1" s="1"/>
  <c r="I260" i="1"/>
  <c r="I268" i="1"/>
  <c r="H287" i="1"/>
  <c r="J287" i="1" s="1"/>
  <c r="H294" i="1"/>
  <c r="J294" i="1" s="1"/>
  <c r="D182" i="26" s="1"/>
  <c r="I299" i="1"/>
  <c r="I306" i="1"/>
  <c r="C194" i="26" s="1"/>
  <c r="I329" i="1"/>
  <c r="I332" i="1"/>
  <c r="I340" i="1"/>
  <c r="H359" i="1"/>
  <c r="J359" i="1" s="1"/>
  <c r="D232" i="26" s="1"/>
  <c r="H366" i="1"/>
  <c r="J366" i="1" s="1"/>
  <c r="D235" i="26" s="1"/>
  <c r="I371" i="1"/>
  <c r="I378" i="1"/>
  <c r="C243" i="26" s="1"/>
  <c r="I401" i="1"/>
  <c r="I404" i="1"/>
  <c r="K404" i="1" s="1"/>
  <c r="I412" i="1"/>
  <c r="I455" i="1"/>
  <c r="H455" i="1"/>
  <c r="J455" i="1" s="1"/>
  <c r="I634" i="1"/>
  <c r="I736" i="1"/>
  <c r="C513" i="26" s="1"/>
  <c r="H736" i="1"/>
  <c r="J736" i="1" s="1"/>
  <c r="D513" i="26" s="1"/>
  <c r="H18" i="1"/>
  <c r="J18" i="1" s="1"/>
  <c r="I42" i="1"/>
  <c r="K42" i="1" s="1"/>
  <c r="I45" i="1"/>
  <c r="K45" i="1" s="1"/>
  <c r="I51" i="1"/>
  <c r="K51" i="1" s="1"/>
  <c r="I81" i="1"/>
  <c r="K81" i="1" s="1"/>
  <c r="I103" i="1"/>
  <c r="I113" i="1"/>
  <c r="K113" i="1" s="1"/>
  <c r="I129" i="1"/>
  <c r="I135" i="1"/>
  <c r="H148" i="1"/>
  <c r="J148" i="1" s="1"/>
  <c r="D71" i="26" s="1"/>
  <c r="H165" i="1"/>
  <c r="J165" i="1" s="1"/>
  <c r="D86" i="26" s="1"/>
  <c r="I172" i="1"/>
  <c r="I193" i="1"/>
  <c r="I197" i="1"/>
  <c r="I216" i="1"/>
  <c r="I219" i="1"/>
  <c r="K219" i="1" s="1"/>
  <c r="E104" i="27" s="1"/>
  <c r="I223" i="1"/>
  <c r="K223" i="1" s="1"/>
  <c r="I238" i="1"/>
  <c r="I242" i="1"/>
  <c r="I253" i="1"/>
  <c r="I261" i="1"/>
  <c r="H261" i="1"/>
  <c r="J261" i="1" s="1"/>
  <c r="H268" i="1"/>
  <c r="J268" i="1" s="1"/>
  <c r="I288" i="1"/>
  <c r="I291" i="1"/>
  <c r="I295" i="1"/>
  <c r="I310" i="1"/>
  <c r="I314" i="1"/>
  <c r="I325" i="1"/>
  <c r="I333" i="1"/>
  <c r="C217" i="26" s="1"/>
  <c r="H333" i="1"/>
  <c r="J333" i="1" s="1"/>
  <c r="D217" i="26" s="1"/>
  <c r="H340" i="1"/>
  <c r="J340" i="1" s="1"/>
  <c r="I360" i="1"/>
  <c r="I363" i="1"/>
  <c r="K363" i="1" s="1"/>
  <c r="I367" i="1"/>
  <c r="C236" i="26" s="1"/>
  <c r="I382" i="1"/>
  <c r="K382" i="1" s="1"/>
  <c r="I386" i="1"/>
  <c r="K386" i="1" s="1"/>
  <c r="I397" i="1"/>
  <c r="K397" i="1" s="1"/>
  <c r="I405" i="1"/>
  <c r="H405" i="1"/>
  <c r="J405" i="1" s="1"/>
  <c r="D259" i="26" s="1"/>
  <c r="H412" i="1"/>
  <c r="J412" i="1" s="1"/>
  <c r="D263" i="26" s="1"/>
  <c r="I451" i="1"/>
  <c r="K451" i="1" s="1"/>
  <c r="H509" i="1"/>
  <c r="J509" i="1" s="1"/>
  <c r="I509" i="1"/>
  <c r="I523" i="1"/>
  <c r="I630" i="1"/>
  <c r="C427" i="26" s="1"/>
  <c r="I722" i="1"/>
  <c r="C500" i="26" s="1"/>
  <c r="H722" i="1"/>
  <c r="J722" i="1" s="1"/>
  <c r="D500" i="26" s="1"/>
  <c r="I535" i="1"/>
  <c r="I525" i="1"/>
  <c r="I487" i="1"/>
  <c r="I477" i="1"/>
  <c r="I457" i="1"/>
  <c r="I1086" i="1"/>
  <c r="I962" i="1"/>
  <c r="I942" i="1"/>
  <c r="I1212" i="1"/>
  <c r="I1006" i="1"/>
  <c r="I998" i="1"/>
  <c r="C714" i="26" s="1"/>
  <c r="I980" i="1"/>
  <c r="K980" i="1" s="1"/>
  <c r="E337" i="31" s="1"/>
  <c r="I1208" i="1"/>
  <c r="I1042" i="1"/>
  <c r="K1042" i="1" s="1"/>
  <c r="I591" i="1"/>
  <c r="K591" i="1" s="1"/>
  <c r="E209" i="31" s="1"/>
  <c r="I636" i="1"/>
  <c r="I602" i="1"/>
  <c r="I571" i="1"/>
  <c r="I507" i="1"/>
  <c r="I475" i="1"/>
  <c r="I471" i="1"/>
  <c r="K471" i="1" s="1"/>
  <c r="I917" i="1"/>
  <c r="I815" i="1"/>
  <c r="I674" i="1"/>
  <c r="C462" i="26" s="1"/>
  <c r="I632" i="1"/>
  <c r="I511" i="1"/>
  <c r="I421" i="1"/>
  <c r="I529" i="1"/>
  <c r="I871" i="1"/>
  <c r="C620" i="26" s="1"/>
  <c r="I755" i="1"/>
  <c r="I719" i="1"/>
  <c r="I433" i="1"/>
  <c r="I669" i="1"/>
  <c r="I648" i="1"/>
  <c r="I613" i="1"/>
  <c r="K613" i="1" s="1"/>
  <c r="I593" i="1"/>
  <c r="I539" i="1"/>
  <c r="I481" i="1"/>
  <c r="I4" i="1"/>
  <c r="K4" i="1" s="1"/>
  <c r="I656" i="1"/>
  <c r="I604" i="1"/>
  <c r="I565" i="1"/>
  <c r="I7" i="1"/>
  <c r="K7" i="1" s="1"/>
  <c r="I946" i="1"/>
  <c r="I513" i="1"/>
  <c r="I491" i="1"/>
  <c r="K491" i="1" s="1"/>
  <c r="I445" i="1"/>
  <c r="I24" i="1"/>
  <c r="K24" i="1" s="1"/>
  <c r="I30" i="1"/>
  <c r="K30" i="1" s="1"/>
  <c r="H57" i="1"/>
  <c r="J57" i="1" s="1"/>
  <c r="I63" i="1"/>
  <c r="K63" i="1" s="1"/>
  <c r="I66" i="1"/>
  <c r="K66" i="1" s="1"/>
  <c r="E25" i="31" s="1"/>
  <c r="I69" i="1"/>
  <c r="I75" i="1"/>
  <c r="I87" i="1"/>
  <c r="I100" i="1"/>
  <c r="I119" i="1"/>
  <c r="I138" i="1"/>
  <c r="I142" i="1"/>
  <c r="I149" i="1"/>
  <c r="I155" i="1"/>
  <c r="K155" i="1" s="1"/>
  <c r="I180" i="1"/>
  <c r="I190" i="1"/>
  <c r="I200" i="1"/>
  <c r="I208" i="1"/>
  <c r="K208" i="1" s="1"/>
  <c r="H227" i="1"/>
  <c r="J227" i="1" s="1"/>
  <c r="D135" i="26" s="1"/>
  <c r="H234" i="1"/>
  <c r="J234" i="1" s="1"/>
  <c r="D139" i="26" s="1"/>
  <c r="I239" i="1"/>
  <c r="I246" i="1"/>
  <c r="I269" i="1"/>
  <c r="I272" i="1"/>
  <c r="I280" i="1"/>
  <c r="H299" i="1"/>
  <c r="J299" i="1" s="1"/>
  <c r="D187" i="26" s="1"/>
  <c r="H306" i="1"/>
  <c r="J306" i="1" s="1"/>
  <c r="D194" i="26" s="1"/>
  <c r="I311" i="1"/>
  <c r="K311" i="1" s="1"/>
  <c r="E112" i="31" s="1"/>
  <c r="I318" i="1"/>
  <c r="I341" i="1"/>
  <c r="I344" i="1"/>
  <c r="K344" i="1" s="1"/>
  <c r="I352" i="1"/>
  <c r="H371" i="1"/>
  <c r="J371" i="1" s="1"/>
  <c r="H378" i="1"/>
  <c r="J378" i="1" s="1"/>
  <c r="D243" i="26" s="1"/>
  <c r="I383" i="1"/>
  <c r="I390" i="1"/>
  <c r="I413" i="1"/>
  <c r="I425" i="1"/>
  <c r="K425" i="1" s="1"/>
  <c r="I439" i="1"/>
  <c r="I465" i="1"/>
  <c r="I584" i="1"/>
  <c r="H630" i="1"/>
  <c r="J630" i="1" s="1"/>
  <c r="D427" i="26" s="1"/>
  <c r="I689" i="1"/>
  <c r="I699" i="1"/>
  <c r="I442" i="1"/>
  <c r="I499" i="1"/>
  <c r="H639" i="1"/>
  <c r="J639" i="1" s="1"/>
  <c r="I639" i="1"/>
  <c r="I652" i="1"/>
  <c r="H727" i="1"/>
  <c r="J727" i="1" s="1"/>
  <c r="D504" i="26" s="1"/>
  <c r="I727" i="1"/>
  <c r="C504" i="26" s="1"/>
  <c r="H763" i="1"/>
  <c r="J763" i="1" s="1"/>
  <c r="D535" i="26" s="1"/>
  <c r="I763" i="1"/>
  <c r="C535" i="26" s="1"/>
  <c r="I850" i="1"/>
  <c r="H442" i="1"/>
  <c r="J442" i="1" s="1"/>
  <c r="D286" i="26" s="1"/>
  <c r="I446" i="1"/>
  <c r="I459" i="1"/>
  <c r="H459" i="1"/>
  <c r="J459" i="1" s="1"/>
  <c r="D298" i="26" s="1"/>
  <c r="I474" i="1"/>
  <c r="I510" i="1"/>
  <c r="I532" i="1"/>
  <c r="H665" i="1"/>
  <c r="J665" i="1" s="1"/>
  <c r="D455" i="26" s="1"/>
  <c r="I665" i="1"/>
  <c r="H751" i="1"/>
  <c r="J751" i="1" s="1"/>
  <c r="D526" i="26" s="1"/>
  <c r="I751" i="1"/>
  <c r="C526" i="26" s="1"/>
  <c r="I814" i="1"/>
  <c r="C573" i="26" s="1"/>
  <c r="I855" i="1"/>
  <c r="C606" i="26" s="1"/>
  <c r="I937" i="1"/>
  <c r="C667" i="26" s="1"/>
  <c r="H937" i="1"/>
  <c r="J937" i="1" s="1"/>
  <c r="D667" i="26" s="1"/>
  <c r="I1012" i="1"/>
  <c r="C726" i="26" s="1"/>
  <c r="H1012" i="1"/>
  <c r="J1012" i="1" s="1"/>
  <c r="D726" i="26" s="1"/>
  <c r="H427" i="1"/>
  <c r="J427" i="1" s="1"/>
  <c r="D273" i="26" s="1"/>
  <c r="I443" i="1"/>
  <c r="C287" i="26" s="1"/>
  <c r="H443" i="1"/>
  <c r="J443" i="1" s="1"/>
  <c r="D287" i="26" s="1"/>
  <c r="H449" i="1"/>
  <c r="J449" i="1" s="1"/>
  <c r="D292" i="26" s="1"/>
  <c r="I456" i="1"/>
  <c r="K456" i="1" s="1"/>
  <c r="I467" i="1"/>
  <c r="I489" i="1"/>
  <c r="C317" i="26" s="1"/>
  <c r="H499" i="1"/>
  <c r="J499" i="1" s="1"/>
  <c r="D324" i="26" s="1"/>
  <c r="I547" i="1"/>
  <c r="C364" i="26" s="1"/>
  <c r="I557" i="1"/>
  <c r="I566" i="1"/>
  <c r="I702" i="1"/>
  <c r="C483" i="26" s="1"/>
  <c r="H702" i="1"/>
  <c r="J702" i="1" s="1"/>
  <c r="D483" i="26" s="1"/>
  <c r="H855" i="1"/>
  <c r="J855" i="1" s="1"/>
  <c r="D606" i="26" s="1"/>
  <c r="H259" i="1"/>
  <c r="J259" i="1" s="1"/>
  <c r="H271" i="1"/>
  <c r="J271" i="1" s="1"/>
  <c r="H283" i="1"/>
  <c r="J283" i="1" s="1"/>
  <c r="D174" i="26" s="1"/>
  <c r="H295" i="1"/>
  <c r="J295" i="1" s="1"/>
  <c r="D183" i="26" s="1"/>
  <c r="H307" i="1"/>
  <c r="J307" i="1" s="1"/>
  <c r="D195" i="26" s="1"/>
  <c r="H319" i="1"/>
  <c r="J319" i="1" s="1"/>
  <c r="D205" i="26" s="1"/>
  <c r="H331" i="1"/>
  <c r="J331" i="1" s="1"/>
  <c r="D215" i="26" s="1"/>
  <c r="H343" i="1"/>
  <c r="J343" i="1" s="1"/>
  <c r="D221" i="26" s="1"/>
  <c r="H355" i="1"/>
  <c r="J355" i="1" s="1"/>
  <c r="D228" i="26" s="1"/>
  <c r="H367" i="1"/>
  <c r="J367" i="1" s="1"/>
  <c r="D236" i="26" s="1"/>
  <c r="H379" i="1"/>
  <c r="J379" i="1" s="1"/>
  <c r="D244" i="26" s="1"/>
  <c r="H391" i="1"/>
  <c r="J391" i="1" s="1"/>
  <c r="D252" i="26" s="1"/>
  <c r="H403" i="1"/>
  <c r="J403" i="1" s="1"/>
  <c r="H415" i="1"/>
  <c r="J415" i="1" s="1"/>
  <c r="D266" i="26" s="1"/>
  <c r="I430" i="1"/>
  <c r="H456" i="1"/>
  <c r="J456" i="1" s="1"/>
  <c r="I463" i="1"/>
  <c r="K463" i="1" s="1"/>
  <c r="E167" i="31" s="1"/>
  <c r="I500" i="1"/>
  <c r="C325" i="26" s="1"/>
  <c r="I522" i="1"/>
  <c r="H645" i="1"/>
  <c r="J645" i="1" s="1"/>
  <c r="D439" i="26" s="1"/>
  <c r="I645" i="1"/>
  <c r="C439" i="26" s="1"/>
  <c r="I683" i="1"/>
  <c r="C468" i="26" s="1"/>
  <c r="I697" i="1"/>
  <c r="C479" i="26" s="1"/>
  <c r="I418" i="1"/>
  <c r="K418" i="1" s="1"/>
  <c r="H430" i="1"/>
  <c r="J430" i="1" s="1"/>
  <c r="I434" i="1"/>
  <c r="I450" i="1"/>
  <c r="H489" i="1"/>
  <c r="J489" i="1" s="1"/>
  <c r="D317" i="26" s="1"/>
  <c r="I515" i="1"/>
  <c r="I537" i="1"/>
  <c r="C354" i="26" s="1"/>
  <c r="H547" i="1"/>
  <c r="J547" i="1" s="1"/>
  <c r="D364" i="26" s="1"/>
  <c r="H674" i="1"/>
  <c r="J674" i="1" s="1"/>
  <c r="D462" i="26" s="1"/>
  <c r="H697" i="1"/>
  <c r="J697" i="1" s="1"/>
  <c r="D479" i="26" s="1"/>
  <c r="H703" i="1"/>
  <c r="J703" i="1" s="1"/>
  <c r="I703" i="1"/>
  <c r="I765" i="1"/>
  <c r="C537" i="26" s="1"/>
  <c r="I985" i="1"/>
  <c r="C703" i="26" s="1"/>
  <c r="I1240" i="1"/>
  <c r="H1177" i="25" s="1"/>
  <c r="I1284" i="1"/>
  <c r="C914" i="26" s="1"/>
  <c r="H1284" i="1"/>
  <c r="J1284" i="1" s="1"/>
  <c r="I431" i="1"/>
  <c r="C276" i="26" s="1"/>
  <c r="I444" i="1"/>
  <c r="I447" i="1"/>
  <c r="C290" i="26" s="1"/>
  <c r="H447" i="1"/>
  <c r="J447" i="1" s="1"/>
  <c r="D290" i="26" s="1"/>
  <c r="I464" i="1"/>
  <c r="C301" i="26" s="1"/>
  <c r="I479" i="1"/>
  <c r="C310" i="26" s="1"/>
  <c r="H479" i="1"/>
  <c r="J479" i="1" s="1"/>
  <c r="D310" i="26" s="1"/>
  <c r="I504" i="1"/>
  <c r="I548" i="1"/>
  <c r="H583" i="1"/>
  <c r="J583" i="1" s="1"/>
  <c r="D393" i="26" s="1"/>
  <c r="I583" i="1"/>
  <c r="I716" i="1"/>
  <c r="C494" i="26" s="1"/>
  <c r="H716" i="1"/>
  <c r="J716" i="1" s="1"/>
  <c r="D494" i="26" s="1"/>
  <c r="I748" i="1"/>
  <c r="C524" i="26" s="1"/>
  <c r="H748" i="1"/>
  <c r="J748" i="1" s="1"/>
  <c r="D524" i="26" s="1"/>
  <c r="I1095" i="1"/>
  <c r="I1104" i="1"/>
  <c r="C793" i="26" s="1"/>
  <c r="I422" i="1"/>
  <c r="H431" i="1"/>
  <c r="J431" i="1" s="1"/>
  <c r="D276" i="26" s="1"/>
  <c r="H444" i="1"/>
  <c r="J444" i="1" s="1"/>
  <c r="H504" i="1"/>
  <c r="J504" i="1" s="1"/>
  <c r="H537" i="1"/>
  <c r="J537" i="1" s="1"/>
  <c r="D354" i="26" s="1"/>
  <c r="H611" i="1"/>
  <c r="J611" i="1" s="1"/>
  <c r="D414" i="26" s="1"/>
  <c r="I611" i="1"/>
  <c r="C414" i="26" s="1"/>
  <c r="H615" i="1"/>
  <c r="J615" i="1" s="1"/>
  <c r="I615" i="1"/>
  <c r="H619" i="1"/>
  <c r="J619" i="1" s="1"/>
  <c r="D420" i="26" s="1"/>
  <c r="I619" i="1"/>
  <c r="H633" i="1"/>
  <c r="J633" i="1" s="1"/>
  <c r="D430" i="26" s="1"/>
  <c r="I633" i="1"/>
  <c r="C430" i="26" s="1"/>
  <c r="I646" i="1"/>
  <c r="I981" i="1"/>
  <c r="C700" i="26" s="1"/>
  <c r="H985" i="1"/>
  <c r="J985" i="1" s="1"/>
  <c r="D703" i="26" s="1"/>
  <c r="I1246" i="1"/>
  <c r="I416" i="1"/>
  <c r="I419" i="1"/>
  <c r="I438" i="1"/>
  <c r="I472" i="1"/>
  <c r="I501" i="1"/>
  <c r="I505" i="1"/>
  <c r="I512" i="1"/>
  <c r="I527" i="1"/>
  <c r="C345" i="26" s="1"/>
  <c r="H527" i="1"/>
  <c r="J527" i="1" s="1"/>
  <c r="D345" i="26" s="1"/>
  <c r="I552" i="1"/>
  <c r="I563" i="1"/>
  <c r="K563" i="1" s="1"/>
  <c r="I572" i="1"/>
  <c r="C384" i="26" s="1"/>
  <c r="I624" i="1"/>
  <c r="H646" i="1"/>
  <c r="J646" i="1" s="1"/>
  <c r="D440" i="26" s="1"/>
  <c r="I694" i="1"/>
  <c r="H694" i="1"/>
  <c r="J694" i="1" s="1"/>
  <c r="D478" i="26" s="1"/>
  <c r="I717" i="1"/>
  <c r="C495" i="26" s="1"/>
  <c r="H717" i="1"/>
  <c r="J717" i="1" s="1"/>
  <c r="D495" i="26" s="1"/>
  <c r="I770" i="1"/>
  <c r="H770" i="1"/>
  <c r="J770" i="1" s="1"/>
  <c r="I811" i="1"/>
  <c r="I873" i="1"/>
  <c r="C622" i="26" s="1"/>
  <c r="H873" i="1"/>
  <c r="J873" i="1" s="1"/>
  <c r="D622" i="26" s="1"/>
  <c r="I976" i="1"/>
  <c r="H422" i="1"/>
  <c r="J422" i="1" s="1"/>
  <c r="H434" i="1"/>
  <c r="J434" i="1" s="1"/>
  <c r="D279" i="26" s="1"/>
  <c r="I441" i="1"/>
  <c r="H446" i="1"/>
  <c r="J446" i="1" s="1"/>
  <c r="D289" i="26" s="1"/>
  <c r="I453" i="1"/>
  <c r="H458" i="1"/>
  <c r="J458" i="1" s="1"/>
  <c r="D297" i="26" s="1"/>
  <c r="I468" i="1"/>
  <c r="I493" i="1"/>
  <c r="I503" i="1"/>
  <c r="I506" i="1"/>
  <c r="K506" i="1" s="1"/>
  <c r="E179" i="31" s="1"/>
  <c r="I516" i="1"/>
  <c r="I541" i="1"/>
  <c r="I551" i="1"/>
  <c r="I554" i="1"/>
  <c r="I576" i="1"/>
  <c r="I582" i="1"/>
  <c r="I610" i="1"/>
  <c r="C413" i="26" s="1"/>
  <c r="I616" i="1"/>
  <c r="I635" i="1"/>
  <c r="I638" i="1"/>
  <c r="I654" i="1"/>
  <c r="K654" i="1" s="1"/>
  <c r="I667" i="1"/>
  <c r="K667" i="1" s="1"/>
  <c r="H765" i="1"/>
  <c r="J765" i="1" s="1"/>
  <c r="D537" i="26" s="1"/>
  <c r="I773" i="1"/>
  <c r="I777" i="1"/>
  <c r="H814" i="1"/>
  <c r="J814" i="1" s="1"/>
  <c r="D573" i="26" s="1"/>
  <c r="I822" i="1"/>
  <c r="I840" i="1"/>
  <c r="H840" i="1"/>
  <c r="J840" i="1" s="1"/>
  <c r="I893" i="1"/>
  <c r="I897" i="1"/>
  <c r="K897" i="1" s="1"/>
  <c r="E311" i="31" s="1"/>
  <c r="I902" i="1"/>
  <c r="I955" i="1"/>
  <c r="K955" i="1" s="1"/>
  <c r="I964" i="1"/>
  <c r="I1002" i="1"/>
  <c r="I1024" i="1"/>
  <c r="C735" i="26" s="1"/>
  <c r="I1055" i="1"/>
  <c r="I1239" i="1"/>
  <c r="I1276" i="1"/>
  <c r="H468" i="1"/>
  <c r="J468" i="1" s="1"/>
  <c r="I476" i="1"/>
  <c r="K476" i="1" s="1"/>
  <c r="I483" i="1"/>
  <c r="I486" i="1"/>
  <c r="K486" i="1" s="1"/>
  <c r="I496" i="1"/>
  <c r="C322" i="26" s="1"/>
  <c r="I524" i="1"/>
  <c r="I531" i="1"/>
  <c r="I534" i="1"/>
  <c r="I544" i="1"/>
  <c r="I559" i="1"/>
  <c r="I574" i="1"/>
  <c r="I601" i="1"/>
  <c r="H607" i="1"/>
  <c r="J607" i="1" s="1"/>
  <c r="D410" i="26" s="1"/>
  <c r="I607" i="1"/>
  <c r="I626" i="1"/>
  <c r="I671" i="1"/>
  <c r="I692" i="1"/>
  <c r="K692" i="1" s="1"/>
  <c r="I715" i="1"/>
  <c r="I761" i="1"/>
  <c r="I835" i="1"/>
  <c r="C590" i="26" s="1"/>
  <c r="H883" i="1"/>
  <c r="J883" i="1" s="1"/>
  <c r="I912" i="1"/>
  <c r="I988" i="1"/>
  <c r="H1024" i="1"/>
  <c r="J1024" i="1" s="1"/>
  <c r="D735" i="26" s="1"/>
  <c r="I1163" i="1"/>
  <c r="I1304" i="1"/>
  <c r="K1304" i="1" s="1"/>
  <c r="E435" i="31" s="1"/>
  <c r="I994" i="1"/>
  <c r="H1020" i="1"/>
  <c r="J1020" i="1" s="1"/>
  <c r="D732" i="26" s="1"/>
  <c r="I428" i="1"/>
  <c r="C274" i="26" s="1"/>
  <c r="I440" i="1"/>
  <c r="I452" i="1"/>
  <c r="H464" i="1"/>
  <c r="J464" i="1" s="1"/>
  <c r="D301" i="26" s="1"/>
  <c r="H474" i="1"/>
  <c r="J474" i="1" s="1"/>
  <c r="H484" i="1"/>
  <c r="J484" i="1" s="1"/>
  <c r="D314" i="26" s="1"/>
  <c r="I599" i="1"/>
  <c r="I617" i="1"/>
  <c r="I649" i="1"/>
  <c r="I659" i="1"/>
  <c r="I662" i="1"/>
  <c r="H672" i="1"/>
  <c r="J672" i="1" s="1"/>
  <c r="D460" i="26" s="1"/>
  <c r="I678" i="1"/>
  <c r="I709" i="1"/>
  <c r="I739" i="1"/>
  <c r="I799" i="1"/>
  <c r="C563" i="26" s="1"/>
  <c r="H799" i="1"/>
  <c r="J799" i="1" s="1"/>
  <c r="H811" i="1"/>
  <c r="J811" i="1" s="1"/>
  <c r="I846" i="1"/>
  <c r="C599" i="26" s="1"/>
  <c r="H846" i="1"/>
  <c r="J846" i="1" s="1"/>
  <c r="D599" i="26" s="1"/>
  <c r="I914" i="1"/>
  <c r="H976" i="1"/>
  <c r="J976" i="1" s="1"/>
  <c r="H981" i="1"/>
  <c r="J981" i="1" s="1"/>
  <c r="D700" i="26" s="1"/>
  <c r="I990" i="1"/>
  <c r="H994" i="1"/>
  <c r="J994" i="1" s="1"/>
  <c r="D710" i="26" s="1"/>
  <c r="H1104" i="1"/>
  <c r="J1104" i="1" s="1"/>
  <c r="D793" i="26" s="1"/>
  <c r="H1179" i="1"/>
  <c r="J1179" i="1" s="1"/>
  <c r="I1188" i="1"/>
  <c r="H416" i="1"/>
  <c r="J416" i="1" s="1"/>
  <c r="H428" i="1"/>
  <c r="J428" i="1" s="1"/>
  <c r="D274" i="26" s="1"/>
  <c r="H440" i="1"/>
  <c r="J440" i="1" s="1"/>
  <c r="D284" i="26" s="1"/>
  <c r="H452" i="1"/>
  <c r="J452" i="1" s="1"/>
  <c r="I482" i="1"/>
  <c r="K482" i="1" s="1"/>
  <c r="I492" i="1"/>
  <c r="K492" i="1" s="1"/>
  <c r="I530" i="1"/>
  <c r="I540" i="1"/>
  <c r="I558" i="1"/>
  <c r="K558" i="1" s="1"/>
  <c r="I575" i="1"/>
  <c r="I578" i="1"/>
  <c r="I587" i="1"/>
  <c r="C397" i="26" s="1"/>
  <c r="I590" i="1"/>
  <c r="K590" i="1" s="1"/>
  <c r="I596" i="1"/>
  <c r="I640" i="1"/>
  <c r="C436" i="26" s="1"/>
  <c r="I686" i="1"/>
  <c r="H686" i="1"/>
  <c r="J686" i="1" s="1"/>
  <c r="D471" i="26" s="1"/>
  <c r="I723" i="1"/>
  <c r="K723" i="1" s="1"/>
  <c r="I735" i="1"/>
  <c r="I747" i="1"/>
  <c r="I807" i="1"/>
  <c r="I842" i="1"/>
  <c r="C595" i="26" s="1"/>
  <c r="H842" i="1"/>
  <c r="J842" i="1" s="1"/>
  <c r="D595" i="26" s="1"/>
  <c r="I856" i="1"/>
  <c r="C607" i="26" s="1"/>
  <c r="H871" i="1"/>
  <c r="J871" i="1" s="1"/>
  <c r="D620" i="26" s="1"/>
  <c r="I910" i="1"/>
  <c r="I929" i="1"/>
  <c r="I934" i="1"/>
  <c r="I938" i="1"/>
  <c r="I947" i="1"/>
  <c r="C675" i="26" s="1"/>
  <c r="I1124" i="1"/>
  <c r="I1169" i="1"/>
  <c r="I1174" i="1"/>
  <c r="I1225" i="1"/>
  <c r="C876" i="26" s="1"/>
  <c r="I1305" i="1"/>
  <c r="C632" i="27" s="1"/>
  <c r="I1170" i="1"/>
  <c r="H462" i="1"/>
  <c r="J462" i="1" s="1"/>
  <c r="I399" i="25" s="1"/>
  <c r="H472" i="1"/>
  <c r="J472" i="1" s="1"/>
  <c r="H500" i="1"/>
  <c r="J500" i="1" s="1"/>
  <c r="D325" i="26" s="1"/>
  <c r="H569" i="1"/>
  <c r="J569" i="1" s="1"/>
  <c r="D381" i="26" s="1"/>
  <c r="I569" i="1"/>
  <c r="C381" i="26" s="1"/>
  <c r="I618" i="1"/>
  <c r="C419" i="26" s="1"/>
  <c r="H618" i="1"/>
  <c r="J618" i="1" s="1"/>
  <c r="D419" i="26" s="1"/>
  <c r="I637" i="1"/>
  <c r="I647" i="1"/>
  <c r="I650" i="1"/>
  <c r="C444" i="26" s="1"/>
  <c r="H650" i="1"/>
  <c r="J650" i="1" s="1"/>
  <c r="D444" i="26" s="1"/>
  <c r="I666" i="1"/>
  <c r="H666" i="1"/>
  <c r="J666" i="1" s="1"/>
  <c r="I603" i="25" s="1"/>
  <c r="I673" i="1"/>
  <c r="H679" i="1"/>
  <c r="J679" i="1" s="1"/>
  <c r="I679" i="1"/>
  <c r="I752" i="1"/>
  <c r="H752" i="1"/>
  <c r="J752" i="1" s="1"/>
  <c r="I775" i="1"/>
  <c r="K775" i="1" s="1"/>
  <c r="I792" i="1"/>
  <c r="I847" i="1"/>
  <c r="C600" i="26" s="1"/>
  <c r="H847" i="1"/>
  <c r="J847" i="1" s="1"/>
  <c r="D600" i="26" s="1"/>
  <c r="I862" i="1"/>
  <c r="C613" i="26" s="1"/>
  <c r="I900" i="1"/>
  <c r="C640" i="26" s="1"/>
  <c r="I906" i="1"/>
  <c r="C644" i="26" s="1"/>
  <c r="I930" i="1"/>
  <c r="I1050" i="1"/>
  <c r="C754" i="26" s="1"/>
  <c r="H1050" i="1"/>
  <c r="J1050" i="1" s="1"/>
  <c r="D754" i="26" s="1"/>
  <c r="I1074" i="1"/>
  <c r="I424" i="1"/>
  <c r="I436" i="1"/>
  <c r="I448" i="1"/>
  <c r="C291" i="26" s="1"/>
  <c r="I460" i="1"/>
  <c r="C299" i="26" s="1"/>
  <c r="I470" i="1"/>
  <c r="C306" i="26" s="1"/>
  <c r="I480" i="1"/>
  <c r="C311" i="26" s="1"/>
  <c r="I518" i="1"/>
  <c r="K518" i="1" s="1"/>
  <c r="E184" i="31" s="1"/>
  <c r="I528" i="1"/>
  <c r="I553" i="1"/>
  <c r="H573" i="1"/>
  <c r="J573" i="1" s="1"/>
  <c r="D385" i="26" s="1"/>
  <c r="I573" i="1"/>
  <c r="C385" i="26" s="1"/>
  <c r="H600" i="1"/>
  <c r="J600" i="1" s="1"/>
  <c r="D404" i="26" s="1"/>
  <c r="I612" i="1"/>
  <c r="I622" i="1"/>
  <c r="I644" i="1"/>
  <c r="C438" i="26" s="1"/>
  <c r="I660" i="1"/>
  <c r="K660" i="1" s="1"/>
  <c r="E235" i="31" s="1"/>
  <c r="I687" i="1"/>
  <c r="C472" i="26" s="1"/>
  <c r="I710" i="1"/>
  <c r="C489" i="26" s="1"/>
  <c r="H710" i="1"/>
  <c r="J710" i="1" s="1"/>
  <c r="D489" i="26" s="1"/>
  <c r="I733" i="1"/>
  <c r="I779" i="1"/>
  <c r="H792" i="1"/>
  <c r="J792" i="1" s="1"/>
  <c r="D558" i="26" s="1"/>
  <c r="I901" i="1"/>
  <c r="I1303" i="1"/>
  <c r="I1286" i="1"/>
  <c r="K1286" i="1" s="1"/>
  <c r="I1279" i="1"/>
  <c r="C911" i="26" s="1"/>
  <c r="I1262" i="1"/>
  <c r="I1255" i="1"/>
  <c r="I1238" i="1"/>
  <c r="I1231" i="1"/>
  <c r="C880" i="26" s="1"/>
  <c r="I1214" i="1"/>
  <c r="K1214" i="1" s="1"/>
  <c r="I1202" i="1"/>
  <c r="I1190" i="1"/>
  <c r="I1178" i="1"/>
  <c r="I1166" i="1"/>
  <c r="K1166" i="1" s="1"/>
  <c r="I1154" i="1"/>
  <c r="I1142" i="1"/>
  <c r="K1142" i="1" s="1"/>
  <c r="I1130" i="1"/>
  <c r="I1119" i="1"/>
  <c r="I1296" i="1"/>
  <c r="C628" i="27" s="1"/>
  <c r="I1289" i="1"/>
  <c r="I1272" i="1"/>
  <c r="C907" i="26" s="1"/>
  <c r="I1265" i="1"/>
  <c r="I1248" i="1"/>
  <c r="I1241" i="1"/>
  <c r="C886" i="26" s="1"/>
  <c r="I1224" i="1"/>
  <c r="C875" i="26" s="1"/>
  <c r="I1217" i="1"/>
  <c r="I1134" i="1"/>
  <c r="K1134" i="1" s="1"/>
  <c r="I1207" i="1"/>
  <c r="I1204" i="1"/>
  <c r="K1204" i="1" s="1"/>
  <c r="I1195" i="1"/>
  <c r="I1192" i="1"/>
  <c r="K1192" i="1" s="1"/>
  <c r="I1183" i="1"/>
  <c r="I1180" i="1"/>
  <c r="I1171" i="1"/>
  <c r="K1171" i="1" s="1"/>
  <c r="I1168" i="1"/>
  <c r="I1159" i="1"/>
  <c r="I1156" i="1"/>
  <c r="I1147" i="1"/>
  <c r="I1144" i="1"/>
  <c r="I1136" i="1"/>
  <c r="K1136" i="1" s="1"/>
  <c r="E384" i="31" s="1"/>
  <c r="I1125" i="1"/>
  <c r="I1131" i="1"/>
  <c r="I1118" i="1"/>
  <c r="I1107" i="1"/>
  <c r="K1107" i="1" s="1"/>
  <c r="E374" i="31" s="1"/>
  <c r="I1290" i="1"/>
  <c r="C919" i="26" s="1"/>
  <c r="I1278" i="1"/>
  <c r="I1184" i="1"/>
  <c r="I1126" i="1"/>
  <c r="K1126" i="1" s="1"/>
  <c r="I1121" i="1"/>
  <c r="I1116" i="1"/>
  <c r="I1111" i="1"/>
  <c r="I1103" i="1"/>
  <c r="I1041" i="1"/>
  <c r="I984" i="1"/>
  <c r="I979" i="1"/>
  <c r="I1302" i="1"/>
  <c r="C924" i="26" s="1"/>
  <c r="I1187" i="1"/>
  <c r="I1176" i="1"/>
  <c r="I1139" i="1"/>
  <c r="I1205" i="1"/>
  <c r="I1198" i="1"/>
  <c r="I1157" i="1"/>
  <c r="K1157" i="1" s="1"/>
  <c r="I1150" i="1"/>
  <c r="K1150" i="1" s="1"/>
  <c r="I1133" i="1"/>
  <c r="I1113" i="1"/>
  <c r="I1172" i="1"/>
  <c r="K1172" i="1" s="1"/>
  <c r="I1128" i="1"/>
  <c r="I1271" i="1"/>
  <c r="I1266" i="1"/>
  <c r="I1096" i="1"/>
  <c r="I1078" i="1"/>
  <c r="I1052" i="1"/>
  <c r="I1049" i="1"/>
  <c r="I1218" i="1"/>
  <c r="I1210" i="1"/>
  <c r="I1181" i="1"/>
  <c r="I1137" i="1"/>
  <c r="I950" i="1"/>
  <c r="I926" i="1"/>
  <c r="I1193" i="1"/>
  <c r="I1140" i="1"/>
  <c r="K1140" i="1" s="1"/>
  <c r="E386" i="31" s="1"/>
  <c r="I1127" i="1"/>
  <c r="K1127" i="1" s="1"/>
  <c r="E381" i="31" s="1"/>
  <c r="I1122" i="1"/>
  <c r="I1057" i="1"/>
  <c r="K1057" i="1" s="1"/>
  <c r="I1031" i="1"/>
  <c r="I1222" i="1"/>
  <c r="C873" i="26" s="1"/>
  <c r="I1164" i="1"/>
  <c r="I1152" i="1"/>
  <c r="K1152" i="1" s="1"/>
  <c r="E392" i="31" s="1"/>
  <c r="I1089" i="1"/>
  <c r="I1004" i="1"/>
  <c r="I977" i="1"/>
  <c r="I935" i="1"/>
  <c r="K935" i="1" s="1"/>
  <c r="I1203" i="1"/>
  <c r="I1199" i="1"/>
  <c r="I1148" i="1"/>
  <c r="I1135" i="1"/>
  <c r="I1100" i="1"/>
  <c r="C789" i="26" s="1"/>
  <c r="I1044" i="1"/>
  <c r="I1001" i="1"/>
  <c r="K1001" i="1" s="1"/>
  <c r="E343" i="31" s="1"/>
  <c r="I922" i="1"/>
  <c r="I1230" i="1"/>
  <c r="I1226" i="1"/>
  <c r="C877" i="26" s="1"/>
  <c r="I1186" i="1"/>
  <c r="I1065" i="1"/>
  <c r="I1021" i="1"/>
  <c r="K1021" i="1" s="1"/>
  <c r="E348" i="31" s="1"/>
  <c r="I989" i="1"/>
  <c r="I970" i="1"/>
  <c r="I1160" i="1"/>
  <c r="I1151" i="1"/>
  <c r="I1115" i="1"/>
  <c r="I1109" i="1"/>
  <c r="K1109" i="1" s="1"/>
  <c r="I1081" i="1"/>
  <c r="K1081" i="1" s="1"/>
  <c r="I958" i="1"/>
  <c r="K958" i="1" s="1"/>
  <c r="I1232" i="1"/>
  <c r="C881" i="26" s="1"/>
  <c r="I1223" i="1"/>
  <c r="I1120" i="1"/>
  <c r="I1114" i="1"/>
  <c r="I993" i="1"/>
  <c r="I931" i="1"/>
  <c r="H868" i="25" s="1"/>
  <c r="I1252" i="1"/>
  <c r="I1247" i="1"/>
  <c r="I1242" i="1"/>
  <c r="K1242" i="1" s="1"/>
  <c r="I1076" i="1"/>
  <c r="K1076" i="1" s="1"/>
  <c r="I1007" i="1"/>
  <c r="I966" i="1"/>
  <c r="I963" i="1"/>
  <c r="I925" i="1"/>
  <c r="I909" i="1"/>
  <c r="K909" i="1" s="1"/>
  <c r="I817" i="1"/>
  <c r="I1287" i="1"/>
  <c r="C916" i="26" s="1"/>
  <c r="I1256" i="1"/>
  <c r="I1162" i="1"/>
  <c r="I1117" i="1"/>
  <c r="I1056" i="1"/>
  <c r="I959" i="1"/>
  <c r="K959" i="1" s="1"/>
  <c r="I889" i="1"/>
  <c r="I877" i="1"/>
  <c r="K877" i="1" s="1"/>
  <c r="E303" i="31" s="1"/>
  <c r="I865" i="1"/>
  <c r="K865" i="1" s="1"/>
  <c r="E300" i="31" s="1"/>
  <c r="I853" i="1"/>
  <c r="K853" i="1" s="1"/>
  <c r="I839" i="1"/>
  <c r="I1067" i="1"/>
  <c r="I1032" i="1"/>
  <c r="C740" i="26" s="1"/>
  <c r="I968" i="1"/>
  <c r="I898" i="1"/>
  <c r="C638" i="26" s="1"/>
  <c r="I791" i="1"/>
  <c r="I1300" i="1"/>
  <c r="I1295" i="1"/>
  <c r="I1254" i="1"/>
  <c r="I1200" i="1"/>
  <c r="I1196" i="1"/>
  <c r="I1123" i="1"/>
  <c r="I1028" i="1"/>
  <c r="I987" i="1"/>
  <c r="I940" i="1"/>
  <c r="I1228" i="1"/>
  <c r="K1228" i="1" s="1"/>
  <c r="I1167" i="1"/>
  <c r="I1132" i="1"/>
  <c r="K1132" i="1" s="1"/>
  <c r="E383" i="31" s="1"/>
  <c r="I1091" i="1"/>
  <c r="K1091" i="1" s="1"/>
  <c r="I1073" i="1"/>
  <c r="C771" i="26" s="1"/>
  <c r="I1019" i="1"/>
  <c r="I982" i="1"/>
  <c r="K982" i="1" s="1"/>
  <c r="I953" i="1"/>
  <c r="I939" i="1"/>
  <c r="K939" i="1" s="1"/>
  <c r="I936" i="1"/>
  <c r="I809" i="1"/>
  <c r="I944" i="1"/>
  <c r="I918" i="1"/>
  <c r="I915" i="1"/>
  <c r="I895" i="1"/>
  <c r="C636" i="26" s="1"/>
  <c r="I759" i="1"/>
  <c r="K759" i="1" s="1"/>
  <c r="E264" i="31" s="1"/>
  <c r="I1211" i="1"/>
  <c r="I1197" i="1"/>
  <c r="C853" i="26" s="1"/>
  <c r="I1155" i="1"/>
  <c r="K1155" i="1" s="1"/>
  <c r="I1145" i="1"/>
  <c r="I1084" i="1"/>
  <c r="I974" i="1"/>
  <c r="K974" i="1" s="1"/>
  <c r="I948" i="1"/>
  <c r="I857" i="1"/>
  <c r="I841" i="1"/>
  <c r="I1129" i="1"/>
  <c r="I1038" i="1"/>
  <c r="I1000" i="1"/>
  <c r="K1000" i="1" s="1"/>
  <c r="I833" i="1"/>
  <c r="I771" i="1"/>
  <c r="I743" i="1"/>
  <c r="I737" i="1"/>
  <c r="I1215" i="1"/>
  <c r="I1105" i="1"/>
  <c r="I1079" i="1"/>
  <c r="I951" i="1"/>
  <c r="I943" i="1"/>
  <c r="I869" i="1"/>
  <c r="I819" i="1"/>
  <c r="I725" i="1"/>
  <c r="I711" i="1"/>
  <c r="K711" i="1" s="1"/>
  <c r="I1048" i="1"/>
  <c r="K1048" i="1" s="1"/>
  <c r="I1017" i="1"/>
  <c r="I923" i="1"/>
  <c r="I920" i="1"/>
  <c r="I913" i="1"/>
  <c r="I829" i="1"/>
  <c r="K829" i="1" s="1"/>
  <c r="I628" i="1"/>
  <c r="K628" i="1" s="1"/>
  <c r="E221" i="31" s="1"/>
  <c r="I623" i="1"/>
  <c r="I567" i="1"/>
  <c r="K567" i="1" s="1"/>
  <c r="E197" i="31" s="1"/>
  <c r="I1138" i="1"/>
  <c r="K1138" i="1" s="1"/>
  <c r="I881" i="1"/>
  <c r="I793" i="1"/>
  <c r="I785" i="1"/>
  <c r="I767" i="1"/>
  <c r="I749" i="1"/>
  <c r="I701" i="1"/>
  <c r="K701" i="1" s="1"/>
  <c r="I691" i="1"/>
  <c r="I661" i="1"/>
  <c r="I614" i="1"/>
  <c r="I589" i="1"/>
  <c r="H526" i="25" s="1"/>
  <c r="I1175" i="1"/>
  <c r="I1039" i="1"/>
  <c r="I916" i="1"/>
  <c r="I707" i="1"/>
  <c r="I843" i="1"/>
  <c r="I831" i="1"/>
  <c r="I658" i="1"/>
  <c r="I625" i="1"/>
  <c r="I586" i="1"/>
  <c r="H424" i="1"/>
  <c r="J424" i="1" s="1"/>
  <c r="D271" i="26" s="1"/>
  <c r="H436" i="1"/>
  <c r="J436" i="1" s="1"/>
  <c r="D280" i="26" s="1"/>
  <c r="H448" i="1"/>
  <c r="J448" i="1" s="1"/>
  <c r="H460" i="1"/>
  <c r="J460" i="1" s="1"/>
  <c r="D299" i="26" s="1"/>
  <c r="H470" i="1"/>
  <c r="J470" i="1" s="1"/>
  <c r="D306" i="26" s="1"/>
  <c r="H480" i="1"/>
  <c r="J480" i="1" s="1"/>
  <c r="D311" i="26" s="1"/>
  <c r="I485" i="1"/>
  <c r="I488" i="1"/>
  <c r="K488" i="1" s="1"/>
  <c r="I495" i="1"/>
  <c r="I498" i="1"/>
  <c r="K498" i="1" s="1"/>
  <c r="I508" i="1"/>
  <c r="I533" i="1"/>
  <c r="K533" i="1" s="1"/>
  <c r="I536" i="1"/>
  <c r="I543" i="1"/>
  <c r="I546" i="1"/>
  <c r="I556" i="1"/>
  <c r="I564" i="1"/>
  <c r="K564" i="1" s="1"/>
  <c r="H585" i="1"/>
  <c r="J585" i="1" s="1"/>
  <c r="D395" i="26" s="1"/>
  <c r="I585" i="1"/>
  <c r="C395" i="26" s="1"/>
  <c r="I588" i="1"/>
  <c r="I594" i="1"/>
  <c r="H594" i="1"/>
  <c r="J594" i="1" s="1"/>
  <c r="I597" i="1"/>
  <c r="I606" i="1"/>
  <c r="H622" i="1"/>
  <c r="J622" i="1" s="1"/>
  <c r="D422" i="26" s="1"/>
  <c r="H641" i="1"/>
  <c r="J641" i="1" s="1"/>
  <c r="I641" i="1"/>
  <c r="H657" i="1"/>
  <c r="J657" i="1" s="1"/>
  <c r="I657" i="1"/>
  <c r="I663" i="1"/>
  <c r="I680" i="1"/>
  <c r="I776" i="1"/>
  <c r="C545" i="26" s="1"/>
  <c r="H776" i="1"/>
  <c r="J776" i="1" s="1"/>
  <c r="D545" i="26" s="1"/>
  <c r="I783" i="1"/>
  <c r="I788" i="1"/>
  <c r="C555" i="26" s="1"/>
  <c r="H788" i="1"/>
  <c r="J788" i="1" s="1"/>
  <c r="D555" i="26" s="1"/>
  <c r="I821" i="1"/>
  <c r="K821" i="1" s="1"/>
  <c r="E284" i="31" s="1"/>
  <c r="I892" i="1"/>
  <c r="I907" i="1"/>
  <c r="H907" i="1"/>
  <c r="J907" i="1" s="1"/>
  <c r="I1037" i="1"/>
  <c r="C744" i="26" s="1"/>
  <c r="H1037" i="1"/>
  <c r="J1037" i="1" s="1"/>
  <c r="D744" i="26" s="1"/>
  <c r="I1060" i="1"/>
  <c r="C760" i="26" s="1"/>
  <c r="H1060" i="1"/>
  <c r="J1060" i="1" s="1"/>
  <c r="D760" i="26" s="1"/>
  <c r="H1074" i="1"/>
  <c r="J1074" i="1" s="1"/>
  <c r="I1092" i="1"/>
  <c r="C783" i="26" s="1"/>
  <c r="I466" i="1"/>
  <c r="I478" i="1"/>
  <c r="C309" i="26" s="1"/>
  <c r="I490" i="1"/>
  <c r="I502" i="1"/>
  <c r="K502" i="1" s="1"/>
  <c r="I514" i="1"/>
  <c r="I526" i="1"/>
  <c r="I538" i="1"/>
  <c r="I550" i="1"/>
  <c r="I562" i="1"/>
  <c r="H572" i="1"/>
  <c r="J572" i="1" s="1"/>
  <c r="D384" i="26" s="1"/>
  <c r="H644" i="1"/>
  <c r="J644" i="1" s="1"/>
  <c r="D438" i="26" s="1"/>
  <c r="H687" i="1"/>
  <c r="J687" i="1" s="1"/>
  <c r="D472" i="26" s="1"/>
  <c r="H745" i="1"/>
  <c r="J745" i="1" s="1"/>
  <c r="D522" i="26" s="1"/>
  <c r="I760" i="1"/>
  <c r="I800" i="1"/>
  <c r="K800" i="1" s="1"/>
  <c r="E275" i="31" s="1"/>
  <c r="I805" i="1"/>
  <c r="I816" i="1"/>
  <c r="C575" i="26" s="1"/>
  <c r="H816" i="1"/>
  <c r="J816" i="1" s="1"/>
  <c r="D575" i="26" s="1"/>
  <c r="I824" i="1"/>
  <c r="C582" i="26" s="1"/>
  <c r="H835" i="1"/>
  <c r="J835" i="1" s="1"/>
  <c r="D590" i="26" s="1"/>
  <c r="H862" i="1"/>
  <c r="J862" i="1" s="1"/>
  <c r="D613" i="26" s="1"/>
  <c r="I867" i="1"/>
  <c r="C616" i="26" s="1"/>
  <c r="I995" i="1"/>
  <c r="H995" i="1"/>
  <c r="J995" i="1" s="1"/>
  <c r="D711" i="26" s="1"/>
  <c r="I681" i="1"/>
  <c r="C466" i="26" s="1"/>
  <c r="I688" i="1"/>
  <c r="C473" i="26" s="1"/>
  <c r="I714" i="1"/>
  <c r="C492" i="26" s="1"/>
  <c r="H714" i="1"/>
  <c r="J714" i="1" s="1"/>
  <c r="D492" i="26" s="1"/>
  <c r="I731" i="1"/>
  <c r="C508" i="26" s="1"/>
  <c r="H731" i="1"/>
  <c r="J731" i="1" s="1"/>
  <c r="D508" i="26" s="1"/>
  <c r="I797" i="1"/>
  <c r="I812" i="1"/>
  <c r="H812" i="1"/>
  <c r="J812" i="1" s="1"/>
  <c r="D572" i="26" s="1"/>
  <c r="I848" i="1"/>
  <c r="I858" i="1"/>
  <c r="C609" i="26" s="1"/>
  <c r="I885" i="1"/>
  <c r="C631" i="26" s="1"/>
  <c r="H885" i="1"/>
  <c r="J885" i="1" s="1"/>
  <c r="D631" i="26" s="1"/>
  <c r="I904" i="1"/>
  <c r="C642" i="26" s="1"/>
  <c r="I991" i="1"/>
  <c r="C708" i="26" s="1"/>
  <c r="I560" i="1"/>
  <c r="K560" i="1" s="1"/>
  <c r="E196" i="31" s="1"/>
  <c r="I592" i="1"/>
  <c r="K592" i="1" s="1"/>
  <c r="J529" i="25" s="1"/>
  <c r="K529" i="25" s="1"/>
  <c r="I598" i="1"/>
  <c r="I664" i="1"/>
  <c r="I670" i="1"/>
  <c r="I724" i="1"/>
  <c r="I801" i="1"/>
  <c r="I832" i="1"/>
  <c r="I836" i="1"/>
  <c r="C591" i="26" s="1"/>
  <c r="H836" i="1"/>
  <c r="J836" i="1" s="1"/>
  <c r="D591" i="26" s="1"/>
  <c r="H904" i="1"/>
  <c r="J904" i="1" s="1"/>
  <c r="D642" i="26" s="1"/>
  <c r="I954" i="1"/>
  <c r="C681" i="26" s="1"/>
  <c r="I978" i="1"/>
  <c r="C698" i="26" s="1"/>
  <c r="I570" i="1"/>
  <c r="H570" i="1"/>
  <c r="J570" i="1" s="1"/>
  <c r="D382" i="26" s="1"/>
  <c r="H609" i="1"/>
  <c r="J609" i="1" s="1"/>
  <c r="D412" i="26" s="1"/>
  <c r="I609" i="1"/>
  <c r="C412" i="26" s="1"/>
  <c r="I620" i="1"/>
  <c r="K620" i="1" s="1"/>
  <c r="E218" i="31" s="1"/>
  <c r="H631" i="1"/>
  <c r="J631" i="1" s="1"/>
  <c r="D428" i="26" s="1"/>
  <c r="I631" i="1"/>
  <c r="I642" i="1"/>
  <c r="C437" i="26" s="1"/>
  <c r="H642" i="1"/>
  <c r="J642" i="1" s="1"/>
  <c r="D437" i="26" s="1"/>
  <c r="H681" i="1"/>
  <c r="J681" i="1" s="1"/>
  <c r="D466" i="26" s="1"/>
  <c r="H688" i="1"/>
  <c r="J688" i="1" s="1"/>
  <c r="D473" i="26" s="1"/>
  <c r="I695" i="1"/>
  <c r="K695" i="1" s="1"/>
  <c r="I705" i="1"/>
  <c r="C484" i="26" s="1"/>
  <c r="I728" i="1"/>
  <c r="H728" i="1"/>
  <c r="J728" i="1" s="1"/>
  <c r="D505" i="26" s="1"/>
  <c r="I746" i="1"/>
  <c r="K746" i="1" s="1"/>
  <c r="H746" i="1"/>
  <c r="J746" i="1" s="1"/>
  <c r="I757" i="1"/>
  <c r="I764" i="1"/>
  <c r="H764" i="1"/>
  <c r="J764" i="1" s="1"/>
  <c r="D536" i="26" s="1"/>
  <c r="I782" i="1"/>
  <c r="C549" i="26" s="1"/>
  <c r="H782" i="1"/>
  <c r="J782" i="1" s="1"/>
  <c r="D549" i="26" s="1"/>
  <c r="I825" i="1"/>
  <c r="K825" i="1" s="1"/>
  <c r="I854" i="1"/>
  <c r="C605" i="26" s="1"/>
  <c r="I868" i="1"/>
  <c r="C617" i="26" s="1"/>
  <c r="I896" i="1"/>
  <c r="I945" i="1"/>
  <c r="C673" i="26" s="1"/>
  <c r="H945" i="1"/>
  <c r="J945" i="1" s="1"/>
  <c r="D673" i="26" s="1"/>
  <c r="I973" i="1"/>
  <c r="I682" i="1"/>
  <c r="I740" i="1"/>
  <c r="H740" i="1"/>
  <c r="J740" i="1" s="1"/>
  <c r="D517" i="26" s="1"/>
  <c r="I753" i="1"/>
  <c r="I784" i="1"/>
  <c r="I823" i="1"/>
  <c r="C581" i="26" s="1"/>
  <c r="I827" i="1"/>
  <c r="I878" i="1"/>
  <c r="C626" i="26" s="1"/>
  <c r="I890" i="1"/>
  <c r="K890" i="1" s="1"/>
  <c r="E307" i="31" s="1"/>
  <c r="H902" i="1"/>
  <c r="J902" i="1" s="1"/>
  <c r="I911" i="1"/>
  <c r="H911" i="1"/>
  <c r="J911" i="1" s="1"/>
  <c r="D647" i="26" s="1"/>
  <c r="I969" i="1"/>
  <c r="I983" i="1"/>
  <c r="I1054" i="1"/>
  <c r="C756" i="26" s="1"/>
  <c r="H1054" i="1"/>
  <c r="J1054" i="1" s="1"/>
  <c r="D756" i="26" s="1"/>
  <c r="I1110" i="1"/>
  <c r="C797" i="26" s="1"/>
  <c r="I1264" i="1"/>
  <c r="C901" i="26" s="1"/>
  <c r="I1301" i="1"/>
  <c r="I690" i="1"/>
  <c r="C475" i="26" s="1"/>
  <c r="I698" i="1"/>
  <c r="H698" i="1"/>
  <c r="J698" i="1" s="1"/>
  <c r="D480" i="26" s="1"/>
  <c r="I734" i="1"/>
  <c r="H734" i="1"/>
  <c r="J734" i="1" s="1"/>
  <c r="D511" i="26" s="1"/>
  <c r="I781" i="1"/>
  <c r="C548" i="26" s="1"/>
  <c r="I802" i="1"/>
  <c r="I861" i="1"/>
  <c r="C612" i="26" s="1"/>
  <c r="H861" i="1"/>
  <c r="J861" i="1" s="1"/>
  <c r="D612" i="26" s="1"/>
  <c r="I882" i="1"/>
  <c r="I957" i="1"/>
  <c r="C683" i="26" s="1"/>
  <c r="H961" i="1"/>
  <c r="J961" i="1" s="1"/>
  <c r="D685" i="26" s="1"/>
  <c r="I961" i="1"/>
  <c r="C685" i="26" s="1"/>
  <c r="I1102" i="1"/>
  <c r="C791" i="26" s="1"/>
  <c r="I1216" i="1"/>
  <c r="C868" i="26" s="1"/>
  <c r="I1243" i="1"/>
  <c r="I1297" i="1"/>
  <c r="I581" i="1"/>
  <c r="I605" i="1"/>
  <c r="I629" i="1"/>
  <c r="K629" i="1" s="1"/>
  <c r="E290" i="27" s="1"/>
  <c r="I653" i="1"/>
  <c r="I677" i="1"/>
  <c r="C463" i="26" s="1"/>
  <c r="I693" i="1"/>
  <c r="I741" i="1"/>
  <c r="I772" i="1"/>
  <c r="H781" i="1"/>
  <c r="J781" i="1" s="1"/>
  <c r="D548" i="26" s="1"/>
  <c r="H784" i="1"/>
  <c r="J784" i="1" s="1"/>
  <c r="D551" i="26" s="1"/>
  <c r="I787" i="1"/>
  <c r="H802" i="1"/>
  <c r="J802" i="1" s="1"/>
  <c r="D565" i="26" s="1"/>
  <c r="I813" i="1"/>
  <c r="H823" i="1"/>
  <c r="J823" i="1" s="1"/>
  <c r="D581" i="26" s="1"/>
  <c r="I838" i="1"/>
  <c r="I866" i="1"/>
  <c r="I870" i="1"/>
  <c r="C619" i="26" s="1"/>
  <c r="I874" i="1"/>
  <c r="C623" i="26" s="1"/>
  <c r="I886" i="1"/>
  <c r="I891" i="1"/>
  <c r="K891" i="1" s="1"/>
  <c r="J828" i="25" s="1"/>
  <c r="K828" i="25" s="1"/>
  <c r="I899" i="1"/>
  <c r="C639" i="26" s="1"/>
  <c r="H928" i="1"/>
  <c r="J928" i="1" s="1"/>
  <c r="I928" i="1"/>
  <c r="K928" i="1" s="1"/>
  <c r="I952" i="1"/>
  <c r="C679" i="26" s="1"/>
  <c r="H952" i="1"/>
  <c r="J952" i="1" s="1"/>
  <c r="D679" i="26" s="1"/>
  <c r="I1022" i="1"/>
  <c r="I1047" i="1"/>
  <c r="I1064" i="1"/>
  <c r="I1068" i="1"/>
  <c r="C767" i="26" s="1"/>
  <c r="I1098" i="1"/>
  <c r="C788" i="26" s="1"/>
  <c r="I1292" i="1"/>
  <c r="K1292" i="1" s="1"/>
  <c r="J1229" i="25" s="1"/>
  <c r="K1229" i="25" s="1"/>
  <c r="I579" i="1"/>
  <c r="K579" i="1" s="1"/>
  <c r="I603" i="1"/>
  <c r="I627" i="1"/>
  <c r="I651" i="1"/>
  <c r="I675" i="1"/>
  <c r="K675" i="1" s="1"/>
  <c r="I704" i="1"/>
  <c r="K704" i="1" s="1"/>
  <c r="I712" i="1"/>
  <c r="I726" i="1"/>
  <c r="I729" i="1"/>
  <c r="I769" i="1"/>
  <c r="I795" i="1"/>
  <c r="C561" i="26" s="1"/>
  <c r="I803" i="1"/>
  <c r="K803" i="1" s="1"/>
  <c r="H813" i="1"/>
  <c r="J813" i="1" s="1"/>
  <c r="I750" i="25" s="1"/>
  <c r="I849" i="1"/>
  <c r="C602" i="26" s="1"/>
  <c r="H874" i="1"/>
  <c r="J874" i="1" s="1"/>
  <c r="D623" i="26" s="1"/>
  <c r="I879" i="1"/>
  <c r="H1009" i="1"/>
  <c r="J1009" i="1" s="1"/>
  <c r="D723" i="26" s="1"/>
  <c r="I1009" i="1"/>
  <c r="H1051" i="1"/>
  <c r="J1051" i="1" s="1"/>
  <c r="I1051" i="1"/>
  <c r="I1094" i="1"/>
  <c r="I1233" i="1"/>
  <c r="C882" i="26" s="1"/>
  <c r="I1281" i="1"/>
  <c r="I706" i="1"/>
  <c r="I718" i="1"/>
  <c r="I730" i="1"/>
  <c r="I742" i="1"/>
  <c r="I754" i="1"/>
  <c r="I766" i="1"/>
  <c r="I778" i="1"/>
  <c r="K778" i="1" s="1"/>
  <c r="H790" i="1"/>
  <c r="J790" i="1" s="1"/>
  <c r="D556" i="26" s="1"/>
  <c r="H801" i="1"/>
  <c r="J801" i="1" s="1"/>
  <c r="D564" i="26" s="1"/>
  <c r="I818" i="1"/>
  <c r="H848" i="1"/>
  <c r="J848" i="1" s="1"/>
  <c r="D601" i="26" s="1"/>
  <c r="I933" i="1"/>
  <c r="C664" i="26" s="1"/>
  <c r="H933" i="1"/>
  <c r="J933" i="1" s="1"/>
  <c r="D664" i="26" s="1"/>
  <c r="H957" i="1"/>
  <c r="J957" i="1" s="1"/>
  <c r="D683" i="26" s="1"/>
  <c r="I967" i="1"/>
  <c r="K967" i="1" s="1"/>
  <c r="H990" i="1"/>
  <c r="J990" i="1" s="1"/>
  <c r="H998" i="1"/>
  <c r="J998" i="1" s="1"/>
  <c r="D714" i="26" s="1"/>
  <c r="I1066" i="1"/>
  <c r="C765" i="26" s="1"/>
  <c r="I1112" i="1"/>
  <c r="C798" i="26" s="1"/>
  <c r="I1209" i="1"/>
  <c r="I1263" i="1"/>
  <c r="C900" i="26" s="1"/>
  <c r="I1274" i="1"/>
  <c r="I738" i="1"/>
  <c r="I750" i="1"/>
  <c r="K750" i="1" s="1"/>
  <c r="I762" i="1"/>
  <c r="I774" i="1"/>
  <c r="K774" i="1" s="1"/>
  <c r="J711" i="25" s="1"/>
  <c r="K711" i="25" s="1"/>
  <c r="I786" i="1"/>
  <c r="I794" i="1"/>
  <c r="H824" i="1"/>
  <c r="J824" i="1" s="1"/>
  <c r="D582" i="26" s="1"/>
  <c r="H838" i="1"/>
  <c r="J838" i="1" s="1"/>
  <c r="H849" i="1"/>
  <c r="J849" i="1" s="1"/>
  <c r="D602" i="26" s="1"/>
  <c r="H858" i="1"/>
  <c r="J858" i="1" s="1"/>
  <c r="D609" i="26" s="1"/>
  <c r="H870" i="1"/>
  <c r="J870" i="1" s="1"/>
  <c r="D619" i="26" s="1"/>
  <c r="I921" i="1"/>
  <c r="I924" i="1"/>
  <c r="I927" i="1"/>
  <c r="K927" i="1" s="1"/>
  <c r="H947" i="1"/>
  <c r="J947" i="1" s="1"/>
  <c r="D675" i="26" s="1"/>
  <c r="I972" i="1"/>
  <c r="K972" i="1" s="1"/>
  <c r="I1063" i="1"/>
  <c r="K1063" i="1" s="1"/>
  <c r="E356" i="31" s="1"/>
  <c r="H1063" i="1"/>
  <c r="J1063" i="1" s="1"/>
  <c r="I1071" i="1"/>
  <c r="I1146" i="1"/>
  <c r="I1220" i="1"/>
  <c r="I1260" i="1"/>
  <c r="I1280" i="1"/>
  <c r="K1280" i="1" s="1"/>
  <c r="I808" i="1"/>
  <c r="I905" i="1"/>
  <c r="I941" i="1"/>
  <c r="C670" i="26" s="1"/>
  <c r="H941" i="1"/>
  <c r="J941" i="1" s="1"/>
  <c r="D670" i="26" s="1"/>
  <c r="I996" i="1"/>
  <c r="I1003" i="1"/>
  <c r="I1040" i="1"/>
  <c r="I1059" i="1"/>
  <c r="C759" i="26" s="1"/>
  <c r="I1097" i="1"/>
  <c r="K1097" i="1" s="1"/>
  <c r="I1201" i="1"/>
  <c r="C857" i="26" s="1"/>
  <c r="I1251" i="1"/>
  <c r="I1291" i="1"/>
  <c r="C920" i="26" s="1"/>
  <c r="H795" i="1"/>
  <c r="J795" i="1" s="1"/>
  <c r="D561" i="26" s="1"/>
  <c r="H893" i="1"/>
  <c r="J893" i="1" s="1"/>
  <c r="D634" i="26" s="1"/>
  <c r="I919" i="1"/>
  <c r="I932" i="1"/>
  <c r="I949" i="1"/>
  <c r="K949" i="1" s="1"/>
  <c r="H956" i="1"/>
  <c r="J956" i="1" s="1"/>
  <c r="D682" i="26" s="1"/>
  <c r="I1026" i="1"/>
  <c r="I1030" i="1"/>
  <c r="K1030" i="1" s="1"/>
  <c r="H1045" i="1"/>
  <c r="J1045" i="1" s="1"/>
  <c r="D751" i="26" s="1"/>
  <c r="I1045" i="1"/>
  <c r="H1098" i="1"/>
  <c r="J1098" i="1" s="1"/>
  <c r="D788" i="26" s="1"/>
  <c r="H1170" i="1"/>
  <c r="J1170" i="1" s="1"/>
  <c r="I684" i="1"/>
  <c r="C469" i="26" s="1"/>
  <c r="I696" i="1"/>
  <c r="K696" i="1" s="1"/>
  <c r="I708" i="1"/>
  <c r="I720" i="1"/>
  <c r="I732" i="1"/>
  <c r="I744" i="1"/>
  <c r="I756" i="1"/>
  <c r="I768" i="1"/>
  <c r="I780" i="1"/>
  <c r="K780" i="1" s="1"/>
  <c r="E269" i="31" s="1"/>
  <c r="I798" i="1"/>
  <c r="K798" i="1" s="1"/>
  <c r="I826" i="1"/>
  <c r="I837" i="1"/>
  <c r="I845" i="1"/>
  <c r="I851" i="1"/>
  <c r="K851" i="1" s="1"/>
  <c r="I863" i="1"/>
  <c r="I875" i="1"/>
  <c r="I887" i="1"/>
  <c r="K887" i="1" s="1"/>
  <c r="I903" i="1"/>
  <c r="K903" i="1" s="1"/>
  <c r="H903" i="1"/>
  <c r="J903" i="1" s="1"/>
  <c r="I1053" i="1"/>
  <c r="K1053" i="1" s="1"/>
  <c r="I1061" i="1"/>
  <c r="I1087" i="1"/>
  <c r="C779" i="26" s="1"/>
  <c r="H1099" i="1"/>
  <c r="J1099" i="1" s="1"/>
  <c r="I1099" i="1"/>
  <c r="I1149" i="1"/>
  <c r="I1185" i="1"/>
  <c r="I1273" i="1"/>
  <c r="C908" i="26" s="1"/>
  <c r="I796" i="1"/>
  <c r="K796" i="1" s="1"/>
  <c r="J733" i="25" s="1"/>
  <c r="K733" i="25" s="1"/>
  <c r="I820" i="1"/>
  <c r="I844" i="1"/>
  <c r="I860" i="1"/>
  <c r="I872" i="1"/>
  <c r="I884" i="1"/>
  <c r="K884" i="1" s="1"/>
  <c r="I894" i="1"/>
  <c r="H899" i="1"/>
  <c r="J899" i="1" s="1"/>
  <c r="D639" i="26" s="1"/>
  <c r="H954" i="1"/>
  <c r="J954" i="1" s="1"/>
  <c r="D681" i="26" s="1"/>
  <c r="I960" i="1"/>
  <c r="H978" i="1"/>
  <c r="J978" i="1" s="1"/>
  <c r="D698" i="26" s="1"/>
  <c r="I997" i="1"/>
  <c r="C713" i="26" s="1"/>
  <c r="I1077" i="1"/>
  <c r="I1080" i="1"/>
  <c r="H1197" i="1"/>
  <c r="J1197" i="1" s="1"/>
  <c r="D853" i="26" s="1"/>
  <c r="I1270" i="1"/>
  <c r="I1285" i="1"/>
  <c r="C915" i="26" s="1"/>
  <c r="I810" i="1"/>
  <c r="I834" i="1"/>
  <c r="H856" i="1"/>
  <c r="J856" i="1" s="1"/>
  <c r="D607" i="26" s="1"/>
  <c r="H868" i="1"/>
  <c r="J868" i="1" s="1"/>
  <c r="D617" i="26" s="1"/>
  <c r="H900" i="1"/>
  <c r="J900" i="1" s="1"/>
  <c r="D640" i="26" s="1"/>
  <c r="H1014" i="1"/>
  <c r="J1014" i="1" s="1"/>
  <c r="H1068" i="1"/>
  <c r="J1068" i="1" s="1"/>
  <c r="D767" i="26" s="1"/>
  <c r="I1085" i="1"/>
  <c r="H1085" i="1"/>
  <c r="J1085" i="1" s="1"/>
  <c r="I1022" i="25" s="1"/>
  <c r="H1092" i="1"/>
  <c r="J1092" i="1" s="1"/>
  <c r="D783" i="26" s="1"/>
  <c r="I1143" i="1"/>
  <c r="H1239" i="1"/>
  <c r="J1239" i="1" s="1"/>
  <c r="I1267" i="1"/>
  <c r="I806" i="1"/>
  <c r="K806" i="1" s="1"/>
  <c r="I830" i="1"/>
  <c r="K830" i="1" s="1"/>
  <c r="H854" i="1"/>
  <c r="J854" i="1" s="1"/>
  <c r="D605" i="26" s="1"/>
  <c r="H866" i="1"/>
  <c r="J866" i="1" s="1"/>
  <c r="H878" i="1"/>
  <c r="J878" i="1" s="1"/>
  <c r="D626" i="26" s="1"/>
  <c r="H906" i="1"/>
  <c r="J906" i="1" s="1"/>
  <c r="D644" i="26" s="1"/>
  <c r="H983" i="1"/>
  <c r="J983" i="1" s="1"/>
  <c r="D701" i="26" s="1"/>
  <c r="I1008" i="1"/>
  <c r="H1011" i="1"/>
  <c r="J1011" i="1" s="1"/>
  <c r="D725" i="26" s="1"/>
  <c r="I1027" i="1"/>
  <c r="I1033" i="1"/>
  <c r="I1082" i="1"/>
  <c r="H1110" i="1"/>
  <c r="J1110" i="1" s="1"/>
  <c r="D797" i="26" s="1"/>
  <c r="H1263" i="1"/>
  <c r="J1263" i="1" s="1"/>
  <c r="D900" i="26" s="1"/>
  <c r="I1268" i="1"/>
  <c r="I1277" i="1"/>
  <c r="I1288" i="1"/>
  <c r="C917" i="26" s="1"/>
  <c r="I804" i="1"/>
  <c r="I828" i="1"/>
  <c r="C585" i="26" s="1"/>
  <c r="I852" i="1"/>
  <c r="I864" i="1"/>
  <c r="I876" i="1"/>
  <c r="I888" i="1"/>
  <c r="K888" i="1" s="1"/>
  <c r="H898" i="1"/>
  <c r="J898" i="1" s="1"/>
  <c r="D638" i="26" s="1"/>
  <c r="H1008" i="1"/>
  <c r="J1008" i="1" s="1"/>
  <c r="D722" i="26" s="1"/>
  <c r="I1015" i="1"/>
  <c r="H1015" i="1"/>
  <c r="J1015" i="1" s="1"/>
  <c r="D728" i="26" s="1"/>
  <c r="I1034" i="1"/>
  <c r="I1062" i="1"/>
  <c r="H1086" i="1"/>
  <c r="J1086" i="1" s="1"/>
  <c r="I1191" i="1"/>
  <c r="I1236" i="1"/>
  <c r="C883" i="26" s="1"/>
  <c r="I1250" i="1"/>
  <c r="H892" i="1"/>
  <c r="J892" i="1" s="1"/>
  <c r="I975" i="1"/>
  <c r="H991" i="1"/>
  <c r="J991" i="1" s="1"/>
  <c r="D708" i="26" s="1"/>
  <c r="I1161" i="1"/>
  <c r="K1161" i="1" s="1"/>
  <c r="I1173" i="1"/>
  <c r="I1177" i="1"/>
  <c r="C838" i="26" s="1"/>
  <c r="I1189" i="1"/>
  <c r="I1227" i="1"/>
  <c r="C878" i="26" s="1"/>
  <c r="H1243" i="1"/>
  <c r="J1243" i="1" s="1"/>
  <c r="I1261" i="1"/>
  <c r="I1010" i="1"/>
  <c r="I1018" i="1"/>
  <c r="C730" i="26" s="1"/>
  <c r="I1029" i="1"/>
  <c r="I1043" i="1"/>
  <c r="C749" i="26" s="1"/>
  <c r="I1046" i="1"/>
  <c r="I1072" i="1"/>
  <c r="I1244" i="1"/>
  <c r="K1244" i="1" s="1"/>
  <c r="I1257" i="1"/>
  <c r="C896" i="26" s="1"/>
  <c r="I1298" i="1"/>
  <c r="I908" i="1"/>
  <c r="I965" i="1"/>
  <c r="I986" i="1"/>
  <c r="I992" i="1"/>
  <c r="K992" i="1" s="1"/>
  <c r="H997" i="1"/>
  <c r="J997" i="1" s="1"/>
  <c r="D713" i="26" s="1"/>
  <c r="H1026" i="1"/>
  <c r="J1026" i="1" s="1"/>
  <c r="H1046" i="1"/>
  <c r="J1046" i="1" s="1"/>
  <c r="H1066" i="1"/>
  <c r="J1066" i="1" s="1"/>
  <c r="D765" i="26" s="1"/>
  <c r="H1072" i="1"/>
  <c r="J1072" i="1" s="1"/>
  <c r="D770" i="26" s="1"/>
  <c r="H1087" i="1"/>
  <c r="J1087" i="1" s="1"/>
  <c r="D779" i="26" s="1"/>
  <c r="I1090" i="1"/>
  <c r="C782" i="26" s="1"/>
  <c r="H1090" i="1"/>
  <c r="J1090" i="1" s="1"/>
  <c r="D782" i="26" s="1"/>
  <c r="H1102" i="1"/>
  <c r="J1102" i="1" s="1"/>
  <c r="D791" i="26" s="1"/>
  <c r="I1153" i="1"/>
  <c r="C824" i="26" s="1"/>
  <c r="I1194" i="1"/>
  <c r="H1236" i="1"/>
  <c r="J1236" i="1" s="1"/>
  <c r="D883" i="26" s="1"/>
  <c r="I1249" i="1"/>
  <c r="H1280" i="1"/>
  <c r="J1280" i="1" s="1"/>
  <c r="H943" i="1"/>
  <c r="J943" i="1" s="1"/>
  <c r="I1005" i="1"/>
  <c r="I1013" i="1"/>
  <c r="H950" i="25" s="1"/>
  <c r="I1016" i="1"/>
  <c r="K1016" i="1" s="1"/>
  <c r="H1018" i="1"/>
  <c r="J1018" i="1" s="1"/>
  <c r="D730" i="26" s="1"/>
  <c r="H1032" i="1"/>
  <c r="J1032" i="1" s="1"/>
  <c r="D740" i="26" s="1"/>
  <c r="I1035" i="1"/>
  <c r="H1043" i="1"/>
  <c r="J1043" i="1" s="1"/>
  <c r="D749" i="26" s="1"/>
  <c r="I1058" i="1"/>
  <c r="K1058" i="1" s="1"/>
  <c r="I1069" i="1"/>
  <c r="K1069" i="1" s="1"/>
  <c r="E510" i="27" s="1"/>
  <c r="I1108" i="1"/>
  <c r="H1108" i="1"/>
  <c r="J1108" i="1" s="1"/>
  <c r="D796" i="26" s="1"/>
  <c r="I1141" i="1"/>
  <c r="I1182" i="1"/>
  <c r="K1182" i="1" s="1"/>
  <c r="E402" i="31" s="1"/>
  <c r="I1219" i="1"/>
  <c r="H1232" i="1"/>
  <c r="J1232" i="1" s="1"/>
  <c r="D881" i="26" s="1"/>
  <c r="I1294" i="1"/>
  <c r="C921" i="26" s="1"/>
  <c r="H1146" i="1"/>
  <c r="J1146" i="1" s="1"/>
  <c r="H1194" i="1"/>
  <c r="J1194" i="1" s="1"/>
  <c r="I1237" i="1"/>
  <c r="C884" i="26" s="1"/>
  <c r="I1253" i="1"/>
  <c r="H1294" i="1"/>
  <c r="J1294" i="1" s="1"/>
  <c r="H1298" i="1"/>
  <c r="J1298" i="1" s="1"/>
  <c r="I1306" i="1"/>
  <c r="C633" i="27" s="1"/>
  <c r="I1023" i="1"/>
  <c r="I1088" i="1"/>
  <c r="I1165" i="1"/>
  <c r="K1165" i="1" s="1"/>
  <c r="I1213" i="1"/>
  <c r="I1229" i="1"/>
  <c r="C879" i="26" s="1"/>
  <c r="H1270" i="1"/>
  <c r="J1270" i="1" s="1"/>
  <c r="H1274" i="1"/>
  <c r="J1274" i="1" s="1"/>
  <c r="I1282" i="1"/>
  <c r="C913" i="26" s="1"/>
  <c r="H1306" i="1"/>
  <c r="J1306" i="1" s="1"/>
  <c r="D633" i="27" s="1"/>
  <c r="I1070" i="1"/>
  <c r="I1101" i="1"/>
  <c r="I1106" i="1"/>
  <c r="H1143" i="1"/>
  <c r="J1143" i="1" s="1"/>
  <c r="I1158" i="1"/>
  <c r="C826" i="26" s="1"/>
  <c r="H1191" i="1"/>
  <c r="J1191" i="1" s="1"/>
  <c r="D850" i="26" s="1"/>
  <c r="I1206" i="1"/>
  <c r="K1206" i="1" s="1"/>
  <c r="I1258" i="1"/>
  <c r="I1299" i="1"/>
  <c r="I999" i="1"/>
  <c r="I1075" i="1"/>
  <c r="I1083" i="1"/>
  <c r="I1093" i="1"/>
  <c r="H1158" i="1"/>
  <c r="J1158" i="1" s="1"/>
  <c r="D826" i="26" s="1"/>
  <c r="H1206" i="1"/>
  <c r="J1206" i="1" s="1"/>
  <c r="H1222" i="1"/>
  <c r="J1222" i="1" s="1"/>
  <c r="D873" i="26" s="1"/>
  <c r="H1226" i="1"/>
  <c r="J1226" i="1" s="1"/>
  <c r="D877" i="26" s="1"/>
  <c r="I1234" i="1"/>
  <c r="K1234" i="1" s="1"/>
  <c r="H1258" i="1"/>
  <c r="J1258" i="1" s="1"/>
  <c r="I1275" i="1"/>
  <c r="K1275" i="1" s="1"/>
  <c r="H1216" i="1"/>
  <c r="J1216" i="1" s="1"/>
  <c r="D868" i="26" s="1"/>
  <c r="H1240" i="1"/>
  <c r="J1240" i="1" s="1"/>
  <c r="H1264" i="1"/>
  <c r="J1264" i="1" s="1"/>
  <c r="D901" i="26" s="1"/>
  <c r="H1288" i="1"/>
  <c r="J1288" i="1" s="1"/>
  <c r="H1141" i="1"/>
  <c r="J1141" i="1" s="1"/>
  <c r="I1078" i="25" s="1"/>
  <c r="H1153" i="1"/>
  <c r="J1153" i="1" s="1"/>
  <c r="D824" i="26" s="1"/>
  <c r="H1165" i="1"/>
  <c r="J1165" i="1" s="1"/>
  <c r="H1177" i="1"/>
  <c r="J1177" i="1" s="1"/>
  <c r="H1189" i="1"/>
  <c r="J1189" i="1" s="1"/>
  <c r="D848" i="26" s="1"/>
  <c r="H1201" i="1"/>
  <c r="J1201" i="1" s="1"/>
  <c r="D857" i="26" s="1"/>
  <c r="H1213" i="1"/>
  <c r="J1213" i="1" s="1"/>
  <c r="D867" i="26" s="1"/>
  <c r="H1227" i="1"/>
  <c r="J1227" i="1" s="1"/>
  <c r="D878" i="26" s="1"/>
  <c r="H1251" i="1"/>
  <c r="J1251" i="1" s="1"/>
  <c r="H1275" i="1"/>
  <c r="J1275" i="1" s="1"/>
  <c r="H1299" i="1"/>
  <c r="J1299" i="1" s="1"/>
  <c r="H1224" i="1"/>
  <c r="J1224" i="1" s="1"/>
  <c r="D875" i="26" s="1"/>
  <c r="H1248" i="1"/>
  <c r="J1248" i="1" s="1"/>
  <c r="H1272" i="1"/>
  <c r="J1272" i="1" s="1"/>
  <c r="D907" i="26" s="1"/>
  <c r="H1296" i="1"/>
  <c r="J1296" i="1" s="1"/>
  <c r="D628" i="27" s="1"/>
  <c r="I1221" i="1"/>
  <c r="C872" i="26" s="1"/>
  <c r="I1235" i="1"/>
  <c r="I1245" i="1"/>
  <c r="I1259" i="1"/>
  <c r="I1269" i="1"/>
  <c r="C905" i="26" s="1"/>
  <c r="I1283" i="1"/>
  <c r="I1293" i="1"/>
  <c r="I1307" i="1"/>
  <c r="H1217" i="1"/>
  <c r="J1217" i="1" s="1"/>
  <c r="H1225" i="1"/>
  <c r="J1225" i="1" s="1"/>
  <c r="H1233" i="1"/>
  <c r="J1233" i="1" s="1"/>
  <c r="D882" i="26" s="1"/>
  <c r="H1241" i="1"/>
  <c r="J1241" i="1" s="1"/>
  <c r="D886" i="26" s="1"/>
  <c r="H1249" i="1"/>
  <c r="J1249" i="1" s="1"/>
  <c r="H1257" i="1"/>
  <c r="J1257" i="1" s="1"/>
  <c r="D896" i="26" s="1"/>
  <c r="H1265" i="1"/>
  <c r="J1265" i="1" s="1"/>
  <c r="H1273" i="1"/>
  <c r="J1273" i="1" s="1"/>
  <c r="D908" i="26" s="1"/>
  <c r="H1281" i="1"/>
  <c r="J1281" i="1" s="1"/>
  <c r="H1289" i="1"/>
  <c r="J1289" i="1" s="1"/>
  <c r="H1297" i="1"/>
  <c r="J1297" i="1" s="1"/>
  <c r="H1305" i="1"/>
  <c r="J1305" i="1" s="1"/>
  <c r="D632" i="27" s="1"/>
  <c r="H1221" i="1"/>
  <c r="J1221" i="1" s="1"/>
  <c r="D872" i="26" s="1"/>
  <c r="H1229" i="1"/>
  <c r="J1229" i="1" s="1"/>
  <c r="D879" i="26" s="1"/>
  <c r="H1237" i="1"/>
  <c r="J1237" i="1" s="1"/>
  <c r="D884" i="26" s="1"/>
  <c r="H1245" i="1"/>
  <c r="J1245" i="1" s="1"/>
  <c r="D887" i="26" s="1"/>
  <c r="H1253" i="1"/>
  <c r="J1253" i="1" s="1"/>
  <c r="H1261" i="1"/>
  <c r="J1261" i="1" s="1"/>
  <c r="D899" i="26" s="1"/>
  <c r="H1269" i="1"/>
  <c r="J1269" i="1" s="1"/>
  <c r="D905" i="26" s="1"/>
  <c r="H1277" i="1"/>
  <c r="J1277" i="1" s="1"/>
  <c r="H1285" i="1"/>
  <c r="J1285" i="1" s="1"/>
  <c r="D915" i="26" s="1"/>
  <c r="H1293" i="1"/>
  <c r="J1293" i="1" s="1"/>
  <c r="H1301" i="1"/>
  <c r="J1301" i="1" s="1"/>
  <c r="D6" i="31"/>
  <c r="D5" i="31"/>
  <c r="D3" i="27"/>
  <c r="D6" i="27"/>
  <c r="D4" i="27"/>
  <c r="D4" i="31"/>
  <c r="F617" i="27"/>
  <c r="F616" i="27"/>
  <c r="F615" i="27"/>
  <c r="F614" i="27"/>
  <c r="F613" i="27"/>
  <c r="F612" i="27"/>
  <c r="F611" i="27"/>
  <c r="F610" i="27"/>
  <c r="F609" i="27"/>
  <c r="F608" i="27"/>
  <c r="F607" i="27"/>
  <c r="F606" i="27"/>
  <c r="F605" i="27"/>
  <c r="F604" i="27"/>
  <c r="F603" i="27"/>
  <c r="F602" i="27"/>
  <c r="F601" i="27"/>
  <c r="F600" i="27"/>
  <c r="F599" i="27"/>
  <c r="F598" i="27"/>
  <c r="F597" i="27"/>
  <c r="F596" i="27"/>
  <c r="F595" i="27"/>
  <c r="F594" i="27"/>
  <c r="F593" i="27"/>
  <c r="F592" i="27"/>
  <c r="F591" i="27"/>
  <c r="F590" i="27"/>
  <c r="F589" i="27"/>
  <c r="F588" i="27"/>
  <c r="F587" i="27"/>
  <c r="F586" i="27"/>
  <c r="F585" i="27"/>
  <c r="F584" i="27"/>
  <c r="F583" i="27"/>
  <c r="F582" i="27"/>
  <c r="F581" i="27"/>
  <c r="F580" i="27"/>
  <c r="F579" i="27"/>
  <c r="F578" i="27"/>
  <c r="F577" i="27"/>
  <c r="F576" i="27"/>
  <c r="F575" i="27"/>
  <c r="F574" i="27"/>
  <c r="F573" i="27"/>
  <c r="F572" i="27"/>
  <c r="F571" i="27"/>
  <c r="F570" i="27"/>
  <c r="F569" i="27"/>
  <c r="F568" i="27"/>
  <c r="F567" i="27"/>
  <c r="F566" i="27"/>
  <c r="F565" i="27"/>
  <c r="F564" i="27"/>
  <c r="F563" i="27"/>
  <c r="F562" i="27"/>
  <c r="F561" i="27"/>
  <c r="F560" i="27"/>
  <c r="F559" i="27"/>
  <c r="F558" i="27"/>
  <c r="F557" i="27"/>
  <c r="F556" i="27"/>
  <c r="F555" i="27"/>
  <c r="F554" i="27"/>
  <c r="F553" i="27"/>
  <c r="F552" i="27"/>
  <c r="F551" i="27"/>
  <c r="F550" i="27"/>
  <c r="F549" i="27"/>
  <c r="F548" i="27"/>
  <c r="F547" i="27"/>
  <c r="F546" i="27"/>
  <c r="F545" i="27"/>
  <c r="F544" i="27"/>
  <c r="F543" i="27"/>
  <c r="F542" i="27"/>
  <c r="F541" i="27"/>
  <c r="F540" i="27"/>
  <c r="F539" i="27"/>
  <c r="F538" i="27"/>
  <c r="F537" i="27"/>
  <c r="F536" i="27"/>
  <c r="F535" i="27"/>
  <c r="F534" i="27"/>
  <c r="F533" i="27"/>
  <c r="F532" i="27"/>
  <c r="F531" i="27"/>
  <c r="F530" i="27"/>
  <c r="F529" i="27"/>
  <c r="F528" i="27"/>
  <c r="F527" i="27"/>
  <c r="F526" i="27"/>
  <c r="F525" i="27"/>
  <c r="F524" i="27"/>
  <c r="F523" i="27"/>
  <c r="F522" i="27"/>
  <c r="F521" i="27"/>
  <c r="F520" i="27"/>
  <c r="F519" i="27"/>
  <c r="F518" i="27"/>
  <c r="F517" i="27"/>
  <c r="F516" i="27"/>
  <c r="F515" i="27"/>
  <c r="F514" i="27"/>
  <c r="F513" i="27"/>
  <c r="F512" i="27"/>
  <c r="F511" i="27"/>
  <c r="F510" i="27"/>
  <c r="F509" i="27"/>
  <c r="F508" i="27"/>
  <c r="F507" i="27"/>
  <c r="F506" i="27"/>
  <c r="F505" i="27"/>
  <c r="F504" i="27"/>
  <c r="F503" i="27"/>
  <c r="F502" i="27"/>
  <c r="F501" i="27"/>
  <c r="F500" i="27"/>
  <c r="F499" i="27"/>
  <c r="F498" i="27"/>
  <c r="F497" i="27"/>
  <c r="F496" i="27"/>
  <c r="F495" i="27"/>
  <c r="F494" i="27"/>
  <c r="F493" i="27"/>
  <c r="F492" i="27"/>
  <c r="F491" i="27"/>
  <c r="F490" i="27"/>
  <c r="F489" i="27"/>
  <c r="F488" i="27"/>
  <c r="F487" i="27"/>
  <c r="F486" i="27"/>
  <c r="F485" i="27"/>
  <c r="F484" i="27"/>
  <c r="F483" i="27"/>
  <c r="F482" i="27"/>
  <c r="F481" i="27"/>
  <c r="F480" i="27"/>
  <c r="F479" i="27"/>
  <c r="F478" i="27"/>
  <c r="F477" i="27"/>
  <c r="F476" i="27"/>
  <c r="F475" i="27"/>
  <c r="F474" i="27"/>
  <c r="F473" i="27"/>
  <c r="F472" i="27"/>
  <c r="F471" i="27"/>
  <c r="F470" i="27"/>
  <c r="F469" i="27"/>
  <c r="F468" i="27"/>
  <c r="F467" i="27"/>
  <c r="F466" i="27"/>
  <c r="F465" i="27"/>
  <c r="F464" i="27"/>
  <c r="F463" i="27"/>
  <c r="F462" i="27"/>
  <c r="F461" i="27"/>
  <c r="F460" i="27"/>
  <c r="F459" i="27"/>
  <c r="F458" i="27"/>
  <c r="F457" i="27"/>
  <c r="F456" i="27"/>
  <c r="F455" i="27"/>
  <c r="F454" i="27"/>
  <c r="F453" i="27"/>
  <c r="F452" i="27"/>
  <c r="F451" i="27"/>
  <c r="F450" i="27"/>
  <c r="F449" i="27"/>
  <c r="F448" i="27"/>
  <c r="F447" i="27"/>
  <c r="F446" i="27"/>
  <c r="F445" i="27"/>
  <c r="F444" i="27"/>
  <c r="F443" i="27"/>
  <c r="F442" i="27"/>
  <c r="F441" i="27"/>
  <c r="F440" i="27"/>
  <c r="F439" i="27"/>
  <c r="F438" i="27"/>
  <c r="F437" i="27"/>
  <c r="F436" i="27"/>
  <c r="F435" i="27"/>
  <c r="F434" i="27"/>
  <c r="F433" i="27"/>
  <c r="F432" i="27"/>
  <c r="F431" i="27"/>
  <c r="F430" i="27"/>
  <c r="F429" i="27"/>
  <c r="F428" i="27"/>
  <c r="F427" i="27"/>
  <c r="F426" i="27"/>
  <c r="F425" i="27"/>
  <c r="F424" i="27"/>
  <c r="F423" i="27"/>
  <c r="F422" i="27"/>
  <c r="F421" i="27"/>
  <c r="F420" i="27"/>
  <c r="F419" i="27"/>
  <c r="F418" i="27"/>
  <c r="F417" i="27"/>
  <c r="F416" i="27"/>
  <c r="F415" i="27"/>
  <c r="F414" i="27"/>
  <c r="F413" i="27"/>
  <c r="F412" i="27"/>
  <c r="F411" i="27"/>
  <c r="F410" i="27"/>
  <c r="F409" i="27"/>
  <c r="F408" i="27"/>
  <c r="F407" i="27"/>
  <c r="F406" i="27"/>
  <c r="F405" i="27"/>
  <c r="F404" i="27"/>
  <c r="F403" i="27"/>
  <c r="F402" i="27"/>
  <c r="F401" i="27"/>
  <c r="F400" i="27"/>
  <c r="F399" i="27"/>
  <c r="F398" i="27"/>
  <c r="F397" i="27"/>
  <c r="F396" i="27"/>
  <c r="F395" i="27"/>
  <c r="F394" i="27"/>
  <c r="F393" i="27"/>
  <c r="F392" i="27"/>
  <c r="F391" i="27"/>
  <c r="F390" i="27"/>
  <c r="F389" i="27"/>
  <c r="F388" i="27"/>
  <c r="F387" i="27"/>
  <c r="F386" i="27"/>
  <c r="F385" i="27"/>
  <c r="F384" i="27"/>
  <c r="F383" i="27"/>
  <c r="F382" i="27"/>
  <c r="F381" i="27"/>
  <c r="F380" i="27"/>
  <c r="F379" i="27"/>
  <c r="F378" i="27"/>
  <c r="F377" i="27"/>
  <c r="F376" i="27"/>
  <c r="F375" i="27"/>
  <c r="F374" i="27"/>
  <c r="F373" i="27"/>
  <c r="F372" i="27"/>
  <c r="F371" i="27"/>
  <c r="F370" i="27"/>
  <c r="F369" i="27"/>
  <c r="F368" i="27"/>
  <c r="F367" i="27"/>
  <c r="F366" i="27"/>
  <c r="F365" i="27"/>
  <c r="F364" i="27"/>
  <c r="F363" i="27"/>
  <c r="F362" i="27"/>
  <c r="F361" i="27"/>
  <c r="F360" i="27"/>
  <c r="F359" i="27"/>
  <c r="F358" i="27"/>
  <c r="F357" i="27"/>
  <c r="F356" i="27"/>
  <c r="F355" i="27"/>
  <c r="F354" i="27"/>
  <c r="F353" i="27"/>
  <c r="F352" i="27"/>
  <c r="F351" i="27"/>
  <c r="F350" i="27"/>
  <c r="F349" i="27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F290" i="27"/>
  <c r="F289" i="27"/>
  <c r="F288" i="27"/>
  <c r="F287" i="27"/>
  <c r="F286" i="27"/>
  <c r="F285" i="27"/>
  <c r="F284" i="27"/>
  <c r="F283" i="27"/>
  <c r="F282" i="27"/>
  <c r="F281" i="27"/>
  <c r="F280" i="27"/>
  <c r="F279" i="27"/>
  <c r="F278" i="27"/>
  <c r="F277" i="27"/>
  <c r="F276" i="27"/>
  <c r="F275" i="27"/>
  <c r="F274" i="27"/>
  <c r="F273" i="27"/>
  <c r="F272" i="27"/>
  <c r="F271" i="27"/>
  <c r="F270" i="27"/>
  <c r="F269" i="27"/>
  <c r="F268" i="27"/>
  <c r="F267" i="27"/>
  <c r="F266" i="27"/>
  <c r="F265" i="27"/>
  <c r="F264" i="27"/>
  <c r="F263" i="27"/>
  <c r="F262" i="27"/>
  <c r="F261" i="27"/>
  <c r="F260" i="27"/>
  <c r="F259" i="27"/>
  <c r="F258" i="27"/>
  <c r="F257" i="27"/>
  <c r="F256" i="27"/>
  <c r="F255" i="27"/>
  <c r="F254" i="27"/>
  <c r="F253" i="27"/>
  <c r="F252" i="27"/>
  <c r="F251" i="27"/>
  <c r="F250" i="27"/>
  <c r="F249" i="27"/>
  <c r="F248" i="27"/>
  <c r="F247" i="27"/>
  <c r="F246" i="27"/>
  <c r="F245" i="27"/>
  <c r="F244" i="27"/>
  <c r="F243" i="27"/>
  <c r="F242" i="27"/>
  <c r="F241" i="27"/>
  <c r="F240" i="27"/>
  <c r="F239" i="27"/>
  <c r="F238" i="27"/>
  <c r="F237" i="27"/>
  <c r="F236" i="27"/>
  <c r="F235" i="27"/>
  <c r="F234" i="27"/>
  <c r="F233" i="27"/>
  <c r="F232" i="27"/>
  <c r="F231" i="27"/>
  <c r="F230" i="27"/>
  <c r="F229" i="27"/>
  <c r="F228" i="27"/>
  <c r="F227" i="27"/>
  <c r="F226" i="27"/>
  <c r="F225" i="27"/>
  <c r="F224" i="27"/>
  <c r="F223" i="27"/>
  <c r="F222" i="27"/>
  <c r="F221" i="27"/>
  <c r="F220" i="27"/>
  <c r="F219" i="27"/>
  <c r="F218" i="27"/>
  <c r="F217" i="27"/>
  <c r="F216" i="27"/>
  <c r="F215" i="27"/>
  <c r="F214" i="27"/>
  <c r="F213" i="27"/>
  <c r="F212" i="27"/>
  <c r="F211" i="27"/>
  <c r="F210" i="27"/>
  <c r="F209" i="27"/>
  <c r="F208" i="27"/>
  <c r="F207" i="27"/>
  <c r="F206" i="27"/>
  <c r="F205" i="27"/>
  <c r="F204" i="27"/>
  <c r="F203" i="27"/>
  <c r="F202" i="27"/>
  <c r="F201" i="27"/>
  <c r="F200" i="27"/>
  <c r="F199" i="27"/>
  <c r="F198" i="27"/>
  <c r="F197" i="27"/>
  <c r="F196" i="27"/>
  <c r="F195" i="27"/>
  <c r="F194" i="27"/>
  <c r="F193" i="27"/>
  <c r="F192" i="27"/>
  <c r="F191" i="27"/>
  <c r="F190" i="27"/>
  <c r="F189" i="27"/>
  <c r="F188" i="27"/>
  <c r="F187" i="27"/>
  <c r="F186" i="27"/>
  <c r="F185" i="27"/>
  <c r="F184" i="27"/>
  <c r="F183" i="27"/>
  <c r="F182" i="27"/>
  <c r="F181" i="27"/>
  <c r="F180" i="27"/>
  <c r="F179" i="27"/>
  <c r="F178" i="27"/>
  <c r="F177" i="27"/>
  <c r="F176" i="27"/>
  <c r="F175" i="27"/>
  <c r="F174" i="27"/>
  <c r="F173" i="27"/>
  <c r="F172" i="27"/>
  <c r="F171" i="27"/>
  <c r="F170" i="27"/>
  <c r="F169" i="27"/>
  <c r="F168" i="27"/>
  <c r="F167" i="27"/>
  <c r="F166" i="27"/>
  <c r="F165" i="27"/>
  <c r="F164" i="27"/>
  <c r="F163" i="27"/>
  <c r="F162" i="27"/>
  <c r="F161" i="27"/>
  <c r="F160" i="27"/>
  <c r="F159" i="27"/>
  <c r="F158" i="27"/>
  <c r="F157" i="27"/>
  <c r="F156" i="27"/>
  <c r="F155" i="27"/>
  <c r="F154" i="27"/>
  <c r="F153" i="27"/>
  <c r="F152" i="27"/>
  <c r="F151" i="27"/>
  <c r="F150" i="27"/>
  <c r="F149" i="27"/>
  <c r="F148" i="27"/>
  <c r="F147" i="27"/>
  <c r="F146" i="27"/>
  <c r="F145" i="27"/>
  <c r="F144" i="27"/>
  <c r="F143" i="27"/>
  <c r="F142" i="27"/>
  <c r="F141" i="27"/>
  <c r="F140" i="27"/>
  <c r="F139" i="27"/>
  <c r="F138" i="27"/>
  <c r="F137" i="27"/>
  <c r="F136" i="27"/>
  <c r="F135" i="27"/>
  <c r="F134" i="27"/>
  <c r="F133" i="27"/>
  <c r="F132" i="27"/>
  <c r="F131" i="27"/>
  <c r="F130" i="27"/>
  <c r="F129" i="27"/>
  <c r="F128" i="27"/>
  <c r="F127" i="27"/>
  <c r="F126" i="27"/>
  <c r="F125" i="27"/>
  <c r="F124" i="27"/>
  <c r="F123" i="27"/>
  <c r="F122" i="27"/>
  <c r="F121" i="27"/>
  <c r="F120" i="27"/>
  <c r="F119" i="27"/>
  <c r="F118" i="27"/>
  <c r="F117" i="27"/>
  <c r="F116" i="27"/>
  <c r="F115" i="27"/>
  <c r="F114" i="27"/>
  <c r="F113" i="27"/>
  <c r="F112" i="27"/>
  <c r="F111" i="27"/>
  <c r="F110" i="27"/>
  <c r="F109" i="27"/>
  <c r="F108" i="27"/>
  <c r="F107" i="27"/>
  <c r="F106" i="27"/>
  <c r="F105" i="27"/>
  <c r="F104" i="27"/>
  <c r="F103" i="27"/>
  <c r="F102" i="27"/>
  <c r="F101" i="27"/>
  <c r="F100" i="27"/>
  <c r="F99" i="27"/>
  <c r="F98" i="27"/>
  <c r="F97" i="27"/>
  <c r="F96" i="27"/>
  <c r="F95" i="27"/>
  <c r="F94" i="27"/>
  <c r="F93" i="27"/>
  <c r="F92" i="27"/>
  <c r="F91" i="27"/>
  <c r="F90" i="27"/>
  <c r="F89" i="27"/>
  <c r="F88" i="27"/>
  <c r="F87" i="27"/>
  <c r="F86" i="27"/>
  <c r="F85" i="27"/>
  <c r="F84" i="27"/>
  <c r="F83" i="27"/>
  <c r="F82" i="27"/>
  <c r="F81" i="27"/>
  <c r="F80" i="27"/>
  <c r="F79" i="27"/>
  <c r="F78" i="27"/>
  <c r="F77" i="27"/>
  <c r="F76" i="27"/>
  <c r="F75" i="27"/>
  <c r="F74" i="27"/>
  <c r="F73" i="27"/>
  <c r="F72" i="27"/>
  <c r="F71" i="27"/>
  <c r="F70" i="27"/>
  <c r="F69" i="27"/>
  <c r="F68" i="27"/>
  <c r="F67" i="27"/>
  <c r="F66" i="27"/>
  <c r="F65" i="27"/>
  <c r="F64" i="27"/>
  <c r="F63" i="27"/>
  <c r="F62" i="27"/>
  <c r="F61" i="27"/>
  <c r="F60" i="27"/>
  <c r="F59" i="27"/>
  <c r="F58" i="27"/>
  <c r="F57" i="27"/>
  <c r="F56" i="27"/>
  <c r="F55" i="27"/>
  <c r="F54" i="27"/>
  <c r="F53" i="27"/>
  <c r="F52" i="27"/>
  <c r="F51" i="27"/>
  <c r="F50" i="27"/>
  <c r="F49" i="27"/>
  <c r="F48" i="27"/>
  <c r="F47" i="27"/>
  <c r="F46" i="27"/>
  <c r="F45" i="27"/>
  <c r="F44" i="27"/>
  <c r="F43" i="27"/>
  <c r="F42" i="27"/>
  <c r="F41" i="27"/>
  <c r="F40" i="27"/>
  <c r="F39" i="27"/>
  <c r="F38" i="27"/>
  <c r="F37" i="27"/>
  <c r="F36" i="27"/>
  <c r="F35" i="27"/>
  <c r="F34" i="27"/>
  <c r="F33" i="27"/>
  <c r="F32" i="27"/>
  <c r="F31" i="27"/>
  <c r="F30" i="27"/>
  <c r="F29" i="27"/>
  <c r="F28" i="27"/>
  <c r="F27" i="27"/>
  <c r="F26" i="27"/>
  <c r="F25" i="27"/>
  <c r="F24" i="27"/>
  <c r="F23" i="27"/>
  <c r="F22" i="27"/>
  <c r="F21" i="27"/>
  <c r="F20" i="27"/>
  <c r="F19" i="27"/>
  <c r="F18" i="27"/>
  <c r="F17" i="27"/>
  <c r="F16" i="27"/>
  <c r="F15" i="27"/>
  <c r="F14" i="27"/>
  <c r="F13" i="27"/>
  <c r="F12" i="27"/>
  <c r="F11" i="27"/>
  <c r="F10" i="27"/>
  <c r="F9" i="27"/>
  <c r="L8" i="27"/>
  <c r="F8" i="27"/>
  <c r="L7" i="27"/>
  <c r="F7" i="27"/>
  <c r="F6" i="27"/>
  <c r="F5" i="27"/>
  <c r="F4" i="27"/>
  <c r="H3" i="27"/>
  <c r="H2" i="27"/>
  <c r="F970" i="31"/>
  <c r="F969" i="31"/>
  <c r="F968" i="31"/>
  <c r="F967" i="31"/>
  <c r="F966" i="31"/>
  <c r="F965" i="31"/>
  <c r="F964" i="31"/>
  <c r="F963" i="31"/>
  <c r="F962" i="31"/>
  <c r="F961" i="31"/>
  <c r="F960" i="31"/>
  <c r="F959" i="31"/>
  <c r="F958" i="31"/>
  <c r="F957" i="31"/>
  <c r="F956" i="31"/>
  <c r="F955" i="31"/>
  <c r="F954" i="31"/>
  <c r="F953" i="31"/>
  <c r="F952" i="31"/>
  <c r="F951" i="31"/>
  <c r="F950" i="31"/>
  <c r="F949" i="31"/>
  <c r="F948" i="31"/>
  <c r="F947" i="31"/>
  <c r="F946" i="31"/>
  <c r="F945" i="31"/>
  <c r="F944" i="31"/>
  <c r="F943" i="31"/>
  <c r="F942" i="31"/>
  <c r="F941" i="31"/>
  <c r="F940" i="31"/>
  <c r="F939" i="31"/>
  <c r="F938" i="31"/>
  <c r="F937" i="31"/>
  <c r="F936" i="31"/>
  <c r="F935" i="31"/>
  <c r="F934" i="31"/>
  <c r="F933" i="31"/>
  <c r="F932" i="31"/>
  <c r="F931" i="31"/>
  <c r="F930" i="31"/>
  <c r="F929" i="31"/>
  <c r="F928" i="31"/>
  <c r="F927" i="31"/>
  <c r="F926" i="31"/>
  <c r="F925" i="31"/>
  <c r="F924" i="31"/>
  <c r="F923" i="31"/>
  <c r="F922" i="31"/>
  <c r="F921" i="31"/>
  <c r="F920" i="31"/>
  <c r="F919" i="31"/>
  <c r="F918" i="31"/>
  <c r="F917" i="31"/>
  <c r="F916" i="31"/>
  <c r="F915" i="31"/>
  <c r="F914" i="31"/>
  <c r="F913" i="31"/>
  <c r="F912" i="31"/>
  <c r="F911" i="31"/>
  <c r="F910" i="31"/>
  <c r="F909" i="31"/>
  <c r="F908" i="31"/>
  <c r="F907" i="31"/>
  <c r="F906" i="31"/>
  <c r="F905" i="31"/>
  <c r="F904" i="31"/>
  <c r="F903" i="31"/>
  <c r="F902" i="31"/>
  <c r="F901" i="31"/>
  <c r="F900" i="31"/>
  <c r="F899" i="31"/>
  <c r="F898" i="31"/>
  <c r="F897" i="31"/>
  <c r="F896" i="31"/>
  <c r="F895" i="31"/>
  <c r="F894" i="31"/>
  <c r="F893" i="31"/>
  <c r="F892" i="31"/>
  <c r="F891" i="31"/>
  <c r="F890" i="31"/>
  <c r="F889" i="31"/>
  <c r="F888" i="31"/>
  <c r="F887" i="31"/>
  <c r="F886" i="31"/>
  <c r="F885" i="31"/>
  <c r="F884" i="31"/>
  <c r="F883" i="31"/>
  <c r="F882" i="31"/>
  <c r="F881" i="31"/>
  <c r="F880" i="31"/>
  <c r="F879" i="31"/>
  <c r="F878" i="31"/>
  <c r="F877" i="31"/>
  <c r="F876" i="31"/>
  <c r="F875" i="31"/>
  <c r="F874" i="31"/>
  <c r="F873" i="31"/>
  <c r="F872" i="31"/>
  <c r="F871" i="31"/>
  <c r="F870" i="31"/>
  <c r="F869" i="31"/>
  <c r="F868" i="31"/>
  <c r="F867" i="31"/>
  <c r="F866" i="31"/>
  <c r="F865" i="31"/>
  <c r="F864" i="31"/>
  <c r="F863" i="31"/>
  <c r="F862" i="31"/>
  <c r="F861" i="31"/>
  <c r="F860" i="31"/>
  <c r="F859" i="31"/>
  <c r="F858" i="31"/>
  <c r="F857" i="31"/>
  <c r="F856" i="31"/>
  <c r="F855" i="31"/>
  <c r="F854" i="31"/>
  <c r="F853" i="31"/>
  <c r="F852" i="31"/>
  <c r="F851" i="31"/>
  <c r="F850" i="31"/>
  <c r="F849" i="31"/>
  <c r="F848" i="31"/>
  <c r="F847" i="31"/>
  <c r="F846" i="31"/>
  <c r="F845" i="31"/>
  <c r="F844" i="31"/>
  <c r="F843" i="31"/>
  <c r="F842" i="31"/>
  <c r="F841" i="31"/>
  <c r="F840" i="31"/>
  <c r="F839" i="31"/>
  <c r="F838" i="31"/>
  <c r="F837" i="31"/>
  <c r="F836" i="31"/>
  <c r="F835" i="31"/>
  <c r="F834" i="31"/>
  <c r="F833" i="31"/>
  <c r="F832" i="31"/>
  <c r="F831" i="31"/>
  <c r="F830" i="31"/>
  <c r="F829" i="31"/>
  <c r="F828" i="31"/>
  <c r="F827" i="31"/>
  <c r="F826" i="31"/>
  <c r="F825" i="31"/>
  <c r="F824" i="31"/>
  <c r="F823" i="31"/>
  <c r="F822" i="31"/>
  <c r="F821" i="31"/>
  <c r="F820" i="31"/>
  <c r="F819" i="31"/>
  <c r="F818" i="31"/>
  <c r="F817" i="31"/>
  <c r="F816" i="31"/>
  <c r="F815" i="31"/>
  <c r="F814" i="31"/>
  <c r="F813" i="31"/>
  <c r="F812" i="31"/>
  <c r="F811" i="31"/>
  <c r="F810" i="31"/>
  <c r="F809" i="31"/>
  <c r="F808" i="31"/>
  <c r="F807" i="31"/>
  <c r="F806" i="31"/>
  <c r="F805" i="31"/>
  <c r="F804" i="31"/>
  <c r="F803" i="31"/>
  <c r="F802" i="31"/>
  <c r="F801" i="31"/>
  <c r="F800" i="31"/>
  <c r="F799" i="31"/>
  <c r="F798" i="31"/>
  <c r="F797" i="31"/>
  <c r="F796" i="31"/>
  <c r="F795" i="31"/>
  <c r="F794" i="31"/>
  <c r="F793" i="31"/>
  <c r="F792" i="31"/>
  <c r="F791" i="31"/>
  <c r="F790" i="31"/>
  <c r="F789" i="31"/>
  <c r="F788" i="31"/>
  <c r="F787" i="31"/>
  <c r="F786" i="31"/>
  <c r="F785" i="31"/>
  <c r="F784" i="31"/>
  <c r="F783" i="31"/>
  <c r="F782" i="31"/>
  <c r="F781" i="31"/>
  <c r="F780" i="31"/>
  <c r="F779" i="31"/>
  <c r="F778" i="31"/>
  <c r="F777" i="31"/>
  <c r="F776" i="31"/>
  <c r="F775" i="31"/>
  <c r="F774" i="31"/>
  <c r="F773" i="31"/>
  <c r="F772" i="31"/>
  <c r="F771" i="31"/>
  <c r="F770" i="31"/>
  <c r="F769" i="31"/>
  <c r="F768" i="31"/>
  <c r="F767" i="31"/>
  <c r="F766" i="31"/>
  <c r="F765" i="31"/>
  <c r="F764" i="31"/>
  <c r="F763" i="31"/>
  <c r="F762" i="31"/>
  <c r="F761" i="31"/>
  <c r="F760" i="31"/>
  <c r="F759" i="31"/>
  <c r="F758" i="31"/>
  <c r="F757" i="31"/>
  <c r="F756" i="31"/>
  <c r="F755" i="31"/>
  <c r="F754" i="31"/>
  <c r="F753" i="31"/>
  <c r="F752" i="31"/>
  <c r="F751" i="31"/>
  <c r="F750" i="31"/>
  <c r="F749" i="31"/>
  <c r="F748" i="31"/>
  <c r="F747" i="31"/>
  <c r="F746" i="31"/>
  <c r="F745" i="31"/>
  <c r="F744" i="31"/>
  <c r="F743" i="31"/>
  <c r="F742" i="31"/>
  <c r="F741" i="31"/>
  <c r="F740" i="31"/>
  <c r="F739" i="31"/>
  <c r="F738" i="31"/>
  <c r="F737" i="31"/>
  <c r="F736" i="31"/>
  <c r="F735" i="31"/>
  <c r="F734" i="31"/>
  <c r="F733" i="31"/>
  <c r="F732" i="31"/>
  <c r="F731" i="31"/>
  <c r="F730" i="31"/>
  <c r="F729" i="31"/>
  <c r="F728" i="31"/>
  <c r="F727" i="31"/>
  <c r="F726" i="31"/>
  <c r="F725" i="31"/>
  <c r="F724" i="31"/>
  <c r="F723" i="31"/>
  <c r="F722" i="31"/>
  <c r="F721" i="31"/>
  <c r="F720" i="31"/>
  <c r="F719" i="31"/>
  <c r="F718" i="31"/>
  <c r="F717" i="31"/>
  <c r="F716" i="31"/>
  <c r="F715" i="31"/>
  <c r="F714" i="31"/>
  <c r="F713" i="31"/>
  <c r="F712" i="31"/>
  <c r="F711" i="31"/>
  <c r="F710" i="31"/>
  <c r="F709" i="31"/>
  <c r="F708" i="31"/>
  <c r="F707" i="31"/>
  <c r="F706" i="31"/>
  <c r="F705" i="31"/>
  <c r="F704" i="31"/>
  <c r="F703" i="31"/>
  <c r="F702" i="31"/>
  <c r="F701" i="31"/>
  <c r="F700" i="31"/>
  <c r="F699" i="31"/>
  <c r="F698" i="31"/>
  <c r="F697" i="31"/>
  <c r="F696" i="31"/>
  <c r="F695" i="31"/>
  <c r="F694" i="31"/>
  <c r="F693" i="31"/>
  <c r="F692" i="31"/>
  <c r="F691" i="31"/>
  <c r="F690" i="31"/>
  <c r="F689" i="31"/>
  <c r="F688" i="31"/>
  <c r="F687" i="31"/>
  <c r="F686" i="31"/>
  <c r="F685" i="31"/>
  <c r="F684" i="31"/>
  <c r="F683" i="31"/>
  <c r="F682" i="31"/>
  <c r="F681" i="31"/>
  <c r="F680" i="31"/>
  <c r="F679" i="31"/>
  <c r="F678" i="31"/>
  <c r="F677" i="31"/>
  <c r="F676" i="31"/>
  <c r="F675" i="31"/>
  <c r="F674" i="31"/>
  <c r="F673" i="31"/>
  <c r="F672" i="31"/>
  <c r="F671" i="31"/>
  <c r="F670" i="31"/>
  <c r="F669" i="31"/>
  <c r="F668" i="31"/>
  <c r="F667" i="31"/>
  <c r="F666" i="31"/>
  <c r="F665" i="31"/>
  <c r="F664" i="31"/>
  <c r="F663" i="31"/>
  <c r="F662" i="31"/>
  <c r="F661" i="31"/>
  <c r="F660" i="31"/>
  <c r="F659" i="31"/>
  <c r="F658" i="31"/>
  <c r="F657" i="31"/>
  <c r="F656" i="31"/>
  <c r="F655" i="31"/>
  <c r="F654" i="31"/>
  <c r="F653" i="31"/>
  <c r="F652" i="31"/>
  <c r="F651" i="31"/>
  <c r="F650" i="31"/>
  <c r="F649" i="31"/>
  <c r="F648" i="31"/>
  <c r="F647" i="31"/>
  <c r="F646" i="31"/>
  <c r="F645" i="31"/>
  <c r="F644" i="31"/>
  <c r="F643" i="31"/>
  <c r="F642" i="31"/>
  <c r="F641" i="31"/>
  <c r="F640" i="31"/>
  <c r="F639" i="31"/>
  <c r="F638" i="31"/>
  <c r="F637" i="31"/>
  <c r="F636" i="31"/>
  <c r="F635" i="31"/>
  <c r="F634" i="31"/>
  <c r="F633" i="31"/>
  <c r="F632" i="31"/>
  <c r="F631" i="31"/>
  <c r="F630" i="31"/>
  <c r="F629" i="31"/>
  <c r="F628" i="31"/>
  <c r="F627" i="31"/>
  <c r="F626" i="31"/>
  <c r="F625" i="31"/>
  <c r="F624" i="31"/>
  <c r="F623" i="31"/>
  <c r="F622" i="31"/>
  <c r="F621" i="31"/>
  <c r="F620" i="31"/>
  <c r="F619" i="31"/>
  <c r="F618" i="31"/>
  <c r="F617" i="31"/>
  <c r="F616" i="31"/>
  <c r="F615" i="31"/>
  <c r="F614" i="31"/>
  <c r="F613" i="31"/>
  <c r="F612" i="31"/>
  <c r="F611" i="31"/>
  <c r="F610" i="31"/>
  <c r="F609" i="31"/>
  <c r="F608" i="31"/>
  <c r="F607" i="31"/>
  <c r="F606" i="31"/>
  <c r="F605" i="31"/>
  <c r="F604" i="31"/>
  <c r="F603" i="31"/>
  <c r="F602" i="31"/>
  <c r="F601" i="31"/>
  <c r="F600" i="31"/>
  <c r="F599" i="31"/>
  <c r="F598" i="31"/>
  <c r="F597" i="31"/>
  <c r="F596" i="31"/>
  <c r="F595" i="31"/>
  <c r="F594" i="31"/>
  <c r="F593" i="31"/>
  <c r="F592" i="31"/>
  <c r="F591" i="31"/>
  <c r="F590" i="31"/>
  <c r="F589" i="31"/>
  <c r="F588" i="31"/>
  <c r="F587" i="31"/>
  <c r="F586" i="31"/>
  <c r="F585" i="31"/>
  <c r="F584" i="31"/>
  <c r="F583" i="31"/>
  <c r="F582" i="31"/>
  <c r="F581" i="31"/>
  <c r="F580" i="31"/>
  <c r="F579" i="31"/>
  <c r="F578" i="31"/>
  <c r="F577" i="31"/>
  <c r="F576" i="31"/>
  <c r="F575" i="31"/>
  <c r="F574" i="31"/>
  <c r="F573" i="31"/>
  <c r="F572" i="31"/>
  <c r="F571" i="31"/>
  <c r="F570" i="31"/>
  <c r="F569" i="31"/>
  <c r="F568" i="31"/>
  <c r="F567" i="31"/>
  <c r="F566" i="31"/>
  <c r="F565" i="31"/>
  <c r="F564" i="31"/>
  <c r="F563" i="31"/>
  <c r="F562" i="31"/>
  <c r="F561" i="31"/>
  <c r="F560" i="31"/>
  <c r="F559" i="31"/>
  <c r="F558" i="31"/>
  <c r="F557" i="31"/>
  <c r="F556" i="31"/>
  <c r="F555" i="31"/>
  <c r="F554" i="31"/>
  <c r="F553" i="31"/>
  <c r="F552" i="31"/>
  <c r="F551" i="31"/>
  <c r="F550" i="31"/>
  <c r="F549" i="31"/>
  <c r="F548" i="31"/>
  <c r="F547" i="31"/>
  <c r="F546" i="31"/>
  <c r="F545" i="31"/>
  <c r="F544" i="31"/>
  <c r="F543" i="31"/>
  <c r="F542" i="31"/>
  <c r="F541" i="31"/>
  <c r="F540" i="31"/>
  <c r="F539" i="31"/>
  <c r="F538" i="31"/>
  <c r="F537" i="31"/>
  <c r="F536" i="31"/>
  <c r="F535" i="31"/>
  <c r="F534" i="31"/>
  <c r="F533" i="31"/>
  <c r="F532" i="31"/>
  <c r="F531" i="31"/>
  <c r="F530" i="31"/>
  <c r="F529" i="31"/>
  <c r="F528" i="31"/>
  <c r="F527" i="31"/>
  <c r="F526" i="31"/>
  <c r="F525" i="31"/>
  <c r="F524" i="31"/>
  <c r="F523" i="31"/>
  <c r="F522" i="31"/>
  <c r="F521" i="31"/>
  <c r="F520" i="31"/>
  <c r="F519" i="31"/>
  <c r="F518" i="31"/>
  <c r="F517" i="31"/>
  <c r="F516" i="31"/>
  <c r="F515" i="31"/>
  <c r="F514" i="31"/>
  <c r="F513" i="31"/>
  <c r="F512" i="31"/>
  <c r="F511" i="31"/>
  <c r="F510" i="31"/>
  <c r="F509" i="31"/>
  <c r="F508" i="31"/>
  <c r="F507" i="31"/>
  <c r="F506" i="31"/>
  <c r="F505" i="31"/>
  <c r="F504" i="31"/>
  <c r="F503" i="31"/>
  <c r="F502" i="31"/>
  <c r="F501" i="31"/>
  <c r="F500" i="31"/>
  <c r="F499" i="31"/>
  <c r="F498" i="31"/>
  <c r="F497" i="31"/>
  <c r="F496" i="31"/>
  <c r="F495" i="31"/>
  <c r="F494" i="31"/>
  <c r="F493" i="31"/>
  <c r="F492" i="31"/>
  <c r="F491" i="31"/>
  <c r="F490" i="31"/>
  <c r="F489" i="31"/>
  <c r="F488" i="31"/>
  <c r="F487" i="31"/>
  <c r="F486" i="31"/>
  <c r="F485" i="31"/>
  <c r="F484" i="31"/>
  <c r="F483" i="31"/>
  <c r="F482" i="31"/>
  <c r="F481" i="31"/>
  <c r="F480" i="31"/>
  <c r="F479" i="31"/>
  <c r="F478" i="31"/>
  <c r="F477" i="31"/>
  <c r="F476" i="31"/>
  <c r="F475" i="31"/>
  <c r="F474" i="31"/>
  <c r="F473" i="31"/>
  <c r="F472" i="31"/>
  <c r="F471" i="31"/>
  <c r="F470" i="31"/>
  <c r="F469" i="31"/>
  <c r="F468" i="31"/>
  <c r="F467" i="31"/>
  <c r="F466" i="31"/>
  <c r="F465" i="31"/>
  <c r="F464" i="31"/>
  <c r="F463" i="31"/>
  <c r="F462" i="31"/>
  <c r="F461" i="31"/>
  <c r="F460" i="31"/>
  <c r="F459" i="31"/>
  <c r="F458" i="31"/>
  <c r="F457" i="31"/>
  <c r="F456" i="31"/>
  <c r="F455" i="31"/>
  <c r="F454" i="31"/>
  <c r="F453" i="31"/>
  <c r="F452" i="31"/>
  <c r="F451" i="31"/>
  <c r="F450" i="31"/>
  <c r="F449" i="31"/>
  <c r="F448" i="31"/>
  <c r="F447" i="31"/>
  <c r="F446" i="31"/>
  <c r="F445" i="31"/>
  <c r="F444" i="31"/>
  <c r="F443" i="31"/>
  <c r="F442" i="31"/>
  <c r="F441" i="31"/>
  <c r="F440" i="31"/>
  <c r="F439" i="31"/>
  <c r="F438" i="31"/>
  <c r="F437" i="31"/>
  <c r="F436" i="31"/>
  <c r="F435" i="31"/>
  <c r="F434" i="31"/>
  <c r="F433" i="31"/>
  <c r="F432" i="31"/>
  <c r="F431" i="31"/>
  <c r="F430" i="31"/>
  <c r="F429" i="31"/>
  <c r="F428" i="31"/>
  <c r="F427" i="31"/>
  <c r="F426" i="31"/>
  <c r="F425" i="31"/>
  <c r="F424" i="31"/>
  <c r="F423" i="31"/>
  <c r="F422" i="31"/>
  <c r="F421" i="31"/>
  <c r="F420" i="31"/>
  <c r="F419" i="31"/>
  <c r="F418" i="31"/>
  <c r="F417" i="31"/>
  <c r="F416" i="31"/>
  <c r="F415" i="31"/>
  <c r="F414" i="31"/>
  <c r="F413" i="31"/>
  <c r="F412" i="31"/>
  <c r="F411" i="31"/>
  <c r="F410" i="31"/>
  <c r="F409" i="31"/>
  <c r="F408" i="31"/>
  <c r="F407" i="31"/>
  <c r="F406" i="31"/>
  <c r="F405" i="31"/>
  <c r="F404" i="31"/>
  <c r="F403" i="31"/>
  <c r="F402" i="31"/>
  <c r="F401" i="31"/>
  <c r="F400" i="31"/>
  <c r="F399" i="31"/>
  <c r="F398" i="31"/>
  <c r="F397" i="31"/>
  <c r="F396" i="31"/>
  <c r="F395" i="31"/>
  <c r="F394" i="31"/>
  <c r="F393" i="31"/>
  <c r="F392" i="31"/>
  <c r="F391" i="31"/>
  <c r="F390" i="31"/>
  <c r="F389" i="31"/>
  <c r="F388" i="31"/>
  <c r="F387" i="31"/>
  <c r="F386" i="31"/>
  <c r="F385" i="31"/>
  <c r="F384" i="31"/>
  <c r="F383" i="31"/>
  <c r="F382" i="31"/>
  <c r="F381" i="31"/>
  <c r="F380" i="31"/>
  <c r="F379" i="31"/>
  <c r="F378" i="31"/>
  <c r="F377" i="31"/>
  <c r="F376" i="31"/>
  <c r="F375" i="31"/>
  <c r="F374" i="31"/>
  <c r="F373" i="31"/>
  <c r="F372" i="31"/>
  <c r="F371" i="31"/>
  <c r="F370" i="31"/>
  <c r="F369" i="31"/>
  <c r="F368" i="31"/>
  <c r="F367" i="31"/>
  <c r="F366" i="31"/>
  <c r="F365" i="31"/>
  <c r="F364" i="31"/>
  <c r="F363" i="31"/>
  <c r="F362" i="31"/>
  <c r="F361" i="31"/>
  <c r="F360" i="31"/>
  <c r="F359" i="31"/>
  <c r="F358" i="31"/>
  <c r="F357" i="31"/>
  <c r="F356" i="31"/>
  <c r="F355" i="31"/>
  <c r="F354" i="31"/>
  <c r="F353" i="31"/>
  <c r="F352" i="31"/>
  <c r="F351" i="31"/>
  <c r="F350" i="31"/>
  <c r="F349" i="31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F290" i="31"/>
  <c r="F289" i="31"/>
  <c r="F288" i="31"/>
  <c r="F287" i="31"/>
  <c r="F286" i="31"/>
  <c r="F285" i="31"/>
  <c r="F284" i="31"/>
  <c r="F283" i="31"/>
  <c r="F282" i="31"/>
  <c r="F281" i="31"/>
  <c r="F280" i="31"/>
  <c r="F279" i="31"/>
  <c r="F278" i="31"/>
  <c r="F277" i="31"/>
  <c r="F276" i="31"/>
  <c r="F275" i="31"/>
  <c r="F274" i="31"/>
  <c r="F273" i="31"/>
  <c r="F272" i="31"/>
  <c r="F271" i="31"/>
  <c r="F270" i="31"/>
  <c r="F269" i="31"/>
  <c r="F268" i="31"/>
  <c r="F267" i="31"/>
  <c r="F266" i="31"/>
  <c r="F265" i="31"/>
  <c r="F264" i="31"/>
  <c r="F263" i="31"/>
  <c r="F262" i="31"/>
  <c r="F261" i="31"/>
  <c r="F260" i="31"/>
  <c r="F259" i="31"/>
  <c r="F258" i="31"/>
  <c r="F257" i="31"/>
  <c r="F256" i="31"/>
  <c r="F255" i="31"/>
  <c r="F254" i="31"/>
  <c r="F253" i="31"/>
  <c r="F252" i="31"/>
  <c r="F251" i="31"/>
  <c r="F250" i="31"/>
  <c r="F249" i="31"/>
  <c r="F248" i="31"/>
  <c r="F247" i="31"/>
  <c r="F246" i="31"/>
  <c r="F245" i="31"/>
  <c r="F244" i="31"/>
  <c r="F243" i="31"/>
  <c r="F242" i="31"/>
  <c r="F241" i="31"/>
  <c r="F240" i="31"/>
  <c r="F239" i="31"/>
  <c r="F238" i="31"/>
  <c r="F237" i="31"/>
  <c r="F236" i="31"/>
  <c r="F235" i="31"/>
  <c r="F234" i="31"/>
  <c r="F233" i="31"/>
  <c r="F232" i="31"/>
  <c r="F231" i="31"/>
  <c r="F230" i="31"/>
  <c r="F229" i="31"/>
  <c r="F228" i="31"/>
  <c r="F227" i="31"/>
  <c r="F226" i="31"/>
  <c r="F225" i="31"/>
  <c r="F224" i="31"/>
  <c r="F223" i="31"/>
  <c r="F222" i="31"/>
  <c r="F221" i="31"/>
  <c r="F220" i="31"/>
  <c r="F219" i="31"/>
  <c r="F218" i="31"/>
  <c r="F217" i="31"/>
  <c r="F216" i="31"/>
  <c r="F215" i="31"/>
  <c r="F214" i="31"/>
  <c r="F213" i="31"/>
  <c r="F212" i="31"/>
  <c r="F211" i="31"/>
  <c r="F210" i="31"/>
  <c r="F209" i="31"/>
  <c r="F208" i="31"/>
  <c r="F207" i="31"/>
  <c r="F206" i="31"/>
  <c r="F205" i="31"/>
  <c r="F204" i="31"/>
  <c r="F203" i="31"/>
  <c r="F202" i="31"/>
  <c r="F201" i="31"/>
  <c r="F200" i="31"/>
  <c r="F199" i="31"/>
  <c r="F198" i="31"/>
  <c r="F197" i="31"/>
  <c r="F196" i="31"/>
  <c r="F195" i="31"/>
  <c r="F194" i="31"/>
  <c r="F193" i="31"/>
  <c r="F192" i="31"/>
  <c r="F191" i="31"/>
  <c r="F190" i="31"/>
  <c r="F189" i="31"/>
  <c r="F188" i="31"/>
  <c r="F187" i="31"/>
  <c r="F186" i="31"/>
  <c r="F185" i="31"/>
  <c r="F184" i="31"/>
  <c r="F183" i="31"/>
  <c r="F182" i="31"/>
  <c r="F181" i="31"/>
  <c r="F180" i="31"/>
  <c r="F179" i="31"/>
  <c r="F178" i="31"/>
  <c r="F177" i="31"/>
  <c r="F176" i="31"/>
  <c r="F175" i="31"/>
  <c r="F174" i="31"/>
  <c r="F173" i="31"/>
  <c r="F172" i="31"/>
  <c r="F171" i="31"/>
  <c r="F170" i="31"/>
  <c r="F169" i="31"/>
  <c r="F168" i="31"/>
  <c r="F167" i="31"/>
  <c r="F166" i="31"/>
  <c r="F165" i="31"/>
  <c r="F164" i="31"/>
  <c r="F163" i="31"/>
  <c r="F162" i="31"/>
  <c r="F161" i="31"/>
  <c r="F160" i="31"/>
  <c r="F159" i="31"/>
  <c r="F158" i="31"/>
  <c r="F157" i="31"/>
  <c r="F156" i="31"/>
  <c r="F155" i="31"/>
  <c r="F154" i="31"/>
  <c r="F153" i="31"/>
  <c r="F152" i="31"/>
  <c r="F151" i="31"/>
  <c r="F150" i="31"/>
  <c r="F149" i="31"/>
  <c r="F148" i="31"/>
  <c r="F147" i="31"/>
  <c r="F146" i="31"/>
  <c r="F145" i="31"/>
  <c r="F144" i="31"/>
  <c r="F143" i="31"/>
  <c r="F142" i="31"/>
  <c r="F141" i="31"/>
  <c r="F140" i="31"/>
  <c r="F139" i="31"/>
  <c r="F138" i="31"/>
  <c r="F137" i="31"/>
  <c r="F136" i="31"/>
  <c r="F135" i="31"/>
  <c r="F134" i="31"/>
  <c r="F133" i="31"/>
  <c r="F132" i="31"/>
  <c r="F131" i="31"/>
  <c r="F130" i="31"/>
  <c r="F129" i="31"/>
  <c r="F128" i="31"/>
  <c r="F127" i="31"/>
  <c r="F126" i="31"/>
  <c r="F125" i="31"/>
  <c r="F124" i="31"/>
  <c r="F123" i="31"/>
  <c r="F122" i="31"/>
  <c r="F121" i="31"/>
  <c r="F120" i="31"/>
  <c r="F119" i="31"/>
  <c r="F118" i="31"/>
  <c r="F117" i="31"/>
  <c r="F116" i="31"/>
  <c r="F115" i="31"/>
  <c r="F114" i="31"/>
  <c r="F113" i="31"/>
  <c r="F112" i="31"/>
  <c r="F111" i="31"/>
  <c r="F110" i="31"/>
  <c r="F109" i="31"/>
  <c r="F108" i="31"/>
  <c r="F107" i="31"/>
  <c r="F106" i="31"/>
  <c r="F105" i="31"/>
  <c r="F104" i="31"/>
  <c r="F103" i="31"/>
  <c r="F102" i="31"/>
  <c r="F101" i="31"/>
  <c r="F100" i="31"/>
  <c r="F99" i="31"/>
  <c r="F98" i="31"/>
  <c r="F97" i="31"/>
  <c r="F96" i="31"/>
  <c r="F95" i="31"/>
  <c r="F94" i="31"/>
  <c r="F93" i="31"/>
  <c r="F92" i="31"/>
  <c r="F91" i="31"/>
  <c r="F90" i="31"/>
  <c r="F89" i="31"/>
  <c r="F88" i="31"/>
  <c r="F87" i="31"/>
  <c r="F86" i="31"/>
  <c r="F85" i="31"/>
  <c r="F84" i="31"/>
  <c r="F83" i="31"/>
  <c r="F82" i="31"/>
  <c r="F81" i="31"/>
  <c r="F80" i="31"/>
  <c r="F79" i="31"/>
  <c r="F78" i="31"/>
  <c r="F77" i="31"/>
  <c r="F76" i="31"/>
  <c r="F75" i="31"/>
  <c r="F74" i="31"/>
  <c r="F73" i="31"/>
  <c r="F72" i="31"/>
  <c r="F71" i="31"/>
  <c r="F70" i="31"/>
  <c r="F69" i="31"/>
  <c r="F68" i="31"/>
  <c r="F67" i="31"/>
  <c r="F66" i="31"/>
  <c r="F65" i="31"/>
  <c r="F64" i="31"/>
  <c r="F63" i="31"/>
  <c r="F62" i="31"/>
  <c r="F61" i="31"/>
  <c r="F60" i="31"/>
  <c r="F59" i="31"/>
  <c r="F58" i="31"/>
  <c r="F57" i="31"/>
  <c r="F56" i="31"/>
  <c r="F55" i="31"/>
  <c r="F54" i="31"/>
  <c r="F53" i="31"/>
  <c r="F52" i="31"/>
  <c r="F51" i="31"/>
  <c r="F50" i="31"/>
  <c r="F49" i="31"/>
  <c r="F48" i="31"/>
  <c r="F47" i="31"/>
  <c r="F46" i="31"/>
  <c r="F45" i="31"/>
  <c r="F44" i="31"/>
  <c r="F43" i="31"/>
  <c r="F42" i="31"/>
  <c r="F41" i="31"/>
  <c r="F40" i="31"/>
  <c r="F39" i="31"/>
  <c r="F38" i="31"/>
  <c r="F37" i="31"/>
  <c r="F36" i="31"/>
  <c r="F35" i="31"/>
  <c r="F34" i="31"/>
  <c r="F33" i="31"/>
  <c r="F32" i="31"/>
  <c r="F31" i="31"/>
  <c r="F30" i="31"/>
  <c r="F29" i="31"/>
  <c r="F28" i="31"/>
  <c r="F27" i="31"/>
  <c r="F26" i="31"/>
  <c r="F25" i="31"/>
  <c r="F24" i="31"/>
  <c r="F23" i="31"/>
  <c r="F22" i="31"/>
  <c r="F21" i="31"/>
  <c r="F20" i="31"/>
  <c r="F19" i="31"/>
  <c r="F18" i="31"/>
  <c r="F17" i="31"/>
  <c r="F16" i="31"/>
  <c r="F15" i="31"/>
  <c r="F14" i="31"/>
  <c r="H13" i="31"/>
  <c r="F13" i="31"/>
  <c r="H12" i="31"/>
  <c r="I12" i="31" s="1"/>
  <c r="F12" i="31"/>
  <c r="H11" i="31"/>
  <c r="F11" i="31"/>
  <c r="F10" i="31"/>
  <c r="F9" i="31"/>
  <c r="L8" i="31"/>
  <c r="L9" i="31" s="1"/>
  <c r="L7" i="31"/>
  <c r="H3" i="31"/>
  <c r="E3" i="31"/>
  <c r="D3" i="31"/>
  <c r="C3" i="31"/>
  <c r="H2" i="31"/>
  <c r="E2" i="31"/>
  <c r="D2" i="31"/>
  <c r="C2" i="31"/>
  <c r="F460" i="26"/>
  <c r="F459" i="26"/>
  <c r="F458" i="26"/>
  <c r="F457" i="26"/>
  <c r="F456" i="26"/>
  <c r="F455" i="26"/>
  <c r="F454" i="26"/>
  <c r="F453" i="26"/>
  <c r="F452" i="26"/>
  <c r="F451" i="26"/>
  <c r="F450" i="26"/>
  <c r="F449" i="26"/>
  <c r="F448" i="26"/>
  <c r="F447" i="26"/>
  <c r="F446" i="26"/>
  <c r="F445" i="26"/>
  <c r="F444" i="26"/>
  <c r="F443" i="26"/>
  <c r="F442" i="26"/>
  <c r="F441" i="26"/>
  <c r="F440" i="26"/>
  <c r="F439" i="26"/>
  <c r="F438" i="26"/>
  <c r="F437" i="26"/>
  <c r="F436" i="26"/>
  <c r="F435" i="26"/>
  <c r="F434" i="26"/>
  <c r="F433" i="26"/>
  <c r="F432" i="26"/>
  <c r="F431" i="26"/>
  <c r="F430" i="26"/>
  <c r="F429" i="26"/>
  <c r="F428" i="26"/>
  <c r="F427" i="26"/>
  <c r="F426" i="26"/>
  <c r="F425" i="26"/>
  <c r="F424" i="26"/>
  <c r="F423" i="26"/>
  <c r="F422" i="26"/>
  <c r="F421" i="26"/>
  <c r="F420" i="26"/>
  <c r="F419" i="26"/>
  <c r="F418" i="26"/>
  <c r="F417" i="26"/>
  <c r="F416" i="26"/>
  <c r="F415" i="26"/>
  <c r="F414" i="26"/>
  <c r="F413" i="26"/>
  <c r="F412" i="26"/>
  <c r="F411" i="26"/>
  <c r="F410" i="26"/>
  <c r="F409" i="26"/>
  <c r="F408" i="26"/>
  <c r="F407" i="26"/>
  <c r="F406" i="26"/>
  <c r="F405" i="26"/>
  <c r="F404" i="26"/>
  <c r="F403" i="26"/>
  <c r="F402" i="26"/>
  <c r="F401" i="26"/>
  <c r="F400" i="26"/>
  <c r="F399" i="26"/>
  <c r="F398" i="26"/>
  <c r="F397" i="26"/>
  <c r="F396" i="26"/>
  <c r="F395" i="26"/>
  <c r="F394" i="26"/>
  <c r="F393" i="26"/>
  <c r="F392" i="26"/>
  <c r="F391" i="26"/>
  <c r="F390" i="26"/>
  <c r="F389" i="26"/>
  <c r="F388" i="26"/>
  <c r="F387" i="26"/>
  <c r="F386" i="26"/>
  <c r="F385" i="26"/>
  <c r="F384" i="26"/>
  <c r="F383" i="26"/>
  <c r="F382" i="26"/>
  <c r="F381" i="26"/>
  <c r="F380" i="26"/>
  <c r="F379" i="26"/>
  <c r="F378" i="26"/>
  <c r="F377" i="26"/>
  <c r="F376" i="26"/>
  <c r="F375" i="26"/>
  <c r="F374" i="26"/>
  <c r="F373" i="26"/>
  <c r="F372" i="26"/>
  <c r="F371" i="26"/>
  <c r="F370" i="26"/>
  <c r="F369" i="26"/>
  <c r="F368" i="26"/>
  <c r="F367" i="26"/>
  <c r="F366" i="26"/>
  <c r="F365" i="26"/>
  <c r="F364" i="26"/>
  <c r="F363" i="26"/>
  <c r="F362" i="26"/>
  <c r="F361" i="26"/>
  <c r="F360" i="26"/>
  <c r="F359" i="26"/>
  <c r="F358" i="26"/>
  <c r="F357" i="26"/>
  <c r="F356" i="26"/>
  <c r="F355" i="26"/>
  <c r="F354" i="26"/>
  <c r="F353" i="26"/>
  <c r="F352" i="26"/>
  <c r="F351" i="26"/>
  <c r="F350" i="26"/>
  <c r="F349" i="26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F290" i="26"/>
  <c r="F289" i="26"/>
  <c r="F288" i="26"/>
  <c r="F287" i="26"/>
  <c r="F286" i="26"/>
  <c r="F285" i="26"/>
  <c r="F284" i="26"/>
  <c r="F283" i="26"/>
  <c r="F282" i="26"/>
  <c r="F281" i="26"/>
  <c r="F280" i="26"/>
  <c r="F279" i="26"/>
  <c r="F278" i="26"/>
  <c r="F277" i="26"/>
  <c r="F276" i="26"/>
  <c r="F275" i="26"/>
  <c r="F274" i="26"/>
  <c r="F273" i="26"/>
  <c r="F272" i="26"/>
  <c r="F271" i="26"/>
  <c r="F270" i="26"/>
  <c r="F269" i="26"/>
  <c r="F268" i="26"/>
  <c r="F267" i="26"/>
  <c r="F266" i="26"/>
  <c r="F265" i="26"/>
  <c r="F264" i="26"/>
  <c r="F263" i="26"/>
  <c r="F262" i="26"/>
  <c r="F261" i="26"/>
  <c r="F260" i="26"/>
  <c r="F259" i="26"/>
  <c r="F258" i="26"/>
  <c r="F257" i="26"/>
  <c r="F256" i="26"/>
  <c r="F255" i="26"/>
  <c r="F254" i="26"/>
  <c r="F253" i="26"/>
  <c r="F252" i="26"/>
  <c r="F251" i="26"/>
  <c r="F250" i="26"/>
  <c r="F249" i="26"/>
  <c r="F248" i="26"/>
  <c r="F247" i="26"/>
  <c r="F246" i="26"/>
  <c r="F245" i="26"/>
  <c r="F244" i="26"/>
  <c r="F243" i="26"/>
  <c r="F242" i="26"/>
  <c r="F241" i="26"/>
  <c r="F240" i="26"/>
  <c r="F239" i="26"/>
  <c r="F238" i="26"/>
  <c r="F237" i="26"/>
  <c r="F236" i="26"/>
  <c r="F235" i="26"/>
  <c r="F234" i="26"/>
  <c r="F233" i="26"/>
  <c r="F232" i="26"/>
  <c r="F231" i="26"/>
  <c r="F230" i="26"/>
  <c r="F229" i="26"/>
  <c r="F228" i="26"/>
  <c r="F227" i="26"/>
  <c r="F226" i="26"/>
  <c r="F225" i="26"/>
  <c r="F224" i="26"/>
  <c r="F223" i="26"/>
  <c r="F222" i="26"/>
  <c r="F221" i="26"/>
  <c r="F220" i="26"/>
  <c r="F219" i="26"/>
  <c r="F218" i="26"/>
  <c r="F217" i="26"/>
  <c r="F216" i="26"/>
  <c r="F215" i="26"/>
  <c r="F214" i="26"/>
  <c r="F213" i="26"/>
  <c r="F212" i="26"/>
  <c r="F211" i="26"/>
  <c r="F210" i="26"/>
  <c r="F209" i="26"/>
  <c r="F208" i="26"/>
  <c r="F207" i="26"/>
  <c r="F206" i="26"/>
  <c r="F205" i="26"/>
  <c r="F204" i="26"/>
  <c r="F203" i="26"/>
  <c r="F202" i="26"/>
  <c r="F201" i="26"/>
  <c r="F200" i="26"/>
  <c r="F199" i="26"/>
  <c r="F198" i="26"/>
  <c r="F197" i="26"/>
  <c r="F196" i="26"/>
  <c r="F195" i="26"/>
  <c r="F194" i="26"/>
  <c r="F193" i="26"/>
  <c r="F192" i="26"/>
  <c r="F191" i="26"/>
  <c r="F190" i="26"/>
  <c r="F189" i="26"/>
  <c r="F188" i="26"/>
  <c r="F187" i="26"/>
  <c r="F186" i="26"/>
  <c r="F185" i="26"/>
  <c r="F184" i="26"/>
  <c r="F183" i="26"/>
  <c r="F182" i="26"/>
  <c r="F181" i="26"/>
  <c r="F180" i="26"/>
  <c r="F179" i="26"/>
  <c r="F178" i="26"/>
  <c r="F177" i="26"/>
  <c r="F176" i="26"/>
  <c r="F175" i="26"/>
  <c r="F174" i="26"/>
  <c r="F173" i="26"/>
  <c r="F172" i="26"/>
  <c r="F171" i="26"/>
  <c r="F170" i="26"/>
  <c r="F169" i="26"/>
  <c r="F168" i="26"/>
  <c r="F167" i="26"/>
  <c r="F166" i="26"/>
  <c r="F165" i="26"/>
  <c r="F164" i="26"/>
  <c r="F163" i="26"/>
  <c r="F162" i="26"/>
  <c r="F161" i="26"/>
  <c r="F160" i="26"/>
  <c r="F159" i="26"/>
  <c r="F158" i="26"/>
  <c r="F157" i="26"/>
  <c r="F156" i="26"/>
  <c r="F155" i="26"/>
  <c r="F154" i="26"/>
  <c r="F153" i="26"/>
  <c r="F152" i="26"/>
  <c r="F151" i="26"/>
  <c r="F150" i="26"/>
  <c r="F149" i="26"/>
  <c r="F148" i="26"/>
  <c r="F147" i="26"/>
  <c r="F146" i="26"/>
  <c r="F145" i="26"/>
  <c r="F144" i="26"/>
  <c r="F143" i="26"/>
  <c r="F142" i="26"/>
  <c r="F141" i="26"/>
  <c r="F140" i="26"/>
  <c r="F139" i="26"/>
  <c r="F138" i="26"/>
  <c r="F137" i="26"/>
  <c r="F136" i="26"/>
  <c r="F135" i="26"/>
  <c r="F134" i="26"/>
  <c r="F133" i="26"/>
  <c r="F132" i="26"/>
  <c r="F131" i="26"/>
  <c r="F130" i="26"/>
  <c r="F129" i="26"/>
  <c r="F128" i="26"/>
  <c r="F127" i="26"/>
  <c r="F126" i="26"/>
  <c r="F125" i="26"/>
  <c r="F124" i="26"/>
  <c r="F123" i="26"/>
  <c r="F122" i="26"/>
  <c r="F121" i="26"/>
  <c r="F120" i="26"/>
  <c r="F119" i="26"/>
  <c r="F118" i="26"/>
  <c r="F117" i="26"/>
  <c r="F116" i="26"/>
  <c r="F115" i="26"/>
  <c r="F114" i="26"/>
  <c r="F113" i="26"/>
  <c r="F112" i="26"/>
  <c r="F111" i="26"/>
  <c r="F110" i="26"/>
  <c r="F109" i="26"/>
  <c r="F108" i="26"/>
  <c r="F107" i="26"/>
  <c r="F106" i="26"/>
  <c r="F105" i="26"/>
  <c r="F104" i="26"/>
  <c r="F103" i="26"/>
  <c r="F102" i="26"/>
  <c r="F101" i="26"/>
  <c r="F100" i="26"/>
  <c r="F99" i="26"/>
  <c r="F98" i="26"/>
  <c r="F97" i="26"/>
  <c r="F96" i="26"/>
  <c r="F95" i="26"/>
  <c r="F94" i="26"/>
  <c r="F93" i="26"/>
  <c r="F92" i="26"/>
  <c r="F91" i="26"/>
  <c r="F90" i="26"/>
  <c r="F89" i="26"/>
  <c r="F88" i="26"/>
  <c r="F87" i="26"/>
  <c r="F86" i="26"/>
  <c r="F85" i="26"/>
  <c r="F84" i="26"/>
  <c r="F83" i="26"/>
  <c r="F82" i="26"/>
  <c r="F81" i="26"/>
  <c r="F80" i="26"/>
  <c r="F79" i="26"/>
  <c r="F78" i="26"/>
  <c r="F77" i="26"/>
  <c r="F76" i="26"/>
  <c r="F75" i="26"/>
  <c r="F74" i="26"/>
  <c r="F73" i="26"/>
  <c r="F72" i="26"/>
  <c r="F71" i="26"/>
  <c r="F70" i="26"/>
  <c r="F69" i="26"/>
  <c r="F68" i="26"/>
  <c r="F67" i="26"/>
  <c r="F66" i="26"/>
  <c r="F65" i="26"/>
  <c r="F64" i="26"/>
  <c r="F63" i="26"/>
  <c r="F62" i="26"/>
  <c r="F61" i="26"/>
  <c r="F60" i="26"/>
  <c r="F59" i="26"/>
  <c r="F58" i="26"/>
  <c r="F57" i="26"/>
  <c r="F56" i="26"/>
  <c r="F55" i="26"/>
  <c r="F54" i="26"/>
  <c r="F53" i="26"/>
  <c r="F52" i="26"/>
  <c r="F51" i="26"/>
  <c r="F50" i="26"/>
  <c r="F49" i="26"/>
  <c r="F48" i="26"/>
  <c r="F47" i="26"/>
  <c r="F46" i="26"/>
  <c r="F45" i="26"/>
  <c r="F44" i="26"/>
  <c r="F43" i="26"/>
  <c r="F42" i="26"/>
  <c r="F41" i="26"/>
  <c r="F40" i="26"/>
  <c r="F39" i="26"/>
  <c r="F38" i="26"/>
  <c r="F37" i="26"/>
  <c r="F36" i="26"/>
  <c r="F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L9" i="26"/>
  <c r="F8" i="26"/>
  <c r="F7" i="26"/>
  <c r="F6" i="26"/>
  <c r="F5" i="26"/>
  <c r="F4" i="26"/>
  <c r="F3" i="26"/>
  <c r="I2" i="26"/>
  <c r="F2" i="26"/>
  <c r="J1310" i="25"/>
  <c r="K1310" i="25" s="1"/>
  <c r="I1310" i="25"/>
  <c r="H1310" i="25"/>
  <c r="D1310" i="25"/>
  <c r="J1309" i="25"/>
  <c r="K1309" i="25" s="1"/>
  <c r="I1309" i="25"/>
  <c r="H1309" i="25"/>
  <c r="D1309" i="25"/>
  <c r="J1308" i="25"/>
  <c r="K1308" i="25" s="1"/>
  <c r="D1308" i="25"/>
  <c r="J1307" i="25"/>
  <c r="K1307" i="25" s="1"/>
  <c r="D1307" i="25"/>
  <c r="J1306" i="25"/>
  <c r="K1306" i="25" s="1"/>
  <c r="D1306" i="25"/>
  <c r="J1305" i="25"/>
  <c r="K1305" i="25" s="1"/>
  <c r="D1305" i="25"/>
  <c r="J1304" i="25"/>
  <c r="K1304" i="25" s="1"/>
  <c r="D1304" i="25"/>
  <c r="J1303" i="25"/>
  <c r="K1303" i="25" s="1"/>
  <c r="I1303" i="25"/>
  <c r="H1303" i="25"/>
  <c r="D1303" i="25"/>
  <c r="J1302" i="25"/>
  <c r="K1302" i="25" s="1"/>
  <c r="I1302" i="25"/>
  <c r="H1302" i="25"/>
  <c r="D1302" i="25"/>
  <c r="J1301" i="25"/>
  <c r="K1301" i="25" s="1"/>
  <c r="D1301" i="25"/>
  <c r="J1300" i="25"/>
  <c r="K1300" i="25" s="1"/>
  <c r="D1300" i="25"/>
  <c r="J1299" i="25"/>
  <c r="K1299" i="25" s="1"/>
  <c r="D1299" i="25"/>
  <c r="J1298" i="25"/>
  <c r="K1298" i="25" s="1"/>
  <c r="D1298" i="25"/>
  <c r="J1297" i="25"/>
  <c r="K1297" i="25" s="1"/>
  <c r="D1297" i="25"/>
  <c r="J1296" i="25"/>
  <c r="K1296" i="25" s="1"/>
  <c r="I1296" i="25"/>
  <c r="H1296" i="25"/>
  <c r="D1296" i="25"/>
  <c r="J1295" i="25"/>
  <c r="K1295" i="25" s="1"/>
  <c r="I1295" i="25"/>
  <c r="H1295" i="25"/>
  <c r="D1295" i="25"/>
  <c r="J1294" i="25"/>
  <c r="K1294" i="25" s="1"/>
  <c r="D1294" i="25"/>
  <c r="J1293" i="25"/>
  <c r="K1293" i="25" s="1"/>
  <c r="D1293" i="25"/>
  <c r="J1292" i="25"/>
  <c r="K1292" i="25" s="1"/>
  <c r="D1292" i="25"/>
  <c r="J1291" i="25"/>
  <c r="K1291" i="25" s="1"/>
  <c r="D1291" i="25"/>
  <c r="J1290" i="25"/>
  <c r="K1290" i="25" s="1"/>
  <c r="I1290" i="25"/>
  <c r="H1290" i="25"/>
  <c r="D1290" i="25"/>
  <c r="J1289" i="25"/>
  <c r="K1289" i="25" s="1"/>
  <c r="I1289" i="25"/>
  <c r="H1289" i="25"/>
  <c r="D1289" i="25"/>
  <c r="B1225" i="32" s="1"/>
  <c r="J1288" i="25"/>
  <c r="K1288" i="25" s="1"/>
  <c r="I1288" i="25"/>
  <c r="H1288" i="25"/>
  <c r="D1288" i="25"/>
  <c r="B1224" i="32" s="1"/>
  <c r="J1287" i="25"/>
  <c r="K1287" i="25" s="1"/>
  <c r="D1287" i="25"/>
  <c r="B1223" i="32" s="1"/>
  <c r="D1286" i="25"/>
  <c r="B1222" i="32" s="1"/>
  <c r="D1285" i="25"/>
  <c r="B1221" i="32" s="1"/>
  <c r="J1284" i="25"/>
  <c r="K1284" i="25" s="1"/>
  <c r="D1284" i="25"/>
  <c r="B1220" i="32" s="1"/>
  <c r="J1283" i="25"/>
  <c r="K1283" i="25" s="1"/>
  <c r="D1283" i="25"/>
  <c r="B1219" i="32" s="1"/>
  <c r="I1282" i="25"/>
  <c r="H1282" i="25"/>
  <c r="D1282" i="25"/>
  <c r="B1218" i="32" s="1"/>
  <c r="I1281" i="25"/>
  <c r="H1281" i="25"/>
  <c r="D1281" i="25"/>
  <c r="B1217" i="32" s="1"/>
  <c r="J1280" i="25"/>
  <c r="K1280" i="25" s="1"/>
  <c r="D1280" i="25"/>
  <c r="B1216" i="32" s="1"/>
  <c r="D1279" i="25"/>
  <c r="B1215" i="32" s="1"/>
  <c r="D1278" i="25"/>
  <c r="B1214" i="32" s="1"/>
  <c r="D1277" i="25"/>
  <c r="B1213" i="32" s="1"/>
  <c r="J1276" i="25"/>
  <c r="K1276" i="25" s="1"/>
  <c r="D1276" i="25"/>
  <c r="B1212" i="32" s="1"/>
  <c r="I1275" i="25"/>
  <c r="H1275" i="25"/>
  <c r="D1275" i="25"/>
  <c r="B1211" i="32" s="1"/>
  <c r="I1274" i="25"/>
  <c r="H1274" i="25"/>
  <c r="D1274" i="25"/>
  <c r="B1210" i="32" s="1"/>
  <c r="D1273" i="25"/>
  <c r="B1209" i="32" s="1"/>
  <c r="D1272" i="25"/>
  <c r="B1208" i="32" s="1"/>
  <c r="D1271" i="25"/>
  <c r="B1207" i="32" s="1"/>
  <c r="D1270" i="25"/>
  <c r="B1206" i="32" s="1"/>
  <c r="D1269" i="25"/>
  <c r="B1205" i="32" s="1"/>
  <c r="J1268" i="25"/>
  <c r="K1268" i="25" s="1"/>
  <c r="I1268" i="25"/>
  <c r="H1268" i="25"/>
  <c r="D1268" i="25"/>
  <c r="B1204" i="32" s="1"/>
  <c r="J1267" i="25"/>
  <c r="K1267" i="25" s="1"/>
  <c r="I1267" i="25"/>
  <c r="H1267" i="25"/>
  <c r="D1267" i="25"/>
  <c r="B1203" i="32" s="1"/>
  <c r="D1266" i="25"/>
  <c r="B1202" i="32" s="1"/>
  <c r="J1265" i="25"/>
  <c r="K1265" i="25" s="1"/>
  <c r="D1265" i="25"/>
  <c r="B1201" i="32" s="1"/>
  <c r="D1264" i="25"/>
  <c r="B1200" i="32" s="1"/>
  <c r="D1263" i="25"/>
  <c r="B1199" i="32" s="1"/>
  <c r="D1262" i="25"/>
  <c r="B1198" i="32" s="1"/>
  <c r="I1261" i="25"/>
  <c r="H1261" i="25"/>
  <c r="D1261" i="25"/>
  <c r="B1197" i="32" s="1"/>
  <c r="J1260" i="25"/>
  <c r="K1260" i="25" s="1"/>
  <c r="I1260" i="25"/>
  <c r="H1260" i="25"/>
  <c r="D1260" i="25"/>
  <c r="B1196" i="32" s="1"/>
  <c r="D1259" i="25"/>
  <c r="B1195" i="32" s="1"/>
  <c r="D1258" i="25"/>
  <c r="B1194" i="32" s="1"/>
  <c r="D1257" i="25"/>
  <c r="B1193" i="32" s="1"/>
  <c r="D1256" i="25"/>
  <c r="B1192" i="32" s="1"/>
  <c r="D1255" i="25"/>
  <c r="B1191" i="32" s="1"/>
  <c r="I1254" i="25"/>
  <c r="H1254" i="25"/>
  <c r="D1254" i="25"/>
  <c r="B1190" i="32" s="1"/>
  <c r="I1253" i="25"/>
  <c r="H1253" i="25"/>
  <c r="D1253" i="25"/>
  <c r="B1189" i="32" s="1"/>
  <c r="D1252" i="25"/>
  <c r="B1188" i="32" s="1"/>
  <c r="D1251" i="25"/>
  <c r="B1187" i="32" s="1"/>
  <c r="J1250" i="25"/>
  <c r="K1250" i="25" s="1"/>
  <c r="D1250" i="25"/>
  <c r="B1186" i="32" s="1"/>
  <c r="D1249" i="25"/>
  <c r="B1185" i="32" s="1"/>
  <c r="D1248" i="25"/>
  <c r="B1184" i="32" s="1"/>
  <c r="I1247" i="25"/>
  <c r="H1247" i="25"/>
  <c r="D1247" i="25"/>
  <c r="B1183" i="32" s="1"/>
  <c r="I1246" i="25"/>
  <c r="H1246" i="25"/>
  <c r="D1246" i="25"/>
  <c r="B1182" i="32" s="1"/>
  <c r="I1245" i="25"/>
  <c r="H1245" i="25"/>
  <c r="D1245" i="25"/>
  <c r="B1181" i="32" s="1"/>
  <c r="D1244" i="25"/>
  <c r="B1180" i="32" s="1"/>
  <c r="D1243" i="25"/>
  <c r="B1179" i="32" s="1"/>
  <c r="D1242" i="25"/>
  <c r="B1178" i="32" s="1"/>
  <c r="J1241" i="25"/>
  <c r="K1241" i="25" s="1"/>
  <c r="D1241" i="25"/>
  <c r="B1177" i="32" s="1"/>
  <c r="H1240" i="25"/>
  <c r="D1240" i="25"/>
  <c r="B1176" i="32" s="1"/>
  <c r="I1239" i="25"/>
  <c r="H1239" i="25"/>
  <c r="D1239" i="25"/>
  <c r="B1175" i="32" s="1"/>
  <c r="D1238" i="25"/>
  <c r="B1174" i="32" s="1"/>
  <c r="D1237" i="25"/>
  <c r="B1173" i="32" s="1"/>
  <c r="D1236" i="25"/>
  <c r="B1172" i="32" s="1"/>
  <c r="D1235" i="25"/>
  <c r="B1171" i="32" s="1"/>
  <c r="D1234" i="25"/>
  <c r="B1170" i="32" s="1"/>
  <c r="I1233" i="25"/>
  <c r="H1233" i="25"/>
  <c r="D1233" i="25"/>
  <c r="B1169" i="32" s="1"/>
  <c r="I1232" i="25"/>
  <c r="H1232" i="25"/>
  <c r="D1232" i="25"/>
  <c r="B1168" i="32" s="1"/>
  <c r="D1231" i="25"/>
  <c r="B1167" i="32" s="1"/>
  <c r="D1230" i="25"/>
  <c r="B1166" i="32" s="1"/>
  <c r="D1229" i="25"/>
  <c r="B1165" i="32" s="1"/>
  <c r="D1228" i="25"/>
  <c r="B1164" i="32" s="1"/>
  <c r="D1227" i="25"/>
  <c r="B1163" i="32" s="1"/>
  <c r="I1226" i="25"/>
  <c r="H1226" i="25"/>
  <c r="D1226" i="25"/>
  <c r="B1162" i="32" s="1"/>
  <c r="H1225" i="25"/>
  <c r="D1225" i="25"/>
  <c r="B1161" i="32" s="1"/>
  <c r="D1224" i="25"/>
  <c r="B1160" i="32" s="1"/>
  <c r="J1223" i="25"/>
  <c r="K1223" i="25" s="1"/>
  <c r="D1223" i="25"/>
  <c r="B1159" i="32" s="1"/>
  <c r="D1222" i="25"/>
  <c r="B1158" i="32" s="1"/>
  <c r="D1221" i="25"/>
  <c r="B1157" i="32" s="1"/>
  <c r="D1220" i="25"/>
  <c r="B1156" i="32" s="1"/>
  <c r="I1219" i="25"/>
  <c r="D1219" i="25"/>
  <c r="B1155" i="32" s="1"/>
  <c r="I1218" i="25"/>
  <c r="H1218" i="25"/>
  <c r="D1218" i="25"/>
  <c r="B1154" i="32" s="1"/>
  <c r="J1217" i="25"/>
  <c r="K1217" i="25" s="1"/>
  <c r="D1217" i="25"/>
  <c r="B1153" i="32" s="1"/>
  <c r="D1216" i="25"/>
  <c r="B1152" i="32" s="1"/>
  <c r="D1215" i="25"/>
  <c r="B1151" i="32" s="1"/>
  <c r="D1214" i="25"/>
  <c r="B1150" i="32" s="1"/>
  <c r="D1213" i="25"/>
  <c r="B1149" i="32" s="1"/>
  <c r="J1212" i="25"/>
  <c r="K1212" i="25" s="1"/>
  <c r="I1212" i="25"/>
  <c r="D1212" i="25"/>
  <c r="B1148" i="32" s="1"/>
  <c r="I1211" i="25"/>
  <c r="H1211" i="25"/>
  <c r="D1211" i="25"/>
  <c r="B1147" i="32" s="1"/>
  <c r="D1210" i="25"/>
  <c r="B1146" i="32" s="1"/>
  <c r="D1209" i="25"/>
  <c r="B1145" i="32" s="1"/>
  <c r="D1208" i="25"/>
  <c r="B1144" i="32" s="1"/>
  <c r="D1207" i="25"/>
  <c r="B1143" i="32" s="1"/>
  <c r="D1206" i="25"/>
  <c r="B1142" i="32" s="1"/>
  <c r="I1205" i="25"/>
  <c r="H1205" i="25"/>
  <c r="D1205" i="25"/>
  <c r="B1141" i="32" s="1"/>
  <c r="I1204" i="25"/>
  <c r="H1204" i="25"/>
  <c r="D1204" i="25"/>
  <c r="B1140" i="32" s="1"/>
  <c r="D1203" i="25"/>
  <c r="B1139" i="32" s="1"/>
  <c r="D1202" i="25"/>
  <c r="B1138" i="32" s="1"/>
  <c r="D1201" i="25"/>
  <c r="B1137" i="32" s="1"/>
  <c r="D1200" i="25"/>
  <c r="B1136" i="32" s="1"/>
  <c r="D1199" i="25"/>
  <c r="B1135" i="32" s="1"/>
  <c r="I1198" i="25"/>
  <c r="D1198" i="25"/>
  <c r="B1134" i="32" s="1"/>
  <c r="I1197" i="25"/>
  <c r="H1197" i="25"/>
  <c r="D1197" i="25"/>
  <c r="B1133" i="32" s="1"/>
  <c r="D1196" i="25"/>
  <c r="B1132" i="32" s="1"/>
  <c r="D1195" i="25"/>
  <c r="B1131" i="32" s="1"/>
  <c r="D1194" i="25"/>
  <c r="B1130" i="32" s="1"/>
  <c r="D1193" i="25"/>
  <c r="B1129" i="32" s="1"/>
  <c r="D1192" i="25"/>
  <c r="B1128" i="32" s="1"/>
  <c r="I1191" i="25"/>
  <c r="H1191" i="25"/>
  <c r="D1191" i="25"/>
  <c r="B1127" i="32" s="1"/>
  <c r="D1190" i="25"/>
  <c r="B1126" i="32" s="1"/>
  <c r="D1189" i="25"/>
  <c r="B1125" i="32" s="1"/>
  <c r="D1188" i="25"/>
  <c r="B1124" i="32" s="1"/>
  <c r="D1187" i="25"/>
  <c r="B1123" i="32" s="1"/>
  <c r="D1186" i="25"/>
  <c r="B1122" i="32" s="1"/>
  <c r="D1185" i="25"/>
  <c r="B1121" i="32" s="1"/>
  <c r="I1184" i="25"/>
  <c r="H1184" i="25"/>
  <c r="D1184" i="25"/>
  <c r="B1120" i="32" s="1"/>
  <c r="I1183" i="25"/>
  <c r="D1183" i="25"/>
  <c r="B1119" i="32" s="1"/>
  <c r="D1182" i="25"/>
  <c r="B1118" i="32" s="1"/>
  <c r="J1181" i="25"/>
  <c r="K1181" i="25" s="1"/>
  <c r="D1181" i="25"/>
  <c r="B1117" i="32" s="1"/>
  <c r="D1180" i="25"/>
  <c r="B1116" i="32" s="1"/>
  <c r="J1179" i="25"/>
  <c r="K1179" i="25" s="1"/>
  <c r="D1179" i="25"/>
  <c r="B1115" i="32" s="1"/>
  <c r="D1178" i="25"/>
  <c r="B1114" i="32" s="1"/>
  <c r="I1177" i="25"/>
  <c r="D1177" i="25"/>
  <c r="B1113" i="32" s="1"/>
  <c r="I1176" i="25"/>
  <c r="H1176" i="25"/>
  <c r="D1176" i="25"/>
  <c r="B1112" i="32" s="1"/>
  <c r="D1175" i="25"/>
  <c r="B1111" i="32" s="1"/>
  <c r="D1174" i="25"/>
  <c r="B1110" i="32" s="1"/>
  <c r="D1173" i="25"/>
  <c r="B1109" i="32" s="1"/>
  <c r="D1172" i="25"/>
  <c r="B1108" i="32" s="1"/>
  <c r="J1171" i="25"/>
  <c r="K1171" i="25" s="1"/>
  <c r="D1171" i="25"/>
  <c r="B1107" i="32" s="1"/>
  <c r="I1170" i="25"/>
  <c r="H1170" i="25"/>
  <c r="D1170" i="25"/>
  <c r="B1106" i="32" s="1"/>
  <c r="I1169" i="25"/>
  <c r="H1169" i="25"/>
  <c r="D1169" i="25"/>
  <c r="B1105" i="32" s="1"/>
  <c r="D1168" i="25"/>
  <c r="B1104" i="32" s="1"/>
  <c r="D1167" i="25"/>
  <c r="B1103" i="32" s="1"/>
  <c r="D1166" i="25"/>
  <c r="B1102" i="32" s="1"/>
  <c r="D1165" i="25"/>
  <c r="B1101" i="32" s="1"/>
  <c r="D1164" i="25"/>
  <c r="B1100" i="32" s="1"/>
  <c r="I1163" i="25"/>
  <c r="H1163" i="25"/>
  <c r="D1163" i="25"/>
  <c r="B1099" i="32" s="1"/>
  <c r="H1162" i="25"/>
  <c r="D1162" i="25"/>
  <c r="B1098" i="32" s="1"/>
  <c r="D1161" i="25"/>
  <c r="B1097" i="32" s="1"/>
  <c r="D1160" i="25"/>
  <c r="B1096" i="32" s="1"/>
  <c r="D1159" i="25"/>
  <c r="B1095" i="32" s="1"/>
  <c r="D1158" i="25"/>
  <c r="B1094" i="32" s="1"/>
  <c r="D1157" i="25"/>
  <c r="B1093" i="32" s="1"/>
  <c r="I1156" i="25"/>
  <c r="H1156" i="25"/>
  <c r="D1156" i="25"/>
  <c r="B1092" i="32" s="1"/>
  <c r="I1155" i="25"/>
  <c r="H1155" i="25"/>
  <c r="D1155" i="25"/>
  <c r="B1091" i="32" s="1"/>
  <c r="D1154" i="25"/>
  <c r="B1090" i="32" s="1"/>
  <c r="D1153" i="25"/>
  <c r="B1089" i="32" s="1"/>
  <c r="D1152" i="25"/>
  <c r="B1088" i="32" s="1"/>
  <c r="J1151" i="25"/>
  <c r="K1151" i="25" s="1"/>
  <c r="D1151" i="25"/>
  <c r="B1087" i="32" s="1"/>
  <c r="D1150" i="25"/>
  <c r="B1086" i="32" s="1"/>
  <c r="I1149" i="25"/>
  <c r="H1149" i="25"/>
  <c r="D1149" i="25"/>
  <c r="B1085" i="32" s="1"/>
  <c r="I1148" i="25"/>
  <c r="H1148" i="25"/>
  <c r="D1148" i="25"/>
  <c r="B1084" i="32" s="1"/>
  <c r="I1147" i="25"/>
  <c r="H1147" i="25"/>
  <c r="D1147" i="25"/>
  <c r="B1083" i="32" s="1"/>
  <c r="I1146" i="25"/>
  <c r="H1146" i="25"/>
  <c r="D1146" i="25"/>
  <c r="B1082" i="32" s="1"/>
  <c r="D1145" i="25"/>
  <c r="B1081" i="32" s="1"/>
  <c r="D1144" i="25"/>
  <c r="B1080" i="32" s="1"/>
  <c r="J1143" i="25"/>
  <c r="K1143" i="25" s="1"/>
  <c r="D1143" i="25"/>
  <c r="B1079" i="32" s="1"/>
  <c r="I1142" i="25"/>
  <c r="H1142" i="25"/>
  <c r="D1142" i="25"/>
  <c r="B1078" i="32" s="1"/>
  <c r="J1141" i="25"/>
  <c r="K1141" i="25" s="1"/>
  <c r="I1141" i="25"/>
  <c r="H1141" i="25"/>
  <c r="D1141" i="25"/>
  <c r="B1077" i="32" s="1"/>
  <c r="D1140" i="25"/>
  <c r="B1076" i="32" s="1"/>
  <c r="D1139" i="25"/>
  <c r="B1075" i="32" s="1"/>
  <c r="D1138" i="25"/>
  <c r="B1074" i="32" s="1"/>
  <c r="D1137" i="25"/>
  <c r="B1073" i="32" s="1"/>
  <c r="D1136" i="25"/>
  <c r="B1072" i="32" s="1"/>
  <c r="I1135" i="25"/>
  <c r="H1135" i="25"/>
  <c r="D1135" i="25"/>
  <c r="B1071" i="32" s="1"/>
  <c r="I1134" i="25"/>
  <c r="H1134" i="25"/>
  <c r="D1134" i="25"/>
  <c r="B1070" i="32" s="1"/>
  <c r="D1133" i="25"/>
  <c r="B1069" i="32" s="1"/>
  <c r="D1132" i="25"/>
  <c r="B1068" i="32" s="1"/>
  <c r="D1131" i="25"/>
  <c r="B1067" i="32" s="1"/>
  <c r="D1130" i="25"/>
  <c r="B1066" i="32" s="1"/>
  <c r="J1129" i="25"/>
  <c r="K1129" i="25" s="1"/>
  <c r="D1129" i="25"/>
  <c r="B1065" i="32" s="1"/>
  <c r="I1128" i="25"/>
  <c r="D1128" i="25"/>
  <c r="B1064" i="32" s="1"/>
  <c r="I1127" i="25"/>
  <c r="H1127" i="25"/>
  <c r="D1127" i="25"/>
  <c r="B1063" i="32" s="1"/>
  <c r="I1126" i="25"/>
  <c r="H1126" i="25"/>
  <c r="D1126" i="25"/>
  <c r="B1062" i="32" s="1"/>
  <c r="D1125" i="25"/>
  <c r="B1061" i="32" s="1"/>
  <c r="D1124" i="25"/>
  <c r="B1060" i="32" s="1"/>
  <c r="D1123" i="25"/>
  <c r="B1059" i="32" s="1"/>
  <c r="D1122" i="25"/>
  <c r="B1058" i="32" s="1"/>
  <c r="I1121" i="25"/>
  <c r="D1121" i="25"/>
  <c r="B1057" i="32" s="1"/>
  <c r="I1120" i="25"/>
  <c r="H1120" i="25"/>
  <c r="D1120" i="25"/>
  <c r="B1056" i="32" s="1"/>
  <c r="J1119" i="25"/>
  <c r="K1119" i="25" s="1"/>
  <c r="D1119" i="25"/>
  <c r="B1055" i="32" s="1"/>
  <c r="D1118" i="25"/>
  <c r="B1054" i="32" s="1"/>
  <c r="D1117" i="25"/>
  <c r="B1053" i="32" s="1"/>
  <c r="D1116" i="25"/>
  <c r="B1052" i="32" s="1"/>
  <c r="D1115" i="25"/>
  <c r="B1051" i="32" s="1"/>
  <c r="H1114" i="25"/>
  <c r="D1114" i="25"/>
  <c r="B1050" i="32" s="1"/>
  <c r="I1113" i="25"/>
  <c r="H1113" i="25"/>
  <c r="D1113" i="25"/>
  <c r="B1049" i="32" s="1"/>
  <c r="D1112" i="25"/>
  <c r="B1048" i="32" s="1"/>
  <c r="D1111" i="25"/>
  <c r="B1047" i="32" s="1"/>
  <c r="D1110" i="25"/>
  <c r="B1046" i="32" s="1"/>
  <c r="J1109" i="25"/>
  <c r="K1109" i="25" s="1"/>
  <c r="D1109" i="25"/>
  <c r="B1045" i="32" s="1"/>
  <c r="J1108" i="25"/>
  <c r="K1108" i="25" s="1"/>
  <c r="D1108" i="25"/>
  <c r="B1044" i="32" s="1"/>
  <c r="I1107" i="25"/>
  <c r="H1107" i="25"/>
  <c r="D1107" i="25"/>
  <c r="B1043" i="32" s="1"/>
  <c r="I1106" i="25"/>
  <c r="H1106" i="25"/>
  <c r="D1106" i="25"/>
  <c r="B1042" i="32" s="1"/>
  <c r="D1105" i="25"/>
  <c r="B1041" i="32" s="1"/>
  <c r="D1104" i="25"/>
  <c r="B1040" i="32" s="1"/>
  <c r="J1103" i="25"/>
  <c r="K1103" i="25" s="1"/>
  <c r="D1103" i="25"/>
  <c r="B1039" i="32" s="1"/>
  <c r="J1102" i="25"/>
  <c r="K1102" i="25" s="1"/>
  <c r="D1102" i="25"/>
  <c r="B1038" i="32" s="1"/>
  <c r="D1101" i="25"/>
  <c r="B1037" i="32" s="1"/>
  <c r="I1100" i="25"/>
  <c r="H1100" i="25"/>
  <c r="D1100" i="25"/>
  <c r="B1036" i="32" s="1"/>
  <c r="I1099" i="25"/>
  <c r="H1099" i="25"/>
  <c r="D1099" i="25"/>
  <c r="B1035" i="32" s="1"/>
  <c r="J1098" i="25"/>
  <c r="K1098" i="25" s="1"/>
  <c r="D1098" i="25"/>
  <c r="B1034" i="32" s="1"/>
  <c r="D1097" i="25"/>
  <c r="B1033" i="32" s="1"/>
  <c r="D1096" i="25"/>
  <c r="B1032" i="32" s="1"/>
  <c r="D1095" i="25"/>
  <c r="B1031" i="32" s="1"/>
  <c r="J1094" i="25"/>
  <c r="K1094" i="25" s="1"/>
  <c r="D1094" i="25"/>
  <c r="B1030" i="32" s="1"/>
  <c r="I1093" i="25"/>
  <c r="H1093" i="25"/>
  <c r="D1093" i="25"/>
  <c r="B1029" i="32" s="1"/>
  <c r="J1092" i="25"/>
  <c r="K1092" i="25" s="1"/>
  <c r="I1092" i="25"/>
  <c r="H1092" i="25"/>
  <c r="D1092" i="25"/>
  <c r="B1028" i="32" s="1"/>
  <c r="D1091" i="25"/>
  <c r="B1027" i="32" s="1"/>
  <c r="D1090" i="25"/>
  <c r="B1026" i="32" s="1"/>
  <c r="J1089" i="25"/>
  <c r="K1089" i="25" s="1"/>
  <c r="D1089" i="25"/>
  <c r="B1025" i="32" s="1"/>
  <c r="D1088" i="25"/>
  <c r="B1024" i="32" s="1"/>
  <c r="J1087" i="25"/>
  <c r="K1087" i="25" s="1"/>
  <c r="D1087" i="25"/>
  <c r="B1023" i="32" s="1"/>
  <c r="I1086" i="25"/>
  <c r="D1086" i="25"/>
  <c r="B1022" i="32" s="1"/>
  <c r="I1085" i="25"/>
  <c r="D1085" i="25"/>
  <c r="B1021" i="32" s="1"/>
  <c r="D1084" i="25"/>
  <c r="B1020" i="32" s="1"/>
  <c r="D1083" i="25"/>
  <c r="B1019" i="32" s="1"/>
  <c r="D1082" i="25"/>
  <c r="B1018" i="32" s="1"/>
  <c r="D1081" i="25"/>
  <c r="B1017" i="32" s="1"/>
  <c r="D1080" i="25"/>
  <c r="B1016" i="32" s="1"/>
  <c r="J1079" i="25"/>
  <c r="K1079" i="25" s="1"/>
  <c r="I1079" i="25"/>
  <c r="H1079" i="25"/>
  <c r="D1079" i="25"/>
  <c r="B1015" i="32" s="1"/>
  <c r="H1078" i="25"/>
  <c r="D1078" i="25"/>
  <c r="B1014" i="32" s="1"/>
  <c r="J1077" i="25"/>
  <c r="K1077" i="25" s="1"/>
  <c r="D1077" i="25"/>
  <c r="B1013" i="32" s="1"/>
  <c r="D1076" i="25"/>
  <c r="B1012" i="32" s="1"/>
  <c r="J1075" i="25"/>
  <c r="K1075" i="25" s="1"/>
  <c r="D1075" i="25"/>
  <c r="B1011" i="32" s="1"/>
  <c r="D1074" i="25"/>
  <c r="B1010" i="32" s="1"/>
  <c r="J1073" i="25"/>
  <c r="K1073" i="25" s="1"/>
  <c r="D1073" i="25"/>
  <c r="B1009" i="32" s="1"/>
  <c r="I1072" i="25"/>
  <c r="H1072" i="25"/>
  <c r="D1072" i="25"/>
  <c r="B1008" i="32" s="1"/>
  <c r="J1071" i="25"/>
  <c r="K1071" i="25" s="1"/>
  <c r="I1071" i="25"/>
  <c r="H1071" i="25"/>
  <c r="D1071" i="25"/>
  <c r="B1007" i="32" s="1"/>
  <c r="D1070" i="25"/>
  <c r="B1006" i="32" s="1"/>
  <c r="J1069" i="25"/>
  <c r="K1069" i="25" s="1"/>
  <c r="D1069" i="25"/>
  <c r="B1005" i="32" s="1"/>
  <c r="D1068" i="25"/>
  <c r="B1004" i="32" s="1"/>
  <c r="D1067" i="25"/>
  <c r="B1003" i="32" s="1"/>
  <c r="D1066" i="25"/>
  <c r="B1002" i="32" s="1"/>
  <c r="I1065" i="25"/>
  <c r="H1065" i="25"/>
  <c r="D1065" i="25"/>
  <c r="B1001" i="32" s="1"/>
  <c r="J1064" i="25"/>
  <c r="K1064" i="25" s="1"/>
  <c r="I1064" i="25"/>
  <c r="H1064" i="25"/>
  <c r="D1064" i="25"/>
  <c r="B1000" i="32" s="1"/>
  <c r="J1063" i="25"/>
  <c r="K1063" i="25" s="1"/>
  <c r="D1063" i="25"/>
  <c r="B999" i="32" s="1"/>
  <c r="D1062" i="25"/>
  <c r="B998" i="32" s="1"/>
  <c r="D1061" i="25"/>
  <c r="B997" i="32" s="1"/>
  <c r="D1060" i="25"/>
  <c r="B996" i="32" s="1"/>
  <c r="D1059" i="25"/>
  <c r="B995" i="32" s="1"/>
  <c r="I1058" i="25"/>
  <c r="H1058" i="25"/>
  <c r="D1058" i="25"/>
  <c r="B994" i="32" s="1"/>
  <c r="I1057" i="25"/>
  <c r="H1057" i="25"/>
  <c r="D1057" i="25"/>
  <c r="B993" i="32" s="1"/>
  <c r="D1056" i="25"/>
  <c r="B992" i="32" s="1"/>
  <c r="D1055" i="25"/>
  <c r="B991" i="32" s="1"/>
  <c r="D1054" i="25"/>
  <c r="B990" i="32" s="1"/>
  <c r="D1053" i="25"/>
  <c r="B989" i="32" s="1"/>
  <c r="D1052" i="25"/>
  <c r="B988" i="32" s="1"/>
  <c r="I1051" i="25"/>
  <c r="H1051" i="25"/>
  <c r="D1051" i="25"/>
  <c r="B987" i="32" s="1"/>
  <c r="I1050" i="25"/>
  <c r="H1050" i="25"/>
  <c r="D1050" i="25"/>
  <c r="B986" i="32" s="1"/>
  <c r="D1049" i="25"/>
  <c r="B985" i="32" s="1"/>
  <c r="D1048" i="25"/>
  <c r="B984" i="32" s="1"/>
  <c r="D1047" i="25"/>
  <c r="B983" i="32" s="1"/>
  <c r="J1046" i="25"/>
  <c r="K1046" i="25" s="1"/>
  <c r="D1046" i="25"/>
  <c r="B982" i="32" s="1"/>
  <c r="I1045" i="25"/>
  <c r="H1045" i="25"/>
  <c r="D1045" i="25"/>
  <c r="B981" i="32" s="1"/>
  <c r="J1044" i="25"/>
  <c r="K1044" i="25" s="1"/>
  <c r="I1044" i="25"/>
  <c r="H1044" i="25"/>
  <c r="D1044" i="25"/>
  <c r="B980" i="32" s="1"/>
  <c r="I1043" i="25"/>
  <c r="H1043" i="25"/>
  <c r="D1043" i="25"/>
  <c r="B979" i="32" s="1"/>
  <c r="D1042" i="25"/>
  <c r="B978" i="32" s="1"/>
  <c r="D1041" i="25"/>
  <c r="B977" i="32" s="1"/>
  <c r="D1040" i="25"/>
  <c r="B976" i="32" s="1"/>
  <c r="D1039" i="25"/>
  <c r="B975" i="32" s="1"/>
  <c r="D1038" i="25"/>
  <c r="B974" i="32" s="1"/>
  <c r="H1037" i="25"/>
  <c r="D1037" i="25"/>
  <c r="B973" i="32" s="1"/>
  <c r="I1036" i="25"/>
  <c r="H1036" i="25"/>
  <c r="D1036" i="25"/>
  <c r="B972" i="32" s="1"/>
  <c r="D1035" i="25"/>
  <c r="B971" i="32" s="1"/>
  <c r="J1034" i="25"/>
  <c r="K1034" i="25" s="1"/>
  <c r="D1034" i="25"/>
  <c r="B970" i="32" s="1"/>
  <c r="D1033" i="25"/>
  <c r="B969" i="32" s="1"/>
  <c r="D1032" i="25"/>
  <c r="B968" i="32" s="1"/>
  <c r="D1031" i="25"/>
  <c r="B967" i="32" s="1"/>
  <c r="I1030" i="25"/>
  <c r="D1030" i="25"/>
  <c r="B966" i="32" s="1"/>
  <c r="I1029" i="25"/>
  <c r="H1029" i="25"/>
  <c r="D1029" i="25"/>
  <c r="B965" i="32" s="1"/>
  <c r="J1028" i="25"/>
  <c r="K1028" i="25" s="1"/>
  <c r="D1028" i="25"/>
  <c r="B964" i="32" s="1"/>
  <c r="D1027" i="25"/>
  <c r="B963" i="32" s="1"/>
  <c r="D1026" i="25"/>
  <c r="B962" i="32" s="1"/>
  <c r="D1025" i="25"/>
  <c r="B961" i="32" s="1"/>
  <c r="D1024" i="25"/>
  <c r="B960" i="32" s="1"/>
  <c r="I1023" i="25"/>
  <c r="H1023" i="25"/>
  <c r="D1023" i="25"/>
  <c r="B959" i="32" s="1"/>
  <c r="D1022" i="25"/>
  <c r="B958" i="32" s="1"/>
  <c r="D1021" i="25"/>
  <c r="B957" i="32" s="1"/>
  <c r="D1020" i="25"/>
  <c r="B956" i="32" s="1"/>
  <c r="D1019" i="25"/>
  <c r="B955" i="32" s="1"/>
  <c r="J1018" i="25"/>
  <c r="K1018" i="25" s="1"/>
  <c r="I1018" i="25"/>
  <c r="H1018" i="25"/>
  <c r="D1018" i="25"/>
  <c r="B954" i="32" s="1"/>
  <c r="I1017" i="25"/>
  <c r="D1017" i="25"/>
  <c r="B953" i="32" s="1"/>
  <c r="I1016" i="25"/>
  <c r="H1016" i="25"/>
  <c r="D1016" i="25"/>
  <c r="B952" i="32" s="1"/>
  <c r="I1015" i="25"/>
  <c r="D1015" i="25"/>
  <c r="B951" i="32" s="1"/>
  <c r="I1014" i="25"/>
  <c r="D1014" i="25"/>
  <c r="B950" i="32" s="1"/>
  <c r="J1013" i="25"/>
  <c r="K1013" i="25" s="1"/>
  <c r="I1013" i="25"/>
  <c r="H1013" i="25"/>
  <c r="D1013" i="25"/>
  <c r="B949" i="32" s="1"/>
  <c r="I1012" i="25"/>
  <c r="D1012" i="25"/>
  <c r="B948" i="32" s="1"/>
  <c r="I1011" i="25"/>
  <c r="H1011" i="25"/>
  <c r="D1011" i="25"/>
  <c r="B947" i="32" s="1"/>
  <c r="H1010" i="25"/>
  <c r="D1010" i="25"/>
  <c r="B946" i="32" s="1"/>
  <c r="I1009" i="25"/>
  <c r="H1009" i="25"/>
  <c r="D1009" i="25"/>
  <c r="B945" i="32" s="1"/>
  <c r="I1008" i="25"/>
  <c r="H1008" i="25"/>
  <c r="D1008" i="25"/>
  <c r="B944" i="32" s="1"/>
  <c r="D1007" i="25"/>
  <c r="B943" i="32" s="1"/>
  <c r="D1006" i="25"/>
  <c r="B942" i="32" s="1"/>
  <c r="D1005" i="25"/>
  <c r="B941" i="32" s="1"/>
  <c r="D1004" i="25"/>
  <c r="B940" i="32" s="1"/>
  <c r="D1003" i="25"/>
  <c r="B939" i="32" s="1"/>
  <c r="I1002" i="25"/>
  <c r="H1002" i="25"/>
  <c r="D1002" i="25"/>
  <c r="B938" i="32" s="1"/>
  <c r="I1001" i="25"/>
  <c r="H1001" i="25"/>
  <c r="D1001" i="25"/>
  <c r="B937" i="32" s="1"/>
  <c r="J1000" i="25"/>
  <c r="K1000" i="25" s="1"/>
  <c r="D1000" i="25"/>
  <c r="B936" i="32" s="1"/>
  <c r="D999" i="25"/>
  <c r="B935" i="32" s="1"/>
  <c r="D998" i="25"/>
  <c r="B934" i="32" s="1"/>
  <c r="D997" i="25"/>
  <c r="B933" i="32" s="1"/>
  <c r="D996" i="25"/>
  <c r="B932" i="32" s="1"/>
  <c r="I995" i="25"/>
  <c r="D995" i="25"/>
  <c r="B931" i="32" s="1"/>
  <c r="J994" i="25"/>
  <c r="K994" i="25" s="1"/>
  <c r="I994" i="25"/>
  <c r="H994" i="25"/>
  <c r="D994" i="25"/>
  <c r="B930" i="32" s="1"/>
  <c r="D993" i="25"/>
  <c r="B929" i="32" s="1"/>
  <c r="D992" i="25"/>
  <c r="B928" i="32" s="1"/>
  <c r="D991" i="25"/>
  <c r="B927" i="32" s="1"/>
  <c r="J990" i="25"/>
  <c r="K990" i="25" s="1"/>
  <c r="D990" i="25"/>
  <c r="B926" i="32" s="1"/>
  <c r="D989" i="25"/>
  <c r="B925" i="32" s="1"/>
  <c r="I988" i="25"/>
  <c r="H988" i="25"/>
  <c r="D988" i="25"/>
  <c r="B924" i="32" s="1"/>
  <c r="I987" i="25"/>
  <c r="H987" i="25"/>
  <c r="D987" i="25"/>
  <c r="B923" i="32" s="1"/>
  <c r="I986" i="25"/>
  <c r="H986" i="25"/>
  <c r="D986" i="25"/>
  <c r="B922" i="32" s="1"/>
  <c r="J985" i="25"/>
  <c r="K985" i="25" s="1"/>
  <c r="D985" i="25"/>
  <c r="B921" i="32" s="1"/>
  <c r="D984" i="25"/>
  <c r="B920" i="32" s="1"/>
  <c r="D983" i="25"/>
  <c r="B919" i="32" s="1"/>
  <c r="D982" i="25"/>
  <c r="B918" i="32" s="1"/>
  <c r="I981" i="25"/>
  <c r="H981" i="25"/>
  <c r="D981" i="25"/>
  <c r="B917" i="32" s="1"/>
  <c r="I980" i="25"/>
  <c r="H980" i="25"/>
  <c r="D980" i="25"/>
  <c r="B916" i="32" s="1"/>
  <c r="D979" i="25"/>
  <c r="B915" i="32" s="1"/>
  <c r="D978" i="25"/>
  <c r="B914" i="32" s="1"/>
  <c r="D977" i="25"/>
  <c r="B913" i="32" s="1"/>
  <c r="D976" i="25"/>
  <c r="B912" i="32" s="1"/>
  <c r="D975" i="25"/>
  <c r="B911" i="32" s="1"/>
  <c r="I974" i="25"/>
  <c r="H974" i="25"/>
  <c r="D974" i="25"/>
  <c r="B910" i="32" s="1"/>
  <c r="J973" i="25"/>
  <c r="K973" i="25" s="1"/>
  <c r="I973" i="25"/>
  <c r="H973" i="25"/>
  <c r="D973" i="25"/>
  <c r="B909" i="32" s="1"/>
  <c r="D972" i="25"/>
  <c r="B908" i="32" s="1"/>
  <c r="D971" i="25"/>
  <c r="B907" i="32" s="1"/>
  <c r="D970" i="25"/>
  <c r="B906" i="32" s="1"/>
  <c r="D969" i="25"/>
  <c r="B905" i="32" s="1"/>
  <c r="D968" i="25"/>
  <c r="B904" i="32" s="1"/>
  <c r="J967" i="25"/>
  <c r="K967" i="25" s="1"/>
  <c r="I967" i="25"/>
  <c r="H967" i="25"/>
  <c r="D967" i="25"/>
  <c r="B903" i="32" s="1"/>
  <c r="I966" i="25"/>
  <c r="H966" i="25"/>
  <c r="D966" i="25"/>
  <c r="B902" i="32" s="1"/>
  <c r="D965" i="25"/>
  <c r="B901" i="32" s="1"/>
  <c r="D964" i="25"/>
  <c r="B900" i="32" s="1"/>
  <c r="D963" i="25"/>
  <c r="B899" i="32" s="1"/>
  <c r="D962" i="25"/>
  <c r="B898" i="32" s="1"/>
  <c r="D961" i="25"/>
  <c r="B897" i="32" s="1"/>
  <c r="I960" i="25"/>
  <c r="D960" i="25"/>
  <c r="B896" i="32" s="1"/>
  <c r="I959" i="25"/>
  <c r="H959" i="25"/>
  <c r="D959" i="25"/>
  <c r="B895" i="32" s="1"/>
  <c r="J958" i="25"/>
  <c r="K958" i="25" s="1"/>
  <c r="D958" i="25"/>
  <c r="B894" i="32" s="1"/>
  <c r="D957" i="25"/>
  <c r="B893" i="32" s="1"/>
  <c r="D956" i="25"/>
  <c r="B892" i="32" s="1"/>
  <c r="D955" i="25"/>
  <c r="B891" i="32" s="1"/>
  <c r="D954" i="25"/>
  <c r="B890" i="32" s="1"/>
  <c r="J953" i="25"/>
  <c r="K953" i="25" s="1"/>
  <c r="I953" i="25"/>
  <c r="H953" i="25"/>
  <c r="D953" i="25"/>
  <c r="B889" i="32" s="1"/>
  <c r="I952" i="25"/>
  <c r="H952" i="25"/>
  <c r="D952" i="25"/>
  <c r="B888" i="32" s="1"/>
  <c r="I951" i="25"/>
  <c r="D951" i="25"/>
  <c r="B887" i="32" s="1"/>
  <c r="I950" i="25"/>
  <c r="D950" i="25"/>
  <c r="B886" i="32" s="1"/>
  <c r="D949" i="25"/>
  <c r="B885" i="32" s="1"/>
  <c r="D948" i="25"/>
  <c r="B884" i="32" s="1"/>
  <c r="D947" i="25"/>
  <c r="B883" i="32" s="1"/>
  <c r="I946" i="25"/>
  <c r="H946" i="25"/>
  <c r="D946" i="25"/>
  <c r="B882" i="32" s="1"/>
  <c r="I945" i="25"/>
  <c r="D945" i="25"/>
  <c r="B881" i="32" s="1"/>
  <c r="D944" i="25"/>
  <c r="B880" i="32" s="1"/>
  <c r="D943" i="25"/>
  <c r="B879" i="32" s="1"/>
  <c r="D942" i="25"/>
  <c r="B878" i="32" s="1"/>
  <c r="D941" i="25"/>
  <c r="B877" i="32" s="1"/>
  <c r="D940" i="25"/>
  <c r="B876" i="32" s="1"/>
  <c r="I939" i="25"/>
  <c r="H939" i="25"/>
  <c r="D939" i="25"/>
  <c r="B875" i="32" s="1"/>
  <c r="J938" i="25"/>
  <c r="K938" i="25" s="1"/>
  <c r="I938" i="25"/>
  <c r="H938" i="25"/>
  <c r="D938" i="25"/>
  <c r="B874" i="32" s="1"/>
  <c r="J937" i="25"/>
  <c r="K937" i="25" s="1"/>
  <c r="D937" i="25"/>
  <c r="B873" i="32" s="1"/>
  <c r="D936" i="25"/>
  <c r="B872" i="32" s="1"/>
  <c r="D935" i="25"/>
  <c r="B871" i="32" s="1"/>
  <c r="D934" i="25"/>
  <c r="B870" i="32" s="1"/>
  <c r="D933" i="25"/>
  <c r="B869" i="32" s="1"/>
  <c r="I932" i="25"/>
  <c r="H932" i="25"/>
  <c r="D932" i="25"/>
  <c r="B868" i="32" s="1"/>
  <c r="I931" i="25"/>
  <c r="H931" i="25"/>
  <c r="D931" i="25"/>
  <c r="B867" i="32" s="1"/>
  <c r="D930" i="25"/>
  <c r="B866" i="32" s="1"/>
  <c r="D929" i="25"/>
  <c r="B865" i="32" s="1"/>
  <c r="D928" i="25"/>
  <c r="B864" i="32" s="1"/>
  <c r="D927" i="25"/>
  <c r="B863" i="32" s="1"/>
  <c r="D926" i="25"/>
  <c r="B862" i="32" s="1"/>
  <c r="I925" i="25"/>
  <c r="H925" i="25"/>
  <c r="D925" i="25"/>
  <c r="B861" i="32" s="1"/>
  <c r="I924" i="25"/>
  <c r="H924" i="25"/>
  <c r="D924" i="25"/>
  <c r="B860" i="32" s="1"/>
  <c r="I923" i="25"/>
  <c r="D923" i="25"/>
  <c r="B859" i="32" s="1"/>
  <c r="D922" i="25"/>
  <c r="B858" i="32" s="1"/>
  <c r="D921" i="25"/>
  <c r="B857" i="32" s="1"/>
  <c r="D920" i="25"/>
  <c r="B856" i="32" s="1"/>
  <c r="J919" i="25"/>
  <c r="K919" i="25" s="1"/>
  <c r="D919" i="25"/>
  <c r="B855" i="32" s="1"/>
  <c r="I918" i="25"/>
  <c r="H918" i="25"/>
  <c r="D918" i="25"/>
  <c r="B854" i="32" s="1"/>
  <c r="J917" i="25"/>
  <c r="K917" i="25" s="1"/>
  <c r="I917" i="25"/>
  <c r="H917" i="25"/>
  <c r="D917" i="25"/>
  <c r="B853" i="32" s="1"/>
  <c r="D916" i="25"/>
  <c r="B852" i="32" s="1"/>
  <c r="D915" i="25"/>
  <c r="B851" i="32" s="1"/>
  <c r="D914" i="25"/>
  <c r="B850" i="32" s="1"/>
  <c r="D913" i="25"/>
  <c r="B849" i="32" s="1"/>
  <c r="D912" i="25"/>
  <c r="B848" i="32" s="1"/>
  <c r="J911" i="25"/>
  <c r="K911" i="25" s="1"/>
  <c r="I911" i="25"/>
  <c r="H911" i="25"/>
  <c r="D911" i="25"/>
  <c r="B847" i="32" s="1"/>
  <c r="I910" i="25"/>
  <c r="H910" i="25"/>
  <c r="D910" i="25"/>
  <c r="B846" i="32" s="1"/>
  <c r="D909" i="25"/>
  <c r="B845" i="32" s="1"/>
  <c r="D908" i="25"/>
  <c r="B844" i="32" s="1"/>
  <c r="D907" i="25"/>
  <c r="B843" i="32" s="1"/>
  <c r="D906" i="25"/>
  <c r="B842" i="32" s="1"/>
  <c r="D905" i="25"/>
  <c r="B841" i="32" s="1"/>
  <c r="J904" i="25"/>
  <c r="K904" i="25" s="1"/>
  <c r="I904" i="25"/>
  <c r="H904" i="25"/>
  <c r="D904" i="25"/>
  <c r="B840" i="32" s="1"/>
  <c r="I903" i="25"/>
  <c r="H903" i="25"/>
  <c r="D903" i="25"/>
  <c r="B839" i="32" s="1"/>
  <c r="D902" i="25"/>
  <c r="B838" i="32" s="1"/>
  <c r="D901" i="25"/>
  <c r="B837" i="32" s="1"/>
  <c r="D900" i="25"/>
  <c r="B836" i="32" s="1"/>
  <c r="D899" i="25"/>
  <c r="B835" i="32" s="1"/>
  <c r="D898" i="25"/>
  <c r="B834" i="32" s="1"/>
  <c r="I897" i="25"/>
  <c r="H897" i="25"/>
  <c r="D897" i="25"/>
  <c r="B833" i="32" s="1"/>
  <c r="J896" i="25"/>
  <c r="K896" i="25" s="1"/>
  <c r="I896" i="25"/>
  <c r="H896" i="25"/>
  <c r="D896" i="25"/>
  <c r="B832" i="32" s="1"/>
  <c r="J895" i="25"/>
  <c r="K895" i="25" s="1"/>
  <c r="D895" i="25"/>
  <c r="B831" i="32" s="1"/>
  <c r="D894" i="25"/>
  <c r="B830" i="32" s="1"/>
  <c r="D893" i="25"/>
  <c r="B829" i="32" s="1"/>
  <c r="J892" i="25"/>
  <c r="K892" i="25" s="1"/>
  <c r="D892" i="25"/>
  <c r="B828" i="32" s="1"/>
  <c r="I891" i="25"/>
  <c r="H891" i="25"/>
  <c r="D891" i="25"/>
  <c r="B827" i="32" s="1"/>
  <c r="I890" i="25"/>
  <c r="H890" i="25"/>
  <c r="D890" i="25"/>
  <c r="B826" i="32" s="1"/>
  <c r="I889" i="25"/>
  <c r="H889" i="25"/>
  <c r="D889" i="25"/>
  <c r="B825" i="32" s="1"/>
  <c r="D888" i="25"/>
  <c r="B824" i="32" s="1"/>
  <c r="D887" i="25"/>
  <c r="B823" i="32" s="1"/>
  <c r="D886" i="25"/>
  <c r="B822" i="32" s="1"/>
  <c r="D885" i="25"/>
  <c r="B821" i="32" s="1"/>
  <c r="D884" i="25"/>
  <c r="B820" i="32" s="1"/>
  <c r="I883" i="25"/>
  <c r="H883" i="25"/>
  <c r="D883" i="25"/>
  <c r="B819" i="32" s="1"/>
  <c r="I882" i="25"/>
  <c r="H882" i="25"/>
  <c r="D882" i="25"/>
  <c r="B818" i="32" s="1"/>
  <c r="D881" i="25"/>
  <c r="B817" i="32" s="1"/>
  <c r="D880" i="25"/>
  <c r="B816" i="32" s="1"/>
  <c r="D879" i="25"/>
  <c r="B815" i="32" s="1"/>
  <c r="D878" i="25"/>
  <c r="B814" i="32" s="1"/>
  <c r="D877" i="25"/>
  <c r="B813" i="32" s="1"/>
  <c r="J876" i="25"/>
  <c r="K876" i="25" s="1"/>
  <c r="I876" i="25"/>
  <c r="H876" i="25"/>
  <c r="D876" i="25"/>
  <c r="B812" i="32" s="1"/>
  <c r="I875" i="25"/>
  <c r="H875" i="25"/>
  <c r="D875" i="25"/>
  <c r="B811" i="32" s="1"/>
  <c r="D874" i="25"/>
  <c r="B810" i="32" s="1"/>
  <c r="D873" i="25"/>
  <c r="B809" i="32" s="1"/>
  <c r="J872" i="25"/>
  <c r="K872" i="25" s="1"/>
  <c r="D872" i="25"/>
  <c r="B808" i="32" s="1"/>
  <c r="D871" i="25"/>
  <c r="B807" i="32" s="1"/>
  <c r="D870" i="25"/>
  <c r="B806" i="32" s="1"/>
  <c r="I869" i="25"/>
  <c r="H869" i="25"/>
  <c r="D869" i="25"/>
  <c r="B805" i="32" s="1"/>
  <c r="I868" i="25"/>
  <c r="D868" i="25"/>
  <c r="B804" i="32" s="1"/>
  <c r="D867" i="25"/>
  <c r="B803" i="32" s="1"/>
  <c r="D866" i="25"/>
  <c r="B802" i="32" s="1"/>
  <c r="J865" i="25"/>
  <c r="K865" i="25" s="1"/>
  <c r="D865" i="25"/>
  <c r="B801" i="32" s="1"/>
  <c r="J864" i="25"/>
  <c r="K864" i="25" s="1"/>
  <c r="D864" i="25"/>
  <c r="B800" i="32" s="1"/>
  <c r="D863" i="25"/>
  <c r="B799" i="32" s="1"/>
  <c r="I862" i="25"/>
  <c r="H862" i="25"/>
  <c r="D862" i="25"/>
  <c r="B798" i="32" s="1"/>
  <c r="I861" i="25"/>
  <c r="H861" i="25"/>
  <c r="D861" i="25"/>
  <c r="B797" i="32" s="1"/>
  <c r="D860" i="25"/>
  <c r="B796" i="32" s="1"/>
  <c r="D859" i="25"/>
  <c r="B795" i="32" s="1"/>
  <c r="D858" i="25"/>
  <c r="B794" i="32" s="1"/>
  <c r="D857" i="25"/>
  <c r="B793" i="32" s="1"/>
  <c r="D856" i="25"/>
  <c r="B792" i="32" s="1"/>
  <c r="I855" i="25"/>
  <c r="D855" i="25"/>
  <c r="B791" i="32" s="1"/>
  <c r="I854" i="25"/>
  <c r="H854" i="25"/>
  <c r="D854" i="25"/>
  <c r="B790" i="32" s="1"/>
  <c r="D853" i="25"/>
  <c r="B789" i="32" s="1"/>
  <c r="D852" i="25"/>
  <c r="B788" i="32" s="1"/>
  <c r="D851" i="25"/>
  <c r="B787" i="32" s="1"/>
  <c r="D850" i="25"/>
  <c r="B786" i="32" s="1"/>
  <c r="D849" i="25"/>
  <c r="B785" i="32" s="1"/>
  <c r="I848" i="25"/>
  <c r="H848" i="25"/>
  <c r="D848" i="25"/>
  <c r="B784" i="32" s="1"/>
  <c r="I847" i="25"/>
  <c r="H847" i="25"/>
  <c r="D847" i="25"/>
  <c r="B783" i="32" s="1"/>
  <c r="J846" i="25"/>
  <c r="K846" i="25" s="1"/>
  <c r="D846" i="25"/>
  <c r="B782" i="32" s="1"/>
  <c r="D845" i="25"/>
  <c r="B781" i="32" s="1"/>
  <c r="D844" i="25"/>
  <c r="B780" i="32" s="1"/>
  <c r="D843" i="25"/>
  <c r="B779" i="32" s="1"/>
  <c r="D842" i="25"/>
  <c r="B778" i="32" s="1"/>
  <c r="I841" i="25"/>
  <c r="H841" i="25"/>
  <c r="D841" i="25"/>
  <c r="B777" i="32" s="1"/>
  <c r="J840" i="25"/>
  <c r="K840" i="25" s="1"/>
  <c r="I840" i="25"/>
  <c r="H840" i="25"/>
  <c r="D840" i="25"/>
  <c r="B776" i="32" s="1"/>
  <c r="D839" i="25"/>
  <c r="B775" i="32" s="1"/>
  <c r="D838" i="25"/>
  <c r="B774" i="32" s="1"/>
  <c r="D837" i="25"/>
  <c r="B773" i="32" s="1"/>
  <c r="D836" i="25"/>
  <c r="B772" i="32" s="1"/>
  <c r="D835" i="25"/>
  <c r="B771" i="32" s="1"/>
  <c r="J834" i="25"/>
  <c r="K834" i="25" s="1"/>
  <c r="I834" i="25"/>
  <c r="H834" i="25"/>
  <c r="D834" i="25"/>
  <c r="B770" i="32" s="1"/>
  <c r="I833" i="25"/>
  <c r="H833" i="25"/>
  <c r="D833" i="25"/>
  <c r="B769" i="32" s="1"/>
  <c r="D832" i="25"/>
  <c r="B768" i="32" s="1"/>
  <c r="D831" i="25"/>
  <c r="B767" i="32" s="1"/>
  <c r="D830" i="25"/>
  <c r="B766" i="32" s="1"/>
  <c r="D829" i="25"/>
  <c r="B765" i="32" s="1"/>
  <c r="D828" i="25"/>
  <c r="B764" i="32" s="1"/>
  <c r="J827" i="25"/>
  <c r="K827" i="25" s="1"/>
  <c r="I827" i="25"/>
  <c r="H827" i="25"/>
  <c r="D827" i="25"/>
  <c r="B763" i="32" s="1"/>
  <c r="I826" i="25"/>
  <c r="H826" i="25"/>
  <c r="D826" i="25"/>
  <c r="B762" i="32" s="1"/>
  <c r="J825" i="25"/>
  <c r="K825" i="25" s="1"/>
  <c r="D825" i="25"/>
  <c r="B761" i="32" s="1"/>
  <c r="D824" i="25"/>
  <c r="B760" i="32" s="1"/>
  <c r="D823" i="25"/>
  <c r="B759" i="32" s="1"/>
  <c r="D822" i="25"/>
  <c r="B758" i="32" s="1"/>
  <c r="J821" i="25"/>
  <c r="K821" i="25" s="1"/>
  <c r="D821" i="25"/>
  <c r="B757" i="32" s="1"/>
  <c r="H820" i="25"/>
  <c r="D820" i="25"/>
  <c r="B756" i="32" s="1"/>
  <c r="I819" i="25"/>
  <c r="H819" i="25"/>
  <c r="D819" i="25"/>
  <c r="B755" i="32" s="1"/>
  <c r="D818" i="25"/>
  <c r="B754" i="32" s="1"/>
  <c r="D817" i="25"/>
  <c r="B753" i="32" s="1"/>
  <c r="D816" i="25"/>
  <c r="B752" i="32" s="1"/>
  <c r="D815" i="25"/>
  <c r="B751" i="32" s="1"/>
  <c r="J814" i="25"/>
  <c r="K814" i="25" s="1"/>
  <c r="D814" i="25"/>
  <c r="B750" i="32" s="1"/>
  <c r="I813" i="25"/>
  <c r="H813" i="25"/>
  <c r="D813" i="25"/>
  <c r="B749" i="32" s="1"/>
  <c r="I812" i="25"/>
  <c r="H812" i="25"/>
  <c r="D812" i="25"/>
  <c r="B748" i="32" s="1"/>
  <c r="D811" i="25"/>
  <c r="B747" i="32" s="1"/>
  <c r="D810" i="25"/>
  <c r="B746" i="32" s="1"/>
  <c r="D809" i="25"/>
  <c r="B745" i="32" s="1"/>
  <c r="D808" i="25"/>
  <c r="B744" i="32" s="1"/>
  <c r="D807" i="25"/>
  <c r="B743" i="32" s="1"/>
  <c r="I806" i="25"/>
  <c r="H806" i="25"/>
  <c r="D806" i="25"/>
  <c r="B742" i="32" s="1"/>
  <c r="I805" i="25"/>
  <c r="D805" i="25"/>
  <c r="B741" i="32" s="1"/>
  <c r="D804" i="25"/>
  <c r="B740" i="32" s="1"/>
  <c r="D803" i="25"/>
  <c r="B739" i="32" s="1"/>
  <c r="J802" i="25"/>
  <c r="K802" i="25" s="1"/>
  <c r="D802" i="25"/>
  <c r="B738" i="32" s="1"/>
  <c r="D801" i="25"/>
  <c r="B737" i="32" s="1"/>
  <c r="D800" i="25"/>
  <c r="B736" i="32" s="1"/>
  <c r="I799" i="25"/>
  <c r="H799" i="25"/>
  <c r="D799" i="25"/>
  <c r="B735" i="32" s="1"/>
  <c r="I798" i="25"/>
  <c r="H798" i="25"/>
  <c r="D798" i="25"/>
  <c r="B734" i="32" s="1"/>
  <c r="D797" i="25"/>
  <c r="B733" i="32" s="1"/>
  <c r="D796" i="25"/>
  <c r="B732" i="32" s="1"/>
  <c r="D795" i="25"/>
  <c r="B731" i="32" s="1"/>
  <c r="D794" i="25"/>
  <c r="B730" i="32" s="1"/>
  <c r="I793" i="25"/>
  <c r="H793" i="25"/>
  <c r="D793" i="25"/>
  <c r="B729" i="32" s="1"/>
  <c r="I792" i="25"/>
  <c r="H792" i="25"/>
  <c r="D792" i="25"/>
  <c r="B728" i="32" s="1"/>
  <c r="I791" i="25"/>
  <c r="H791" i="25"/>
  <c r="D791" i="25"/>
  <c r="B727" i="32" s="1"/>
  <c r="J790" i="25"/>
  <c r="K790" i="25" s="1"/>
  <c r="D790" i="25"/>
  <c r="B726" i="32" s="1"/>
  <c r="D789" i="25"/>
  <c r="B725" i="32" s="1"/>
  <c r="J788" i="25"/>
  <c r="K788" i="25" s="1"/>
  <c r="D788" i="25"/>
  <c r="B724" i="32" s="1"/>
  <c r="D787" i="25"/>
  <c r="B723" i="32" s="1"/>
  <c r="D786" i="25"/>
  <c r="B722" i="32" s="1"/>
  <c r="I785" i="25"/>
  <c r="H785" i="25"/>
  <c r="D785" i="25"/>
  <c r="B721" i="32" s="1"/>
  <c r="I784" i="25"/>
  <c r="H784" i="25"/>
  <c r="D784" i="25"/>
  <c r="B720" i="32" s="1"/>
  <c r="D783" i="25"/>
  <c r="B719" i="32" s="1"/>
  <c r="D782" i="25"/>
  <c r="B718" i="32" s="1"/>
  <c r="D781" i="25"/>
  <c r="B717" i="32" s="1"/>
  <c r="D780" i="25"/>
  <c r="B716" i="32" s="1"/>
  <c r="D779" i="25"/>
  <c r="B715" i="32" s="1"/>
  <c r="I778" i="25"/>
  <c r="H778" i="25"/>
  <c r="D778" i="25"/>
  <c r="B714" i="32" s="1"/>
  <c r="I777" i="25"/>
  <c r="H777" i="25"/>
  <c r="D777" i="25"/>
  <c r="B713" i="32" s="1"/>
  <c r="D776" i="25"/>
  <c r="B712" i="32" s="1"/>
  <c r="D775" i="25"/>
  <c r="B711" i="32" s="1"/>
  <c r="D774" i="25"/>
  <c r="B710" i="32" s="1"/>
  <c r="D773" i="25"/>
  <c r="B709" i="32" s="1"/>
  <c r="D772" i="25"/>
  <c r="B708" i="32" s="1"/>
  <c r="I771" i="25"/>
  <c r="H771" i="25"/>
  <c r="D771" i="25"/>
  <c r="B707" i="32" s="1"/>
  <c r="I770" i="25"/>
  <c r="H770" i="25"/>
  <c r="D770" i="25"/>
  <c r="B706" i="32" s="1"/>
  <c r="D769" i="25"/>
  <c r="B705" i="32" s="1"/>
  <c r="D768" i="25"/>
  <c r="B704" i="32" s="1"/>
  <c r="J767" i="25"/>
  <c r="K767" i="25" s="1"/>
  <c r="D767" i="25"/>
  <c r="B703" i="32" s="1"/>
  <c r="J766" i="25"/>
  <c r="K766" i="25" s="1"/>
  <c r="D766" i="25"/>
  <c r="B702" i="32" s="1"/>
  <c r="D765" i="25"/>
  <c r="B701" i="32" s="1"/>
  <c r="I764" i="25"/>
  <c r="H764" i="25"/>
  <c r="D764" i="25"/>
  <c r="B700" i="32" s="1"/>
  <c r="I763" i="25"/>
  <c r="H763" i="25"/>
  <c r="D763" i="25"/>
  <c r="B699" i="32" s="1"/>
  <c r="J762" i="25"/>
  <c r="K762" i="25" s="1"/>
  <c r="I762" i="25"/>
  <c r="H762" i="25"/>
  <c r="D762" i="25"/>
  <c r="B698" i="32" s="1"/>
  <c r="D761" i="25"/>
  <c r="B697" i="32" s="1"/>
  <c r="D760" i="25"/>
  <c r="B696" i="32" s="1"/>
  <c r="D759" i="25"/>
  <c r="B695" i="32" s="1"/>
  <c r="J758" i="25"/>
  <c r="K758" i="25" s="1"/>
  <c r="D758" i="25"/>
  <c r="B694" i="32" s="1"/>
  <c r="I757" i="25"/>
  <c r="D757" i="25"/>
  <c r="B693" i="32" s="1"/>
  <c r="I756" i="25"/>
  <c r="H756" i="25"/>
  <c r="D756" i="25"/>
  <c r="B692" i="32" s="1"/>
  <c r="D755" i="25"/>
  <c r="B691" i="32" s="1"/>
  <c r="D754" i="25"/>
  <c r="B690" i="32" s="1"/>
  <c r="D753" i="25"/>
  <c r="B689" i="32" s="1"/>
  <c r="D752" i="25"/>
  <c r="B688" i="32" s="1"/>
  <c r="D751" i="25"/>
  <c r="B687" i="32" s="1"/>
  <c r="H750" i="25"/>
  <c r="D750" i="25"/>
  <c r="B686" i="32" s="1"/>
  <c r="I749" i="25"/>
  <c r="H749" i="25"/>
  <c r="D749" i="25"/>
  <c r="B685" i="32" s="1"/>
  <c r="D748" i="25"/>
  <c r="B684" i="32" s="1"/>
  <c r="D747" i="25"/>
  <c r="B683" i="32" s="1"/>
  <c r="D746" i="25"/>
  <c r="B682" i="32" s="1"/>
  <c r="D745" i="25"/>
  <c r="B681" i="32" s="1"/>
  <c r="D744" i="25"/>
  <c r="B680" i="32" s="1"/>
  <c r="J743" i="25"/>
  <c r="K743" i="25" s="1"/>
  <c r="I743" i="25"/>
  <c r="H743" i="25"/>
  <c r="D743" i="25"/>
  <c r="B679" i="32" s="1"/>
  <c r="I742" i="25"/>
  <c r="H742" i="25"/>
  <c r="D742" i="25"/>
  <c r="B678" i="32" s="1"/>
  <c r="D741" i="25"/>
  <c r="B677" i="32" s="1"/>
  <c r="J740" i="25"/>
  <c r="K740" i="25" s="1"/>
  <c r="D740" i="25"/>
  <c r="B676" i="32" s="1"/>
  <c r="D739" i="25"/>
  <c r="B675" i="32" s="1"/>
  <c r="D738" i="25"/>
  <c r="B674" i="32" s="1"/>
  <c r="J737" i="25"/>
  <c r="K737" i="25" s="1"/>
  <c r="D737" i="25"/>
  <c r="B673" i="32" s="1"/>
  <c r="H736" i="25"/>
  <c r="D736" i="25"/>
  <c r="B672" i="32" s="1"/>
  <c r="J735" i="25"/>
  <c r="K735" i="25" s="1"/>
  <c r="I735" i="25"/>
  <c r="H735" i="25"/>
  <c r="D735" i="25"/>
  <c r="B671" i="32" s="1"/>
  <c r="D734" i="25"/>
  <c r="B670" i="32" s="1"/>
  <c r="D733" i="25"/>
  <c r="B669" i="32" s="1"/>
  <c r="D732" i="25"/>
  <c r="B668" i="32" s="1"/>
  <c r="D731" i="25"/>
  <c r="B667" i="32" s="1"/>
  <c r="D730" i="25"/>
  <c r="B666" i="32" s="1"/>
  <c r="I729" i="25"/>
  <c r="H729" i="25"/>
  <c r="D729" i="25"/>
  <c r="B665" i="32" s="1"/>
  <c r="I728" i="25"/>
  <c r="H728" i="25"/>
  <c r="D728" i="25"/>
  <c r="B664" i="32" s="1"/>
  <c r="D727" i="25"/>
  <c r="B663" i="32" s="1"/>
  <c r="J726" i="25"/>
  <c r="K726" i="25" s="1"/>
  <c r="D726" i="25"/>
  <c r="B662" i="32" s="1"/>
  <c r="D725" i="25"/>
  <c r="B661" i="32" s="1"/>
  <c r="D724" i="25"/>
  <c r="B660" i="32" s="1"/>
  <c r="D723" i="25"/>
  <c r="B659" i="32" s="1"/>
  <c r="I722" i="25"/>
  <c r="H722" i="25"/>
  <c r="D722" i="25"/>
  <c r="B658" i="32" s="1"/>
  <c r="I721" i="25"/>
  <c r="H721" i="25"/>
  <c r="D721" i="25"/>
  <c r="B657" i="32" s="1"/>
  <c r="D720" i="25"/>
  <c r="B656" i="32" s="1"/>
  <c r="D719" i="25"/>
  <c r="B655" i="32" s="1"/>
  <c r="D718" i="25"/>
  <c r="B654" i="32" s="1"/>
  <c r="J717" i="25"/>
  <c r="K717" i="25" s="1"/>
  <c r="D717" i="25"/>
  <c r="B653" i="32" s="1"/>
  <c r="D716" i="25"/>
  <c r="B652" i="32" s="1"/>
  <c r="J715" i="25"/>
  <c r="K715" i="25" s="1"/>
  <c r="I715" i="25"/>
  <c r="H715" i="25"/>
  <c r="D715" i="25"/>
  <c r="B651" i="32" s="1"/>
  <c r="I714" i="25"/>
  <c r="H714" i="25"/>
  <c r="D714" i="25"/>
  <c r="B650" i="32" s="1"/>
  <c r="D713" i="25"/>
  <c r="B649" i="32" s="1"/>
  <c r="J712" i="25"/>
  <c r="K712" i="25" s="1"/>
  <c r="D712" i="25"/>
  <c r="B648" i="32" s="1"/>
  <c r="D711" i="25"/>
  <c r="B647" i="32" s="1"/>
  <c r="D710" i="25"/>
  <c r="B646" i="32" s="1"/>
  <c r="D709" i="25"/>
  <c r="B645" i="32" s="1"/>
  <c r="I708" i="25"/>
  <c r="H708" i="25"/>
  <c r="D708" i="25"/>
  <c r="B644" i="32" s="1"/>
  <c r="I707" i="25"/>
  <c r="H707" i="25"/>
  <c r="D707" i="25"/>
  <c r="B643" i="32" s="1"/>
  <c r="D706" i="25"/>
  <c r="B642" i="32" s="1"/>
  <c r="D705" i="25"/>
  <c r="B641" i="32" s="1"/>
  <c r="D704" i="25"/>
  <c r="B640" i="32" s="1"/>
  <c r="D703" i="25"/>
  <c r="B639" i="32" s="1"/>
  <c r="D702" i="25"/>
  <c r="B638" i="32" s="1"/>
  <c r="I701" i="25"/>
  <c r="H701" i="25"/>
  <c r="D701" i="25"/>
  <c r="B637" i="32" s="1"/>
  <c r="I700" i="25"/>
  <c r="H700" i="25"/>
  <c r="D700" i="25"/>
  <c r="B636" i="32" s="1"/>
  <c r="D699" i="25"/>
  <c r="B635" i="32" s="1"/>
  <c r="D698" i="25"/>
  <c r="B634" i="32" s="1"/>
  <c r="D697" i="25"/>
  <c r="B633" i="32" s="1"/>
  <c r="J696" i="25"/>
  <c r="K696" i="25" s="1"/>
  <c r="D696" i="25"/>
  <c r="B632" i="32" s="1"/>
  <c r="D695" i="25"/>
  <c r="B631" i="32" s="1"/>
  <c r="I694" i="25"/>
  <c r="H694" i="25"/>
  <c r="D694" i="25"/>
  <c r="B630" i="32" s="1"/>
  <c r="I693" i="25"/>
  <c r="H693" i="25"/>
  <c r="D693" i="25"/>
  <c r="B629" i="32" s="1"/>
  <c r="D692" i="25"/>
  <c r="B628" i="32" s="1"/>
  <c r="D691" i="25"/>
  <c r="B627" i="32" s="1"/>
  <c r="D690" i="25"/>
  <c r="B626" i="32" s="1"/>
  <c r="D689" i="25"/>
  <c r="B625" i="32" s="1"/>
  <c r="D688" i="25"/>
  <c r="B624" i="32" s="1"/>
  <c r="J687" i="25"/>
  <c r="K687" i="25" s="1"/>
  <c r="I687" i="25"/>
  <c r="H687" i="25"/>
  <c r="D687" i="25"/>
  <c r="B623" i="32" s="1"/>
  <c r="I686" i="25"/>
  <c r="H686" i="25"/>
  <c r="D686" i="25"/>
  <c r="B622" i="32" s="1"/>
  <c r="D685" i="25"/>
  <c r="B621" i="32" s="1"/>
  <c r="D684" i="25"/>
  <c r="B620" i="32" s="1"/>
  <c r="J683" i="25"/>
  <c r="K683" i="25" s="1"/>
  <c r="D683" i="25"/>
  <c r="B619" i="32" s="1"/>
  <c r="D682" i="25"/>
  <c r="B618" i="32" s="1"/>
  <c r="D681" i="25"/>
  <c r="B617" i="32" s="1"/>
  <c r="I680" i="25"/>
  <c r="H680" i="25"/>
  <c r="D680" i="25"/>
  <c r="B616" i="32" s="1"/>
  <c r="I679" i="25"/>
  <c r="H679" i="25"/>
  <c r="D679" i="25"/>
  <c r="B615" i="32" s="1"/>
  <c r="I678" i="25"/>
  <c r="H678" i="25"/>
  <c r="D678" i="25"/>
  <c r="B614" i="32" s="1"/>
  <c r="D677" i="25"/>
  <c r="B613" i="32" s="1"/>
  <c r="D676" i="25"/>
  <c r="B612" i="32" s="1"/>
  <c r="D675" i="25"/>
  <c r="B611" i="32" s="1"/>
  <c r="D674" i="25"/>
  <c r="B610" i="32" s="1"/>
  <c r="I673" i="25"/>
  <c r="H673" i="25"/>
  <c r="D673" i="25"/>
  <c r="B609" i="32" s="1"/>
  <c r="I672" i="25"/>
  <c r="H672" i="25"/>
  <c r="D672" i="25"/>
  <c r="B608" i="32" s="1"/>
  <c r="D671" i="25"/>
  <c r="B607" i="32" s="1"/>
  <c r="D670" i="25"/>
  <c r="B606" i="32" s="1"/>
  <c r="D669" i="25"/>
  <c r="B605" i="32" s="1"/>
  <c r="D668" i="25"/>
  <c r="B604" i="32" s="1"/>
  <c r="D667" i="25"/>
  <c r="B603" i="32" s="1"/>
  <c r="I666" i="25"/>
  <c r="H666" i="25"/>
  <c r="D666" i="25"/>
  <c r="B602" i="32" s="1"/>
  <c r="I665" i="25"/>
  <c r="H665" i="25"/>
  <c r="D665" i="25"/>
  <c r="B601" i="32" s="1"/>
  <c r="D664" i="25"/>
  <c r="B600" i="32" s="1"/>
  <c r="D663" i="25"/>
  <c r="B599" i="32" s="1"/>
  <c r="I662" i="25"/>
  <c r="H662" i="25"/>
  <c r="D662" i="25"/>
  <c r="B598" i="32" s="1"/>
  <c r="I661" i="25"/>
  <c r="H661" i="25"/>
  <c r="D661" i="25"/>
  <c r="B597" i="32" s="1"/>
  <c r="J660" i="25"/>
  <c r="K660" i="25" s="1"/>
  <c r="I660" i="25"/>
  <c r="H660" i="25"/>
  <c r="D660" i="25"/>
  <c r="B596" i="32" s="1"/>
  <c r="I659" i="25"/>
  <c r="H659" i="25"/>
  <c r="D659" i="25"/>
  <c r="B595" i="32" s="1"/>
  <c r="H658" i="25"/>
  <c r="D658" i="25"/>
  <c r="B594" i="32" s="1"/>
  <c r="I657" i="25"/>
  <c r="H657" i="25"/>
  <c r="D657" i="25"/>
  <c r="B593" i="32" s="1"/>
  <c r="I656" i="25"/>
  <c r="H656" i="25"/>
  <c r="D656" i="25"/>
  <c r="B592" i="32" s="1"/>
  <c r="I655" i="25"/>
  <c r="D655" i="25"/>
  <c r="B591" i="32" s="1"/>
  <c r="I654" i="25"/>
  <c r="H654" i="25"/>
  <c r="D654" i="25"/>
  <c r="B590" i="32" s="1"/>
  <c r="I653" i="25"/>
  <c r="H653" i="25"/>
  <c r="D653" i="25"/>
  <c r="B589" i="32" s="1"/>
  <c r="I652" i="25"/>
  <c r="H652" i="25"/>
  <c r="D652" i="25"/>
  <c r="B588" i="32" s="1"/>
  <c r="I651" i="25"/>
  <c r="H651" i="25"/>
  <c r="D651" i="25"/>
  <c r="B587" i="32" s="1"/>
  <c r="D650" i="25"/>
  <c r="B586" i="32" s="1"/>
  <c r="D649" i="25"/>
  <c r="B585" i="32" s="1"/>
  <c r="J648" i="25"/>
  <c r="K648" i="25" s="1"/>
  <c r="D648" i="25"/>
  <c r="B584" i="32" s="1"/>
  <c r="D647" i="25"/>
  <c r="B583" i="32" s="1"/>
  <c r="D646" i="25"/>
  <c r="B582" i="32" s="1"/>
  <c r="I645" i="25"/>
  <c r="H645" i="25"/>
  <c r="D645" i="25"/>
  <c r="B581" i="32" s="1"/>
  <c r="I644" i="25"/>
  <c r="H644" i="25"/>
  <c r="D644" i="25"/>
  <c r="B580" i="32" s="1"/>
  <c r="D643" i="25"/>
  <c r="B579" i="32" s="1"/>
  <c r="D642" i="25"/>
  <c r="B578" i="32" s="1"/>
  <c r="J641" i="25"/>
  <c r="K641" i="25" s="1"/>
  <c r="D641" i="25"/>
  <c r="B577" i="32" s="1"/>
  <c r="D640" i="25"/>
  <c r="B576" i="32" s="1"/>
  <c r="D639" i="25"/>
  <c r="B575" i="32" s="1"/>
  <c r="J638" i="25"/>
  <c r="K638" i="25" s="1"/>
  <c r="I638" i="25"/>
  <c r="H638" i="25"/>
  <c r="D638" i="25"/>
  <c r="B574" i="32" s="1"/>
  <c r="H637" i="25"/>
  <c r="D637" i="25"/>
  <c r="B573" i="32" s="1"/>
  <c r="D636" i="25"/>
  <c r="B572" i="32" s="1"/>
  <c r="D635" i="25"/>
  <c r="B571" i="32" s="1"/>
  <c r="D634" i="25"/>
  <c r="B570" i="32" s="1"/>
  <c r="J633" i="25"/>
  <c r="K633" i="25" s="1"/>
  <c r="D633" i="25"/>
  <c r="B569" i="32" s="1"/>
  <c r="J632" i="25"/>
  <c r="K632" i="25" s="1"/>
  <c r="D632" i="25"/>
  <c r="B568" i="32" s="1"/>
  <c r="I631" i="25"/>
  <c r="H631" i="25"/>
  <c r="D631" i="25"/>
  <c r="B567" i="32" s="1"/>
  <c r="I630" i="25"/>
  <c r="H630" i="25"/>
  <c r="D630" i="25"/>
  <c r="B566" i="32" s="1"/>
  <c r="J629" i="25"/>
  <c r="K629" i="25" s="1"/>
  <c r="D629" i="25"/>
  <c r="B565" i="32" s="1"/>
  <c r="D628" i="25"/>
  <c r="B564" i="32" s="1"/>
  <c r="D627" i="25"/>
  <c r="B563" i="32" s="1"/>
  <c r="D626" i="25"/>
  <c r="B562" i="32" s="1"/>
  <c r="D625" i="25"/>
  <c r="B561" i="32" s="1"/>
  <c r="I624" i="25"/>
  <c r="H624" i="25"/>
  <c r="D624" i="25"/>
  <c r="B560" i="32" s="1"/>
  <c r="I623" i="25"/>
  <c r="H623" i="25"/>
  <c r="D623" i="25"/>
  <c r="B559" i="32" s="1"/>
  <c r="I622" i="25"/>
  <c r="H622" i="25"/>
  <c r="D622" i="25"/>
  <c r="B558" i="32" s="1"/>
  <c r="I621" i="25"/>
  <c r="H621" i="25"/>
  <c r="D621" i="25"/>
  <c r="B557" i="32" s="1"/>
  <c r="D620" i="25"/>
  <c r="B556" i="32" s="1"/>
  <c r="D619" i="25"/>
  <c r="B555" i="32" s="1"/>
  <c r="D618" i="25"/>
  <c r="B554" i="32" s="1"/>
  <c r="I617" i="25"/>
  <c r="H617" i="25"/>
  <c r="D617" i="25"/>
  <c r="B553" i="32" s="1"/>
  <c r="I616" i="25"/>
  <c r="H616" i="25"/>
  <c r="D616" i="25"/>
  <c r="B552" i="32" s="1"/>
  <c r="D615" i="25"/>
  <c r="B551" i="32" s="1"/>
  <c r="D614" i="25"/>
  <c r="B550" i="32" s="1"/>
  <c r="J613" i="25"/>
  <c r="K613" i="25" s="1"/>
  <c r="D613" i="25"/>
  <c r="B549" i="32" s="1"/>
  <c r="J612" i="25"/>
  <c r="K612" i="25" s="1"/>
  <c r="D612" i="25"/>
  <c r="B548" i="32" s="1"/>
  <c r="D611" i="25"/>
  <c r="B547" i="32" s="1"/>
  <c r="I610" i="25"/>
  <c r="H610" i="25"/>
  <c r="D610" i="25"/>
  <c r="B546" i="32" s="1"/>
  <c r="I609" i="25"/>
  <c r="H609" i="25"/>
  <c r="D609" i="25"/>
  <c r="B545" i="32" s="1"/>
  <c r="D608" i="25"/>
  <c r="B544" i="32" s="1"/>
  <c r="D607" i="25"/>
  <c r="B543" i="32" s="1"/>
  <c r="D606" i="25"/>
  <c r="B542" i="32" s="1"/>
  <c r="D605" i="25"/>
  <c r="B541" i="32" s="1"/>
  <c r="J604" i="25"/>
  <c r="K604" i="25" s="1"/>
  <c r="D604" i="25"/>
  <c r="B540" i="32" s="1"/>
  <c r="H603" i="25"/>
  <c r="D603" i="25"/>
  <c r="B539" i="32" s="1"/>
  <c r="I602" i="25"/>
  <c r="D602" i="25"/>
  <c r="B538" i="32" s="1"/>
  <c r="D601" i="25"/>
  <c r="B537" i="32" s="1"/>
  <c r="D600" i="25"/>
  <c r="B536" i="32" s="1"/>
  <c r="D599" i="25"/>
  <c r="B535" i="32" s="1"/>
  <c r="D598" i="25"/>
  <c r="B534" i="32" s="1"/>
  <c r="J597" i="25"/>
  <c r="K597" i="25" s="1"/>
  <c r="D597" i="25"/>
  <c r="B533" i="32" s="1"/>
  <c r="I596" i="25"/>
  <c r="H596" i="25"/>
  <c r="D596" i="25"/>
  <c r="B532" i="32" s="1"/>
  <c r="I595" i="25"/>
  <c r="H595" i="25"/>
  <c r="D595" i="25"/>
  <c r="B531" i="32" s="1"/>
  <c r="D594" i="25"/>
  <c r="B530" i="32" s="1"/>
  <c r="D593" i="25"/>
  <c r="B529" i="32" s="1"/>
  <c r="D592" i="25"/>
  <c r="B528" i="32" s="1"/>
  <c r="J591" i="25"/>
  <c r="K591" i="25" s="1"/>
  <c r="D591" i="25"/>
  <c r="B527" i="32" s="1"/>
  <c r="D590" i="25"/>
  <c r="B526" i="32" s="1"/>
  <c r="I589" i="25"/>
  <c r="H589" i="25"/>
  <c r="D589" i="25"/>
  <c r="B525" i="32" s="1"/>
  <c r="I588" i="25"/>
  <c r="H588" i="25"/>
  <c r="D588" i="25"/>
  <c r="B524" i="32" s="1"/>
  <c r="I587" i="25"/>
  <c r="H587" i="25"/>
  <c r="D587" i="25"/>
  <c r="B523" i="32" s="1"/>
  <c r="I586" i="25"/>
  <c r="H586" i="25"/>
  <c r="D586" i="25"/>
  <c r="B522" i="32" s="1"/>
  <c r="I585" i="25"/>
  <c r="H585" i="25"/>
  <c r="D585" i="25"/>
  <c r="B521" i="32" s="1"/>
  <c r="D584" i="25"/>
  <c r="B520" i="32" s="1"/>
  <c r="D583" i="25"/>
  <c r="B519" i="32" s="1"/>
  <c r="I582" i="25"/>
  <c r="H582" i="25"/>
  <c r="D582" i="25"/>
  <c r="B518" i="32" s="1"/>
  <c r="I581" i="25"/>
  <c r="H581" i="25"/>
  <c r="D581" i="25"/>
  <c r="B517" i="32" s="1"/>
  <c r="D580" i="25"/>
  <c r="B516" i="32" s="1"/>
  <c r="D579" i="25"/>
  <c r="B515" i="32" s="1"/>
  <c r="D578" i="25"/>
  <c r="B514" i="32" s="1"/>
  <c r="D577" i="25"/>
  <c r="B513" i="32" s="1"/>
  <c r="D576" i="25"/>
  <c r="B512" i="32" s="1"/>
  <c r="I575" i="25"/>
  <c r="H575" i="25"/>
  <c r="D575" i="25"/>
  <c r="B511" i="32" s="1"/>
  <c r="I574" i="25"/>
  <c r="H574" i="25"/>
  <c r="D574" i="25"/>
  <c r="B510" i="32" s="1"/>
  <c r="D573" i="25"/>
  <c r="B509" i="32" s="1"/>
  <c r="D572" i="25"/>
  <c r="B508" i="32" s="1"/>
  <c r="D571" i="25"/>
  <c r="B507" i="32" s="1"/>
  <c r="D570" i="25"/>
  <c r="B506" i="32" s="1"/>
  <c r="D569" i="25"/>
  <c r="B505" i="32" s="1"/>
  <c r="I568" i="25"/>
  <c r="H568" i="25"/>
  <c r="D568" i="25"/>
  <c r="B504" i="32" s="1"/>
  <c r="I567" i="25"/>
  <c r="H567" i="25"/>
  <c r="D567" i="25"/>
  <c r="B503" i="32" s="1"/>
  <c r="J566" i="25"/>
  <c r="K566" i="25" s="1"/>
  <c r="D566" i="25"/>
  <c r="B502" i="32" s="1"/>
  <c r="J565" i="25"/>
  <c r="K565" i="25" s="1"/>
  <c r="D565" i="25"/>
  <c r="B501" i="32" s="1"/>
  <c r="D564" i="25"/>
  <c r="B500" i="32" s="1"/>
  <c r="D563" i="25"/>
  <c r="B499" i="32" s="1"/>
  <c r="D562" i="25"/>
  <c r="B498" i="32" s="1"/>
  <c r="I561" i="25"/>
  <c r="H561" i="25"/>
  <c r="D561" i="25"/>
  <c r="B497" i="32" s="1"/>
  <c r="I560" i="25"/>
  <c r="D560" i="25"/>
  <c r="B496" i="32" s="1"/>
  <c r="I559" i="25"/>
  <c r="H559" i="25"/>
  <c r="D559" i="25"/>
  <c r="B495" i="32" s="1"/>
  <c r="D558" i="25"/>
  <c r="B494" i="32" s="1"/>
  <c r="J557" i="25"/>
  <c r="K557" i="25" s="1"/>
  <c r="D557" i="25"/>
  <c r="B493" i="32" s="1"/>
  <c r="D556" i="25"/>
  <c r="B492" i="32" s="1"/>
  <c r="D555" i="25"/>
  <c r="B491" i="32" s="1"/>
  <c r="I554" i="25"/>
  <c r="H554" i="25"/>
  <c r="D554" i="25"/>
  <c r="B490" i="32" s="1"/>
  <c r="I553" i="25"/>
  <c r="H553" i="25"/>
  <c r="D553" i="25"/>
  <c r="B489" i="32" s="1"/>
  <c r="D552" i="25"/>
  <c r="B488" i="32" s="1"/>
  <c r="D551" i="25"/>
  <c r="B487" i="32" s="1"/>
  <c r="J550" i="25"/>
  <c r="K550" i="25" s="1"/>
  <c r="D550" i="25"/>
  <c r="B486" i="32" s="1"/>
  <c r="D549" i="25"/>
  <c r="B485" i="32" s="1"/>
  <c r="D548" i="25"/>
  <c r="B484" i="32" s="1"/>
  <c r="I547" i="25"/>
  <c r="H547" i="25"/>
  <c r="D547" i="25"/>
  <c r="B483" i="32" s="1"/>
  <c r="I546" i="25"/>
  <c r="H546" i="25"/>
  <c r="D546" i="25"/>
  <c r="B482" i="32" s="1"/>
  <c r="D545" i="25"/>
  <c r="B481" i="32" s="1"/>
  <c r="D544" i="25"/>
  <c r="B480" i="32" s="1"/>
  <c r="D543" i="25"/>
  <c r="B479" i="32" s="1"/>
  <c r="D542" i="25"/>
  <c r="B478" i="32" s="1"/>
  <c r="D541" i="25"/>
  <c r="B477" i="32" s="1"/>
  <c r="I540" i="25"/>
  <c r="H540" i="25"/>
  <c r="D540" i="25"/>
  <c r="B476" i="32" s="1"/>
  <c r="I539" i="25"/>
  <c r="H539" i="25"/>
  <c r="D539" i="25"/>
  <c r="B475" i="32" s="1"/>
  <c r="D538" i="25"/>
  <c r="B474" i="32" s="1"/>
  <c r="D537" i="25"/>
  <c r="B473" i="32" s="1"/>
  <c r="D536" i="25"/>
  <c r="B472" i="32" s="1"/>
  <c r="D535" i="25"/>
  <c r="B471" i="32" s="1"/>
  <c r="D534" i="25"/>
  <c r="B470" i="32" s="1"/>
  <c r="I533" i="25"/>
  <c r="H533" i="25"/>
  <c r="D533" i="25"/>
  <c r="B469" i="32" s="1"/>
  <c r="I532" i="25"/>
  <c r="H532" i="25"/>
  <c r="D532" i="25"/>
  <c r="B468" i="32" s="1"/>
  <c r="D531" i="25"/>
  <c r="B467" i="32" s="1"/>
  <c r="D530" i="25"/>
  <c r="B466" i="32" s="1"/>
  <c r="D529" i="25"/>
  <c r="B465" i="32" s="1"/>
  <c r="J528" i="25"/>
  <c r="K528" i="25" s="1"/>
  <c r="D528" i="25"/>
  <c r="B464" i="32" s="1"/>
  <c r="D527" i="25"/>
  <c r="B463" i="32" s="1"/>
  <c r="I526" i="25"/>
  <c r="D526" i="25"/>
  <c r="B462" i="32" s="1"/>
  <c r="I525" i="25"/>
  <c r="H525" i="25"/>
  <c r="D525" i="25"/>
  <c r="B461" i="32" s="1"/>
  <c r="D524" i="25"/>
  <c r="B460" i="32" s="1"/>
  <c r="D523" i="25"/>
  <c r="B459" i="32" s="1"/>
  <c r="D522" i="25"/>
  <c r="B458" i="32" s="1"/>
  <c r="D521" i="25"/>
  <c r="B457" i="32" s="1"/>
  <c r="D520" i="25"/>
  <c r="B456" i="32" s="1"/>
  <c r="I519" i="25"/>
  <c r="H519" i="25"/>
  <c r="D519" i="25"/>
  <c r="B455" i="32" s="1"/>
  <c r="I518" i="25"/>
  <c r="H518" i="25"/>
  <c r="D518" i="25"/>
  <c r="B454" i="32" s="1"/>
  <c r="J517" i="25"/>
  <c r="K517" i="25" s="1"/>
  <c r="D517" i="25"/>
  <c r="B453" i="32" s="1"/>
  <c r="D516" i="25"/>
  <c r="B452" i="32" s="1"/>
  <c r="D515" i="25"/>
  <c r="B451" i="32" s="1"/>
  <c r="D514" i="25"/>
  <c r="B450" i="32" s="1"/>
  <c r="D513" i="25"/>
  <c r="B449" i="32" s="1"/>
  <c r="I512" i="25"/>
  <c r="H512" i="25"/>
  <c r="D512" i="25"/>
  <c r="B448" i="32" s="1"/>
  <c r="I511" i="25"/>
  <c r="H511" i="25"/>
  <c r="D511" i="25"/>
  <c r="B447" i="32" s="1"/>
  <c r="D510" i="25"/>
  <c r="B446" i="32" s="1"/>
  <c r="D509" i="25"/>
  <c r="B445" i="32" s="1"/>
  <c r="D508" i="25"/>
  <c r="B444" i="32" s="1"/>
  <c r="I507" i="25"/>
  <c r="D507" i="25"/>
  <c r="B443" i="32" s="1"/>
  <c r="I506" i="25"/>
  <c r="H506" i="25"/>
  <c r="D506" i="25"/>
  <c r="B442" i="32" s="1"/>
  <c r="I505" i="25"/>
  <c r="H505" i="25"/>
  <c r="D505" i="25"/>
  <c r="B441" i="32" s="1"/>
  <c r="J504" i="25"/>
  <c r="K504" i="25" s="1"/>
  <c r="I504" i="25"/>
  <c r="H504" i="25"/>
  <c r="D504" i="25"/>
  <c r="B440" i="32" s="1"/>
  <c r="D503" i="25"/>
  <c r="B439" i="32" s="1"/>
  <c r="D502" i="25"/>
  <c r="B438" i="32" s="1"/>
  <c r="J501" i="25"/>
  <c r="K501" i="25" s="1"/>
  <c r="D501" i="25"/>
  <c r="B437" i="32" s="1"/>
  <c r="J500" i="25"/>
  <c r="K500" i="25" s="1"/>
  <c r="D500" i="25"/>
  <c r="B436" i="32" s="1"/>
  <c r="D499" i="25"/>
  <c r="B435" i="32" s="1"/>
  <c r="I498" i="25"/>
  <c r="H498" i="25"/>
  <c r="D498" i="25"/>
  <c r="B434" i="32" s="1"/>
  <c r="J497" i="25"/>
  <c r="K497" i="25" s="1"/>
  <c r="I497" i="25"/>
  <c r="H497" i="25"/>
  <c r="D497" i="25"/>
  <c r="B433" i="32" s="1"/>
  <c r="D496" i="25"/>
  <c r="B432" i="32" s="1"/>
  <c r="J495" i="25"/>
  <c r="K495" i="25" s="1"/>
  <c r="D495" i="25"/>
  <c r="B431" i="32" s="1"/>
  <c r="D494" i="25"/>
  <c r="B430" i="32" s="1"/>
  <c r="D493" i="25"/>
  <c r="B429" i="32" s="1"/>
  <c r="D492" i="25"/>
  <c r="B428" i="32" s="1"/>
  <c r="I491" i="25"/>
  <c r="H491" i="25"/>
  <c r="D491" i="25"/>
  <c r="B427" i="32" s="1"/>
  <c r="I490" i="25"/>
  <c r="H490" i="25"/>
  <c r="D490" i="25"/>
  <c r="B426" i="32" s="1"/>
  <c r="D489" i="25"/>
  <c r="B425" i="32" s="1"/>
  <c r="D488" i="25"/>
  <c r="B424" i="32" s="1"/>
  <c r="D487" i="25"/>
  <c r="B423" i="32" s="1"/>
  <c r="D486" i="25"/>
  <c r="B422" i="32" s="1"/>
  <c r="D485" i="25"/>
  <c r="B421" i="32" s="1"/>
  <c r="I484" i="25"/>
  <c r="H484" i="25"/>
  <c r="D484" i="25"/>
  <c r="B420" i="32" s="1"/>
  <c r="I483" i="25"/>
  <c r="D483" i="25"/>
  <c r="B419" i="32" s="1"/>
  <c r="D482" i="25"/>
  <c r="B418" i="32" s="1"/>
  <c r="D481" i="25"/>
  <c r="B417" i="32" s="1"/>
  <c r="D480" i="25"/>
  <c r="B416" i="32" s="1"/>
  <c r="D479" i="25"/>
  <c r="B415" i="32" s="1"/>
  <c r="D478" i="25"/>
  <c r="B414" i="32" s="1"/>
  <c r="I477" i="25"/>
  <c r="H477" i="25"/>
  <c r="D477" i="25"/>
  <c r="B413" i="32" s="1"/>
  <c r="I476" i="25"/>
  <c r="H476" i="25"/>
  <c r="D476" i="25"/>
  <c r="B412" i="32" s="1"/>
  <c r="D475" i="25"/>
  <c r="B411" i="32" s="1"/>
  <c r="D474" i="25"/>
  <c r="B410" i="32" s="1"/>
  <c r="D473" i="25"/>
  <c r="B409" i="32" s="1"/>
  <c r="D472" i="25"/>
  <c r="B408" i="32" s="1"/>
  <c r="D471" i="25"/>
  <c r="B407" i="32" s="1"/>
  <c r="J470" i="25"/>
  <c r="K470" i="25" s="1"/>
  <c r="I470" i="25"/>
  <c r="H470" i="25"/>
  <c r="D470" i="25"/>
  <c r="B406" i="32" s="1"/>
  <c r="I469" i="25"/>
  <c r="H469" i="25"/>
  <c r="D469" i="25"/>
  <c r="B405" i="32" s="1"/>
  <c r="D468" i="25"/>
  <c r="B404" i="32" s="1"/>
  <c r="D467" i="25"/>
  <c r="B403" i="32" s="1"/>
  <c r="D466" i="25"/>
  <c r="B402" i="32" s="1"/>
  <c r="I465" i="25"/>
  <c r="D465" i="25"/>
  <c r="B401" i="32" s="1"/>
  <c r="D464" i="25"/>
  <c r="B400" i="32" s="1"/>
  <c r="I463" i="25"/>
  <c r="H463" i="25"/>
  <c r="D463" i="25"/>
  <c r="B399" i="32" s="1"/>
  <c r="I462" i="25"/>
  <c r="D462" i="25"/>
  <c r="B398" i="32" s="1"/>
  <c r="D461" i="25"/>
  <c r="B397" i="32" s="1"/>
  <c r="D460" i="25"/>
  <c r="B396" i="32" s="1"/>
  <c r="D459" i="25"/>
  <c r="B395" i="32" s="1"/>
  <c r="D458" i="25"/>
  <c r="B394" i="32" s="1"/>
  <c r="D457" i="25"/>
  <c r="B393" i="32" s="1"/>
  <c r="I456" i="25"/>
  <c r="H456" i="25"/>
  <c r="D456" i="25"/>
  <c r="B392" i="32" s="1"/>
  <c r="J455" i="25"/>
  <c r="K455" i="25" s="1"/>
  <c r="I455" i="25"/>
  <c r="H455" i="25"/>
  <c r="D455" i="25"/>
  <c r="B391" i="32" s="1"/>
  <c r="D454" i="25"/>
  <c r="B390" i="32" s="1"/>
  <c r="D453" i="25"/>
  <c r="B389" i="32" s="1"/>
  <c r="D452" i="25"/>
  <c r="B388" i="32" s="1"/>
  <c r="D451" i="25"/>
  <c r="B387" i="32" s="1"/>
  <c r="D450" i="25"/>
  <c r="B386" i="32" s="1"/>
  <c r="I449" i="25"/>
  <c r="H449" i="25"/>
  <c r="D449" i="25"/>
  <c r="B385" i="32" s="1"/>
  <c r="I448" i="25"/>
  <c r="D448" i="25"/>
  <c r="B384" i="32" s="1"/>
  <c r="D447" i="25"/>
  <c r="B383" i="32" s="1"/>
  <c r="D446" i="25"/>
  <c r="B382" i="32" s="1"/>
  <c r="D445" i="25"/>
  <c r="B381" i="32" s="1"/>
  <c r="D444" i="25"/>
  <c r="B380" i="32" s="1"/>
  <c r="J443" i="25"/>
  <c r="K443" i="25" s="1"/>
  <c r="D443" i="25"/>
  <c r="B379" i="32" s="1"/>
  <c r="I442" i="25"/>
  <c r="H442" i="25"/>
  <c r="D442" i="25"/>
  <c r="B378" i="32" s="1"/>
  <c r="I441" i="25"/>
  <c r="H441" i="25"/>
  <c r="D441" i="25"/>
  <c r="B377" i="32" s="1"/>
  <c r="D440" i="25"/>
  <c r="B376" i="32" s="1"/>
  <c r="J439" i="25"/>
  <c r="K439" i="25" s="1"/>
  <c r="D439" i="25"/>
  <c r="B375" i="32" s="1"/>
  <c r="D438" i="25"/>
  <c r="B374" i="32" s="1"/>
  <c r="D437" i="25"/>
  <c r="B373" i="32" s="1"/>
  <c r="D436" i="25"/>
  <c r="B372" i="32" s="1"/>
  <c r="J435" i="25"/>
  <c r="K435" i="25" s="1"/>
  <c r="I435" i="25"/>
  <c r="H435" i="25"/>
  <c r="D435" i="25"/>
  <c r="B371" i="32" s="1"/>
  <c r="I434" i="25"/>
  <c r="H434" i="25"/>
  <c r="D434" i="25"/>
  <c r="B370" i="32" s="1"/>
  <c r="D433" i="25"/>
  <c r="B369" i="32" s="1"/>
  <c r="D432" i="25"/>
  <c r="B368" i="32" s="1"/>
  <c r="D431" i="25"/>
  <c r="B367" i="32" s="1"/>
  <c r="D430" i="25"/>
  <c r="B366" i="32" s="1"/>
  <c r="J429" i="25"/>
  <c r="K429" i="25" s="1"/>
  <c r="D429" i="25"/>
  <c r="B365" i="32" s="1"/>
  <c r="J428" i="25"/>
  <c r="K428" i="25" s="1"/>
  <c r="I428" i="25"/>
  <c r="H428" i="25"/>
  <c r="D428" i="25"/>
  <c r="B364" i="32" s="1"/>
  <c r="I427" i="25"/>
  <c r="H427" i="25"/>
  <c r="D427" i="25"/>
  <c r="B363" i="32" s="1"/>
  <c r="D426" i="25"/>
  <c r="B362" i="32" s="1"/>
  <c r="J425" i="25"/>
  <c r="K425" i="25" s="1"/>
  <c r="D425" i="25"/>
  <c r="B361" i="32" s="1"/>
  <c r="D424" i="25"/>
  <c r="B360" i="32" s="1"/>
  <c r="J423" i="25"/>
  <c r="K423" i="25" s="1"/>
  <c r="D423" i="25"/>
  <c r="B359" i="32" s="1"/>
  <c r="D422" i="25"/>
  <c r="B358" i="32" s="1"/>
  <c r="I421" i="25"/>
  <c r="H421" i="25"/>
  <c r="D421" i="25"/>
  <c r="B357" i="32" s="1"/>
  <c r="I420" i="25"/>
  <c r="H420" i="25"/>
  <c r="D420" i="25"/>
  <c r="B356" i="32" s="1"/>
  <c r="J419" i="25"/>
  <c r="K419" i="25" s="1"/>
  <c r="D419" i="25"/>
  <c r="B355" i="32" s="1"/>
  <c r="D418" i="25"/>
  <c r="B354" i="32" s="1"/>
  <c r="D417" i="25"/>
  <c r="B353" i="32" s="1"/>
  <c r="D416" i="25"/>
  <c r="B352" i="32" s="1"/>
  <c r="D415" i="25"/>
  <c r="B351" i="32" s="1"/>
  <c r="I414" i="25"/>
  <c r="H414" i="25"/>
  <c r="D414" i="25"/>
  <c r="B350" i="32" s="1"/>
  <c r="J413" i="25"/>
  <c r="K413" i="25" s="1"/>
  <c r="I413" i="25"/>
  <c r="H413" i="25"/>
  <c r="D413" i="25"/>
  <c r="B349" i="32" s="1"/>
  <c r="D412" i="25"/>
  <c r="B348" i="32" s="1"/>
  <c r="D411" i="25"/>
  <c r="B347" i="32" s="1"/>
  <c r="J410" i="25"/>
  <c r="K410" i="25" s="1"/>
  <c r="D410" i="25"/>
  <c r="B346" i="32" s="1"/>
  <c r="D409" i="25"/>
  <c r="B345" i="32" s="1"/>
  <c r="J408" i="25"/>
  <c r="K408" i="25" s="1"/>
  <c r="I408" i="25"/>
  <c r="H408" i="25"/>
  <c r="D408" i="25"/>
  <c r="B344" i="32" s="1"/>
  <c r="I407" i="25"/>
  <c r="H407" i="25"/>
  <c r="D407" i="25"/>
  <c r="B343" i="32" s="1"/>
  <c r="H406" i="25"/>
  <c r="D406" i="25"/>
  <c r="B342" i="32" s="1"/>
  <c r="D405" i="25"/>
  <c r="B341" i="32" s="1"/>
  <c r="D404" i="25"/>
  <c r="B340" i="32" s="1"/>
  <c r="D403" i="25"/>
  <c r="B339" i="32" s="1"/>
  <c r="D402" i="25"/>
  <c r="B338" i="32" s="1"/>
  <c r="D401" i="25"/>
  <c r="B337" i="32" s="1"/>
  <c r="J400" i="25"/>
  <c r="K400" i="25" s="1"/>
  <c r="I400" i="25"/>
  <c r="H400" i="25"/>
  <c r="D400" i="25"/>
  <c r="B336" i="32" s="1"/>
  <c r="H399" i="25"/>
  <c r="D399" i="25"/>
  <c r="B335" i="32" s="1"/>
  <c r="I398" i="25"/>
  <c r="H398" i="25"/>
  <c r="D398" i="25"/>
  <c r="B334" i="32" s="1"/>
  <c r="I397" i="25"/>
  <c r="H397" i="25"/>
  <c r="D397" i="25"/>
  <c r="B333" i="32" s="1"/>
  <c r="D396" i="25"/>
  <c r="B332" i="32" s="1"/>
  <c r="D395" i="25"/>
  <c r="B331" i="32" s="1"/>
  <c r="D394" i="25"/>
  <c r="B330" i="32" s="1"/>
  <c r="J393" i="25"/>
  <c r="K393" i="25" s="1"/>
  <c r="I393" i="25"/>
  <c r="H393" i="25"/>
  <c r="D393" i="25"/>
  <c r="B329" i="32" s="1"/>
  <c r="I392" i="25"/>
  <c r="H392" i="25"/>
  <c r="D392" i="25"/>
  <c r="B328" i="32" s="1"/>
  <c r="D391" i="25"/>
  <c r="B327" i="32" s="1"/>
  <c r="D390" i="25"/>
  <c r="B326" i="32" s="1"/>
  <c r="D389" i="25"/>
  <c r="B325" i="32" s="1"/>
  <c r="J388" i="25"/>
  <c r="K388" i="25" s="1"/>
  <c r="D388" i="25"/>
  <c r="B324" i="32" s="1"/>
  <c r="D387" i="25"/>
  <c r="B323" i="32" s="1"/>
  <c r="H386" i="25"/>
  <c r="D386" i="25"/>
  <c r="B322" i="32" s="1"/>
  <c r="H385" i="25"/>
  <c r="D385" i="25"/>
  <c r="B321" i="32" s="1"/>
  <c r="D384" i="25"/>
  <c r="B320" i="32" s="1"/>
  <c r="D383" i="25"/>
  <c r="B319" i="32" s="1"/>
  <c r="D382" i="25"/>
  <c r="B318" i="32" s="1"/>
  <c r="D381" i="25"/>
  <c r="B317" i="32" s="1"/>
  <c r="D380" i="25"/>
  <c r="B316" i="32" s="1"/>
  <c r="I379" i="25"/>
  <c r="H379" i="25"/>
  <c r="D379" i="25"/>
  <c r="B315" i="32" s="1"/>
  <c r="I378" i="25"/>
  <c r="H378" i="25"/>
  <c r="D378" i="25"/>
  <c r="B314" i="32" s="1"/>
  <c r="D377" i="25"/>
  <c r="B313" i="32" s="1"/>
  <c r="D376" i="25"/>
  <c r="B312" i="32" s="1"/>
  <c r="D375" i="25"/>
  <c r="B311" i="32" s="1"/>
  <c r="D374" i="25"/>
  <c r="B310" i="32" s="1"/>
  <c r="D373" i="25"/>
  <c r="B309" i="32" s="1"/>
  <c r="I372" i="25"/>
  <c r="H372" i="25"/>
  <c r="D372" i="25"/>
  <c r="B308" i="32" s="1"/>
  <c r="I371" i="25"/>
  <c r="D371" i="25"/>
  <c r="B307" i="32" s="1"/>
  <c r="D370" i="25"/>
  <c r="B306" i="32" s="1"/>
  <c r="D369" i="25"/>
  <c r="B305" i="32" s="1"/>
  <c r="D368" i="25"/>
  <c r="B304" i="32" s="1"/>
  <c r="D367" i="25"/>
  <c r="B303" i="32" s="1"/>
  <c r="D366" i="25"/>
  <c r="B302" i="32" s="1"/>
  <c r="I365" i="25"/>
  <c r="H365" i="25"/>
  <c r="D365" i="25"/>
  <c r="B301" i="32" s="1"/>
  <c r="I364" i="25"/>
  <c r="H364" i="25"/>
  <c r="D364" i="25"/>
  <c r="B300" i="32" s="1"/>
  <c r="D363" i="25"/>
  <c r="B299" i="32" s="1"/>
  <c r="J362" i="25"/>
  <c r="K362" i="25" s="1"/>
  <c r="D362" i="25"/>
  <c r="B298" i="32" s="1"/>
  <c r="D361" i="25"/>
  <c r="B297" i="32" s="1"/>
  <c r="D360" i="25"/>
  <c r="B296" i="32" s="1"/>
  <c r="D359" i="25"/>
  <c r="B295" i="32" s="1"/>
  <c r="I358" i="25"/>
  <c r="H358" i="25"/>
  <c r="D358" i="25"/>
  <c r="B294" i="32" s="1"/>
  <c r="I357" i="25"/>
  <c r="H357" i="25"/>
  <c r="D357" i="25"/>
  <c r="B293" i="32" s="1"/>
  <c r="D356" i="25"/>
  <c r="B292" i="32" s="1"/>
  <c r="J355" i="25"/>
  <c r="K355" i="25" s="1"/>
  <c r="D355" i="25"/>
  <c r="B291" i="32" s="1"/>
  <c r="D354" i="25"/>
  <c r="B290" i="32" s="1"/>
  <c r="D353" i="25"/>
  <c r="B289" i="32" s="1"/>
  <c r="D352" i="25"/>
  <c r="B288" i="32" s="1"/>
  <c r="I351" i="25"/>
  <c r="H351" i="25"/>
  <c r="D351" i="25"/>
  <c r="B287" i="32" s="1"/>
  <c r="I350" i="25"/>
  <c r="H350" i="25"/>
  <c r="D350" i="25"/>
  <c r="B286" i="32" s="1"/>
  <c r="D349" i="25"/>
  <c r="B285" i="32" s="1"/>
  <c r="J348" i="25"/>
  <c r="K348" i="25" s="1"/>
  <c r="D348" i="25"/>
  <c r="B284" i="32" s="1"/>
  <c r="D347" i="25"/>
  <c r="B283" i="32" s="1"/>
  <c r="D346" i="25"/>
  <c r="B282" i="32" s="1"/>
  <c r="D345" i="25"/>
  <c r="B281" i="32" s="1"/>
  <c r="I344" i="25"/>
  <c r="H344" i="25"/>
  <c r="D344" i="25"/>
  <c r="B280" i="32" s="1"/>
  <c r="I343" i="25"/>
  <c r="H343" i="25"/>
  <c r="D343" i="25"/>
  <c r="B279" i="32" s="1"/>
  <c r="D342" i="25"/>
  <c r="B278" i="32" s="1"/>
  <c r="J341" i="25"/>
  <c r="K341" i="25" s="1"/>
  <c r="D341" i="25"/>
  <c r="B277" i="32" s="1"/>
  <c r="D340" i="25"/>
  <c r="B276" i="32" s="1"/>
  <c r="J339" i="25"/>
  <c r="K339" i="25" s="1"/>
  <c r="D339" i="25"/>
  <c r="B275" i="32" s="1"/>
  <c r="D338" i="25"/>
  <c r="B274" i="32" s="1"/>
  <c r="I337" i="25"/>
  <c r="H337" i="25"/>
  <c r="D337" i="25"/>
  <c r="B273" i="32" s="1"/>
  <c r="I336" i="25"/>
  <c r="H336" i="25"/>
  <c r="D336" i="25"/>
  <c r="B272" i="32" s="1"/>
  <c r="J335" i="25"/>
  <c r="K335" i="25" s="1"/>
  <c r="D335" i="25"/>
  <c r="B271" i="32" s="1"/>
  <c r="D334" i="25"/>
  <c r="B270" i="32" s="1"/>
  <c r="J333" i="25"/>
  <c r="K333" i="25" s="1"/>
  <c r="D333" i="25"/>
  <c r="B269" i="32" s="1"/>
  <c r="D332" i="25"/>
  <c r="B268" i="32" s="1"/>
  <c r="D331" i="25"/>
  <c r="B267" i="32" s="1"/>
  <c r="I330" i="25"/>
  <c r="H330" i="25"/>
  <c r="D330" i="25"/>
  <c r="B266" i="32" s="1"/>
  <c r="I329" i="25"/>
  <c r="H329" i="25"/>
  <c r="D329" i="25"/>
  <c r="B265" i="32" s="1"/>
  <c r="D328" i="25"/>
  <c r="B264" i="32" s="1"/>
  <c r="D327" i="25"/>
  <c r="B263" i="32" s="1"/>
  <c r="J326" i="25"/>
  <c r="K326" i="25" s="1"/>
  <c r="D326" i="25"/>
  <c r="B262" i="32" s="1"/>
  <c r="D325" i="25"/>
  <c r="B261" i="32" s="1"/>
  <c r="D324" i="25"/>
  <c r="B260" i="32" s="1"/>
  <c r="J323" i="25"/>
  <c r="K323" i="25" s="1"/>
  <c r="I323" i="25"/>
  <c r="H323" i="25"/>
  <c r="D323" i="25"/>
  <c r="B259" i="32" s="1"/>
  <c r="I322" i="25"/>
  <c r="H322" i="25"/>
  <c r="D322" i="25"/>
  <c r="B258" i="32" s="1"/>
  <c r="D321" i="25"/>
  <c r="B257" i="32" s="1"/>
  <c r="D320" i="25"/>
  <c r="B256" i="32" s="1"/>
  <c r="J319" i="25"/>
  <c r="K319" i="25" s="1"/>
  <c r="D319" i="25"/>
  <c r="B255" i="32" s="1"/>
  <c r="D318" i="25"/>
  <c r="B254" i="32" s="1"/>
  <c r="D317" i="25"/>
  <c r="B253" i="32" s="1"/>
  <c r="I316" i="25"/>
  <c r="H316" i="25"/>
  <c r="D316" i="25"/>
  <c r="B252" i="32" s="1"/>
  <c r="I315" i="25"/>
  <c r="H315" i="25"/>
  <c r="D315" i="25"/>
  <c r="B251" i="32" s="1"/>
  <c r="I314" i="25"/>
  <c r="H314" i="25"/>
  <c r="D314" i="25"/>
  <c r="B250" i="32" s="1"/>
  <c r="D313" i="25"/>
  <c r="B249" i="32" s="1"/>
  <c r="D312" i="25"/>
  <c r="B248" i="32" s="1"/>
  <c r="D311" i="25"/>
  <c r="B247" i="32" s="1"/>
  <c r="J310" i="25"/>
  <c r="K310" i="25" s="1"/>
  <c r="D310" i="25"/>
  <c r="B246" i="32" s="1"/>
  <c r="I309" i="25"/>
  <c r="H309" i="25"/>
  <c r="D309" i="25"/>
  <c r="B245" i="32" s="1"/>
  <c r="I308" i="25"/>
  <c r="H308" i="25"/>
  <c r="D308" i="25"/>
  <c r="B244" i="32" s="1"/>
  <c r="D307" i="25"/>
  <c r="B243" i="32" s="1"/>
  <c r="D306" i="25"/>
  <c r="B242" i="32" s="1"/>
  <c r="J305" i="25"/>
  <c r="K305" i="25" s="1"/>
  <c r="D305" i="25"/>
  <c r="B241" i="32" s="1"/>
  <c r="D304" i="25"/>
  <c r="B240" i="32" s="1"/>
  <c r="D303" i="25"/>
  <c r="B239" i="32" s="1"/>
  <c r="I302" i="25"/>
  <c r="H302" i="25"/>
  <c r="D302" i="25"/>
  <c r="B238" i="32" s="1"/>
  <c r="J301" i="25"/>
  <c r="K301" i="25" s="1"/>
  <c r="I301" i="25"/>
  <c r="H301" i="25"/>
  <c r="D301" i="25"/>
  <c r="B237" i="32" s="1"/>
  <c r="J300" i="25"/>
  <c r="K300" i="25" s="1"/>
  <c r="D300" i="25"/>
  <c r="B236" i="32" s="1"/>
  <c r="J299" i="25"/>
  <c r="K299" i="25" s="1"/>
  <c r="D299" i="25"/>
  <c r="B235" i="32" s="1"/>
  <c r="J298" i="25"/>
  <c r="K298" i="25" s="1"/>
  <c r="D298" i="25"/>
  <c r="B234" i="32" s="1"/>
  <c r="D297" i="25"/>
  <c r="B233" i="32" s="1"/>
  <c r="D296" i="25"/>
  <c r="B232" i="32" s="1"/>
  <c r="I295" i="25"/>
  <c r="H295" i="25"/>
  <c r="D295" i="25"/>
  <c r="B231" i="32" s="1"/>
  <c r="I294" i="25"/>
  <c r="H294" i="25"/>
  <c r="D294" i="25"/>
  <c r="B230" i="32" s="1"/>
  <c r="D293" i="25"/>
  <c r="B229" i="32" s="1"/>
  <c r="D292" i="25"/>
  <c r="B228" i="32" s="1"/>
  <c r="J291" i="25"/>
  <c r="K291" i="25" s="1"/>
  <c r="D291" i="25"/>
  <c r="B227" i="32" s="1"/>
  <c r="D290" i="25"/>
  <c r="B226" i="32" s="1"/>
  <c r="D289" i="25"/>
  <c r="B225" i="32" s="1"/>
  <c r="I288" i="25"/>
  <c r="D288" i="25"/>
  <c r="B224" i="32" s="1"/>
  <c r="J287" i="25"/>
  <c r="K287" i="25" s="1"/>
  <c r="I287" i="25"/>
  <c r="H287" i="25"/>
  <c r="D287" i="25"/>
  <c r="B223" i="32" s="1"/>
  <c r="J286" i="25"/>
  <c r="K286" i="25" s="1"/>
  <c r="D286" i="25"/>
  <c r="B222" i="32" s="1"/>
  <c r="D285" i="25"/>
  <c r="B221" i="32" s="1"/>
  <c r="J284" i="25"/>
  <c r="K284" i="25" s="1"/>
  <c r="D284" i="25"/>
  <c r="B220" i="32" s="1"/>
  <c r="D283" i="25"/>
  <c r="B219" i="32" s="1"/>
  <c r="D282" i="25"/>
  <c r="B218" i="32" s="1"/>
  <c r="J281" i="25"/>
  <c r="K281" i="25" s="1"/>
  <c r="I281" i="25"/>
  <c r="H281" i="25"/>
  <c r="D281" i="25"/>
  <c r="B217" i="32" s="1"/>
  <c r="I280" i="25"/>
  <c r="H280" i="25"/>
  <c r="D280" i="25"/>
  <c r="B216" i="32" s="1"/>
  <c r="D279" i="25"/>
  <c r="B215" i="32" s="1"/>
  <c r="I278" i="25"/>
  <c r="H278" i="25"/>
  <c r="D278" i="25"/>
  <c r="B214" i="32" s="1"/>
  <c r="I277" i="25"/>
  <c r="H277" i="25"/>
  <c r="D277" i="25"/>
  <c r="B213" i="32" s="1"/>
  <c r="J276" i="25"/>
  <c r="K276" i="25" s="1"/>
  <c r="I276" i="25"/>
  <c r="H276" i="25"/>
  <c r="D276" i="25"/>
  <c r="B212" i="32" s="1"/>
  <c r="J275" i="25"/>
  <c r="K275" i="25" s="1"/>
  <c r="I275" i="25"/>
  <c r="H275" i="25"/>
  <c r="D275" i="25"/>
  <c r="B211" i="32" s="1"/>
  <c r="I274" i="25"/>
  <c r="H274" i="25"/>
  <c r="D274" i="25"/>
  <c r="B210" i="32" s="1"/>
  <c r="J273" i="25"/>
  <c r="K273" i="25" s="1"/>
  <c r="I273" i="25"/>
  <c r="H273" i="25"/>
  <c r="D273" i="25"/>
  <c r="B209" i="32" s="1"/>
  <c r="I272" i="25"/>
  <c r="H272" i="25"/>
  <c r="D272" i="25"/>
  <c r="B208" i="32" s="1"/>
  <c r="I271" i="25"/>
  <c r="H271" i="25"/>
  <c r="D271" i="25"/>
  <c r="B207" i="32" s="1"/>
  <c r="I270" i="25"/>
  <c r="H270" i="25"/>
  <c r="D270" i="25"/>
  <c r="B206" i="32" s="1"/>
  <c r="D269" i="25"/>
  <c r="B205" i="32" s="1"/>
  <c r="D268" i="25"/>
  <c r="B204" i="32" s="1"/>
  <c r="I267" i="25"/>
  <c r="H267" i="25"/>
  <c r="D267" i="25"/>
  <c r="B203" i="32" s="1"/>
  <c r="I266" i="25"/>
  <c r="H266" i="25"/>
  <c r="D266" i="25"/>
  <c r="B202" i="32" s="1"/>
  <c r="D265" i="25"/>
  <c r="B201" i="32" s="1"/>
  <c r="D264" i="25"/>
  <c r="B200" i="32" s="1"/>
  <c r="D263" i="25"/>
  <c r="B199" i="32" s="1"/>
  <c r="D262" i="25"/>
  <c r="B198" i="32" s="1"/>
  <c r="D261" i="25"/>
  <c r="B197" i="32" s="1"/>
  <c r="I260" i="25"/>
  <c r="H260" i="25"/>
  <c r="D260" i="25"/>
  <c r="B196" i="32" s="1"/>
  <c r="I259" i="25"/>
  <c r="H259" i="25"/>
  <c r="D259" i="25"/>
  <c r="B195" i="32" s="1"/>
  <c r="D258" i="25"/>
  <c r="B194" i="32" s="1"/>
  <c r="D257" i="25"/>
  <c r="B193" i="32" s="1"/>
  <c r="I256" i="25"/>
  <c r="H256" i="25"/>
  <c r="D256" i="25"/>
  <c r="B192" i="32" s="1"/>
  <c r="D255" i="25"/>
  <c r="B191" i="32" s="1"/>
  <c r="D254" i="25"/>
  <c r="B190" i="32" s="1"/>
  <c r="I253" i="25"/>
  <c r="H253" i="25"/>
  <c r="D253" i="25"/>
  <c r="B189" i="32" s="1"/>
  <c r="I252" i="25"/>
  <c r="H252" i="25"/>
  <c r="D252" i="25"/>
  <c r="B188" i="32" s="1"/>
  <c r="D251" i="25"/>
  <c r="B187" i="32" s="1"/>
  <c r="D250" i="25"/>
  <c r="B186" i="32" s="1"/>
  <c r="D249" i="25"/>
  <c r="B185" i="32" s="1"/>
  <c r="J248" i="25"/>
  <c r="K248" i="25" s="1"/>
  <c r="D248" i="25"/>
  <c r="B184" i="32" s="1"/>
  <c r="D247" i="25"/>
  <c r="B183" i="32" s="1"/>
  <c r="I246" i="25"/>
  <c r="D246" i="25"/>
  <c r="B182" i="32" s="1"/>
  <c r="I245" i="25"/>
  <c r="D245" i="25"/>
  <c r="B181" i="32" s="1"/>
  <c r="D244" i="25"/>
  <c r="B180" i="32" s="1"/>
  <c r="D243" i="25"/>
  <c r="B179" i="32" s="1"/>
  <c r="D242" i="25"/>
  <c r="B178" i="32" s="1"/>
  <c r="D241" i="25"/>
  <c r="B177" i="32" s="1"/>
  <c r="D240" i="25"/>
  <c r="B176" i="32" s="1"/>
  <c r="I239" i="25"/>
  <c r="H239" i="25"/>
  <c r="D239" i="25"/>
  <c r="B175" i="32" s="1"/>
  <c r="I238" i="25"/>
  <c r="H238" i="25"/>
  <c r="D238" i="25"/>
  <c r="B174" i="32" s="1"/>
  <c r="D237" i="25"/>
  <c r="B173" i="32" s="1"/>
  <c r="D236" i="25"/>
  <c r="B172" i="32" s="1"/>
  <c r="D235" i="25"/>
  <c r="B171" i="32" s="1"/>
  <c r="D234" i="25"/>
  <c r="B170" i="32" s="1"/>
  <c r="D233" i="25"/>
  <c r="B169" i="32" s="1"/>
  <c r="I232" i="25"/>
  <c r="D232" i="25"/>
  <c r="B168" i="32" s="1"/>
  <c r="I231" i="25"/>
  <c r="H231" i="25"/>
  <c r="D231" i="25"/>
  <c r="B167" i="32" s="1"/>
  <c r="D230" i="25"/>
  <c r="B166" i="32" s="1"/>
  <c r="J229" i="25"/>
  <c r="K229" i="25" s="1"/>
  <c r="D229" i="25"/>
  <c r="B165" i="32" s="1"/>
  <c r="D228" i="25"/>
  <c r="B164" i="32" s="1"/>
  <c r="D227" i="25"/>
  <c r="B163" i="32" s="1"/>
  <c r="D226" i="25"/>
  <c r="B162" i="32" s="1"/>
  <c r="I225" i="25"/>
  <c r="H225" i="25"/>
  <c r="D225" i="25"/>
  <c r="B161" i="32" s="1"/>
  <c r="I224" i="25"/>
  <c r="H224" i="25"/>
  <c r="D224" i="25"/>
  <c r="B160" i="32" s="1"/>
  <c r="J223" i="25"/>
  <c r="K223" i="25" s="1"/>
  <c r="D223" i="25"/>
  <c r="B159" i="32" s="1"/>
  <c r="D222" i="25"/>
  <c r="B158" i="32" s="1"/>
  <c r="D221" i="25"/>
  <c r="B157" i="32" s="1"/>
  <c r="I220" i="25"/>
  <c r="H220" i="25"/>
  <c r="D220" i="25"/>
  <c r="B156" i="32" s="1"/>
  <c r="J219" i="25"/>
  <c r="K219" i="25" s="1"/>
  <c r="I219" i="25"/>
  <c r="H219" i="25"/>
  <c r="D219" i="25"/>
  <c r="B155" i="32" s="1"/>
  <c r="J218" i="25"/>
  <c r="K218" i="25" s="1"/>
  <c r="I218" i="25"/>
  <c r="H218" i="25"/>
  <c r="D218" i="25"/>
  <c r="B154" i="32" s="1"/>
  <c r="I217" i="25"/>
  <c r="H217" i="25"/>
  <c r="D217" i="25"/>
  <c r="B153" i="32" s="1"/>
  <c r="D216" i="25"/>
  <c r="B152" i="32" s="1"/>
  <c r="D215" i="25"/>
  <c r="B151" i="32" s="1"/>
  <c r="J214" i="25"/>
  <c r="K214" i="25" s="1"/>
  <c r="D214" i="25"/>
  <c r="B150" i="32" s="1"/>
  <c r="J213" i="25"/>
  <c r="K213" i="25" s="1"/>
  <c r="D213" i="25"/>
  <c r="B149" i="32" s="1"/>
  <c r="D212" i="25"/>
  <c r="B148" i="32" s="1"/>
  <c r="J211" i="25"/>
  <c r="K211" i="25" s="1"/>
  <c r="I211" i="25"/>
  <c r="H211" i="25"/>
  <c r="D211" i="25"/>
  <c r="B147" i="32" s="1"/>
  <c r="I210" i="25"/>
  <c r="H210" i="25"/>
  <c r="D210" i="25"/>
  <c r="B146" i="32" s="1"/>
  <c r="D209" i="25"/>
  <c r="B145" i="32" s="1"/>
  <c r="D208" i="25"/>
  <c r="B144" i="32" s="1"/>
  <c r="D207" i="25"/>
  <c r="B143" i="32" s="1"/>
  <c r="D206" i="25"/>
  <c r="B142" i="32" s="1"/>
  <c r="D205" i="25"/>
  <c r="B141" i="32" s="1"/>
  <c r="I204" i="25"/>
  <c r="H204" i="25"/>
  <c r="D204" i="25"/>
  <c r="B140" i="32" s="1"/>
  <c r="J203" i="25"/>
  <c r="K203" i="25" s="1"/>
  <c r="I203" i="25"/>
  <c r="H203" i="25"/>
  <c r="D203" i="25"/>
  <c r="B139" i="32" s="1"/>
  <c r="J202" i="25"/>
  <c r="K202" i="25" s="1"/>
  <c r="D202" i="25"/>
  <c r="B138" i="32" s="1"/>
  <c r="D201" i="25"/>
  <c r="B137" i="32" s="1"/>
  <c r="D200" i="25"/>
  <c r="B136" i="32" s="1"/>
  <c r="D199" i="25"/>
  <c r="B135" i="32" s="1"/>
  <c r="D198" i="25"/>
  <c r="B134" i="32" s="1"/>
  <c r="I197" i="25"/>
  <c r="H197" i="25"/>
  <c r="D197" i="25"/>
  <c r="B133" i="32" s="1"/>
  <c r="I196" i="25"/>
  <c r="H196" i="25"/>
  <c r="D196" i="25"/>
  <c r="B132" i="32" s="1"/>
  <c r="D195" i="25"/>
  <c r="B131" i="32" s="1"/>
  <c r="J194" i="25"/>
  <c r="K194" i="25" s="1"/>
  <c r="D194" i="25"/>
  <c r="B130" i="32" s="1"/>
  <c r="I193" i="25"/>
  <c r="H193" i="25"/>
  <c r="D193" i="25"/>
  <c r="B129" i="32" s="1"/>
  <c r="J192" i="25"/>
  <c r="K192" i="25" s="1"/>
  <c r="D192" i="25"/>
  <c r="B128" i="32" s="1"/>
  <c r="D191" i="25"/>
  <c r="B127" i="32" s="1"/>
  <c r="I190" i="25"/>
  <c r="H190" i="25"/>
  <c r="D190" i="25"/>
  <c r="B126" i="32" s="1"/>
  <c r="I189" i="25"/>
  <c r="H189" i="25"/>
  <c r="D189" i="25"/>
  <c r="B125" i="32" s="1"/>
  <c r="D188" i="25"/>
  <c r="B124" i="32" s="1"/>
  <c r="D187" i="25"/>
  <c r="B123" i="32" s="1"/>
  <c r="D186" i="25"/>
  <c r="B122" i="32" s="1"/>
  <c r="D185" i="25"/>
  <c r="B121" i="32" s="1"/>
  <c r="D184" i="25"/>
  <c r="B120" i="32" s="1"/>
  <c r="I183" i="25"/>
  <c r="H183" i="25"/>
  <c r="D183" i="25"/>
  <c r="B119" i="32" s="1"/>
  <c r="I182" i="25"/>
  <c r="H182" i="25"/>
  <c r="D182" i="25"/>
  <c r="B118" i="32" s="1"/>
  <c r="D181" i="25"/>
  <c r="B117" i="32" s="1"/>
  <c r="D180" i="25"/>
  <c r="B116" i="32" s="1"/>
  <c r="D179" i="25"/>
  <c r="B115" i="32" s="1"/>
  <c r="D178" i="25"/>
  <c r="B114" i="32" s="1"/>
  <c r="J177" i="25"/>
  <c r="K177" i="25" s="1"/>
  <c r="D177" i="25"/>
  <c r="B113" i="32" s="1"/>
  <c r="I176" i="25"/>
  <c r="H176" i="25"/>
  <c r="D176" i="25"/>
  <c r="B112" i="32" s="1"/>
  <c r="I175" i="25"/>
  <c r="H175" i="25"/>
  <c r="D175" i="25"/>
  <c r="B111" i="32" s="1"/>
  <c r="D174" i="25"/>
  <c r="B110" i="32" s="1"/>
  <c r="D173" i="25"/>
  <c r="B109" i="32" s="1"/>
  <c r="D172" i="25"/>
  <c r="B108" i="32" s="1"/>
  <c r="D171" i="25"/>
  <c r="B107" i="32" s="1"/>
  <c r="D170" i="25"/>
  <c r="B106" i="32" s="1"/>
  <c r="J169" i="25"/>
  <c r="K169" i="25" s="1"/>
  <c r="I169" i="25"/>
  <c r="H169" i="25"/>
  <c r="D169" i="25"/>
  <c r="B105" i="32" s="1"/>
  <c r="I168" i="25"/>
  <c r="H168" i="25"/>
  <c r="D168" i="25"/>
  <c r="B104" i="32" s="1"/>
  <c r="D167" i="25"/>
  <c r="B103" i="32" s="1"/>
  <c r="J166" i="25"/>
  <c r="K166" i="25" s="1"/>
  <c r="D166" i="25"/>
  <c r="B102" i="32" s="1"/>
  <c r="J165" i="25"/>
  <c r="K165" i="25" s="1"/>
  <c r="D165" i="25"/>
  <c r="B101" i="32" s="1"/>
  <c r="D164" i="25"/>
  <c r="B100" i="32" s="1"/>
  <c r="D163" i="25"/>
  <c r="B99" i="32" s="1"/>
  <c r="I162" i="25"/>
  <c r="H162" i="25"/>
  <c r="D162" i="25"/>
  <c r="B98" i="32" s="1"/>
  <c r="J161" i="25"/>
  <c r="K161" i="25" s="1"/>
  <c r="I161" i="25"/>
  <c r="H161" i="25"/>
  <c r="D161" i="25"/>
  <c r="B97" i="32" s="1"/>
  <c r="J160" i="25"/>
  <c r="K160" i="25" s="1"/>
  <c r="D160" i="25"/>
  <c r="B96" i="32" s="1"/>
  <c r="D159" i="25"/>
  <c r="B95" i="32" s="1"/>
  <c r="D158" i="25"/>
  <c r="B94" i="32" s="1"/>
  <c r="D157" i="25"/>
  <c r="B93" i="32" s="1"/>
  <c r="J156" i="25"/>
  <c r="K156" i="25" s="1"/>
  <c r="D156" i="25"/>
  <c r="B92" i="32" s="1"/>
  <c r="I155" i="25"/>
  <c r="H155" i="25"/>
  <c r="D155" i="25"/>
  <c r="B91" i="32" s="1"/>
  <c r="I154" i="25"/>
  <c r="H154" i="25"/>
  <c r="D154" i="25"/>
  <c r="B90" i="32" s="1"/>
  <c r="I153" i="25"/>
  <c r="H153" i="25"/>
  <c r="D153" i="25"/>
  <c r="B89" i="32" s="1"/>
  <c r="D152" i="25"/>
  <c r="B88" i="32" s="1"/>
  <c r="J151" i="25"/>
  <c r="K151" i="25" s="1"/>
  <c r="D151" i="25"/>
  <c r="B87" i="32" s="1"/>
  <c r="D150" i="25"/>
  <c r="B86" i="32" s="1"/>
  <c r="D149" i="25"/>
  <c r="B85" i="32" s="1"/>
  <c r="I148" i="25"/>
  <c r="H148" i="25"/>
  <c r="D148" i="25"/>
  <c r="B84" i="32" s="1"/>
  <c r="I147" i="25"/>
  <c r="H147" i="25"/>
  <c r="D147" i="25"/>
  <c r="B83" i="32" s="1"/>
  <c r="D146" i="25"/>
  <c r="B82" i="32" s="1"/>
  <c r="J145" i="25"/>
  <c r="K145" i="25" s="1"/>
  <c r="D145" i="25"/>
  <c r="B81" i="32" s="1"/>
  <c r="D144" i="25"/>
  <c r="B80" i="32" s="1"/>
  <c r="D143" i="25"/>
  <c r="B79" i="32" s="1"/>
  <c r="D142" i="25"/>
  <c r="B78" i="32" s="1"/>
  <c r="I141" i="25"/>
  <c r="H141" i="25"/>
  <c r="D141" i="25"/>
  <c r="B77" i="32" s="1"/>
  <c r="I140" i="25"/>
  <c r="H140" i="25"/>
  <c r="D140" i="25"/>
  <c r="B76" i="32" s="1"/>
  <c r="D139" i="25"/>
  <c r="B75" i="32" s="1"/>
  <c r="D138" i="25"/>
  <c r="B74" i="32" s="1"/>
  <c r="D137" i="25"/>
  <c r="B73" i="32" s="1"/>
  <c r="D136" i="25"/>
  <c r="B72" i="32" s="1"/>
  <c r="D135" i="25"/>
  <c r="B71" i="32" s="1"/>
  <c r="I134" i="25"/>
  <c r="D134" i="25"/>
  <c r="B70" i="32" s="1"/>
  <c r="I133" i="25"/>
  <c r="H133" i="25"/>
  <c r="D133" i="25"/>
  <c r="B69" i="32" s="1"/>
  <c r="D132" i="25"/>
  <c r="B68" i="32" s="1"/>
  <c r="D131" i="25"/>
  <c r="B67" i="32" s="1"/>
  <c r="D130" i="25"/>
  <c r="B66" i="32" s="1"/>
  <c r="D129" i="25"/>
  <c r="B65" i="32" s="1"/>
  <c r="D128" i="25"/>
  <c r="B64" i="32" s="1"/>
  <c r="I127" i="25"/>
  <c r="H127" i="25"/>
  <c r="D127" i="25"/>
  <c r="B63" i="32" s="1"/>
  <c r="I126" i="25"/>
  <c r="H126" i="25"/>
  <c r="D126" i="25"/>
  <c r="B62" i="32" s="1"/>
  <c r="D125" i="25"/>
  <c r="B61" i="32" s="1"/>
  <c r="D124" i="25"/>
  <c r="B60" i="32" s="1"/>
  <c r="D123" i="25"/>
  <c r="B59" i="32" s="1"/>
  <c r="D122" i="25"/>
  <c r="B58" i="32" s="1"/>
  <c r="D121" i="25"/>
  <c r="B57" i="32" s="1"/>
  <c r="I120" i="25"/>
  <c r="H120" i="25"/>
  <c r="D120" i="25"/>
  <c r="B56" i="32" s="1"/>
  <c r="I119" i="25"/>
  <c r="H119" i="25"/>
  <c r="D119" i="25"/>
  <c r="B55" i="32" s="1"/>
  <c r="D118" i="25"/>
  <c r="B54" i="32" s="1"/>
  <c r="D117" i="25"/>
  <c r="B53" i="32" s="1"/>
  <c r="D116" i="25"/>
  <c r="B52" i="32" s="1"/>
  <c r="D115" i="25"/>
  <c r="B51" i="32" s="1"/>
  <c r="D114" i="25"/>
  <c r="B50" i="32" s="1"/>
  <c r="I113" i="25"/>
  <c r="H113" i="25"/>
  <c r="D113" i="25"/>
  <c r="B49" i="32" s="1"/>
  <c r="I112" i="25"/>
  <c r="H112" i="25"/>
  <c r="D112" i="25"/>
  <c r="B48" i="32" s="1"/>
  <c r="D111" i="25"/>
  <c r="B47" i="32" s="1"/>
  <c r="D110" i="25"/>
  <c r="B46" i="32" s="1"/>
  <c r="I109" i="25"/>
  <c r="H109" i="25"/>
  <c r="D109" i="25"/>
  <c r="B45" i="32" s="1"/>
  <c r="I108" i="25"/>
  <c r="H108" i="25"/>
  <c r="D108" i="25"/>
  <c r="B44" i="32" s="1"/>
  <c r="D107" i="25"/>
  <c r="B43" i="32" s="1"/>
  <c r="J106" i="25"/>
  <c r="K106" i="25" s="1"/>
  <c r="I106" i="25"/>
  <c r="H106" i="25"/>
  <c r="D106" i="25"/>
  <c r="B42" i="32" s="1"/>
  <c r="I105" i="25"/>
  <c r="H105" i="25"/>
  <c r="D105" i="25"/>
  <c r="B41" i="32" s="1"/>
  <c r="D104" i="25"/>
  <c r="B40" i="32" s="1"/>
  <c r="D103" i="25"/>
  <c r="B39" i="32" s="1"/>
  <c r="D102" i="25"/>
  <c r="B38" i="32" s="1"/>
  <c r="D101" i="25"/>
  <c r="B37" i="32" s="1"/>
  <c r="D100" i="25"/>
  <c r="B36" i="32" s="1"/>
  <c r="I99" i="25"/>
  <c r="H99" i="25"/>
  <c r="D99" i="25"/>
  <c r="B35" i="32" s="1"/>
  <c r="I98" i="25"/>
  <c r="H98" i="25"/>
  <c r="D98" i="25"/>
  <c r="B34" i="32" s="1"/>
  <c r="D97" i="25"/>
  <c r="B33" i="32" s="1"/>
  <c r="D96" i="25"/>
  <c r="B32" i="32" s="1"/>
  <c r="D95" i="25"/>
  <c r="B31" i="32" s="1"/>
  <c r="D94" i="25"/>
  <c r="B30" i="32" s="1"/>
  <c r="D93" i="25"/>
  <c r="B29" i="32" s="1"/>
  <c r="J92" i="25"/>
  <c r="K92" i="25" s="1"/>
  <c r="I92" i="25"/>
  <c r="H92" i="25"/>
  <c r="D92" i="25"/>
  <c r="B28" i="32" s="1"/>
  <c r="J91" i="25"/>
  <c r="K91" i="25" s="1"/>
  <c r="I91" i="25"/>
  <c r="H91" i="25"/>
  <c r="D91" i="25"/>
  <c r="B27" i="32" s="1"/>
  <c r="D90" i="25"/>
  <c r="B26" i="32" s="1"/>
  <c r="D89" i="25"/>
  <c r="B25" i="32" s="1"/>
  <c r="D88" i="25"/>
  <c r="B24" i="32" s="1"/>
  <c r="D87" i="25"/>
  <c r="B23" i="32" s="1"/>
  <c r="D86" i="25"/>
  <c r="B22" i="32" s="1"/>
  <c r="I85" i="25"/>
  <c r="H85" i="25"/>
  <c r="D85" i="25"/>
  <c r="B21" i="32" s="1"/>
  <c r="I84" i="25"/>
  <c r="H84" i="25"/>
  <c r="D84" i="25"/>
  <c r="B20" i="32" s="1"/>
  <c r="D83" i="25"/>
  <c r="B19" i="32" s="1"/>
  <c r="D82" i="25"/>
  <c r="B18" i="32" s="1"/>
  <c r="D81" i="25"/>
  <c r="B17" i="32" s="1"/>
  <c r="D80" i="25"/>
  <c r="B16" i="32" s="1"/>
  <c r="D79" i="25"/>
  <c r="B15" i="32" s="1"/>
  <c r="I78" i="25"/>
  <c r="H78" i="25"/>
  <c r="D78" i="25"/>
  <c r="B14" i="32" s="1"/>
  <c r="I77" i="25"/>
  <c r="H77" i="25"/>
  <c r="D77" i="25"/>
  <c r="B13" i="32" s="1"/>
  <c r="D76" i="25"/>
  <c r="B12" i="32" s="1"/>
  <c r="D75" i="25"/>
  <c r="B11" i="32" s="1"/>
  <c r="D74" i="25"/>
  <c r="B10" i="32" s="1"/>
  <c r="D73" i="25"/>
  <c r="B9" i="32" s="1"/>
  <c r="D72" i="25"/>
  <c r="B8" i="32" s="1"/>
  <c r="J71" i="25"/>
  <c r="K71" i="25" s="1"/>
  <c r="I71" i="25"/>
  <c r="H71" i="25"/>
  <c r="D71" i="25"/>
  <c r="B7" i="32" s="1"/>
  <c r="I70" i="25"/>
  <c r="H70" i="25"/>
  <c r="D70" i="25"/>
  <c r="B6" i="32" s="1"/>
  <c r="D69" i="25"/>
  <c r="B5" i="32" s="1"/>
  <c r="D68" i="25"/>
  <c r="B4" i="32" s="1"/>
  <c r="D67" i="25"/>
  <c r="B3" i="32" s="1"/>
  <c r="D66" i="25"/>
  <c r="B2" i="32" s="1"/>
  <c r="D65" i="25"/>
  <c r="I64" i="25"/>
  <c r="H64" i="25"/>
  <c r="D64" i="25"/>
  <c r="I63" i="25"/>
  <c r="H63" i="25"/>
  <c r="D63" i="25"/>
  <c r="D62" i="25"/>
  <c r="D61" i="25"/>
  <c r="D60" i="25"/>
  <c r="D59" i="25"/>
  <c r="D58" i="25"/>
  <c r="I57" i="25"/>
  <c r="H57" i="25"/>
  <c r="D57" i="25"/>
  <c r="I56" i="25"/>
  <c r="H56" i="25"/>
  <c r="D56" i="25"/>
  <c r="D55" i="25"/>
  <c r="I54" i="25"/>
  <c r="H54" i="25"/>
  <c r="D54" i="25"/>
  <c r="D53" i="25"/>
  <c r="D52" i="25"/>
  <c r="D51" i="25"/>
  <c r="J50" i="25"/>
  <c r="K50" i="25" s="1"/>
  <c r="I50" i="25"/>
  <c r="H50" i="25"/>
  <c r="D50" i="25"/>
  <c r="I49" i="25"/>
  <c r="H49" i="25"/>
  <c r="D49" i="25"/>
  <c r="J48" i="25"/>
  <c r="K48" i="25" s="1"/>
  <c r="D48" i="25"/>
  <c r="D47" i="25"/>
  <c r="D46" i="25"/>
  <c r="J45" i="25"/>
  <c r="K45" i="25" s="1"/>
  <c r="D45" i="25"/>
  <c r="D44" i="25"/>
  <c r="I43" i="25"/>
  <c r="H43" i="25"/>
  <c r="D43" i="25"/>
  <c r="I42" i="25"/>
  <c r="H42" i="25"/>
  <c r="D42" i="25"/>
  <c r="D41" i="25"/>
  <c r="D40" i="25"/>
  <c r="I39" i="25"/>
  <c r="H39" i="25"/>
  <c r="D39" i="25"/>
  <c r="I38" i="25"/>
  <c r="H38" i="25"/>
  <c r="D38" i="25"/>
  <c r="D37" i="25"/>
  <c r="I36" i="25"/>
  <c r="H36" i="25"/>
  <c r="D36" i="25"/>
  <c r="I35" i="25"/>
  <c r="H35" i="25"/>
  <c r="D35" i="25"/>
  <c r="D34" i="25"/>
  <c r="D33" i="25"/>
  <c r="D32" i="25"/>
  <c r="I31" i="25"/>
  <c r="H31" i="25"/>
  <c r="D31" i="25"/>
  <c r="D30" i="25"/>
  <c r="J29" i="25"/>
  <c r="K29" i="25" s="1"/>
  <c r="I29" i="25"/>
  <c r="H29" i="25"/>
  <c r="D29" i="25"/>
  <c r="I28" i="25"/>
  <c r="H28" i="25"/>
  <c r="D28" i="25"/>
  <c r="D27" i="25"/>
  <c r="D26" i="25"/>
  <c r="D25" i="25"/>
  <c r="D24" i="25"/>
  <c r="D23" i="25"/>
  <c r="J22" i="25"/>
  <c r="K22" i="25" s="1"/>
  <c r="I22" i="25"/>
  <c r="H22" i="25"/>
  <c r="D22" i="25"/>
  <c r="I21" i="25"/>
  <c r="D21" i="25"/>
  <c r="D20" i="25"/>
  <c r="D19" i="25"/>
  <c r="D18" i="25"/>
  <c r="D17" i="25"/>
  <c r="D16" i="25"/>
  <c r="I15" i="25"/>
  <c r="H15" i="25"/>
  <c r="D15" i="25"/>
  <c r="I14" i="25"/>
  <c r="H14" i="25"/>
  <c r="D14" i="25"/>
  <c r="D13" i="25"/>
  <c r="D12" i="25"/>
  <c r="D11" i="25"/>
  <c r="I10" i="25"/>
  <c r="H10" i="25"/>
  <c r="D10" i="25"/>
  <c r="D9" i="25"/>
  <c r="J8" i="25"/>
  <c r="K8" i="25" s="1"/>
  <c r="I8" i="25"/>
  <c r="H8" i="25"/>
  <c r="D8" i="25"/>
  <c r="I7" i="25"/>
  <c r="H7" i="25"/>
  <c r="D7" i="25"/>
  <c r="D6" i="25"/>
  <c r="D5" i="25"/>
  <c r="D4" i="25"/>
  <c r="E3" i="25"/>
  <c r="D3" i="25"/>
  <c r="D1086" i="32" l="1"/>
  <c r="D151" i="32"/>
  <c r="D186" i="32"/>
  <c r="D220" i="32"/>
  <c r="D274" i="32"/>
  <c r="D342" i="32"/>
  <c r="D522" i="32"/>
  <c r="D687" i="32"/>
  <c r="D851" i="32"/>
  <c r="D21" i="32"/>
  <c r="D108" i="32"/>
  <c r="D158" i="32"/>
  <c r="D195" i="32"/>
  <c r="D258" i="32"/>
  <c r="D310" i="32"/>
  <c r="D398" i="32"/>
  <c r="D438" i="32"/>
  <c r="D487" i="32"/>
  <c r="D568" i="32"/>
  <c r="D596" i="32"/>
  <c r="D648" i="32"/>
  <c r="D740" i="32"/>
  <c r="D882" i="32"/>
  <c r="D954" i="32"/>
  <c r="D29" i="32"/>
  <c r="D320" i="32"/>
  <c r="D402" i="32"/>
  <c r="D504" i="32"/>
  <c r="D525" i="32"/>
  <c r="D621" i="32"/>
  <c r="D670" i="32"/>
  <c r="D895" i="32"/>
  <c r="D79" i="32"/>
  <c r="D167" i="32"/>
  <c r="D199" i="32"/>
  <c r="D237" i="32"/>
  <c r="D283" i="32"/>
  <c r="D315" i="32"/>
  <c r="D375" i="32"/>
  <c r="D518" i="32"/>
  <c r="D573" i="32"/>
  <c r="D586" i="32"/>
  <c r="D665" i="32"/>
  <c r="D754" i="32"/>
  <c r="D794" i="32"/>
  <c r="D812" i="32"/>
  <c r="D838" i="32"/>
  <c r="D909" i="32"/>
  <c r="D1221" i="32"/>
  <c r="D446" i="32"/>
  <c r="D513" i="32"/>
  <c r="D780" i="32"/>
  <c r="D944" i="32"/>
  <c r="D1119" i="32"/>
  <c r="D1139" i="32"/>
  <c r="D1143" i="32"/>
  <c r="D1153" i="32"/>
  <c r="D1171" i="32"/>
  <c r="D1184" i="32"/>
  <c r="D1215" i="32"/>
  <c r="D981" i="32"/>
  <c r="D990" i="32"/>
  <c r="D88" i="32"/>
  <c r="D500" i="32"/>
  <c r="D384" i="32"/>
  <c r="D1003" i="32"/>
  <c r="D12" i="32"/>
  <c r="D39" i="32"/>
  <c r="D139" i="32"/>
  <c r="D266" i="32"/>
  <c r="D296" i="32"/>
  <c r="D354" i="32"/>
  <c r="D426" i="32"/>
  <c r="D464" i="32"/>
  <c r="D577" i="32"/>
  <c r="D697" i="32"/>
  <c r="D758" i="32"/>
  <c r="D803" i="32"/>
  <c r="D922" i="32"/>
  <c r="D1011" i="32"/>
  <c r="D986" i="32"/>
  <c r="D1017" i="32"/>
  <c r="D1027" i="32"/>
  <c r="D1039" i="32"/>
  <c r="D1052" i="32"/>
  <c r="D1062" i="32"/>
  <c r="D1075" i="32"/>
  <c r="D1083" i="32"/>
  <c r="D1020" i="32"/>
  <c r="D1033" i="32"/>
  <c r="D412" i="32"/>
  <c r="D478" i="32"/>
  <c r="D544" i="32"/>
  <c r="D1025" i="32"/>
  <c r="D1029" i="32"/>
  <c r="D1037" i="32"/>
  <c r="D1042" i="32"/>
  <c r="D1050" i="32"/>
  <c r="D43" i="32"/>
  <c r="D250" i="32"/>
  <c r="D325" i="32"/>
  <c r="D416" i="32"/>
  <c r="D530" i="32"/>
  <c r="D599" i="32"/>
  <c r="D683" i="32"/>
  <c r="D731" i="32"/>
  <c r="D808" i="32"/>
  <c r="D887" i="32"/>
  <c r="D89" i="32"/>
  <c r="D334" i="32"/>
  <c r="D393" i="32"/>
  <c r="D403" i="32"/>
  <c r="D421" i="32"/>
  <c r="D431" i="32"/>
  <c r="D439" i="32"/>
  <c r="D447" i="32"/>
  <c r="D451" i="32"/>
  <c r="D488" i="32"/>
  <c r="D492" i="32"/>
  <c r="D501" i="32"/>
  <c r="D510" i="32"/>
  <c r="D514" i="32"/>
  <c r="D534" i="32"/>
  <c r="D587" i="32"/>
  <c r="D590" i="32"/>
  <c r="D622" i="32"/>
  <c r="D635" i="32"/>
  <c r="D639" i="32"/>
  <c r="D644" i="32"/>
  <c r="D652" i="32"/>
  <c r="D671" i="32"/>
  <c r="D679" i="32"/>
  <c r="D688" i="32"/>
  <c r="D693" i="32"/>
  <c r="D698" i="32"/>
  <c r="D741" i="32"/>
  <c r="D755" i="32"/>
  <c r="D759" i="32"/>
  <c r="D768" i="32"/>
  <c r="D781" i="32"/>
  <c r="D795" i="32"/>
  <c r="D799" i="32"/>
  <c r="D804" i="32"/>
  <c r="D830" i="32"/>
  <c r="D839" i="32"/>
  <c r="D852" i="32"/>
  <c r="D874" i="32"/>
  <c r="D904" i="32"/>
  <c r="D926" i="32"/>
  <c r="D939" i="32"/>
  <c r="D951" i="32"/>
  <c r="D973" i="32"/>
  <c r="D1000" i="32"/>
  <c r="D292" i="32"/>
  <c r="D70" i="32"/>
  <c r="D176" i="32"/>
  <c r="D229" i="32"/>
  <c r="D301" i="32"/>
  <c r="D366" i="32"/>
  <c r="D539" i="32"/>
  <c r="D630" i="32"/>
  <c r="D705" i="32"/>
  <c r="D877" i="32"/>
  <c r="D109" i="32"/>
  <c r="D204" i="32"/>
  <c r="D311" i="32"/>
  <c r="D123" i="32"/>
  <c r="D173" i="32"/>
  <c r="D385" i="32"/>
  <c r="D390" i="32"/>
  <c r="D399" i="32"/>
  <c r="D407" i="32"/>
  <c r="D417" i="32"/>
  <c r="D461" i="32"/>
  <c r="D465" i="32"/>
  <c r="D475" i="32"/>
  <c r="D479" i="32"/>
  <c r="D531" i="32"/>
  <c r="D545" i="32"/>
  <c r="D553" i="32"/>
  <c r="D569" i="32"/>
  <c r="D574" i="32"/>
  <c r="D578" i="32"/>
  <c r="D582" i="32"/>
  <c r="D600" i="32"/>
  <c r="D604" i="32"/>
  <c r="D609" i="32"/>
  <c r="D614" i="32"/>
  <c r="D617" i="32"/>
  <c r="D626" i="32"/>
  <c r="D649" i="32"/>
  <c r="D662" i="32"/>
  <c r="D675" i="32"/>
  <c r="D684" i="32"/>
  <c r="D701" i="32"/>
  <c r="D706" i="32"/>
  <c r="D710" i="32"/>
  <c r="D720" i="32"/>
  <c r="D724" i="32"/>
  <c r="D728" i="32"/>
  <c r="D732" i="32"/>
  <c r="D736" i="32"/>
  <c r="D746" i="32"/>
  <c r="D750" i="32"/>
  <c r="D772" i="32"/>
  <c r="D785" i="32"/>
  <c r="D818" i="32"/>
  <c r="D822" i="32"/>
  <c r="D843" i="32"/>
  <c r="D865" i="32"/>
  <c r="D869" i="32"/>
  <c r="D878" i="32"/>
  <c r="D891" i="32"/>
  <c r="D901" i="32"/>
  <c r="D914" i="32"/>
  <c r="D918" i="32"/>
  <c r="D936" i="32"/>
  <c r="D948" i="32"/>
  <c r="D969" i="32"/>
  <c r="D979" i="32"/>
  <c r="D991" i="32"/>
  <c r="D995" i="32"/>
  <c r="D1004" i="32"/>
  <c r="D1008" i="32"/>
  <c r="D1012" i="32"/>
  <c r="D56" i="32"/>
  <c r="D143" i="32"/>
  <c r="D253" i="32"/>
  <c r="D460" i="32"/>
  <c r="D560" i="32"/>
  <c r="D714" i="32"/>
  <c r="D847" i="32"/>
  <c r="D27" i="32"/>
  <c r="D97" i="32"/>
  <c r="D182" i="32"/>
  <c r="D275" i="32"/>
  <c r="D355" i="32"/>
  <c r="D135" i="32"/>
  <c r="D217" i="32"/>
  <c r="D8" i="32"/>
  <c r="D18" i="32"/>
  <c r="D22" i="32"/>
  <c r="D31" i="32"/>
  <c r="D41" i="32"/>
  <c r="D71" i="32"/>
  <c r="D81" i="32"/>
  <c r="D110" i="32"/>
  <c r="D148" i="32"/>
  <c r="D153" i="32"/>
  <c r="D168" i="32"/>
  <c r="D188" i="32"/>
  <c r="D192" i="32"/>
  <c r="D196" i="32"/>
  <c r="D201" i="32"/>
  <c r="D205" i="32"/>
  <c r="D225" i="32"/>
  <c r="D242" i="32"/>
  <c r="D246" i="32"/>
  <c r="D259" i="32"/>
  <c r="D263" i="32"/>
  <c r="D267" i="32"/>
  <c r="D272" i="32"/>
  <c r="D280" i="32"/>
  <c r="D298" i="32"/>
  <c r="D312" i="32"/>
  <c r="D316" i="32"/>
  <c r="D330" i="32"/>
  <c r="D338" i="32"/>
  <c r="D380" i="32"/>
  <c r="D394" i="32"/>
  <c r="D404" i="32"/>
  <c r="D422" i="32"/>
  <c r="D427" i="32"/>
  <c r="D435" i="32"/>
  <c r="D440" i="32"/>
  <c r="D452" i="32"/>
  <c r="D489" i="32"/>
  <c r="D493" i="32"/>
  <c r="D497" i="32"/>
  <c r="D505" i="32"/>
  <c r="D515" i="32"/>
  <c r="D519" i="32"/>
  <c r="D523" i="32"/>
  <c r="D526" i="32"/>
  <c r="D535" i="32"/>
  <c r="D540" i="32"/>
  <c r="D549" i="32"/>
  <c r="D566" i="32"/>
  <c r="D26" i="32"/>
  <c r="D450" i="32"/>
  <c r="D491" i="32"/>
  <c r="D829" i="32"/>
  <c r="D61" i="32"/>
  <c r="D118" i="32"/>
  <c r="D213" i="32"/>
  <c r="D262" i="32"/>
  <c r="D379" i="32"/>
  <c r="D483" i="32"/>
  <c r="D548" i="32"/>
  <c r="D603" i="32"/>
  <c r="D674" i="32"/>
  <c r="D719" i="32"/>
  <c r="D771" i="32"/>
  <c r="D860" i="32"/>
  <c r="D935" i="32"/>
  <c r="D959" i="32"/>
  <c r="D76" i="32"/>
  <c r="D293" i="32"/>
  <c r="D66" i="32"/>
  <c r="D211" i="32"/>
  <c r="D367" i="32"/>
  <c r="D128" i="32"/>
  <c r="D322" i="32"/>
  <c r="D443" i="32"/>
  <c r="D484" i="32"/>
  <c r="D558" i="32"/>
  <c r="D561" i="32"/>
  <c r="D579" i="32"/>
  <c r="D583" i="32"/>
  <c r="D594" i="32"/>
  <c r="D597" i="32"/>
  <c r="D601" i="32"/>
  <c r="D605" i="32"/>
  <c r="D618" i="32"/>
  <c r="D627" i="32"/>
  <c r="D631" i="32"/>
  <c r="D650" i="32"/>
  <c r="D658" i="32"/>
  <c r="D676" i="32"/>
  <c r="D685" i="32"/>
  <c r="D694" i="32"/>
  <c r="D702" i="32"/>
  <c r="D711" i="32"/>
  <c r="D715" i="32"/>
  <c r="D733" i="32"/>
  <c r="D737" i="32"/>
  <c r="D742" i="32"/>
  <c r="D747" i="32"/>
  <c r="D773" i="32"/>
  <c r="D786" i="32"/>
  <c r="D791" i="32"/>
  <c r="D805" i="32"/>
  <c r="D813" i="32"/>
  <c r="D823" i="32"/>
  <c r="D827" i="32"/>
  <c r="D844" i="32"/>
  <c r="D861" i="32"/>
  <c r="D866" i="32"/>
  <c r="D870" i="32"/>
  <c r="D879" i="32"/>
  <c r="D892" i="32"/>
  <c r="D902" i="32"/>
  <c r="D910" i="32"/>
  <c r="D915" i="32"/>
  <c r="D919" i="32"/>
  <c r="D927" i="32"/>
  <c r="D952" i="32"/>
  <c r="D955" i="32"/>
  <c r="D960" i="32"/>
  <c r="D970" i="32"/>
  <c r="D974" i="32"/>
  <c r="D987" i="32"/>
  <c r="D992" i="32"/>
  <c r="D996" i="32"/>
  <c r="D1005" i="32"/>
  <c r="D1013" i="32"/>
  <c r="D1022" i="32"/>
  <c r="D1030" i="32"/>
  <c r="D1035" i="32"/>
  <c r="D634" i="32"/>
  <c r="D84" i="32"/>
  <c r="D162" i="32"/>
  <c r="D233" i="32"/>
  <c r="D306" i="32"/>
  <c r="D371" i="32"/>
  <c r="D469" i="32"/>
  <c r="D593" i="32"/>
  <c r="D661" i="32"/>
  <c r="D709" i="32"/>
  <c r="D855" i="32"/>
  <c r="D978" i="32"/>
  <c r="D17" i="32"/>
  <c r="D159" i="32"/>
  <c r="D337" i="32"/>
  <c r="D4" i="32"/>
  <c r="D62" i="32"/>
  <c r="D177" i="32"/>
  <c r="D254" i="32"/>
  <c r="D343" i="32"/>
  <c r="D57" i="32"/>
  <c r="D140" i="32"/>
  <c r="D178" i="32"/>
  <c r="D251" i="32"/>
  <c r="D285" i="32"/>
  <c r="D368" i="32"/>
  <c r="D413" i="32"/>
  <c r="D470" i="32"/>
  <c r="D23" i="32"/>
  <c r="D156" i="32"/>
  <c r="D226" i="32"/>
  <c r="D268" i="32"/>
  <c r="D317" i="32"/>
  <c r="D351" i="32"/>
  <c r="D405" i="32"/>
  <c r="D436" i="32"/>
  <c r="D511" i="32"/>
  <c r="D588" i="32"/>
  <c r="D623" i="32"/>
  <c r="D663" i="32"/>
  <c r="D756" i="32"/>
  <c r="D884" i="32"/>
  <c r="D6" i="32"/>
  <c r="D63" i="32"/>
  <c r="D125" i="32"/>
  <c r="D169" i="32"/>
  <c r="D290" i="32"/>
  <c r="D369" i="32"/>
  <c r="D400" i="32"/>
  <c r="D467" i="32"/>
  <c r="D485" i="32"/>
  <c r="D550" i="32"/>
  <c r="D628" i="32"/>
  <c r="D721" i="32"/>
  <c r="D748" i="32"/>
  <c r="D801" i="32"/>
  <c r="D824" i="32"/>
  <c r="D871" i="32"/>
  <c r="D1001" i="32"/>
  <c r="D65" i="32"/>
  <c r="D122" i="32"/>
  <c r="D172" i="32"/>
  <c r="D389" i="32"/>
  <c r="D455" i="32"/>
  <c r="D613" i="32"/>
  <c r="D723" i="32"/>
  <c r="D821" i="32"/>
  <c r="D890" i="32"/>
  <c r="D35" i="32"/>
  <c r="D80" i="32"/>
  <c r="D200" i="32"/>
  <c r="D321" i="32"/>
  <c r="D48" i="32"/>
  <c r="D127" i="32"/>
  <c r="D230" i="32"/>
  <c r="D288" i="32"/>
  <c r="D67" i="32"/>
  <c r="D114" i="32"/>
  <c r="D124" i="32"/>
  <c r="D183" i="32"/>
  <c r="D276" i="32"/>
  <c r="D356" i="32"/>
  <c r="D391" i="32"/>
  <c r="D432" i="32"/>
  <c r="D466" i="32"/>
  <c r="D14" i="32"/>
  <c r="D72" i="32"/>
  <c r="D111" i="32"/>
  <c r="D149" i="32"/>
  <c r="D202" i="32"/>
  <c r="D308" i="32"/>
  <c r="D339" i="32"/>
  <c r="D372" i="32"/>
  <c r="D448" i="32"/>
  <c r="D506" i="32"/>
  <c r="D527" i="32"/>
  <c r="D641" i="32"/>
  <c r="D764" i="32"/>
  <c r="D797" i="32"/>
  <c r="D848" i="32"/>
  <c r="D937" i="32"/>
  <c r="D1167" i="32"/>
  <c r="D54" i="32"/>
  <c r="D86" i="32"/>
  <c r="D115" i="32"/>
  <c r="D184" i="32"/>
  <c r="D231" i="32"/>
  <c r="D303" i="32"/>
  <c r="D419" i="32"/>
  <c r="D471" i="32"/>
  <c r="D541" i="32"/>
  <c r="D606" i="32"/>
  <c r="D632" i="32"/>
  <c r="D680" i="32"/>
  <c r="D707" i="32"/>
  <c r="D738" i="32"/>
  <c r="D819" i="32"/>
  <c r="D845" i="32"/>
  <c r="D880" i="32"/>
  <c r="D897" i="32"/>
  <c r="D920" i="32"/>
  <c r="D3" i="32"/>
  <c r="D47" i="32"/>
  <c r="D241" i="32"/>
  <c r="D442" i="32"/>
  <c r="D565" i="32"/>
  <c r="D625" i="32"/>
  <c r="D745" i="32"/>
  <c r="D842" i="32"/>
  <c r="D964" i="32"/>
  <c r="D40" i="32"/>
  <c r="D187" i="32"/>
  <c r="D44" i="32"/>
  <c r="D131" i="32"/>
  <c r="D221" i="32"/>
  <c r="D326" i="32"/>
  <c r="D5" i="32"/>
  <c r="D136" i="32"/>
  <c r="D174" i="32"/>
  <c r="D238" i="32"/>
  <c r="D302" i="32"/>
  <c r="D364" i="32"/>
  <c r="D408" i="32"/>
  <c r="D502" i="32"/>
  <c r="D19" i="32"/>
  <c r="D90" i="32"/>
  <c r="D206" i="32"/>
  <c r="D235" i="32"/>
  <c r="D294" i="32"/>
  <c r="D331" i="32"/>
  <c r="D381" i="32"/>
  <c r="D423" i="32"/>
  <c r="D516" i="32"/>
  <c r="D751" i="32"/>
  <c r="D840" i="32"/>
  <c r="D941" i="32"/>
  <c r="D28" i="32"/>
  <c r="D58" i="32"/>
  <c r="D98" i="32"/>
  <c r="D137" i="32"/>
  <c r="D277" i="32"/>
  <c r="D299" i="32"/>
  <c r="D348" i="32"/>
  <c r="D476" i="32"/>
  <c r="D546" i="32"/>
  <c r="D580" i="32"/>
  <c r="D610" i="32"/>
  <c r="D699" i="32"/>
  <c r="D734" i="32"/>
  <c r="D787" i="32"/>
  <c r="D867" i="32"/>
  <c r="D16" i="32"/>
  <c r="D434" i="32"/>
  <c r="D100" i="32"/>
  <c r="D155" i="32"/>
  <c r="D363" i="32"/>
  <c r="D474" i="32"/>
  <c r="D657" i="32"/>
  <c r="D763" i="32"/>
  <c r="D817" i="32"/>
  <c r="D900" i="32"/>
  <c r="D30" i="32"/>
  <c r="D92" i="32"/>
  <c r="D191" i="32"/>
  <c r="D284" i="32"/>
  <c r="D350" i="32"/>
  <c r="D101" i="32"/>
  <c r="D163" i="32"/>
  <c r="D307" i="32"/>
  <c r="D359" i="32"/>
  <c r="D85" i="32"/>
  <c r="D132" i="32"/>
  <c r="D160" i="32"/>
  <c r="D214" i="32"/>
  <c r="D255" i="32"/>
  <c r="D418" i="32"/>
  <c r="D480" i="32"/>
  <c r="D32" i="32"/>
  <c r="D102" i="32"/>
  <c r="D243" i="32"/>
  <c r="D313" i="32"/>
  <c r="D360" i="32"/>
  <c r="D395" i="32"/>
  <c r="D453" i="32"/>
  <c r="D536" i="32"/>
  <c r="D591" i="32"/>
  <c r="D667" i="32"/>
  <c r="D857" i="32"/>
  <c r="D1114" i="32"/>
  <c r="D1148" i="32"/>
  <c r="D1157" i="32"/>
  <c r="D1162" i="32"/>
  <c r="D1181" i="32"/>
  <c r="D49" i="32"/>
  <c r="D82" i="32"/>
  <c r="D179" i="32"/>
  <c r="D247" i="32"/>
  <c r="D433" i="32"/>
  <c r="D462" i="32"/>
  <c r="D494" i="32"/>
  <c r="D532" i="32"/>
  <c r="D562" i="32"/>
  <c r="D615" i="32"/>
  <c r="D654" i="32"/>
  <c r="D712" i="32"/>
  <c r="D774" i="32"/>
  <c r="D832" i="32"/>
  <c r="D916" i="32"/>
  <c r="D75" i="32"/>
  <c r="D130" i="32"/>
  <c r="D190" i="32"/>
  <c r="D245" i="32"/>
  <c r="D279" i="32"/>
  <c r="D345" i="32"/>
  <c r="D430" i="32"/>
  <c r="D509" i="32"/>
  <c r="D638" i="32"/>
  <c r="D767" i="32"/>
  <c r="D833" i="32"/>
  <c r="D925" i="32"/>
  <c r="D51" i="32"/>
  <c r="D134" i="32"/>
  <c r="D224" i="32"/>
  <c r="D271" i="32"/>
  <c r="D358" i="32"/>
  <c r="D496" i="32"/>
  <c r="D557" i="32"/>
  <c r="D790" i="32"/>
  <c r="D826" i="32"/>
  <c r="D864" i="32"/>
  <c r="D913" i="32"/>
  <c r="D968" i="32"/>
  <c r="D13" i="32"/>
  <c r="D113" i="32"/>
  <c r="D152" i="32"/>
  <c r="D208" i="32"/>
  <c r="D297" i="32"/>
  <c r="D346" i="32"/>
  <c r="D52" i="32"/>
  <c r="D105" i="32"/>
  <c r="D144" i="32"/>
  <c r="D234" i="32"/>
  <c r="D376" i="32"/>
  <c r="D53" i="32"/>
  <c r="D93" i="32"/>
  <c r="D119" i="32"/>
  <c r="D145" i="32"/>
  <c r="D164" i="32"/>
  <c r="D222" i="32"/>
  <c r="D289" i="32"/>
  <c r="D327" i="32"/>
  <c r="D347" i="32"/>
  <c r="D377" i="32"/>
  <c r="D456" i="32"/>
  <c r="D9" i="32"/>
  <c r="D36" i="32"/>
  <c r="D77" i="32"/>
  <c r="D209" i="32"/>
  <c r="D264" i="32"/>
  <c r="D335" i="32"/>
  <c r="D520" i="32"/>
  <c r="D570" i="32"/>
  <c r="D645" i="32"/>
  <c r="D690" i="32"/>
  <c r="D725" i="32"/>
  <c r="D761" i="32"/>
  <c r="D810" i="32"/>
  <c r="D835" i="32"/>
  <c r="D906" i="32"/>
  <c r="D949" i="32"/>
  <c r="D1100" i="32"/>
  <c r="D1176" i="32"/>
  <c r="D45" i="32"/>
  <c r="D68" i="32"/>
  <c r="D94" i="32"/>
  <c r="D146" i="32"/>
  <c r="D165" i="32"/>
  <c r="D286" i="32"/>
  <c r="D328" i="32"/>
  <c r="D344" i="32"/>
  <c r="D386" i="32"/>
  <c r="D409" i="32"/>
  <c r="D457" i="32"/>
  <c r="D481" i="32"/>
  <c r="D554" i="32"/>
  <c r="D584" i="32"/>
  <c r="D619" i="32"/>
  <c r="D672" i="32"/>
  <c r="D716" i="32"/>
  <c r="D729" i="32"/>
  <c r="D783" i="32"/>
  <c r="D814" i="32"/>
  <c r="D875" i="32"/>
  <c r="D893" i="32"/>
  <c r="D1045" i="32"/>
  <c r="D1021" i="32"/>
  <c r="D1034" i="32"/>
  <c r="D636" i="32"/>
  <c r="D640" i="32"/>
  <c r="D653" i="32"/>
  <c r="D666" i="32"/>
  <c r="D689" i="32"/>
  <c r="D760" i="32"/>
  <c r="D769" i="32"/>
  <c r="D777" i="32"/>
  <c r="D782" i="32"/>
  <c r="D796" i="32"/>
  <c r="D800" i="32"/>
  <c r="D809" i="32"/>
  <c r="D831" i="32"/>
  <c r="D834" i="32"/>
  <c r="D853" i="32"/>
  <c r="D856" i="32"/>
  <c r="D883" i="32"/>
  <c r="D888" i="32"/>
  <c r="D896" i="32"/>
  <c r="D905" i="32"/>
  <c r="D923" i="32"/>
  <c r="D931" i="32"/>
  <c r="D940" i="32"/>
  <c r="D945" i="32"/>
  <c r="D965" i="32"/>
  <c r="D982" i="32"/>
  <c r="D1016" i="32"/>
  <c r="D1026" i="32"/>
  <c r="D1051" i="32"/>
  <c r="D1061" i="32"/>
  <c r="D1043" i="32"/>
  <c r="D1047" i="32"/>
  <c r="D1065" i="32"/>
  <c r="D956" i="32"/>
  <c r="D993" i="32"/>
  <c r="D20" i="32"/>
  <c r="D33" i="32"/>
  <c r="D106" i="32"/>
  <c r="D189" i="32"/>
  <c r="D218" i="32"/>
  <c r="D273" i="32"/>
  <c r="D314" i="32"/>
  <c r="D332" i="32"/>
  <c r="D352" i="32"/>
  <c r="D424" i="32"/>
  <c r="D444" i="32"/>
  <c r="D498" i="32"/>
  <c r="D507" i="32"/>
  <c r="D521" i="32"/>
  <c r="D575" i="32"/>
  <c r="D1006" i="32"/>
  <c r="D1014" i="32"/>
  <c r="D1018" i="32"/>
  <c r="D1023" i="32"/>
  <c r="D1028" i="32"/>
  <c r="D1031" i="32"/>
  <c r="D1036" i="32"/>
  <c r="D1040" i="32"/>
  <c r="D932" i="32"/>
  <c r="D975" i="32"/>
  <c r="D983" i="32"/>
  <c r="D24" i="32"/>
  <c r="D37" i="32"/>
  <c r="D73" i="32"/>
  <c r="D154" i="32"/>
  <c r="D193" i="32"/>
  <c r="D212" i="32"/>
  <c r="D227" i="32"/>
  <c r="D256" i="32"/>
  <c r="D269" i="32"/>
  <c r="D323" i="32"/>
  <c r="D340" i="32"/>
  <c r="D361" i="32"/>
  <c r="D373" i="32"/>
  <c r="D382" i="32"/>
  <c r="D396" i="32"/>
  <c r="D428" i="32"/>
  <c r="D490" i="32"/>
  <c r="D503" i="32"/>
  <c r="D517" i="32"/>
  <c r="D524" i="32"/>
  <c r="D567" i="32"/>
  <c r="D595" i="32"/>
  <c r="D642" i="32"/>
  <c r="D664" i="32"/>
  <c r="D677" i="32"/>
  <c r="D691" i="32"/>
  <c r="D703" i="32"/>
  <c r="D752" i="32"/>
  <c r="D765" i="32"/>
  <c r="D778" i="32"/>
  <c r="D811" i="32"/>
  <c r="D858" i="32"/>
  <c r="D889" i="32"/>
  <c r="D924" i="32"/>
  <c r="D946" i="32"/>
  <c r="D966" i="32"/>
  <c r="D59" i="32"/>
  <c r="D87" i="32"/>
  <c r="D103" i="32"/>
  <c r="D116" i="32"/>
  <c r="D133" i="32"/>
  <c r="D141" i="32"/>
  <c r="D170" i="32"/>
  <c r="D180" i="32"/>
  <c r="D236" i="32"/>
  <c r="D252" i="32"/>
  <c r="D291" i="32"/>
  <c r="D304" i="32"/>
  <c r="D349" i="32"/>
  <c r="D387" i="32"/>
  <c r="D401" i="32"/>
  <c r="D410" i="32"/>
  <c r="D441" i="32"/>
  <c r="D458" i="32"/>
  <c r="D468" i="32"/>
  <c r="D486" i="32"/>
  <c r="D528" i="32"/>
  <c r="D551" i="32"/>
  <c r="D559" i="32"/>
  <c r="D598" i="32"/>
  <c r="D607" i="32"/>
  <c r="D629" i="32"/>
  <c r="D651" i="32"/>
  <c r="D659" i="32"/>
  <c r="D686" i="32"/>
  <c r="D717" i="32"/>
  <c r="D757" i="32"/>
  <c r="D806" i="32"/>
  <c r="D815" i="32"/>
  <c r="D825" i="32"/>
  <c r="D846" i="32"/>
  <c r="D862" i="32"/>
  <c r="D881" i="32"/>
  <c r="D894" i="32"/>
  <c r="D903" i="32"/>
  <c r="D921" i="32"/>
  <c r="D929" i="32"/>
  <c r="D957" i="32"/>
  <c r="D984" i="32"/>
  <c r="D998" i="32"/>
  <c r="D11" i="32"/>
  <c r="D25" i="32"/>
  <c r="D928" i="32"/>
  <c r="D961" i="32"/>
  <c r="D980" i="32"/>
  <c r="D997" i="32"/>
  <c r="D10" i="32"/>
  <c r="D42" i="32"/>
  <c r="D129" i="32"/>
  <c r="D197" i="32"/>
  <c r="D223" i="32"/>
  <c r="D244" i="32"/>
  <c r="D265" i="32"/>
  <c r="D281" i="32"/>
  <c r="D318" i="32"/>
  <c r="D537" i="32"/>
  <c r="D571" i="32"/>
  <c r="D637" i="32"/>
  <c r="D646" i="32"/>
  <c r="D668" i="32"/>
  <c r="D695" i="32"/>
  <c r="D726" i="32"/>
  <c r="D770" i="32"/>
  <c r="D792" i="32"/>
  <c r="D836" i="32"/>
  <c r="D849" i="32"/>
  <c r="D885" i="32"/>
  <c r="D907" i="32"/>
  <c r="D942" i="32"/>
  <c r="D971" i="32"/>
  <c r="D55" i="32"/>
  <c r="D69" i="32"/>
  <c r="D83" i="32"/>
  <c r="D95" i="32"/>
  <c r="D120" i="32"/>
  <c r="D138" i="32"/>
  <c r="D150" i="32"/>
  <c r="D161" i="32"/>
  <c r="D175" i="32"/>
  <c r="D215" i="32"/>
  <c r="D239" i="32"/>
  <c r="D248" i="32"/>
  <c r="D260" i="32"/>
  <c r="D300" i="32"/>
  <c r="D336" i="32"/>
  <c r="D357" i="32"/>
  <c r="D370" i="32"/>
  <c r="D378" i="32"/>
  <c r="D414" i="32"/>
  <c r="D437" i="32"/>
  <c r="D454" i="32"/>
  <c r="D472" i="32"/>
  <c r="D482" i="32"/>
  <c r="D495" i="32"/>
  <c r="D542" i="32"/>
  <c r="D555" i="32"/>
  <c r="D563" i="32"/>
  <c r="D592" i="32"/>
  <c r="D602" i="32"/>
  <c r="D611" i="32"/>
  <c r="D655" i="32"/>
  <c r="D681" i="32"/>
  <c r="D713" i="32"/>
  <c r="D743" i="32"/>
  <c r="D762" i="32"/>
  <c r="D775" i="32"/>
  <c r="D788" i="32"/>
  <c r="D828" i="32"/>
  <c r="D854" i="32"/>
  <c r="D872" i="32"/>
  <c r="D898" i="32"/>
  <c r="D911" i="32"/>
  <c r="D933" i="32"/>
  <c r="D953" i="32"/>
  <c r="D962" i="32"/>
  <c r="D976" i="32"/>
  <c r="D988" i="32"/>
  <c r="D15" i="32"/>
  <c r="D1055" i="32"/>
  <c r="D1059" i="32"/>
  <c r="D1068" i="32"/>
  <c r="D1072" i="32"/>
  <c r="D1081" i="32"/>
  <c r="D1103" i="32"/>
  <c r="D1107" i="32"/>
  <c r="D1136" i="32"/>
  <c r="D1141" i="32"/>
  <c r="D1146" i="32"/>
  <c r="D1150" i="32"/>
  <c r="D1164" i="32"/>
  <c r="D1169" i="32"/>
  <c r="D1174" i="32"/>
  <c r="D1178" i="32"/>
  <c r="D1200" i="32"/>
  <c r="D1204" i="32"/>
  <c r="D1089" i="32"/>
  <c r="D1093" i="32"/>
  <c r="D1117" i="32"/>
  <c r="D1121" i="32"/>
  <c r="D1127" i="32"/>
  <c r="D1132" i="32"/>
  <c r="D1155" i="32"/>
  <c r="D1160" i="32"/>
  <c r="D1187" i="32"/>
  <c r="D1191" i="32"/>
  <c r="D1209" i="32"/>
  <c r="D1225" i="32"/>
  <c r="C1225" i="32"/>
  <c r="C1224" i="32" s="1"/>
  <c r="C1223" i="32" s="1"/>
  <c r="C1222" i="32" s="1"/>
  <c r="C1221" i="32" s="1"/>
  <c r="C1220" i="32" s="1"/>
  <c r="C1219" i="32" s="1"/>
  <c r="C1218" i="32" s="1"/>
  <c r="C1217" i="32" s="1"/>
  <c r="C1216" i="32" s="1"/>
  <c r="C1215" i="32" s="1"/>
  <c r="C1214" i="32" s="1"/>
  <c r="C1213" i="32" s="1"/>
  <c r="C1212" i="32" s="1"/>
  <c r="C1211" i="32" s="1"/>
  <c r="C1210" i="32" s="1"/>
  <c r="C1209" i="32" s="1"/>
  <c r="C1208" i="32" s="1"/>
  <c r="C1207" i="32" s="1"/>
  <c r="C1206" i="32" s="1"/>
  <c r="C1205" i="32" s="1"/>
  <c r="C1204" i="32" s="1"/>
  <c r="C1203" i="32" s="1"/>
  <c r="C1202" i="32" s="1"/>
  <c r="C1201" i="32" s="1"/>
  <c r="C1200" i="32" s="1"/>
  <c r="C1199" i="32" s="1"/>
  <c r="C1198" i="32" s="1"/>
  <c r="C1197" i="32" s="1"/>
  <c r="C1196" i="32" s="1"/>
  <c r="C1195" i="32" s="1"/>
  <c r="C1194" i="32" s="1"/>
  <c r="C1193" i="32" s="1"/>
  <c r="C1192" i="32" s="1"/>
  <c r="C1191" i="32" s="1"/>
  <c r="C1190" i="32" s="1"/>
  <c r="C1189" i="32" s="1"/>
  <c r="C1188" i="32" s="1"/>
  <c r="C1187" i="32" s="1"/>
  <c r="C1186" i="32" s="1"/>
  <c r="C1185" i="32" s="1"/>
  <c r="C1184" i="32" s="1"/>
  <c r="C1183" i="32" s="1"/>
  <c r="C1182" i="32" s="1"/>
  <c r="C1181" i="32" s="1"/>
  <c r="C1180" i="32" s="1"/>
  <c r="C1179" i="32" s="1"/>
  <c r="C1178" i="32" s="1"/>
  <c r="C1177" i="32" s="1"/>
  <c r="C1176" i="32" s="1"/>
  <c r="C1175" i="32" s="1"/>
  <c r="C1174" i="32" s="1"/>
  <c r="C1173" i="32" s="1"/>
  <c r="C1172" i="32" s="1"/>
  <c r="C1171" i="32" s="1"/>
  <c r="C1170" i="32" s="1"/>
  <c r="C1169" i="32" s="1"/>
  <c r="C1168" i="32" s="1"/>
  <c r="C1167" i="32" s="1"/>
  <c r="C1166" i="32" s="1"/>
  <c r="C1165" i="32" s="1"/>
  <c r="C1164" i="32" s="1"/>
  <c r="C1163" i="32" s="1"/>
  <c r="C1162" i="32" s="1"/>
  <c r="C1161" i="32" s="1"/>
  <c r="C1160" i="32" s="1"/>
  <c r="C1159" i="32" s="1"/>
  <c r="C1158" i="32" s="1"/>
  <c r="C1157" i="32" s="1"/>
  <c r="C1156" i="32" s="1"/>
  <c r="C1155" i="32" s="1"/>
  <c r="C1154" i="32" s="1"/>
  <c r="C1153" i="32" s="1"/>
  <c r="C1152" i="32" s="1"/>
  <c r="C1151" i="32" s="1"/>
  <c r="C1150" i="32" s="1"/>
  <c r="C1149" i="32" s="1"/>
  <c r="C1148" i="32" s="1"/>
  <c r="C1147" i="32" s="1"/>
  <c r="C1146" i="32" s="1"/>
  <c r="C1145" i="32" s="1"/>
  <c r="C1144" i="32" s="1"/>
  <c r="C1143" i="32" s="1"/>
  <c r="C1142" i="32" s="1"/>
  <c r="C1141" i="32" s="1"/>
  <c r="C1140" i="32" s="1"/>
  <c r="C1139" i="32" s="1"/>
  <c r="C1138" i="32" s="1"/>
  <c r="C1137" i="32" s="1"/>
  <c r="C1136" i="32" s="1"/>
  <c r="C1135" i="32" s="1"/>
  <c r="C1134" i="32" s="1"/>
  <c r="C1133" i="32" s="1"/>
  <c r="C1132" i="32" s="1"/>
  <c r="C1131" i="32" s="1"/>
  <c r="C1130" i="32" s="1"/>
  <c r="C1129" i="32" s="1"/>
  <c r="C1128" i="32" s="1"/>
  <c r="C1127" i="32" s="1"/>
  <c r="C1126" i="32" s="1"/>
  <c r="C1125" i="32" s="1"/>
  <c r="C1124" i="32" s="1"/>
  <c r="C1123" i="32" s="1"/>
  <c r="C1122" i="32" s="1"/>
  <c r="C1121" i="32" s="1"/>
  <c r="C1120" i="32" s="1"/>
  <c r="C1119" i="32" s="1"/>
  <c r="C1118" i="32" s="1"/>
  <c r="C1117" i="32" s="1"/>
  <c r="C1116" i="32" s="1"/>
  <c r="C1115" i="32" s="1"/>
  <c r="C1114" i="32" s="1"/>
  <c r="C1113" i="32" s="1"/>
  <c r="C1112" i="32" s="1"/>
  <c r="C1111" i="32" s="1"/>
  <c r="C1110" i="32" s="1"/>
  <c r="C1109" i="32" s="1"/>
  <c r="C1108" i="32" s="1"/>
  <c r="C1107" i="32" s="1"/>
  <c r="C1106" i="32" s="1"/>
  <c r="C1105" i="32" s="1"/>
  <c r="C1104" i="32" s="1"/>
  <c r="C1103" i="32" s="1"/>
  <c r="C1102" i="32" s="1"/>
  <c r="C1101" i="32" s="1"/>
  <c r="C1100" i="32" s="1"/>
  <c r="C1099" i="32" s="1"/>
  <c r="C1098" i="32" s="1"/>
  <c r="C1097" i="32" s="1"/>
  <c r="C1096" i="32" s="1"/>
  <c r="C1095" i="32" s="1"/>
  <c r="C1094" i="32" s="1"/>
  <c r="C1093" i="32" s="1"/>
  <c r="C1092" i="32" s="1"/>
  <c r="C1091" i="32" s="1"/>
  <c r="C1090" i="32" s="1"/>
  <c r="C1089" i="32" s="1"/>
  <c r="C1088" i="32" s="1"/>
  <c r="C1087" i="32" s="1"/>
  <c r="C1086" i="32" s="1"/>
  <c r="C1085" i="32" s="1"/>
  <c r="C1084" i="32" s="1"/>
  <c r="C1083" i="32" s="1"/>
  <c r="C1082" i="32" s="1"/>
  <c r="C1081" i="32" s="1"/>
  <c r="C1080" i="32" s="1"/>
  <c r="C1079" i="32" s="1"/>
  <c r="C1078" i="32" s="1"/>
  <c r="C1077" i="32" s="1"/>
  <c r="C1076" i="32" s="1"/>
  <c r="C1075" i="32" s="1"/>
  <c r="C1074" i="32" s="1"/>
  <c r="C1073" i="32" s="1"/>
  <c r="C1072" i="32" s="1"/>
  <c r="C1071" i="32" s="1"/>
  <c r="C1070" i="32" s="1"/>
  <c r="C1069" i="32" s="1"/>
  <c r="C1068" i="32" s="1"/>
  <c r="C1067" i="32" s="1"/>
  <c r="C1066" i="32" s="1"/>
  <c r="C1065" i="32" s="1"/>
  <c r="C1064" i="32" s="1"/>
  <c r="C1063" i="32" s="1"/>
  <c r="C1062" i="32" s="1"/>
  <c r="C1061" i="32" s="1"/>
  <c r="C1060" i="32" s="1"/>
  <c r="C1059" i="32" s="1"/>
  <c r="C1058" i="32" s="1"/>
  <c r="C1057" i="32" s="1"/>
  <c r="C1056" i="32" s="1"/>
  <c r="C1055" i="32" s="1"/>
  <c r="C1054" i="32" s="1"/>
  <c r="C1053" i="32" s="1"/>
  <c r="C1052" i="32" s="1"/>
  <c r="C1051" i="32" s="1"/>
  <c r="C1050" i="32" s="1"/>
  <c r="C1049" i="32" s="1"/>
  <c r="C1048" i="32" s="1"/>
  <c r="C1047" i="32" s="1"/>
  <c r="C1046" i="32" s="1"/>
  <c r="C1045" i="32" s="1"/>
  <c r="C1044" i="32" s="1"/>
  <c r="C1043" i="32" s="1"/>
  <c r="C1042" i="32" s="1"/>
  <c r="C1041" i="32" s="1"/>
  <c r="C1040" i="32" s="1"/>
  <c r="C1039" i="32" s="1"/>
  <c r="C1038" i="32" s="1"/>
  <c r="C1037" i="32" s="1"/>
  <c r="C1036" i="32" s="1"/>
  <c r="C1035" i="32" s="1"/>
  <c r="C1034" i="32" s="1"/>
  <c r="C1033" i="32" s="1"/>
  <c r="C1032" i="32" s="1"/>
  <c r="C1031" i="32" s="1"/>
  <c r="C1030" i="32" s="1"/>
  <c r="C1029" i="32" s="1"/>
  <c r="C1028" i="32" s="1"/>
  <c r="C1027" i="32" s="1"/>
  <c r="C1026" i="32" s="1"/>
  <c r="C1025" i="32" s="1"/>
  <c r="C1024" i="32" s="1"/>
  <c r="C1023" i="32" s="1"/>
  <c r="C1022" i="32" s="1"/>
  <c r="C1021" i="32" s="1"/>
  <c r="C1020" i="32" s="1"/>
  <c r="C1019" i="32" s="1"/>
  <c r="C1018" i="32" s="1"/>
  <c r="C1017" i="32" s="1"/>
  <c r="C1016" i="32" s="1"/>
  <c r="C1015" i="32" s="1"/>
  <c r="C1014" i="32" s="1"/>
  <c r="C1013" i="32" s="1"/>
  <c r="C1012" i="32" s="1"/>
  <c r="C1011" i="32" s="1"/>
  <c r="C1010" i="32" s="1"/>
  <c r="C1009" i="32" s="1"/>
  <c r="C1008" i="32" s="1"/>
  <c r="C1007" i="32" s="1"/>
  <c r="C1006" i="32" s="1"/>
  <c r="C1005" i="32" s="1"/>
  <c r="C1004" i="32" s="1"/>
  <c r="C1003" i="32" s="1"/>
  <c r="C1002" i="32" s="1"/>
  <c r="C1001" i="32" s="1"/>
  <c r="C1000" i="32" s="1"/>
  <c r="C999" i="32" s="1"/>
  <c r="C998" i="32" s="1"/>
  <c r="C997" i="32" s="1"/>
  <c r="C996" i="32" s="1"/>
  <c r="C995" i="32" s="1"/>
  <c r="C994" i="32" s="1"/>
  <c r="C993" i="32" s="1"/>
  <c r="C992" i="32" s="1"/>
  <c r="C991" i="32" s="1"/>
  <c r="C990" i="32" s="1"/>
  <c r="C989" i="32" s="1"/>
  <c r="C988" i="32" s="1"/>
  <c r="C987" i="32" s="1"/>
  <c r="C986" i="32" s="1"/>
  <c r="C985" i="32" s="1"/>
  <c r="C984" i="32" s="1"/>
  <c r="C983" i="32" s="1"/>
  <c r="C982" i="32" s="1"/>
  <c r="C981" i="32" s="1"/>
  <c r="C980" i="32" s="1"/>
  <c r="C979" i="32" s="1"/>
  <c r="C978" i="32" s="1"/>
  <c r="C977" i="32" s="1"/>
  <c r="C976" i="32" s="1"/>
  <c r="C975" i="32" s="1"/>
  <c r="C974" i="32" s="1"/>
  <c r="C973" i="32" s="1"/>
  <c r="C972" i="32" s="1"/>
  <c r="C971" i="32" s="1"/>
  <c r="C970" i="32" s="1"/>
  <c r="C969" i="32" s="1"/>
  <c r="C968" i="32" s="1"/>
  <c r="C967" i="32" s="1"/>
  <c r="C966" i="32" s="1"/>
  <c r="C965" i="32" s="1"/>
  <c r="C964" i="32" s="1"/>
  <c r="C963" i="32" s="1"/>
  <c r="C962" i="32" s="1"/>
  <c r="C961" i="32" s="1"/>
  <c r="C960" i="32" s="1"/>
  <c r="C959" i="32" s="1"/>
  <c r="C958" i="32" s="1"/>
  <c r="C957" i="32" s="1"/>
  <c r="C956" i="32" s="1"/>
  <c r="C955" i="32" s="1"/>
  <c r="C954" i="32" s="1"/>
  <c r="C953" i="32" s="1"/>
  <c r="C952" i="32" s="1"/>
  <c r="C951" i="32" s="1"/>
  <c r="C950" i="32" s="1"/>
  <c r="C949" i="32" s="1"/>
  <c r="C948" i="32" s="1"/>
  <c r="C947" i="32" s="1"/>
  <c r="C946" i="32" s="1"/>
  <c r="C945" i="32" s="1"/>
  <c r="C944" i="32" s="1"/>
  <c r="C943" i="32" s="1"/>
  <c r="C942" i="32" s="1"/>
  <c r="C941" i="32" s="1"/>
  <c r="C940" i="32" s="1"/>
  <c r="C939" i="32" s="1"/>
  <c r="C938" i="32" s="1"/>
  <c r="C937" i="32" s="1"/>
  <c r="C936" i="32" s="1"/>
  <c r="C935" i="32" s="1"/>
  <c r="C934" i="32" s="1"/>
  <c r="C933" i="32" s="1"/>
  <c r="C932" i="32" s="1"/>
  <c r="C931" i="32" s="1"/>
  <c r="C930" i="32" s="1"/>
  <c r="C929" i="32" s="1"/>
  <c r="C928" i="32" s="1"/>
  <c r="C927" i="32" s="1"/>
  <c r="C926" i="32" s="1"/>
  <c r="C925" i="32" s="1"/>
  <c r="C924" i="32" s="1"/>
  <c r="C923" i="32" s="1"/>
  <c r="C922" i="32" s="1"/>
  <c r="C921" i="32" s="1"/>
  <c r="C920" i="32" s="1"/>
  <c r="C919" i="32" s="1"/>
  <c r="C918" i="32" s="1"/>
  <c r="C917" i="32" s="1"/>
  <c r="C916" i="32" s="1"/>
  <c r="C915" i="32" s="1"/>
  <c r="C914" i="32" s="1"/>
  <c r="C913" i="32" s="1"/>
  <c r="C912" i="32" s="1"/>
  <c r="C911" i="32" s="1"/>
  <c r="C910" i="32" s="1"/>
  <c r="C909" i="32" s="1"/>
  <c r="C908" i="32" s="1"/>
  <c r="C907" i="32" s="1"/>
  <c r="C906" i="32" s="1"/>
  <c r="C905" i="32" s="1"/>
  <c r="C904" i="32" s="1"/>
  <c r="C903" i="32" s="1"/>
  <c r="C902" i="32" s="1"/>
  <c r="C901" i="32" s="1"/>
  <c r="C900" i="32" s="1"/>
  <c r="C899" i="32" s="1"/>
  <c r="C898" i="32" s="1"/>
  <c r="C897" i="32" s="1"/>
  <c r="C896" i="32" s="1"/>
  <c r="C895" i="32" s="1"/>
  <c r="C894" i="32" s="1"/>
  <c r="C893" i="32" s="1"/>
  <c r="C892" i="32" s="1"/>
  <c r="C891" i="32" s="1"/>
  <c r="C890" i="32" s="1"/>
  <c r="C889" i="32" s="1"/>
  <c r="C888" i="32" s="1"/>
  <c r="C887" i="32" s="1"/>
  <c r="C886" i="32" s="1"/>
  <c r="C885" i="32" s="1"/>
  <c r="C884" i="32" s="1"/>
  <c r="C883" i="32" s="1"/>
  <c r="C882" i="32" s="1"/>
  <c r="C881" i="32" s="1"/>
  <c r="C880" i="32" s="1"/>
  <c r="C879" i="32" s="1"/>
  <c r="C878" i="32" s="1"/>
  <c r="C877" i="32" s="1"/>
  <c r="C876" i="32" s="1"/>
  <c r="C875" i="32" s="1"/>
  <c r="C874" i="32" s="1"/>
  <c r="C873" i="32" s="1"/>
  <c r="C872" i="32" s="1"/>
  <c r="C871" i="32" s="1"/>
  <c r="C870" i="32" s="1"/>
  <c r="C869" i="32" s="1"/>
  <c r="C868" i="32" s="1"/>
  <c r="C867" i="32" s="1"/>
  <c r="C866" i="32" s="1"/>
  <c r="C865" i="32" s="1"/>
  <c r="C864" i="32" s="1"/>
  <c r="C863" i="32" s="1"/>
  <c r="C862" i="32" s="1"/>
  <c r="C861" i="32" s="1"/>
  <c r="C860" i="32" s="1"/>
  <c r="C859" i="32" s="1"/>
  <c r="C858" i="32" s="1"/>
  <c r="C857" i="32" s="1"/>
  <c r="C856" i="32" s="1"/>
  <c r="C855" i="32" s="1"/>
  <c r="C854" i="32" s="1"/>
  <c r="C853" i="32" s="1"/>
  <c r="C852" i="32" s="1"/>
  <c r="C851" i="32" s="1"/>
  <c r="C850" i="32" s="1"/>
  <c r="C849" i="32" s="1"/>
  <c r="C848" i="32" s="1"/>
  <c r="C847" i="32" s="1"/>
  <c r="C846" i="32" s="1"/>
  <c r="C845" i="32" s="1"/>
  <c r="C844" i="32" s="1"/>
  <c r="C843" i="32" s="1"/>
  <c r="C842" i="32" s="1"/>
  <c r="C841" i="32" s="1"/>
  <c r="C840" i="32" s="1"/>
  <c r="C839" i="32" s="1"/>
  <c r="C838" i="32" s="1"/>
  <c r="C837" i="32" s="1"/>
  <c r="C836" i="32" s="1"/>
  <c r="C835" i="32" s="1"/>
  <c r="C834" i="32" s="1"/>
  <c r="C833" i="32" s="1"/>
  <c r="C832" i="32" s="1"/>
  <c r="C831" i="32" s="1"/>
  <c r="C830" i="32" s="1"/>
  <c r="C829" i="32" s="1"/>
  <c r="C828" i="32" s="1"/>
  <c r="C827" i="32" s="1"/>
  <c r="C826" i="32" s="1"/>
  <c r="C825" i="32" s="1"/>
  <c r="C824" i="32" s="1"/>
  <c r="C823" i="32" s="1"/>
  <c r="C822" i="32" s="1"/>
  <c r="C821" i="32" s="1"/>
  <c r="C820" i="32" s="1"/>
  <c r="C819" i="32" s="1"/>
  <c r="C818" i="32" s="1"/>
  <c r="C817" i="32" s="1"/>
  <c r="C816" i="32" s="1"/>
  <c r="C815" i="32" s="1"/>
  <c r="C814" i="32" s="1"/>
  <c r="C813" i="32" s="1"/>
  <c r="C812" i="32" s="1"/>
  <c r="C811" i="32" s="1"/>
  <c r="C810" i="32" s="1"/>
  <c r="C809" i="32" s="1"/>
  <c r="C808" i="32" s="1"/>
  <c r="C807" i="32" s="1"/>
  <c r="C806" i="32" s="1"/>
  <c r="C805" i="32" s="1"/>
  <c r="C804" i="32" s="1"/>
  <c r="C803" i="32" s="1"/>
  <c r="C802" i="32" s="1"/>
  <c r="C801" i="32" s="1"/>
  <c r="C800" i="32" s="1"/>
  <c r="C799" i="32" s="1"/>
  <c r="C798" i="32" s="1"/>
  <c r="C797" i="32" s="1"/>
  <c r="C796" i="32" s="1"/>
  <c r="C795" i="32" s="1"/>
  <c r="C794" i="32" s="1"/>
  <c r="C793" i="32" s="1"/>
  <c r="C792" i="32" s="1"/>
  <c r="C791" i="32" s="1"/>
  <c r="C790" i="32" s="1"/>
  <c r="C789" i="32" s="1"/>
  <c r="C788" i="32" s="1"/>
  <c r="C787" i="32" s="1"/>
  <c r="C786" i="32" s="1"/>
  <c r="C785" i="32" s="1"/>
  <c r="C784" i="32" s="1"/>
  <c r="C783" i="32" s="1"/>
  <c r="C782" i="32" s="1"/>
  <c r="C781" i="32" s="1"/>
  <c r="C780" i="32" s="1"/>
  <c r="C779" i="32" s="1"/>
  <c r="C778" i="32" s="1"/>
  <c r="C777" i="32" s="1"/>
  <c r="C776" i="32" s="1"/>
  <c r="C775" i="32" s="1"/>
  <c r="C774" i="32" s="1"/>
  <c r="C773" i="32" s="1"/>
  <c r="C772" i="32" s="1"/>
  <c r="C771" i="32" s="1"/>
  <c r="C770" i="32" s="1"/>
  <c r="C769" i="32" s="1"/>
  <c r="C768" i="32" s="1"/>
  <c r="C767" i="32" s="1"/>
  <c r="C766" i="32" s="1"/>
  <c r="C765" i="32" s="1"/>
  <c r="C764" i="32" s="1"/>
  <c r="C763" i="32" s="1"/>
  <c r="C762" i="32" s="1"/>
  <c r="C761" i="32" s="1"/>
  <c r="C760" i="32" s="1"/>
  <c r="C759" i="32" s="1"/>
  <c r="C758" i="32" s="1"/>
  <c r="C757" i="32" s="1"/>
  <c r="C756" i="32" s="1"/>
  <c r="C755" i="32" s="1"/>
  <c r="C754" i="32" s="1"/>
  <c r="C753" i="32" s="1"/>
  <c r="C752" i="32" s="1"/>
  <c r="C751" i="32" s="1"/>
  <c r="C750" i="32" s="1"/>
  <c r="C749" i="32" s="1"/>
  <c r="C748" i="32" s="1"/>
  <c r="C747" i="32" s="1"/>
  <c r="C746" i="32" s="1"/>
  <c r="C745" i="32" s="1"/>
  <c r="C744" i="32" s="1"/>
  <c r="C743" i="32" s="1"/>
  <c r="C742" i="32" s="1"/>
  <c r="C741" i="32" s="1"/>
  <c r="C740" i="32" s="1"/>
  <c r="C739" i="32" s="1"/>
  <c r="C738" i="32" s="1"/>
  <c r="C737" i="32" s="1"/>
  <c r="C736" i="32" s="1"/>
  <c r="C735" i="32" s="1"/>
  <c r="C734" i="32" s="1"/>
  <c r="C733" i="32" s="1"/>
  <c r="C732" i="32" s="1"/>
  <c r="C731" i="32" s="1"/>
  <c r="C730" i="32" s="1"/>
  <c r="C729" i="32" s="1"/>
  <c r="C728" i="32" s="1"/>
  <c r="C727" i="32" s="1"/>
  <c r="C726" i="32" s="1"/>
  <c r="C725" i="32" s="1"/>
  <c r="C724" i="32" s="1"/>
  <c r="C723" i="32" s="1"/>
  <c r="C722" i="32" s="1"/>
  <c r="C721" i="32" s="1"/>
  <c r="C720" i="32" s="1"/>
  <c r="C719" i="32" s="1"/>
  <c r="C718" i="32" s="1"/>
  <c r="C717" i="32" s="1"/>
  <c r="C716" i="32" s="1"/>
  <c r="C715" i="32" s="1"/>
  <c r="C714" i="32" s="1"/>
  <c r="C713" i="32" s="1"/>
  <c r="C712" i="32" s="1"/>
  <c r="C711" i="32" s="1"/>
  <c r="C710" i="32" s="1"/>
  <c r="C709" i="32" s="1"/>
  <c r="C708" i="32" s="1"/>
  <c r="C707" i="32" s="1"/>
  <c r="C706" i="32" s="1"/>
  <c r="C705" i="32" s="1"/>
  <c r="C704" i="32" s="1"/>
  <c r="C703" i="32" s="1"/>
  <c r="C702" i="32" s="1"/>
  <c r="C701" i="32" s="1"/>
  <c r="C700" i="32" s="1"/>
  <c r="C699" i="32" s="1"/>
  <c r="C698" i="32" s="1"/>
  <c r="C697" i="32" s="1"/>
  <c r="C696" i="32" s="1"/>
  <c r="C695" i="32" s="1"/>
  <c r="C694" i="32" s="1"/>
  <c r="C693" i="32" s="1"/>
  <c r="C692" i="32" s="1"/>
  <c r="C691" i="32" s="1"/>
  <c r="C690" i="32" s="1"/>
  <c r="C689" i="32" s="1"/>
  <c r="C688" i="32" s="1"/>
  <c r="C687" i="32" s="1"/>
  <c r="C686" i="32" s="1"/>
  <c r="C685" i="32" s="1"/>
  <c r="C684" i="32" s="1"/>
  <c r="C683" i="32" s="1"/>
  <c r="C682" i="32" s="1"/>
  <c r="C681" i="32" s="1"/>
  <c r="C680" i="32" s="1"/>
  <c r="C679" i="32" s="1"/>
  <c r="C678" i="32" s="1"/>
  <c r="C677" i="32" s="1"/>
  <c r="C676" i="32" s="1"/>
  <c r="C675" i="32" s="1"/>
  <c r="C674" i="32" s="1"/>
  <c r="C673" i="32" s="1"/>
  <c r="C672" i="32" s="1"/>
  <c r="C671" i="32" s="1"/>
  <c r="C670" i="32" s="1"/>
  <c r="C669" i="32" s="1"/>
  <c r="C668" i="32" s="1"/>
  <c r="C667" i="32" s="1"/>
  <c r="C666" i="32" s="1"/>
  <c r="C665" i="32" s="1"/>
  <c r="C664" i="32" s="1"/>
  <c r="C663" i="32" s="1"/>
  <c r="C662" i="32" s="1"/>
  <c r="C661" i="32" s="1"/>
  <c r="C660" i="32" s="1"/>
  <c r="C659" i="32" s="1"/>
  <c r="C658" i="32" s="1"/>
  <c r="C657" i="32" s="1"/>
  <c r="C656" i="32" s="1"/>
  <c r="C655" i="32" s="1"/>
  <c r="C654" i="32" s="1"/>
  <c r="C653" i="32" s="1"/>
  <c r="C652" i="32" s="1"/>
  <c r="C651" i="32" s="1"/>
  <c r="C650" i="32" s="1"/>
  <c r="C649" i="32" s="1"/>
  <c r="C648" i="32" s="1"/>
  <c r="C647" i="32" s="1"/>
  <c r="C646" i="32" s="1"/>
  <c r="C645" i="32" s="1"/>
  <c r="C644" i="32" s="1"/>
  <c r="C643" i="32" s="1"/>
  <c r="C642" i="32" s="1"/>
  <c r="C641" i="32" s="1"/>
  <c r="C640" i="32" s="1"/>
  <c r="C639" i="32" s="1"/>
  <c r="C638" i="32" s="1"/>
  <c r="C637" i="32" s="1"/>
  <c r="C636" i="32" s="1"/>
  <c r="C635" i="32" s="1"/>
  <c r="C634" i="32" s="1"/>
  <c r="C633" i="32" s="1"/>
  <c r="C632" i="32" s="1"/>
  <c r="C631" i="32" s="1"/>
  <c r="C630" i="32" s="1"/>
  <c r="C629" i="32" s="1"/>
  <c r="C628" i="32" s="1"/>
  <c r="C627" i="32" s="1"/>
  <c r="C626" i="32" s="1"/>
  <c r="C625" i="32" s="1"/>
  <c r="C624" i="32" s="1"/>
  <c r="C623" i="32" s="1"/>
  <c r="C622" i="32" s="1"/>
  <c r="C621" i="32" s="1"/>
  <c r="C620" i="32" s="1"/>
  <c r="C619" i="32" s="1"/>
  <c r="C618" i="32" s="1"/>
  <c r="C617" i="32" s="1"/>
  <c r="C616" i="32" s="1"/>
  <c r="C615" i="32" s="1"/>
  <c r="C614" i="32" s="1"/>
  <c r="C613" i="32" s="1"/>
  <c r="C612" i="32" s="1"/>
  <c r="C611" i="32" s="1"/>
  <c r="C610" i="32" s="1"/>
  <c r="C609" i="32" s="1"/>
  <c r="C608" i="32" s="1"/>
  <c r="C607" i="32" s="1"/>
  <c r="C606" i="32" s="1"/>
  <c r="C605" i="32" s="1"/>
  <c r="C604" i="32" s="1"/>
  <c r="C603" i="32" s="1"/>
  <c r="C602" i="32" s="1"/>
  <c r="C601" i="32" s="1"/>
  <c r="C600" i="32" s="1"/>
  <c r="C599" i="32" s="1"/>
  <c r="C598" i="32" s="1"/>
  <c r="C597" i="32" s="1"/>
  <c r="C596" i="32" s="1"/>
  <c r="C595" i="32" s="1"/>
  <c r="C594" i="32" s="1"/>
  <c r="C593" i="32" s="1"/>
  <c r="C592" i="32" s="1"/>
  <c r="C591" i="32" s="1"/>
  <c r="C590" i="32" s="1"/>
  <c r="C589" i="32" s="1"/>
  <c r="C588" i="32" s="1"/>
  <c r="C587" i="32" s="1"/>
  <c r="C586" i="32" s="1"/>
  <c r="C585" i="32" s="1"/>
  <c r="C584" i="32" s="1"/>
  <c r="C583" i="32" s="1"/>
  <c r="C582" i="32" s="1"/>
  <c r="C581" i="32" s="1"/>
  <c r="C580" i="32" s="1"/>
  <c r="C579" i="32" s="1"/>
  <c r="C578" i="32" s="1"/>
  <c r="C577" i="32" s="1"/>
  <c r="C576" i="32" s="1"/>
  <c r="C575" i="32" s="1"/>
  <c r="C574" i="32" s="1"/>
  <c r="C573" i="32" s="1"/>
  <c r="C572" i="32" s="1"/>
  <c r="C571" i="32" s="1"/>
  <c r="C570" i="32" s="1"/>
  <c r="C569" i="32" s="1"/>
  <c r="C568" i="32" s="1"/>
  <c r="C567" i="32" s="1"/>
  <c r="C566" i="32" s="1"/>
  <c r="C565" i="32" s="1"/>
  <c r="C564" i="32" s="1"/>
  <c r="C563" i="32" s="1"/>
  <c r="C562" i="32" s="1"/>
  <c r="C561" i="32" s="1"/>
  <c r="C560" i="32" s="1"/>
  <c r="C559" i="32" s="1"/>
  <c r="C558" i="32" s="1"/>
  <c r="C557" i="32" s="1"/>
  <c r="C556" i="32" s="1"/>
  <c r="C555" i="32" s="1"/>
  <c r="C554" i="32" s="1"/>
  <c r="C553" i="32" s="1"/>
  <c r="C552" i="32" s="1"/>
  <c r="C551" i="32" s="1"/>
  <c r="C550" i="32" s="1"/>
  <c r="C549" i="32" s="1"/>
  <c r="C548" i="32" s="1"/>
  <c r="C547" i="32" s="1"/>
  <c r="C546" i="32" s="1"/>
  <c r="C545" i="32" s="1"/>
  <c r="C544" i="32" s="1"/>
  <c r="C543" i="32" s="1"/>
  <c r="C542" i="32" s="1"/>
  <c r="C541" i="32" s="1"/>
  <c r="C540" i="32" s="1"/>
  <c r="C539" i="32" s="1"/>
  <c r="C538" i="32" s="1"/>
  <c r="C537" i="32" s="1"/>
  <c r="C536" i="32" s="1"/>
  <c r="C535" i="32" s="1"/>
  <c r="C534" i="32" s="1"/>
  <c r="C533" i="32" s="1"/>
  <c r="C532" i="32" s="1"/>
  <c r="C531" i="32" s="1"/>
  <c r="C530" i="32" s="1"/>
  <c r="C529" i="32" s="1"/>
  <c r="C528" i="32" s="1"/>
  <c r="C527" i="32" s="1"/>
  <c r="C526" i="32" s="1"/>
  <c r="C525" i="32" s="1"/>
  <c r="C524" i="32" s="1"/>
  <c r="C523" i="32" s="1"/>
  <c r="C522" i="32" s="1"/>
  <c r="C521" i="32" s="1"/>
  <c r="C520" i="32" s="1"/>
  <c r="C519" i="32" s="1"/>
  <c r="C518" i="32" s="1"/>
  <c r="C517" i="32" s="1"/>
  <c r="C516" i="32" s="1"/>
  <c r="C515" i="32" s="1"/>
  <c r="C514" i="32" s="1"/>
  <c r="C513" i="32" s="1"/>
  <c r="C512" i="32" s="1"/>
  <c r="C511" i="32" s="1"/>
  <c r="C510" i="32" s="1"/>
  <c r="C509" i="32" s="1"/>
  <c r="C508" i="32" s="1"/>
  <c r="C507" i="32" s="1"/>
  <c r="C506" i="32" s="1"/>
  <c r="C505" i="32" s="1"/>
  <c r="C504" i="32" s="1"/>
  <c r="C503" i="32" s="1"/>
  <c r="C502" i="32" s="1"/>
  <c r="C501" i="32" s="1"/>
  <c r="C500" i="32" s="1"/>
  <c r="C499" i="32" s="1"/>
  <c r="C498" i="32" s="1"/>
  <c r="C497" i="32" s="1"/>
  <c r="C496" i="32" s="1"/>
  <c r="C495" i="32" s="1"/>
  <c r="C494" i="32" s="1"/>
  <c r="C493" i="32" s="1"/>
  <c r="C492" i="32" s="1"/>
  <c r="C491" i="32" s="1"/>
  <c r="C490" i="32" s="1"/>
  <c r="C489" i="32" s="1"/>
  <c r="C488" i="32" s="1"/>
  <c r="C487" i="32" s="1"/>
  <c r="C486" i="32" s="1"/>
  <c r="C485" i="32" s="1"/>
  <c r="C484" i="32" s="1"/>
  <c r="C483" i="32" s="1"/>
  <c r="C482" i="32" s="1"/>
  <c r="C481" i="32" s="1"/>
  <c r="C480" i="32" s="1"/>
  <c r="C479" i="32" s="1"/>
  <c r="C478" i="32" s="1"/>
  <c r="C477" i="32" s="1"/>
  <c r="C476" i="32" s="1"/>
  <c r="C475" i="32" s="1"/>
  <c r="C474" i="32" s="1"/>
  <c r="C473" i="32" s="1"/>
  <c r="C472" i="32" s="1"/>
  <c r="C471" i="32" s="1"/>
  <c r="C470" i="32" s="1"/>
  <c r="C469" i="32" s="1"/>
  <c r="C468" i="32" s="1"/>
  <c r="C467" i="32" s="1"/>
  <c r="C466" i="32" s="1"/>
  <c r="C465" i="32" s="1"/>
  <c r="C464" i="32" s="1"/>
  <c r="C463" i="32" s="1"/>
  <c r="C462" i="32" s="1"/>
  <c r="C461" i="32" s="1"/>
  <c r="C460" i="32" s="1"/>
  <c r="C459" i="32" s="1"/>
  <c r="C458" i="32" s="1"/>
  <c r="C457" i="32" s="1"/>
  <c r="C456" i="32" s="1"/>
  <c r="C455" i="32" s="1"/>
  <c r="C454" i="32" s="1"/>
  <c r="C453" i="32" s="1"/>
  <c r="C452" i="32" s="1"/>
  <c r="C451" i="32" s="1"/>
  <c r="C450" i="32" s="1"/>
  <c r="C449" i="32" s="1"/>
  <c r="C448" i="32" s="1"/>
  <c r="C447" i="32" s="1"/>
  <c r="C446" i="32" s="1"/>
  <c r="C445" i="32" s="1"/>
  <c r="C444" i="32" s="1"/>
  <c r="C443" i="32" s="1"/>
  <c r="C442" i="32" s="1"/>
  <c r="C441" i="32" s="1"/>
  <c r="C440" i="32" s="1"/>
  <c r="C439" i="32" s="1"/>
  <c r="C438" i="32" s="1"/>
  <c r="C437" i="32" s="1"/>
  <c r="C436" i="32" s="1"/>
  <c r="C435" i="32" s="1"/>
  <c r="C434" i="32" s="1"/>
  <c r="C433" i="32" s="1"/>
  <c r="C432" i="32" s="1"/>
  <c r="C431" i="32" s="1"/>
  <c r="C430" i="32" s="1"/>
  <c r="C429" i="32" s="1"/>
  <c r="C428" i="32" s="1"/>
  <c r="C427" i="32" s="1"/>
  <c r="C426" i="32" s="1"/>
  <c r="C425" i="32" s="1"/>
  <c r="C424" i="32" s="1"/>
  <c r="C423" i="32" s="1"/>
  <c r="C422" i="32" s="1"/>
  <c r="C421" i="32" s="1"/>
  <c r="C420" i="32" s="1"/>
  <c r="C419" i="32" s="1"/>
  <c r="C418" i="32" s="1"/>
  <c r="C417" i="32" s="1"/>
  <c r="C416" i="32" s="1"/>
  <c r="C415" i="32" s="1"/>
  <c r="C414" i="32" s="1"/>
  <c r="C413" i="32" s="1"/>
  <c r="C412" i="32" s="1"/>
  <c r="C411" i="32" s="1"/>
  <c r="C410" i="32" s="1"/>
  <c r="C409" i="32" s="1"/>
  <c r="C408" i="32" s="1"/>
  <c r="C407" i="32" s="1"/>
  <c r="C406" i="32" s="1"/>
  <c r="C405" i="32" s="1"/>
  <c r="C404" i="32" s="1"/>
  <c r="C403" i="32" s="1"/>
  <c r="C402" i="32" s="1"/>
  <c r="C401" i="32" s="1"/>
  <c r="C400" i="32" s="1"/>
  <c r="C399" i="32" s="1"/>
  <c r="C398" i="32" s="1"/>
  <c r="C397" i="32" s="1"/>
  <c r="C396" i="32" s="1"/>
  <c r="C395" i="32" s="1"/>
  <c r="C394" i="32" s="1"/>
  <c r="C393" i="32" s="1"/>
  <c r="C392" i="32" s="1"/>
  <c r="C391" i="32" s="1"/>
  <c r="C390" i="32" s="1"/>
  <c r="C389" i="32" s="1"/>
  <c r="C388" i="32" s="1"/>
  <c r="C387" i="32" s="1"/>
  <c r="C386" i="32" s="1"/>
  <c r="C385" i="32" s="1"/>
  <c r="C384" i="32" s="1"/>
  <c r="C383" i="32" s="1"/>
  <c r="C382" i="32" s="1"/>
  <c r="C381" i="32" s="1"/>
  <c r="C380" i="32" s="1"/>
  <c r="C379" i="32" s="1"/>
  <c r="C378" i="32" s="1"/>
  <c r="C377" i="32" s="1"/>
  <c r="C376" i="32" s="1"/>
  <c r="C375" i="32" s="1"/>
  <c r="C374" i="32" s="1"/>
  <c r="C373" i="32" s="1"/>
  <c r="C372" i="32" s="1"/>
  <c r="C371" i="32" s="1"/>
  <c r="C370" i="32" s="1"/>
  <c r="C369" i="32" s="1"/>
  <c r="C368" i="32" s="1"/>
  <c r="C367" i="32" s="1"/>
  <c r="C366" i="32" s="1"/>
  <c r="C365" i="32" s="1"/>
  <c r="C364" i="32" s="1"/>
  <c r="C363" i="32" s="1"/>
  <c r="C362" i="32" s="1"/>
  <c r="C361" i="32" s="1"/>
  <c r="C360" i="32" s="1"/>
  <c r="C359" i="32" s="1"/>
  <c r="C358" i="32" s="1"/>
  <c r="C357" i="32" s="1"/>
  <c r="C356" i="32" s="1"/>
  <c r="C355" i="32" s="1"/>
  <c r="C354" i="32" s="1"/>
  <c r="C353" i="32" s="1"/>
  <c r="C352" i="32" s="1"/>
  <c r="C351" i="32" s="1"/>
  <c r="C350" i="32" s="1"/>
  <c r="C349" i="32" s="1"/>
  <c r="C348" i="32" s="1"/>
  <c r="C347" i="32" s="1"/>
  <c r="C346" i="32" s="1"/>
  <c r="C345" i="32" s="1"/>
  <c r="C344" i="32" s="1"/>
  <c r="C343" i="32" s="1"/>
  <c r="C342" i="32" s="1"/>
  <c r="C341" i="32" s="1"/>
  <c r="C340" i="32" s="1"/>
  <c r="C339" i="32" s="1"/>
  <c r="C338" i="32" s="1"/>
  <c r="C337" i="32" s="1"/>
  <c r="C336" i="32" s="1"/>
  <c r="C335" i="32" s="1"/>
  <c r="C334" i="32" s="1"/>
  <c r="C333" i="32" s="1"/>
  <c r="C332" i="32" s="1"/>
  <c r="C331" i="32" s="1"/>
  <c r="C330" i="32" s="1"/>
  <c r="C329" i="32" s="1"/>
  <c r="C328" i="32" s="1"/>
  <c r="C327" i="32" s="1"/>
  <c r="C326" i="32" s="1"/>
  <c r="C325" i="32" s="1"/>
  <c r="C324" i="32" s="1"/>
  <c r="C323" i="32" s="1"/>
  <c r="C322" i="32" s="1"/>
  <c r="C321" i="32" s="1"/>
  <c r="C320" i="32" s="1"/>
  <c r="C319" i="32" s="1"/>
  <c r="C318" i="32" s="1"/>
  <c r="C317" i="32" s="1"/>
  <c r="C316" i="32" s="1"/>
  <c r="C315" i="32" s="1"/>
  <c r="C314" i="32" s="1"/>
  <c r="C313" i="32" s="1"/>
  <c r="C312" i="32" s="1"/>
  <c r="C311" i="32" s="1"/>
  <c r="C310" i="32" s="1"/>
  <c r="C309" i="32" s="1"/>
  <c r="C308" i="32" s="1"/>
  <c r="C307" i="32" s="1"/>
  <c r="C306" i="32" s="1"/>
  <c r="C305" i="32" s="1"/>
  <c r="C304" i="32" s="1"/>
  <c r="C303" i="32" s="1"/>
  <c r="C302" i="32" s="1"/>
  <c r="C301" i="32" s="1"/>
  <c r="C300" i="32" s="1"/>
  <c r="C299" i="32" s="1"/>
  <c r="C298" i="32" s="1"/>
  <c r="C297" i="32" s="1"/>
  <c r="C296" i="32" s="1"/>
  <c r="C295" i="32" s="1"/>
  <c r="C294" i="32" s="1"/>
  <c r="C293" i="32" s="1"/>
  <c r="C292" i="32" s="1"/>
  <c r="C291" i="32" s="1"/>
  <c r="C290" i="32" s="1"/>
  <c r="C289" i="32" s="1"/>
  <c r="C288" i="32" s="1"/>
  <c r="C287" i="32" s="1"/>
  <c r="C286" i="32" s="1"/>
  <c r="C285" i="32" s="1"/>
  <c r="C284" i="32" s="1"/>
  <c r="C283" i="32" s="1"/>
  <c r="C282" i="32" s="1"/>
  <c r="C281" i="32" s="1"/>
  <c r="C280" i="32" s="1"/>
  <c r="C279" i="32" s="1"/>
  <c r="C278" i="32" s="1"/>
  <c r="C277" i="32" s="1"/>
  <c r="C276" i="32" s="1"/>
  <c r="C275" i="32" s="1"/>
  <c r="C274" i="32" s="1"/>
  <c r="C273" i="32" s="1"/>
  <c r="C272" i="32" s="1"/>
  <c r="C271" i="32" s="1"/>
  <c r="C270" i="32" s="1"/>
  <c r="C269" i="32" s="1"/>
  <c r="C268" i="32" s="1"/>
  <c r="C267" i="32" s="1"/>
  <c r="C266" i="32" s="1"/>
  <c r="C265" i="32" s="1"/>
  <c r="C264" i="32" s="1"/>
  <c r="C263" i="32" s="1"/>
  <c r="C262" i="32" s="1"/>
  <c r="C261" i="32" s="1"/>
  <c r="C260" i="32" s="1"/>
  <c r="C259" i="32" s="1"/>
  <c r="C258" i="32" s="1"/>
  <c r="C257" i="32" s="1"/>
  <c r="C256" i="32" s="1"/>
  <c r="C255" i="32" s="1"/>
  <c r="C254" i="32" s="1"/>
  <c r="C253" i="32" s="1"/>
  <c r="C252" i="32" s="1"/>
  <c r="C251" i="32" s="1"/>
  <c r="C250" i="32" s="1"/>
  <c r="C249" i="32" s="1"/>
  <c r="C248" i="32" s="1"/>
  <c r="C247" i="32" s="1"/>
  <c r="C246" i="32" s="1"/>
  <c r="C245" i="32" s="1"/>
  <c r="C244" i="32" s="1"/>
  <c r="C243" i="32" s="1"/>
  <c r="C242" i="32" s="1"/>
  <c r="C241" i="32" s="1"/>
  <c r="C240" i="32" s="1"/>
  <c r="C239" i="32" s="1"/>
  <c r="C238" i="32" s="1"/>
  <c r="C237" i="32" s="1"/>
  <c r="C236" i="32" s="1"/>
  <c r="C235" i="32" s="1"/>
  <c r="C234" i="32" s="1"/>
  <c r="C233" i="32" s="1"/>
  <c r="C232" i="32" s="1"/>
  <c r="C231" i="32" s="1"/>
  <c r="C230" i="32" s="1"/>
  <c r="C229" i="32" s="1"/>
  <c r="C228" i="32" s="1"/>
  <c r="C227" i="32" s="1"/>
  <c r="C226" i="32" s="1"/>
  <c r="C225" i="32" s="1"/>
  <c r="C224" i="32" s="1"/>
  <c r="C223" i="32" s="1"/>
  <c r="C222" i="32" s="1"/>
  <c r="C221" i="32" s="1"/>
  <c r="C220" i="32" s="1"/>
  <c r="C219" i="32" s="1"/>
  <c r="C218" i="32" s="1"/>
  <c r="C217" i="32" s="1"/>
  <c r="C216" i="32" s="1"/>
  <c r="C215" i="32" s="1"/>
  <c r="C214" i="32" s="1"/>
  <c r="C213" i="32" s="1"/>
  <c r="C212" i="32" s="1"/>
  <c r="C211" i="32" s="1"/>
  <c r="C210" i="32" s="1"/>
  <c r="C209" i="32" s="1"/>
  <c r="C208" i="32" s="1"/>
  <c r="C207" i="32" s="1"/>
  <c r="C206" i="32" s="1"/>
  <c r="C205" i="32" s="1"/>
  <c r="C204" i="32" s="1"/>
  <c r="C203" i="32" s="1"/>
  <c r="C202" i="32" s="1"/>
  <c r="C201" i="32" s="1"/>
  <c r="C200" i="32" s="1"/>
  <c r="C199" i="32" s="1"/>
  <c r="C198" i="32" s="1"/>
  <c r="C197" i="32" s="1"/>
  <c r="C196" i="32" s="1"/>
  <c r="C195" i="32" s="1"/>
  <c r="C194" i="32" s="1"/>
  <c r="C193" i="32" s="1"/>
  <c r="C192" i="32" s="1"/>
  <c r="C191" i="32" s="1"/>
  <c r="C190" i="32" s="1"/>
  <c r="C189" i="32" s="1"/>
  <c r="C188" i="32" s="1"/>
  <c r="C187" i="32" s="1"/>
  <c r="C186" i="32" s="1"/>
  <c r="C185" i="32" s="1"/>
  <c r="C184" i="32" s="1"/>
  <c r="C183" i="32" s="1"/>
  <c r="C182" i="32" s="1"/>
  <c r="C181" i="32" s="1"/>
  <c r="C180" i="32" s="1"/>
  <c r="C179" i="32" s="1"/>
  <c r="C178" i="32" s="1"/>
  <c r="C177" i="32" s="1"/>
  <c r="C176" i="32" s="1"/>
  <c r="C175" i="32" s="1"/>
  <c r="C174" i="32" s="1"/>
  <c r="C173" i="32" s="1"/>
  <c r="C172" i="32" s="1"/>
  <c r="C171" i="32" s="1"/>
  <c r="C170" i="32" s="1"/>
  <c r="C169" i="32" s="1"/>
  <c r="C168" i="32" s="1"/>
  <c r="C167" i="32" s="1"/>
  <c r="C166" i="32" s="1"/>
  <c r="C165" i="32" s="1"/>
  <c r="C164" i="32" s="1"/>
  <c r="C163" i="32" s="1"/>
  <c r="C162" i="32" s="1"/>
  <c r="C161" i="32" s="1"/>
  <c r="C160" i="32" s="1"/>
  <c r="C159" i="32" s="1"/>
  <c r="C158" i="32" s="1"/>
  <c r="C157" i="32" s="1"/>
  <c r="C156" i="32" s="1"/>
  <c r="C155" i="32" s="1"/>
  <c r="C154" i="32" s="1"/>
  <c r="C153" i="32" s="1"/>
  <c r="C152" i="32" s="1"/>
  <c r="C151" i="32" s="1"/>
  <c r="C150" i="32" s="1"/>
  <c r="C149" i="32" s="1"/>
  <c r="C148" i="32" s="1"/>
  <c r="C147" i="32" s="1"/>
  <c r="C146" i="32" s="1"/>
  <c r="C145" i="32" s="1"/>
  <c r="C144" i="32" s="1"/>
  <c r="C143" i="32" s="1"/>
  <c r="C142" i="32" s="1"/>
  <c r="C141" i="32" s="1"/>
  <c r="C140" i="32" s="1"/>
  <c r="C139" i="32" s="1"/>
  <c r="C138" i="32" s="1"/>
  <c r="C137" i="32" s="1"/>
  <c r="C136" i="32" s="1"/>
  <c r="C135" i="32" s="1"/>
  <c r="C134" i="32" s="1"/>
  <c r="C133" i="32" s="1"/>
  <c r="C132" i="32" s="1"/>
  <c r="C131" i="32" s="1"/>
  <c r="C130" i="32" s="1"/>
  <c r="C129" i="32" s="1"/>
  <c r="C128" i="32" s="1"/>
  <c r="C127" i="32" s="1"/>
  <c r="C126" i="32" s="1"/>
  <c r="C125" i="32" s="1"/>
  <c r="C124" i="32" s="1"/>
  <c r="C123" i="32" s="1"/>
  <c r="C122" i="32" s="1"/>
  <c r="C121" i="32" s="1"/>
  <c r="C120" i="32" s="1"/>
  <c r="C119" i="32" s="1"/>
  <c r="C118" i="32" s="1"/>
  <c r="C117" i="32" s="1"/>
  <c r="C116" i="32" s="1"/>
  <c r="C115" i="32" s="1"/>
  <c r="C114" i="32" s="1"/>
  <c r="C113" i="32" s="1"/>
  <c r="C112" i="32" s="1"/>
  <c r="C111" i="32" s="1"/>
  <c r="C110" i="32" s="1"/>
  <c r="C109" i="32" s="1"/>
  <c r="C108" i="32" s="1"/>
  <c r="C107" i="32" s="1"/>
  <c r="C106" i="32" s="1"/>
  <c r="C105" i="32" s="1"/>
  <c r="C104" i="32" s="1"/>
  <c r="C103" i="32" s="1"/>
  <c r="C102" i="32" s="1"/>
  <c r="C101" i="32" s="1"/>
  <c r="C100" i="32" s="1"/>
  <c r="C99" i="32" s="1"/>
  <c r="C98" i="32" s="1"/>
  <c r="C97" i="32" s="1"/>
  <c r="C96" i="32" s="1"/>
  <c r="C95" i="32" s="1"/>
  <c r="C94" i="32" s="1"/>
  <c r="C93" i="32" s="1"/>
  <c r="C92" i="32" s="1"/>
  <c r="C91" i="32" s="1"/>
  <c r="C90" i="32" s="1"/>
  <c r="C89" i="32" s="1"/>
  <c r="C88" i="32" s="1"/>
  <c r="C87" i="32" s="1"/>
  <c r="C86" i="32" s="1"/>
  <c r="C85" i="32" s="1"/>
  <c r="C84" i="32" s="1"/>
  <c r="C83" i="32" s="1"/>
  <c r="C82" i="32" s="1"/>
  <c r="C81" i="32" s="1"/>
  <c r="C80" i="32" s="1"/>
  <c r="C79" i="32" s="1"/>
  <c r="C78" i="32" s="1"/>
  <c r="C77" i="32" s="1"/>
  <c r="C76" i="32" s="1"/>
  <c r="C75" i="32" s="1"/>
  <c r="C74" i="32" s="1"/>
  <c r="C73" i="32" s="1"/>
  <c r="C72" i="32" s="1"/>
  <c r="C71" i="32" s="1"/>
  <c r="C70" i="32" s="1"/>
  <c r="C69" i="32" s="1"/>
  <c r="C68" i="32" s="1"/>
  <c r="C67" i="32" s="1"/>
  <c r="C66" i="32" s="1"/>
  <c r="C65" i="32" s="1"/>
  <c r="C64" i="32" s="1"/>
  <c r="C63" i="32" s="1"/>
  <c r="C62" i="32" s="1"/>
  <c r="C61" i="32" s="1"/>
  <c r="C60" i="32" s="1"/>
  <c r="C59" i="32" s="1"/>
  <c r="C58" i="32" s="1"/>
  <c r="C57" i="32" s="1"/>
  <c r="C56" i="32" s="1"/>
  <c r="C55" i="32" s="1"/>
  <c r="C54" i="32" s="1"/>
  <c r="C53" i="32" s="1"/>
  <c r="C52" i="32" s="1"/>
  <c r="C51" i="32" s="1"/>
  <c r="C50" i="32" s="1"/>
  <c r="C49" i="32" s="1"/>
  <c r="C48" i="32" s="1"/>
  <c r="C47" i="32" s="1"/>
  <c r="C46" i="32" s="1"/>
  <c r="C45" i="32" s="1"/>
  <c r="C44" i="32" s="1"/>
  <c r="C43" i="32" s="1"/>
  <c r="C42" i="32" s="1"/>
  <c r="C41" i="32" s="1"/>
  <c r="C40" i="32" s="1"/>
  <c r="C39" i="32" s="1"/>
  <c r="C38" i="32" s="1"/>
  <c r="C37" i="32" s="1"/>
  <c r="C36" i="32" s="1"/>
  <c r="C35" i="32" s="1"/>
  <c r="C34" i="32" s="1"/>
  <c r="C33" i="32" s="1"/>
  <c r="C32" i="32" s="1"/>
  <c r="C31" i="32" s="1"/>
  <c r="C30" i="32" s="1"/>
  <c r="C29" i="32" s="1"/>
  <c r="C28" i="32" s="1"/>
  <c r="C27" i="32" s="1"/>
  <c r="C26" i="32" s="1"/>
  <c r="C25" i="32" s="1"/>
  <c r="C24" i="32" s="1"/>
  <c r="C23" i="32" s="1"/>
  <c r="C22" i="32" s="1"/>
  <c r="C21" i="32" s="1"/>
  <c r="C20" i="32" s="1"/>
  <c r="C19" i="32" s="1"/>
  <c r="C18" i="32" s="1"/>
  <c r="C17" i="32" s="1"/>
  <c r="C16" i="32" s="1"/>
  <c r="C15" i="32" s="1"/>
  <c r="C14" i="32" s="1"/>
  <c r="C13" i="32" s="1"/>
  <c r="C12" i="32" s="1"/>
  <c r="C11" i="32" s="1"/>
  <c r="C10" i="32" s="1"/>
  <c r="C9" i="32" s="1"/>
  <c r="C8" i="32" s="1"/>
  <c r="C7" i="32" s="1"/>
  <c r="C6" i="32" s="1"/>
  <c r="C5" i="32" s="1"/>
  <c r="C4" i="32" s="1"/>
  <c r="C3" i="32" s="1"/>
  <c r="C2" i="32" s="1"/>
  <c r="D1060" i="32"/>
  <c r="D1064" i="32"/>
  <c r="D1069" i="32"/>
  <c r="D1073" i="32"/>
  <c r="D1082" i="32"/>
  <c r="D1085" i="32"/>
  <c r="D1099" i="32"/>
  <c r="D1104" i="32"/>
  <c r="D1137" i="32"/>
  <c r="D1147" i="32"/>
  <c r="D1151" i="32"/>
  <c r="D1165" i="32"/>
  <c r="D1175" i="32"/>
  <c r="D1179" i="32"/>
  <c r="D1183" i="32"/>
  <c r="D1201" i="32"/>
  <c r="D1213" i="32"/>
  <c r="D1038" i="32"/>
  <c r="D1046" i="32"/>
  <c r="D1056" i="32"/>
  <c r="D1078" i="32"/>
  <c r="D1090" i="32"/>
  <c r="D1094" i="32"/>
  <c r="D1108" i="32"/>
  <c r="D1113" i="32"/>
  <c r="D1122" i="32"/>
  <c r="D1133" i="32"/>
  <c r="D1161" i="32"/>
  <c r="D1188" i="32"/>
  <c r="D1192" i="32"/>
  <c r="D1210" i="32"/>
  <c r="D1218" i="32"/>
  <c r="D1222" i="32"/>
  <c r="D1070" i="32"/>
  <c r="D1074" i="32"/>
  <c r="D1105" i="32"/>
  <c r="D1118" i="32"/>
  <c r="D1138" i="32"/>
  <c r="D1142" i="32"/>
  <c r="D1152" i="32"/>
  <c r="D1156" i="32"/>
  <c r="D1166" i="32"/>
  <c r="D1170" i="32"/>
  <c r="D1180" i="32"/>
  <c r="D1197" i="32"/>
  <c r="D1214" i="32"/>
  <c r="D1091" i="32"/>
  <c r="D1095" i="32"/>
  <c r="D1109" i="32"/>
  <c r="D1123" i="32"/>
  <c r="D1128" i="32"/>
  <c r="D1189" i="32"/>
  <c r="D1193" i="32"/>
  <c r="D1202" i="32"/>
  <c r="D1205" i="32"/>
  <c r="D1223" i="32"/>
  <c r="D1009" i="32"/>
  <c r="D1048" i="32"/>
  <c r="D1057" i="32"/>
  <c r="D1079" i="32"/>
  <c r="D1096" i="32"/>
  <c r="D1110" i="32"/>
  <c r="D1124" i="32"/>
  <c r="D1129" i="32"/>
  <c r="D1134" i="32"/>
  <c r="D1194" i="32"/>
  <c r="D1203" i="32"/>
  <c r="D1206" i="32"/>
  <c r="D1211" i="32"/>
  <c r="D1219" i="32"/>
  <c r="D1053" i="32"/>
  <c r="D1066" i="32"/>
  <c r="D1071" i="32"/>
  <c r="D1076" i="32"/>
  <c r="D1087" i="32"/>
  <c r="D1101" i="32"/>
  <c r="D1106" i="32"/>
  <c r="D1115" i="32"/>
  <c r="D1140" i="32"/>
  <c r="D1144" i="32"/>
  <c r="D1158" i="32"/>
  <c r="D1168" i="32"/>
  <c r="D1172" i="32"/>
  <c r="D1185" i="32"/>
  <c r="D1198" i="32"/>
  <c r="D1216" i="32"/>
  <c r="D1224" i="32"/>
  <c r="D1044" i="32"/>
  <c r="D1049" i="32"/>
  <c r="D1092" i="32"/>
  <c r="D1097" i="32"/>
  <c r="D1111" i="32"/>
  <c r="D1120" i="32"/>
  <c r="D1125" i="32"/>
  <c r="D1130" i="32"/>
  <c r="D1154" i="32"/>
  <c r="D1177" i="32"/>
  <c r="D1190" i="32"/>
  <c r="D1195" i="32"/>
  <c r="D1207" i="32"/>
  <c r="D278" i="32"/>
  <c r="D1054" i="32"/>
  <c r="D1058" i="32"/>
  <c r="D1063" i="32"/>
  <c r="D1067" i="32"/>
  <c r="D1077" i="32"/>
  <c r="D1080" i="32"/>
  <c r="D1084" i="32"/>
  <c r="D1102" i="32"/>
  <c r="D1135" i="32"/>
  <c r="D1145" i="32"/>
  <c r="D1149" i="32"/>
  <c r="D1159" i="32"/>
  <c r="D1163" i="32"/>
  <c r="D1173" i="32"/>
  <c r="D1182" i="32"/>
  <c r="D1186" i="32"/>
  <c r="D1199" i="32"/>
  <c r="D1220" i="32"/>
  <c r="D34" i="32"/>
  <c r="D38" i="32"/>
  <c r="D74" i="32"/>
  <c r="D78" i="32"/>
  <c r="D91" i="32"/>
  <c r="D107" i="32"/>
  <c r="D112" i="32"/>
  <c r="D157" i="32"/>
  <c r="D166" i="32"/>
  <c r="D185" i="32"/>
  <c r="D194" i="32"/>
  <c r="D198" i="32"/>
  <c r="D203" i="32"/>
  <c r="D207" i="32"/>
  <c r="D219" i="32"/>
  <c r="D257" i="32"/>
  <c r="D282" i="32"/>
  <c r="D295" i="32"/>
  <c r="D309" i="32"/>
  <c r="D319" i="32"/>
  <c r="D324" i="32"/>
  <c r="D333" i="32"/>
  <c r="D341" i="32"/>
  <c r="D353" i="32"/>
  <c r="D365" i="32"/>
  <c r="D374" i="32"/>
  <c r="D383" i="32"/>
  <c r="D392" i="32"/>
  <c r="D397" i="32"/>
  <c r="D406" i="32"/>
  <c r="D420" i="32"/>
  <c r="D425" i="32"/>
  <c r="D429" i="32"/>
  <c r="D445" i="32"/>
  <c r="D449" i="32"/>
  <c r="D463" i="32"/>
  <c r="D499" i="32"/>
  <c r="D508" i="32"/>
  <c r="D512" i="32"/>
  <c r="D538" i="32"/>
  <c r="D572" i="32"/>
  <c r="D576" i="32"/>
  <c r="D585" i="32"/>
  <c r="D589" i="32"/>
  <c r="D620" i="32"/>
  <c r="D633" i="32"/>
  <c r="D643" i="32"/>
  <c r="D647" i="32"/>
  <c r="D669" i="32"/>
  <c r="D673" i="32"/>
  <c r="D678" i="32"/>
  <c r="D692" i="32"/>
  <c r="D696" i="32"/>
  <c r="D739" i="32"/>
  <c r="D753" i="32"/>
  <c r="D766" i="32"/>
  <c r="D779" i="32"/>
  <c r="D793" i="32"/>
  <c r="D798" i="32"/>
  <c r="D802" i="32"/>
  <c r="D837" i="32"/>
  <c r="D850" i="32"/>
  <c r="D859" i="32"/>
  <c r="D886" i="32"/>
  <c r="D908" i="32"/>
  <c r="D938" i="32"/>
  <c r="D943" i="32"/>
  <c r="D972" i="32"/>
  <c r="D1007" i="32"/>
  <c r="D1010" i="32"/>
  <c r="D1019" i="32"/>
  <c r="D1032" i="32"/>
  <c r="D2" i="32"/>
  <c r="J3" i="32" a="1"/>
  <c r="J3" i="32" s="1"/>
  <c r="J2" i="32" a="1"/>
  <c r="J2" i="32" s="1"/>
  <c r="J5" i="32" a="1"/>
  <c r="J5" i="32" s="1"/>
  <c r="J6" i="32" a="1"/>
  <c r="J6" i="32" s="1"/>
  <c r="J4" i="32" a="1"/>
  <c r="J4" i="32" s="1"/>
  <c r="J7" i="32" a="1"/>
  <c r="J7" i="32" s="1"/>
  <c r="D7" i="32"/>
  <c r="D46" i="32"/>
  <c r="D50" i="32"/>
  <c r="D60" i="32"/>
  <c r="D64" i="32"/>
  <c r="D96" i="32"/>
  <c r="D99" i="32"/>
  <c r="D104" i="32"/>
  <c r="D117" i="32"/>
  <c r="D121" i="32"/>
  <c r="D126" i="32"/>
  <c r="D142" i="32"/>
  <c r="D147" i="32"/>
  <c r="D171" i="32"/>
  <c r="D181" i="32"/>
  <c r="D210" i="32"/>
  <c r="D216" i="32"/>
  <c r="D228" i="32"/>
  <c r="D232" i="32"/>
  <c r="D240" i="32"/>
  <c r="D249" i="32"/>
  <c r="D261" i="32"/>
  <c r="D270" i="32"/>
  <c r="D287" i="32"/>
  <c r="D305" i="32"/>
  <c r="D329" i="32"/>
  <c r="D362" i="32"/>
  <c r="D388" i="32"/>
  <c r="D411" i="32"/>
  <c r="D415" i="32"/>
  <c r="D459" i="32"/>
  <c r="D473" i="32"/>
  <c r="D477" i="32"/>
  <c r="D529" i="32"/>
  <c r="D533" i="32"/>
  <c r="D543" i="32"/>
  <c r="D547" i="32"/>
  <c r="D552" i="32"/>
  <c r="D556" i="32"/>
  <c r="D564" i="32"/>
  <c r="D581" i="32"/>
  <c r="D608" i="32"/>
  <c r="D612" i="32"/>
  <c r="D616" i="32"/>
  <c r="D624" i="32"/>
  <c r="D656" i="32"/>
  <c r="D660" i="32"/>
  <c r="D682" i="32"/>
  <c r="D700" i="32"/>
  <c r="D704" i="32"/>
  <c r="D708" i="32"/>
  <c r="D718" i="32"/>
  <c r="D722" i="32"/>
  <c r="D727" i="32"/>
  <c r="D730" i="32"/>
  <c r="D735" i="32"/>
  <c r="D744" i="32"/>
  <c r="D749" i="32"/>
  <c r="D776" i="32"/>
  <c r="D784" i="32"/>
  <c r="D789" i="32"/>
  <c r="D807" i="32"/>
  <c r="D816" i="32"/>
  <c r="D820" i="32"/>
  <c r="D841" i="32"/>
  <c r="D863" i="32"/>
  <c r="D868" i="32"/>
  <c r="D873" i="32"/>
  <c r="D876" i="32"/>
  <c r="D899" i="32"/>
  <c r="D912" i="32"/>
  <c r="D917" i="32"/>
  <c r="D930" i="32"/>
  <c r="D934" i="32"/>
  <c r="D947" i="32"/>
  <c r="D950" i="32"/>
  <c r="D958" i="32"/>
  <c r="D963" i="32"/>
  <c r="D967" i="32"/>
  <c r="D977" i="32"/>
  <c r="D985" i="32"/>
  <c r="D989" i="32"/>
  <c r="D994" i="32"/>
  <c r="D999" i="32"/>
  <c r="D1002" i="32"/>
  <c r="D1015" i="32"/>
  <c r="D1024" i="32"/>
  <c r="D1041" i="32"/>
  <c r="D1088" i="32"/>
  <c r="D1098" i="32"/>
  <c r="D1112" i="32"/>
  <c r="D1116" i="32"/>
  <c r="D1126" i="32"/>
  <c r="D1131" i="32"/>
  <c r="D1196" i="32"/>
  <c r="D1208" i="32"/>
  <c r="D1212" i="32"/>
  <c r="D1217" i="32"/>
  <c r="Q8" i="25" a="1"/>
  <c r="Q8" i="25" s="1"/>
  <c r="M14" i="25"/>
  <c r="M13" i="25"/>
  <c r="M3" i="25"/>
  <c r="M12" i="25"/>
  <c r="M4" i="25"/>
  <c r="D876" i="26"/>
  <c r="I1162" i="25"/>
  <c r="K1080" i="1"/>
  <c r="C775" i="26"/>
  <c r="H1017" i="25"/>
  <c r="J136" i="25"/>
  <c r="K136" i="25" s="1"/>
  <c r="K1093" i="1"/>
  <c r="C784" i="26"/>
  <c r="H1030" i="25"/>
  <c r="K732" i="1"/>
  <c r="C509" i="26"/>
  <c r="K772" i="1"/>
  <c r="C543" i="26"/>
  <c r="K841" i="1"/>
  <c r="C594" i="26"/>
  <c r="C722" i="26"/>
  <c r="H945" i="25"/>
  <c r="K718" i="1"/>
  <c r="C496" i="26"/>
  <c r="H655" i="25"/>
  <c r="H995" i="25"/>
  <c r="K1256" i="1"/>
  <c r="C895" i="26"/>
  <c r="K1168" i="1"/>
  <c r="C832" i="26"/>
  <c r="K544" i="1"/>
  <c r="C361" i="26"/>
  <c r="K511" i="1"/>
  <c r="C332" i="26"/>
  <c r="H448" i="25"/>
  <c r="K351" i="1"/>
  <c r="C225" i="26"/>
  <c r="H288" i="25"/>
  <c r="E145" i="31"/>
  <c r="J345" i="25"/>
  <c r="K345" i="25" s="1"/>
  <c r="K309" i="1"/>
  <c r="C197" i="26"/>
  <c r="H246" i="25"/>
  <c r="K308" i="1"/>
  <c r="C196" i="26"/>
  <c r="K185" i="1"/>
  <c r="C101" i="26"/>
  <c r="K252" i="1"/>
  <c r="C156" i="26"/>
  <c r="K1010" i="1"/>
  <c r="C724" i="26"/>
  <c r="E267" i="31"/>
  <c r="K970" i="1"/>
  <c r="C693" i="26"/>
  <c r="K197" i="1"/>
  <c r="C113" i="26"/>
  <c r="K1083" i="1"/>
  <c r="C777" i="26"/>
  <c r="J995" i="25"/>
  <c r="K995" i="25" s="1"/>
  <c r="K986" i="1"/>
  <c r="C704" i="26"/>
  <c r="H923" i="25"/>
  <c r="K1261" i="1"/>
  <c r="C899" i="26"/>
  <c r="H1198" i="25"/>
  <c r="C850" i="26"/>
  <c r="H1128" i="25"/>
  <c r="K1085" i="1"/>
  <c r="H1022" i="25"/>
  <c r="K1077" i="1"/>
  <c r="C772" i="26"/>
  <c r="H1014" i="25"/>
  <c r="E411" i="27"/>
  <c r="C382" i="26"/>
  <c r="H507" i="25"/>
  <c r="K623" i="1"/>
  <c r="H560" i="25"/>
  <c r="K1148" i="1"/>
  <c r="H1085" i="25"/>
  <c r="K773" i="1"/>
  <c r="C544" i="26"/>
  <c r="C455" i="26"/>
  <c r="H602" i="25"/>
  <c r="K151" i="1"/>
  <c r="C74" i="26"/>
  <c r="K1253" i="1"/>
  <c r="C892" i="26"/>
  <c r="H1190" i="25"/>
  <c r="H245" i="25"/>
  <c r="K820" i="1"/>
  <c r="C579" i="26"/>
  <c r="H757" i="25"/>
  <c r="E202" i="31"/>
  <c r="J516" i="25"/>
  <c r="K516" i="25" s="1"/>
  <c r="E417" i="31"/>
  <c r="J1165" i="25"/>
  <c r="K1165" i="25" s="1"/>
  <c r="K1078" i="1"/>
  <c r="C773" i="26"/>
  <c r="H1015" i="25"/>
  <c r="K528" i="1"/>
  <c r="C346" i="26"/>
  <c r="H465" i="25"/>
  <c r="K541" i="1"/>
  <c r="C358" i="26"/>
  <c r="J334" i="25"/>
  <c r="K334" i="25" s="1"/>
  <c r="K249" i="1"/>
  <c r="C153" i="26"/>
  <c r="I406" i="25"/>
  <c r="K852" i="1"/>
  <c r="C604" i="26"/>
  <c r="K996" i="1"/>
  <c r="C712" i="26"/>
  <c r="K514" i="1"/>
  <c r="C335" i="26"/>
  <c r="K968" i="1"/>
  <c r="C691" i="26"/>
  <c r="K1139" i="1"/>
  <c r="C818" i="26"/>
  <c r="K733" i="1"/>
  <c r="C510" i="26"/>
  <c r="C279" i="26"/>
  <c r="H371" i="25"/>
  <c r="E354" i="31"/>
  <c r="J979" i="25"/>
  <c r="K979" i="25" s="1"/>
  <c r="K84" i="1"/>
  <c r="C13" i="26"/>
  <c r="K125" i="1"/>
  <c r="C49" i="26"/>
  <c r="H134" i="25"/>
  <c r="J886" i="25"/>
  <c r="K886" i="25" s="1"/>
  <c r="D917" i="26"/>
  <c r="I1225" i="25"/>
  <c r="H805" i="25"/>
  <c r="J929" i="25"/>
  <c r="K929" i="25" s="1"/>
  <c r="E332" i="31"/>
  <c r="J909" i="25"/>
  <c r="K909" i="25" s="1"/>
  <c r="K918" i="1"/>
  <c r="C652" i="26"/>
  <c r="H855" i="25"/>
  <c r="K1122" i="1"/>
  <c r="C807" i="26"/>
  <c r="K1202" i="1"/>
  <c r="C858" i="26"/>
  <c r="K439" i="1"/>
  <c r="C283" i="26"/>
  <c r="K525" i="1"/>
  <c r="C343" i="26"/>
  <c r="H462" i="25"/>
  <c r="I386" i="25"/>
  <c r="K1070" i="1"/>
  <c r="C768" i="26"/>
  <c r="D627" i="27"/>
  <c r="D921" i="26"/>
  <c r="E306" i="31"/>
  <c r="J824" i="25"/>
  <c r="K824" i="25" s="1"/>
  <c r="K546" i="1"/>
  <c r="C363" i="26"/>
  <c r="H483" i="25"/>
  <c r="D291" i="26"/>
  <c r="I385" i="25"/>
  <c r="K931" i="1"/>
  <c r="C662" i="26"/>
  <c r="K1184" i="1"/>
  <c r="C843" i="26"/>
  <c r="H1121" i="25"/>
  <c r="J527" i="25"/>
  <c r="K527" i="25" s="1"/>
  <c r="D563" i="26"/>
  <c r="I736" i="25"/>
  <c r="D630" i="26"/>
  <c r="I820" i="25"/>
  <c r="K1246" i="1"/>
  <c r="C888" i="26"/>
  <c r="H1183" i="25"/>
  <c r="K481" i="1"/>
  <c r="C312" i="26"/>
  <c r="C183" i="26"/>
  <c r="H232" i="25"/>
  <c r="K317" i="1"/>
  <c r="C203" i="26"/>
  <c r="J1006" i="25"/>
  <c r="K1006" i="25" s="1"/>
  <c r="I1037" i="25"/>
  <c r="D892" i="26"/>
  <c r="I1190" i="25"/>
  <c r="D838" i="26"/>
  <c r="I1114" i="25"/>
  <c r="K1023" i="1"/>
  <c r="C734" i="26"/>
  <c r="H960" i="25"/>
  <c r="K285" i="1"/>
  <c r="C176" i="26"/>
  <c r="K220" i="1"/>
  <c r="C130" i="26"/>
  <c r="K101" i="1"/>
  <c r="C28" i="26"/>
  <c r="K1319" i="1"/>
  <c r="C930" i="26"/>
  <c r="D625" i="27"/>
  <c r="D919" i="26"/>
  <c r="K875" i="1"/>
  <c r="C624" i="26"/>
  <c r="K720" i="1"/>
  <c r="C498" i="26"/>
  <c r="K932" i="1"/>
  <c r="C663" i="26"/>
  <c r="D629" i="27"/>
  <c r="D923" i="26"/>
  <c r="K1075" i="1"/>
  <c r="H1012" i="25"/>
  <c r="I1010" i="25"/>
  <c r="D624" i="27"/>
  <c r="D918" i="26"/>
  <c r="I637" i="25"/>
  <c r="I658" i="25"/>
  <c r="K1245" i="1"/>
  <c r="C887" i="26"/>
  <c r="E418" i="31"/>
  <c r="E556" i="27"/>
  <c r="K1219" i="1"/>
  <c r="C870" i="26"/>
  <c r="H1219" i="25"/>
  <c r="K1101" i="1"/>
  <c r="C790" i="26"/>
  <c r="K1108" i="1"/>
  <c r="C796" i="26"/>
  <c r="K1250" i="1"/>
  <c r="C890" i="26"/>
  <c r="K864" i="1"/>
  <c r="C615" i="26"/>
  <c r="K844" i="1"/>
  <c r="C597" i="26"/>
  <c r="E315" i="31"/>
  <c r="K744" i="1"/>
  <c r="C521" i="26"/>
  <c r="K1003" i="1"/>
  <c r="C717" i="26"/>
  <c r="K786" i="1"/>
  <c r="C553" i="26"/>
  <c r="E457" i="27"/>
  <c r="K730" i="1"/>
  <c r="C507" i="26"/>
  <c r="K603" i="1"/>
  <c r="C407" i="26"/>
  <c r="K698" i="1"/>
  <c r="C480" i="26"/>
  <c r="K896" i="1"/>
  <c r="C637" i="26"/>
  <c r="K728" i="1"/>
  <c r="C505" i="26"/>
  <c r="K598" i="1"/>
  <c r="C402" i="26"/>
  <c r="K526" i="1"/>
  <c r="C344" i="26"/>
  <c r="K556" i="1"/>
  <c r="C373" i="26"/>
  <c r="K1175" i="1"/>
  <c r="C836" i="26"/>
  <c r="K869" i="1"/>
  <c r="E363" i="27" s="1"/>
  <c r="C618" i="26"/>
  <c r="K1129" i="1"/>
  <c r="C812" i="26"/>
  <c r="K915" i="1"/>
  <c r="K1167" i="1"/>
  <c r="C831" i="26"/>
  <c r="K1162" i="1"/>
  <c r="C829" i="26"/>
  <c r="K1252" i="1"/>
  <c r="C891" i="26"/>
  <c r="K1160" i="1"/>
  <c r="C828" i="26"/>
  <c r="K1135" i="1"/>
  <c r="C816" i="26"/>
  <c r="K1052" i="1"/>
  <c r="C755" i="26"/>
  <c r="K1205" i="1"/>
  <c r="C860" i="26"/>
  <c r="K1159" i="1"/>
  <c r="C827" i="26"/>
  <c r="K1190" i="1"/>
  <c r="C849" i="26"/>
  <c r="K779" i="1"/>
  <c r="C547" i="26"/>
  <c r="K553" i="1"/>
  <c r="C370" i="26"/>
  <c r="K930" i="1"/>
  <c r="C661" i="26"/>
  <c r="K673" i="1"/>
  <c r="C461" i="26"/>
  <c r="K910" i="1"/>
  <c r="C646" i="26"/>
  <c r="K596" i="1"/>
  <c r="C400" i="26"/>
  <c r="K912" i="1"/>
  <c r="C648" i="26"/>
  <c r="K559" i="1"/>
  <c r="C375" i="26"/>
  <c r="K1055" i="1"/>
  <c r="E467" i="27" s="1"/>
  <c r="C757" i="26"/>
  <c r="K777" i="1"/>
  <c r="C546" i="26"/>
  <c r="K551" i="1"/>
  <c r="C368" i="26"/>
  <c r="K624" i="1"/>
  <c r="C423" i="26"/>
  <c r="K583" i="1"/>
  <c r="C393" i="26"/>
  <c r="K450" i="1"/>
  <c r="C293" i="26"/>
  <c r="E165" i="31"/>
  <c r="K465" i="1"/>
  <c r="C302" i="26"/>
  <c r="K190" i="1"/>
  <c r="C106" i="26"/>
  <c r="K487" i="1"/>
  <c r="C316" i="26"/>
  <c r="K405" i="1"/>
  <c r="C259" i="26"/>
  <c r="K310" i="1"/>
  <c r="C198" i="26"/>
  <c r="K216" i="1"/>
  <c r="C127" i="26"/>
  <c r="E122" i="27"/>
  <c r="K102" i="1"/>
  <c r="C29" i="26"/>
  <c r="K164" i="1"/>
  <c r="C85" i="26"/>
  <c r="K320" i="1"/>
  <c r="C206" i="26"/>
  <c r="E58" i="31"/>
  <c r="E99" i="27"/>
  <c r="E77" i="31"/>
  <c r="K195" i="1"/>
  <c r="C111" i="26"/>
  <c r="E91" i="31"/>
  <c r="K342" i="1"/>
  <c r="C220" i="26"/>
  <c r="K184" i="1"/>
  <c r="C100" i="26"/>
  <c r="K79" i="1"/>
  <c r="C9" i="26"/>
  <c r="K406" i="1"/>
  <c r="C260" i="26"/>
  <c r="K159" i="1"/>
  <c r="C80" i="26"/>
  <c r="K251" i="1"/>
  <c r="C155" i="26"/>
  <c r="K116" i="1"/>
  <c r="C40" i="26"/>
  <c r="K713" i="1"/>
  <c r="C491" i="26"/>
  <c r="K156" i="1"/>
  <c r="C77" i="26"/>
  <c r="E14" i="26"/>
  <c r="K1342" i="1"/>
  <c r="C944" i="26"/>
  <c r="K1314" i="1"/>
  <c r="C927" i="26"/>
  <c r="K762" i="1"/>
  <c r="C534" i="26"/>
  <c r="K706" i="1"/>
  <c r="C485" i="26"/>
  <c r="E277" i="31"/>
  <c r="K886" i="1"/>
  <c r="C632" i="26"/>
  <c r="K741" i="1"/>
  <c r="C518" i="26"/>
  <c r="K827" i="1"/>
  <c r="C584" i="26"/>
  <c r="K805" i="1"/>
  <c r="C567" i="26"/>
  <c r="E235" i="27"/>
  <c r="K543" i="1"/>
  <c r="C360" i="26"/>
  <c r="K614" i="1"/>
  <c r="C416" i="26"/>
  <c r="K951" i="1"/>
  <c r="C678" i="26"/>
  <c r="K857" i="1"/>
  <c r="C608" i="26"/>
  <c r="K944" i="1"/>
  <c r="C672" i="26"/>
  <c r="K940" i="1"/>
  <c r="C669" i="26"/>
  <c r="K993" i="1"/>
  <c r="C709" i="26"/>
  <c r="K989" i="1"/>
  <c r="C707" i="26"/>
  <c r="K1199" i="1"/>
  <c r="C855" i="26"/>
  <c r="K1096" i="1"/>
  <c r="C787" i="26"/>
  <c r="K1176" i="1"/>
  <c r="C837" i="26"/>
  <c r="K1278" i="1"/>
  <c r="C910" i="26"/>
  <c r="E560" i="27"/>
  <c r="K666" i="1"/>
  <c r="K1188" i="1"/>
  <c r="C847" i="26"/>
  <c r="K534" i="1"/>
  <c r="C351" i="26"/>
  <c r="K1002" i="1"/>
  <c r="C716" i="26"/>
  <c r="K548" i="1"/>
  <c r="C365" i="26"/>
  <c r="K539" i="1"/>
  <c r="C356" i="26"/>
  <c r="K632" i="1"/>
  <c r="C429" i="26"/>
  <c r="K1208" i="1"/>
  <c r="C862" i="26"/>
  <c r="K535" i="1"/>
  <c r="C352" i="26"/>
  <c r="K291" i="1"/>
  <c r="C180" i="26"/>
  <c r="K193" i="1"/>
  <c r="C109" i="26"/>
  <c r="K74" i="1"/>
  <c r="C6" i="26"/>
  <c r="K469" i="1"/>
  <c r="C305" i="26"/>
  <c r="K348" i="1"/>
  <c r="C224" i="26"/>
  <c r="K241" i="1"/>
  <c r="C145" i="26"/>
  <c r="K132" i="1"/>
  <c r="C56" i="26"/>
  <c r="K118" i="1"/>
  <c r="C42" i="26"/>
  <c r="K971" i="1"/>
  <c r="C694" i="26"/>
  <c r="K188" i="1"/>
  <c r="C104" i="26"/>
  <c r="K517" i="1"/>
  <c r="C337" i="26"/>
  <c r="K305" i="1"/>
  <c r="C193" i="26"/>
  <c r="K181" i="1"/>
  <c r="C97" i="26"/>
  <c r="K346" i="1"/>
  <c r="C223" i="26"/>
  <c r="K494" i="1"/>
  <c r="C320" i="26"/>
  <c r="K170" i="1"/>
  <c r="C90" i="26"/>
  <c r="K387" i="1"/>
  <c r="C249" i="26"/>
  <c r="K133" i="1"/>
  <c r="C57" i="26"/>
  <c r="K5" i="1"/>
  <c r="K212" i="1"/>
  <c r="C126" i="26"/>
  <c r="K94" i="1"/>
  <c r="C22" i="26"/>
  <c r="K700" i="1"/>
  <c r="C482" i="26"/>
  <c r="K372" i="1"/>
  <c r="C238" i="26"/>
  <c r="K254" i="1"/>
  <c r="C158" i="26"/>
  <c r="K120" i="1"/>
  <c r="C44" i="26"/>
  <c r="K126" i="1"/>
  <c r="C50" i="26"/>
  <c r="K131" i="1"/>
  <c r="C55" i="26"/>
  <c r="K1334" i="1"/>
  <c r="C937" i="26"/>
  <c r="K1338" i="1"/>
  <c r="C941" i="26"/>
  <c r="K1318" i="1"/>
  <c r="C929" i="26"/>
  <c r="K965" i="1"/>
  <c r="C689" i="26"/>
  <c r="K804" i="1"/>
  <c r="C566" i="26"/>
  <c r="K863" i="1"/>
  <c r="C614" i="26"/>
  <c r="K708" i="1"/>
  <c r="C487" i="26"/>
  <c r="K919" i="1"/>
  <c r="C653" i="26"/>
  <c r="C619" i="27"/>
  <c r="C912" i="26"/>
  <c r="K693" i="1"/>
  <c r="C477" i="26"/>
  <c r="E372" i="27"/>
  <c r="K490" i="1"/>
  <c r="C318" i="26"/>
  <c r="K536" i="1"/>
  <c r="C353" i="26"/>
  <c r="K661" i="1"/>
  <c r="C451" i="26"/>
  <c r="K1079" i="1"/>
  <c r="C774" i="26"/>
  <c r="K948" i="1"/>
  <c r="C676" i="26"/>
  <c r="K809" i="1"/>
  <c r="C570" i="26"/>
  <c r="K987" i="1"/>
  <c r="C705" i="26"/>
  <c r="K1067" i="1"/>
  <c r="C766" i="26"/>
  <c r="K817" i="1"/>
  <c r="C576" i="26"/>
  <c r="K1114" i="1"/>
  <c r="C800" i="26"/>
  <c r="K1203" i="1"/>
  <c r="C859" i="26"/>
  <c r="K1266" i="1"/>
  <c r="C902" i="26"/>
  <c r="K1187" i="1"/>
  <c r="C846" i="26"/>
  <c r="K1180" i="1"/>
  <c r="C840" i="26"/>
  <c r="K578" i="1"/>
  <c r="C390" i="26"/>
  <c r="K739" i="1"/>
  <c r="C516" i="26"/>
  <c r="K761" i="1"/>
  <c r="C533" i="26"/>
  <c r="K531" i="1"/>
  <c r="C349" i="26"/>
  <c r="K964" i="1"/>
  <c r="C688" i="26"/>
  <c r="K552" i="1"/>
  <c r="C369" i="26"/>
  <c r="K532" i="1"/>
  <c r="C350" i="26"/>
  <c r="K652" i="1"/>
  <c r="C446" i="26"/>
  <c r="K413" i="1"/>
  <c r="C264" i="26"/>
  <c r="K280" i="1"/>
  <c r="C173" i="26"/>
  <c r="K149" i="1"/>
  <c r="C72" i="26"/>
  <c r="K593" i="1"/>
  <c r="C399" i="26"/>
  <c r="E182" i="27"/>
  <c r="E137" i="31"/>
  <c r="K288" i="1"/>
  <c r="C177" i="26"/>
  <c r="K230" i="1"/>
  <c r="C136" i="26"/>
  <c r="K112" i="1"/>
  <c r="C37" i="26"/>
  <c r="K115" i="1"/>
  <c r="C39" i="26"/>
  <c r="K290" i="1"/>
  <c r="C179" i="26"/>
  <c r="K178" i="1"/>
  <c r="C96" i="26"/>
  <c r="K217" i="1"/>
  <c r="C128" i="26"/>
  <c r="K89" i="1"/>
  <c r="C17" i="26"/>
  <c r="K163" i="1"/>
  <c r="C84" i="26"/>
  <c r="K23" i="1"/>
  <c r="K384" i="1"/>
  <c r="C247" i="26"/>
  <c r="K209" i="1"/>
  <c r="C123" i="26"/>
  <c r="K91" i="1"/>
  <c r="C19" i="26"/>
  <c r="K250" i="1"/>
  <c r="C154" i="26"/>
  <c r="K110" i="1"/>
  <c r="C36" i="26"/>
  <c r="K1317" i="1"/>
  <c r="C928" i="26"/>
  <c r="K999" i="1"/>
  <c r="C715" i="26"/>
  <c r="K1035" i="1"/>
  <c r="C743" i="26"/>
  <c r="K908" i="1"/>
  <c r="C645" i="26"/>
  <c r="K1062" i="1"/>
  <c r="C762" i="26"/>
  <c r="K1185" i="1"/>
  <c r="C844" i="26"/>
  <c r="E318" i="27"/>
  <c r="E249" i="31"/>
  <c r="K905" i="1"/>
  <c r="C643" i="26"/>
  <c r="K924" i="1"/>
  <c r="C657" i="26"/>
  <c r="K738" i="1"/>
  <c r="C515" i="26"/>
  <c r="K769" i="1"/>
  <c r="C541" i="26"/>
  <c r="K882" i="1"/>
  <c r="C629" i="26"/>
  <c r="K784" i="1"/>
  <c r="C551" i="26"/>
  <c r="K760" i="1"/>
  <c r="C532" i="26"/>
  <c r="K606" i="1"/>
  <c r="C409" i="26"/>
  <c r="E249" i="27"/>
  <c r="K586" i="1"/>
  <c r="C396" i="26"/>
  <c r="K691" i="1"/>
  <c r="C476" i="26"/>
  <c r="K913" i="1"/>
  <c r="C649" i="26"/>
  <c r="K1105" i="1"/>
  <c r="C794" i="26"/>
  <c r="E333" i="31"/>
  <c r="K936" i="1"/>
  <c r="C666" i="26"/>
  <c r="K1028" i="1"/>
  <c r="C737" i="26"/>
  <c r="K839" i="1"/>
  <c r="C593" i="26"/>
  <c r="E420" i="27"/>
  <c r="K1120" i="1"/>
  <c r="C805" i="26"/>
  <c r="K1065" i="1"/>
  <c r="C764" i="26"/>
  <c r="E435" i="27"/>
  <c r="K1193" i="1"/>
  <c r="C851" i="26"/>
  <c r="K1271" i="1"/>
  <c r="C906" i="26"/>
  <c r="K1183" i="1"/>
  <c r="C842" i="26"/>
  <c r="C624" i="27"/>
  <c r="C918" i="26"/>
  <c r="K1238" i="1"/>
  <c r="C885" i="26"/>
  <c r="K575" i="1"/>
  <c r="C387" i="26"/>
  <c r="K709" i="1"/>
  <c r="C488" i="26"/>
  <c r="K440" i="1"/>
  <c r="C284" i="26"/>
  <c r="K715" i="1"/>
  <c r="C493" i="26"/>
  <c r="E449" i="27"/>
  <c r="E232" i="31"/>
  <c r="K503" i="1"/>
  <c r="C327" i="26"/>
  <c r="K646" i="1"/>
  <c r="C440" i="26"/>
  <c r="K510" i="1"/>
  <c r="C331" i="26"/>
  <c r="K390" i="1"/>
  <c r="C251" i="26"/>
  <c r="K272" i="1"/>
  <c r="C168" i="26"/>
  <c r="K142" i="1"/>
  <c r="C65" i="26"/>
  <c r="K445" i="1"/>
  <c r="C288" i="26"/>
  <c r="E285" i="27"/>
  <c r="E215" i="31"/>
  <c r="K815" i="1"/>
  <c r="C574" i="26"/>
  <c r="K332" i="1"/>
  <c r="C216" i="26"/>
  <c r="K429" i="1"/>
  <c r="C275" i="26"/>
  <c r="K226" i="1"/>
  <c r="C134" i="26"/>
  <c r="K99" i="1"/>
  <c r="C26" i="26"/>
  <c r="K859" i="1"/>
  <c r="C610" i="26"/>
  <c r="K275" i="1"/>
  <c r="C170" i="26"/>
  <c r="K327" i="1"/>
  <c r="C212" i="26"/>
  <c r="K206" i="1"/>
  <c r="C121" i="26"/>
  <c r="K76" i="1"/>
  <c r="E8" i="26" s="1"/>
  <c r="D8" i="26"/>
  <c r="K296" i="1"/>
  <c r="C184" i="26"/>
  <c r="E357" i="27"/>
  <c r="E271" i="31"/>
  <c r="K262" i="1"/>
  <c r="C162" i="26"/>
  <c r="K685" i="1"/>
  <c r="C470" i="26"/>
  <c r="K356" i="1"/>
  <c r="C229" i="26"/>
  <c r="K78" i="1"/>
  <c r="J15" i="25" s="1"/>
  <c r="K15" i="25" s="1"/>
  <c r="K345" i="1"/>
  <c r="C222" i="26"/>
  <c r="K235" i="1"/>
  <c r="C140" i="26"/>
  <c r="D620" i="27"/>
  <c r="D913" i="26"/>
  <c r="K1311" i="1"/>
  <c r="C925" i="26"/>
  <c r="K1329" i="1"/>
  <c r="J1266" i="25" s="1"/>
  <c r="K1266" i="25" s="1"/>
  <c r="C629" i="27"/>
  <c r="C923" i="26"/>
  <c r="K1189" i="1"/>
  <c r="C848" i="26"/>
  <c r="K1034" i="1"/>
  <c r="C742" i="26"/>
  <c r="K960" i="1"/>
  <c r="C684" i="26"/>
  <c r="K1149" i="1"/>
  <c r="C822" i="26"/>
  <c r="K845" i="1"/>
  <c r="C598" i="26"/>
  <c r="K808" i="1"/>
  <c r="C569" i="26"/>
  <c r="K921" i="1"/>
  <c r="C654" i="26"/>
  <c r="K818" i="1"/>
  <c r="C577" i="26"/>
  <c r="K1094" i="1"/>
  <c r="C785" i="26"/>
  <c r="K729" i="1"/>
  <c r="C506" i="26"/>
  <c r="K1064" i="1"/>
  <c r="C763" i="26"/>
  <c r="K653" i="1"/>
  <c r="C447" i="26"/>
  <c r="K753" i="1"/>
  <c r="C527" i="26"/>
  <c r="K466" i="1"/>
  <c r="C303" i="26"/>
  <c r="K597" i="1"/>
  <c r="C401" i="26"/>
  <c r="K508" i="1"/>
  <c r="C330" i="26"/>
  <c r="K625" i="1"/>
  <c r="C424" i="26"/>
  <c r="E251" i="31"/>
  <c r="K1084" i="1"/>
  <c r="C778" i="26"/>
  <c r="E438" i="27"/>
  <c r="K1123" i="1"/>
  <c r="C808" i="26"/>
  <c r="E294" i="31"/>
  <c r="K925" i="1"/>
  <c r="C658" i="26"/>
  <c r="K1223" i="1"/>
  <c r="C874" i="26"/>
  <c r="K1186" i="1"/>
  <c r="C845" i="26"/>
  <c r="K977" i="1"/>
  <c r="C697" i="26"/>
  <c r="K926" i="1"/>
  <c r="C659" i="26"/>
  <c r="K1128" i="1"/>
  <c r="C811" i="26"/>
  <c r="K979" i="1"/>
  <c r="C699" i="26"/>
  <c r="K1118" i="1"/>
  <c r="C803" i="26"/>
  <c r="E572" i="27"/>
  <c r="E407" i="31"/>
  <c r="K1255" i="1"/>
  <c r="C894" i="26"/>
  <c r="K647" i="1"/>
  <c r="C441" i="26"/>
  <c r="K1174" i="1"/>
  <c r="C835" i="26"/>
  <c r="K807" i="1"/>
  <c r="C568" i="26"/>
  <c r="K678" i="1"/>
  <c r="C464" i="26"/>
  <c r="E248" i="31"/>
  <c r="K638" i="1"/>
  <c r="C435" i="26"/>
  <c r="K493" i="1"/>
  <c r="C319" i="26"/>
  <c r="K383" i="1"/>
  <c r="C246" i="26"/>
  <c r="K269" i="1"/>
  <c r="C166" i="26"/>
  <c r="K138" i="1"/>
  <c r="C61" i="26"/>
  <c r="K648" i="1"/>
  <c r="C442" i="26"/>
  <c r="K917" i="1"/>
  <c r="K1006" i="1"/>
  <c r="C720" i="26"/>
  <c r="K634" i="1"/>
  <c r="C431" i="26"/>
  <c r="K329" i="1"/>
  <c r="C213" i="26"/>
  <c r="K420" i="1"/>
  <c r="C269" i="26"/>
  <c r="K321" i="1"/>
  <c r="C207" i="26"/>
  <c r="K211" i="1"/>
  <c r="C125" i="26"/>
  <c r="K93" i="1"/>
  <c r="C21" i="26"/>
  <c r="K248" i="1"/>
  <c r="C152" i="26"/>
  <c r="K68" i="1"/>
  <c r="E2" i="26" s="1"/>
  <c r="C2" i="26"/>
  <c r="K324" i="1"/>
  <c r="C209" i="26"/>
  <c r="K202" i="1"/>
  <c r="C117" i="26"/>
  <c r="K432" i="1"/>
  <c r="C277" i="26"/>
  <c r="K293" i="1"/>
  <c r="C181" i="26"/>
  <c r="K137" i="1"/>
  <c r="C60" i="26"/>
  <c r="K577" i="1"/>
  <c r="C389" i="26"/>
  <c r="K357" i="1"/>
  <c r="C230" i="26"/>
  <c r="K247" i="1"/>
  <c r="C151" i="26"/>
  <c r="K353" i="1"/>
  <c r="C227" i="26"/>
  <c r="K194" i="1"/>
  <c r="C110" i="26"/>
  <c r="E28" i="31"/>
  <c r="K545" i="1"/>
  <c r="C362" i="26"/>
  <c r="K337" i="1"/>
  <c r="C219" i="26"/>
  <c r="K231" i="1"/>
  <c r="C137" i="26"/>
  <c r="K549" i="1"/>
  <c r="C366" i="26"/>
  <c r="K121" i="1"/>
  <c r="C45" i="26"/>
  <c r="K1320" i="1"/>
  <c r="J1257" i="25" s="1"/>
  <c r="K1257" i="25" s="1"/>
  <c r="K1341" i="1"/>
  <c r="C943" i="26"/>
  <c r="K1325" i="1"/>
  <c r="C933" i="26"/>
  <c r="D619" i="27"/>
  <c r="D912" i="26"/>
  <c r="K1268" i="1"/>
  <c r="C904" i="26"/>
  <c r="K837" i="1"/>
  <c r="C592" i="26"/>
  <c r="K726" i="1"/>
  <c r="C503" i="26"/>
  <c r="K1047" i="1"/>
  <c r="C752" i="26"/>
  <c r="K838" i="1"/>
  <c r="J775" i="25" s="1"/>
  <c r="K775" i="25" s="1"/>
  <c r="K783" i="1"/>
  <c r="C550" i="26"/>
  <c r="K658" i="1"/>
  <c r="C449" i="26"/>
  <c r="K749" i="1"/>
  <c r="C525" i="26"/>
  <c r="K923" i="1"/>
  <c r="C656" i="26"/>
  <c r="K737" i="1"/>
  <c r="C514" i="26"/>
  <c r="K1145" i="1"/>
  <c r="C820" i="26"/>
  <c r="K953" i="1"/>
  <c r="C680" i="26"/>
  <c r="K963" i="1"/>
  <c r="C687" i="26"/>
  <c r="K1004" i="1"/>
  <c r="C718" i="26"/>
  <c r="K950" i="1"/>
  <c r="C677" i="26"/>
  <c r="E397" i="31"/>
  <c r="K984" i="1"/>
  <c r="C702" i="26"/>
  <c r="K1131" i="1"/>
  <c r="C814" i="26"/>
  <c r="K1195" i="1"/>
  <c r="C852" i="26"/>
  <c r="K1119" i="1"/>
  <c r="C804" i="26"/>
  <c r="K792" i="1"/>
  <c r="C558" i="26"/>
  <c r="K637" i="1"/>
  <c r="C434" i="26"/>
  <c r="K1169" i="1"/>
  <c r="C833" i="26"/>
  <c r="K747" i="1"/>
  <c r="C523" i="26"/>
  <c r="K540" i="1"/>
  <c r="C357" i="26"/>
  <c r="K671" i="1"/>
  <c r="C459" i="26"/>
  <c r="K635" i="1"/>
  <c r="C432" i="26"/>
  <c r="K468" i="1"/>
  <c r="J405" i="25" s="1"/>
  <c r="K405" i="25" s="1"/>
  <c r="K512" i="1"/>
  <c r="C333" i="26"/>
  <c r="K566" i="1"/>
  <c r="C379" i="26"/>
  <c r="K499" i="1"/>
  <c r="C324" i="26"/>
  <c r="K246" i="1"/>
  <c r="C150" i="26"/>
  <c r="K119" i="1"/>
  <c r="C43" i="26"/>
  <c r="K513" i="1"/>
  <c r="C334" i="26"/>
  <c r="K669" i="1"/>
  <c r="C457" i="26"/>
  <c r="E218" i="27"/>
  <c r="E169" i="31"/>
  <c r="K1212" i="1"/>
  <c r="C866" i="26"/>
  <c r="K523" i="1"/>
  <c r="C342" i="26"/>
  <c r="K360" i="1"/>
  <c r="C233" i="26"/>
  <c r="K135" i="1"/>
  <c r="E31" i="27" s="1"/>
  <c r="C58" i="26"/>
  <c r="K165" i="1"/>
  <c r="C86" i="26"/>
  <c r="K313" i="1"/>
  <c r="C199" i="26"/>
  <c r="K207" i="1"/>
  <c r="C122" i="26"/>
  <c r="K83" i="1"/>
  <c r="C12" i="26"/>
  <c r="K245" i="1"/>
  <c r="C149" i="26"/>
  <c r="E26" i="27"/>
  <c r="E23" i="31"/>
  <c r="E172" i="27"/>
  <c r="E129" i="31"/>
  <c r="K267" i="1"/>
  <c r="C165" i="26"/>
  <c r="K147" i="1"/>
  <c r="C70" i="26"/>
  <c r="K198" i="1"/>
  <c r="D114" i="26"/>
  <c r="K270" i="1"/>
  <c r="C167" i="26"/>
  <c r="K130" i="1"/>
  <c r="C54" i="26"/>
  <c r="K568" i="1"/>
  <c r="C380" i="26"/>
  <c r="K243" i="1"/>
  <c r="C147" i="26"/>
  <c r="K330" i="1"/>
  <c r="C214" i="26"/>
  <c r="K187" i="1"/>
  <c r="C103" i="26"/>
  <c r="E16" i="27"/>
  <c r="E107" i="27"/>
  <c r="D631" i="27"/>
  <c r="D924" i="26"/>
  <c r="K1332" i="1"/>
  <c r="C935" i="26"/>
  <c r="K1335" i="1"/>
  <c r="C938" i="26"/>
  <c r="K1337" i="1"/>
  <c r="C940" i="26"/>
  <c r="K1259" i="1"/>
  <c r="C897" i="26"/>
  <c r="K1213" i="1"/>
  <c r="C867" i="26"/>
  <c r="E481" i="27"/>
  <c r="K1173" i="1"/>
  <c r="C834" i="26"/>
  <c r="K1015" i="1"/>
  <c r="C728" i="26"/>
  <c r="K826" i="1"/>
  <c r="C583" i="26"/>
  <c r="K1251" i="1"/>
  <c r="K1260" i="1"/>
  <c r="C898" i="26"/>
  <c r="K1209" i="1"/>
  <c r="C863" i="26"/>
  <c r="K712" i="1"/>
  <c r="C490" i="26"/>
  <c r="K1022" i="1"/>
  <c r="E452" i="27" s="1"/>
  <c r="C733" i="26"/>
  <c r="K605" i="1"/>
  <c r="J542" i="25" s="1"/>
  <c r="K542" i="25" s="1"/>
  <c r="K802" i="1"/>
  <c r="C565" i="26"/>
  <c r="K983" i="1"/>
  <c r="C701" i="26"/>
  <c r="K740" i="1"/>
  <c r="C517" i="26"/>
  <c r="K764" i="1"/>
  <c r="E321" i="27" s="1"/>
  <c r="C536" i="26"/>
  <c r="K631" i="1"/>
  <c r="C428" i="26"/>
  <c r="K832" i="1"/>
  <c r="C587" i="26"/>
  <c r="K995" i="1"/>
  <c r="C711" i="26"/>
  <c r="K594" i="1"/>
  <c r="K495" i="1"/>
  <c r="C321" i="26"/>
  <c r="K831" i="1"/>
  <c r="C586" i="26"/>
  <c r="K767" i="1"/>
  <c r="C539" i="26"/>
  <c r="K1017" i="1"/>
  <c r="C729" i="26"/>
  <c r="K743" i="1"/>
  <c r="C520" i="26"/>
  <c r="K1200" i="1"/>
  <c r="C856" i="26"/>
  <c r="K966" i="1"/>
  <c r="E417" i="27" s="1"/>
  <c r="C690" i="26"/>
  <c r="E451" i="27"/>
  <c r="K1230" i="1"/>
  <c r="J1167" i="25" s="1"/>
  <c r="K1167" i="25" s="1"/>
  <c r="K1089" i="1"/>
  <c r="C781" i="26"/>
  <c r="K1137" i="1"/>
  <c r="C817" i="26"/>
  <c r="K1113" i="1"/>
  <c r="C799" i="26"/>
  <c r="K1041" i="1"/>
  <c r="C748" i="26"/>
  <c r="K1125" i="1"/>
  <c r="C810" i="26"/>
  <c r="E410" i="31"/>
  <c r="K1130" i="1"/>
  <c r="C813" i="26"/>
  <c r="K622" i="1"/>
  <c r="C422" i="26"/>
  <c r="K436" i="1"/>
  <c r="C280" i="26"/>
  <c r="E351" i="27"/>
  <c r="K1124" i="1"/>
  <c r="C809" i="26"/>
  <c r="K735" i="1"/>
  <c r="C512" i="26"/>
  <c r="K530" i="1"/>
  <c r="C348" i="26"/>
  <c r="K662" i="1"/>
  <c r="C452" i="26"/>
  <c r="K994" i="1"/>
  <c r="C710" i="26"/>
  <c r="K626" i="1"/>
  <c r="E266" i="27" s="1"/>
  <c r="C425" i="26"/>
  <c r="K483" i="1"/>
  <c r="C313" i="26"/>
  <c r="K893" i="1"/>
  <c r="C634" i="26"/>
  <c r="K616" i="1"/>
  <c r="C417" i="26"/>
  <c r="K505" i="1"/>
  <c r="C328" i="26"/>
  <c r="K619" i="1"/>
  <c r="C420" i="26"/>
  <c r="K1095" i="1"/>
  <c r="C786" i="26"/>
  <c r="K557" i="1"/>
  <c r="C374" i="26"/>
  <c r="K459" i="1"/>
  <c r="C298" i="26"/>
  <c r="K442" i="1"/>
  <c r="C286" i="26"/>
  <c r="K239" i="1"/>
  <c r="C144" i="26"/>
  <c r="K100" i="1"/>
  <c r="C27" i="26"/>
  <c r="K946" i="1"/>
  <c r="C674" i="26"/>
  <c r="K433" i="1"/>
  <c r="C278" i="26"/>
  <c r="K475" i="1"/>
  <c r="C307" i="26"/>
  <c r="K942" i="1"/>
  <c r="C671" i="26"/>
  <c r="K509" i="1"/>
  <c r="K253" i="1"/>
  <c r="C157" i="26"/>
  <c r="K129" i="1"/>
  <c r="C53" i="26"/>
  <c r="K455" i="1"/>
  <c r="J392" i="25" s="1"/>
  <c r="K392" i="25" s="1"/>
  <c r="K299" i="1"/>
  <c r="C187" i="26"/>
  <c r="K158" i="1"/>
  <c r="C79" i="26"/>
  <c r="K745" i="1"/>
  <c r="C522" i="26"/>
  <c r="K302" i="1"/>
  <c r="C190" i="26"/>
  <c r="K204" i="1"/>
  <c r="C119" i="26"/>
  <c r="K80" i="1"/>
  <c r="C10" i="26"/>
  <c r="K392" i="1"/>
  <c r="C253" i="26"/>
  <c r="K222" i="1"/>
  <c r="C132" i="26"/>
  <c r="K555" i="1"/>
  <c r="C372" i="26"/>
  <c r="K358" i="1"/>
  <c r="C231" i="26"/>
  <c r="K264" i="1"/>
  <c r="C164" i="26"/>
  <c r="K141" i="1"/>
  <c r="C64" i="26"/>
  <c r="K380" i="1"/>
  <c r="C245" i="26"/>
  <c r="K236" i="1"/>
  <c r="C141" i="26"/>
  <c r="K403" i="1"/>
  <c r="J340" i="25" s="1"/>
  <c r="K340" i="25" s="1"/>
  <c r="K192" i="1"/>
  <c r="C108" i="26"/>
  <c r="K407" i="1"/>
  <c r="K263" i="1"/>
  <c r="C163" i="26"/>
  <c r="K542" i="1"/>
  <c r="C359" i="26"/>
  <c r="E203" i="31"/>
  <c r="K323" i="1"/>
  <c r="K176" i="1"/>
  <c r="C95" i="26"/>
  <c r="K40" i="1"/>
  <c r="K426" i="1"/>
  <c r="E173" i="27" s="1"/>
  <c r="C272" i="26"/>
  <c r="K322" i="1"/>
  <c r="C208" i="26"/>
  <c r="K201" i="1"/>
  <c r="C116" i="26"/>
  <c r="E17" i="27"/>
  <c r="D626" i="27"/>
  <c r="D920" i="26"/>
  <c r="K106" i="1"/>
  <c r="C33" i="26"/>
  <c r="K1344" i="1"/>
  <c r="C945" i="26"/>
  <c r="D623" i="27"/>
  <c r="D916" i="26"/>
  <c r="K1013" i="1"/>
  <c r="C727" i="26"/>
  <c r="K1072" i="1"/>
  <c r="C770" i="26"/>
  <c r="E394" i="31"/>
  <c r="E278" i="31"/>
  <c r="K834" i="1"/>
  <c r="C589" i="26"/>
  <c r="K894" i="1"/>
  <c r="C635" i="26"/>
  <c r="E360" i="27"/>
  <c r="K1045" i="1"/>
  <c r="C751" i="26"/>
  <c r="K1220" i="1"/>
  <c r="C871" i="26"/>
  <c r="E353" i="27"/>
  <c r="K1009" i="1"/>
  <c r="C723" i="26"/>
  <c r="K813" i="1"/>
  <c r="J750" i="25" s="1"/>
  <c r="K750" i="25" s="1"/>
  <c r="K581" i="1"/>
  <c r="C391" i="26"/>
  <c r="K969" i="1"/>
  <c r="C692" i="26"/>
  <c r="K682" i="1"/>
  <c r="C467" i="26"/>
  <c r="K757" i="1"/>
  <c r="C531" i="26"/>
  <c r="K801" i="1"/>
  <c r="C564" i="26"/>
  <c r="K848" i="1"/>
  <c r="C601" i="26"/>
  <c r="K588" i="1"/>
  <c r="C398" i="26"/>
  <c r="K843" i="1"/>
  <c r="C596" i="26"/>
  <c r="K785" i="1"/>
  <c r="C552" i="26"/>
  <c r="K771" i="1"/>
  <c r="C542" i="26"/>
  <c r="K1019" i="1"/>
  <c r="C731" i="26"/>
  <c r="K1254" i="1"/>
  <c r="C893" i="26"/>
  <c r="K889" i="1"/>
  <c r="C633" i="26"/>
  <c r="K1007" i="1"/>
  <c r="C721" i="26"/>
  <c r="K922" i="1"/>
  <c r="C655" i="26"/>
  <c r="K1181" i="1"/>
  <c r="C841" i="26"/>
  <c r="K1133" i="1"/>
  <c r="C815" i="26"/>
  <c r="K1103" i="1"/>
  <c r="C792" i="26"/>
  <c r="K1207" i="1"/>
  <c r="C861" i="26"/>
  <c r="E544" i="27"/>
  <c r="K612" i="1"/>
  <c r="C415" i="26"/>
  <c r="K424" i="1"/>
  <c r="C271" i="26"/>
  <c r="E332" i="27"/>
  <c r="E173" i="31"/>
  <c r="K659" i="1"/>
  <c r="C450" i="26"/>
  <c r="K607" i="1"/>
  <c r="C410" i="26"/>
  <c r="E221" i="27"/>
  <c r="E171" i="31"/>
  <c r="K453" i="1"/>
  <c r="C294" i="26"/>
  <c r="K501" i="1"/>
  <c r="C326" i="26"/>
  <c r="K522" i="1"/>
  <c r="C341" i="26"/>
  <c r="K446" i="1"/>
  <c r="C289" i="26"/>
  <c r="K699" i="1"/>
  <c r="C481" i="26"/>
  <c r="K352" i="1"/>
  <c r="C226" i="26"/>
  <c r="K87" i="1"/>
  <c r="C16" i="26"/>
  <c r="K719" i="1"/>
  <c r="C497" i="26"/>
  <c r="K507" i="1"/>
  <c r="C329" i="26"/>
  <c r="K962" i="1"/>
  <c r="C686" i="26"/>
  <c r="K242" i="1"/>
  <c r="C146" i="26"/>
  <c r="E53" i="27"/>
  <c r="E44" i="31"/>
  <c r="K412" i="1"/>
  <c r="E165" i="27" s="1"/>
  <c r="C263" i="26"/>
  <c r="K148" i="1"/>
  <c r="C71" i="26"/>
  <c r="K298" i="1"/>
  <c r="C186" i="26"/>
  <c r="K196" i="1"/>
  <c r="C112" i="26"/>
  <c r="K377" i="1"/>
  <c r="C242" i="26"/>
  <c r="K233" i="1"/>
  <c r="C138" i="26"/>
  <c r="K399" i="1"/>
  <c r="C256" i="26"/>
  <c r="K289" i="1"/>
  <c r="C178" i="26"/>
  <c r="K520" i="1"/>
  <c r="C339" i="26"/>
  <c r="K334" i="1"/>
  <c r="C218" i="26"/>
  <c r="E28" i="27"/>
  <c r="E24" i="31"/>
  <c r="K519" i="1"/>
  <c r="C338" i="26"/>
  <c r="K166" i="1"/>
  <c r="C87" i="26"/>
  <c r="K417" i="1"/>
  <c r="C267" i="26"/>
  <c r="K186" i="1"/>
  <c r="C102" i="26"/>
  <c r="K143" i="1"/>
  <c r="C66" i="26"/>
  <c r="K191" i="1"/>
  <c r="C107" i="26"/>
  <c r="K1312" i="1"/>
  <c r="C926" i="26"/>
  <c r="K1349" i="1"/>
  <c r="K1088" i="1"/>
  <c r="C780" i="26"/>
  <c r="K1005" i="1"/>
  <c r="C719" i="26"/>
  <c r="K1082" i="1"/>
  <c r="C776" i="26"/>
  <c r="K1267" i="1"/>
  <c r="E578" i="27" s="1"/>
  <c r="C903" i="26"/>
  <c r="K810" i="1"/>
  <c r="C571" i="26"/>
  <c r="K1061" i="1"/>
  <c r="C761" i="26"/>
  <c r="E524" i="27"/>
  <c r="K766" i="1"/>
  <c r="C538" i="26"/>
  <c r="K973" i="1"/>
  <c r="C695" i="26"/>
  <c r="K724" i="1"/>
  <c r="C501" i="26"/>
  <c r="K562" i="1"/>
  <c r="C377" i="26"/>
  <c r="K680" i="1"/>
  <c r="C465" i="26"/>
  <c r="K485" i="1"/>
  <c r="C315" i="26"/>
  <c r="K707" i="1"/>
  <c r="C486" i="26"/>
  <c r="K793" i="1"/>
  <c r="C559" i="26"/>
  <c r="K833" i="1"/>
  <c r="C588" i="26"/>
  <c r="K1211" i="1"/>
  <c r="C865" i="26"/>
  <c r="K1295" i="1"/>
  <c r="C922" i="26"/>
  <c r="E514" i="27"/>
  <c r="E363" i="31"/>
  <c r="K1164" i="1"/>
  <c r="K1210" i="1"/>
  <c r="C864" i="26"/>
  <c r="E548" i="27"/>
  <c r="K1111" i="1"/>
  <c r="J1048" i="25" s="1"/>
  <c r="K1048" i="25" s="1"/>
  <c r="K1144" i="1"/>
  <c r="E516" i="27" s="1"/>
  <c r="C819" i="26"/>
  <c r="K1303" i="1"/>
  <c r="K938" i="1"/>
  <c r="C668" i="26"/>
  <c r="K914" i="1"/>
  <c r="C650" i="26"/>
  <c r="K649" i="1"/>
  <c r="C443" i="26"/>
  <c r="K1163" i="1"/>
  <c r="C830" i="26"/>
  <c r="K582" i="1"/>
  <c r="C392" i="26"/>
  <c r="K689" i="1"/>
  <c r="C474" i="26"/>
  <c r="E160" i="27"/>
  <c r="K75" i="1"/>
  <c r="C7" i="26"/>
  <c r="K565" i="1"/>
  <c r="C378" i="26"/>
  <c r="K755" i="1"/>
  <c r="C529" i="26"/>
  <c r="K571" i="1"/>
  <c r="C383" i="26"/>
  <c r="E209" i="27"/>
  <c r="K238" i="1"/>
  <c r="C143" i="26"/>
  <c r="K103" i="1"/>
  <c r="C30" i="26"/>
  <c r="E189" i="27"/>
  <c r="K128" i="1"/>
  <c r="C52" i="26"/>
  <c r="K237" i="1"/>
  <c r="C142" i="26"/>
  <c r="E186" i="27"/>
  <c r="K278" i="1"/>
  <c r="C171" i="26"/>
  <c r="K144" i="1"/>
  <c r="C67" i="26"/>
  <c r="K376" i="1"/>
  <c r="C241" i="26"/>
  <c r="E105" i="27"/>
  <c r="K98" i="1"/>
  <c r="C25" i="26"/>
  <c r="K461" i="1"/>
  <c r="C300" i="26"/>
  <c r="K205" i="1"/>
  <c r="C120" i="26"/>
  <c r="K497" i="1"/>
  <c r="C323" i="26"/>
  <c r="K152" i="1"/>
  <c r="C75" i="26"/>
  <c r="K409" i="1"/>
  <c r="C261" i="26"/>
  <c r="K303" i="1"/>
  <c r="E113" i="27" s="1"/>
  <c r="C191" i="26"/>
  <c r="K183" i="1"/>
  <c r="C99" i="26"/>
  <c r="K1321" i="1"/>
  <c r="C931" i="26"/>
  <c r="K1324" i="1"/>
  <c r="C932" i="26"/>
  <c r="K1316" i="1"/>
  <c r="K975" i="1"/>
  <c r="C696" i="26"/>
  <c r="K1033" i="1"/>
  <c r="C741" i="26"/>
  <c r="K872" i="1"/>
  <c r="C621" i="26"/>
  <c r="E500" i="27"/>
  <c r="K768" i="1"/>
  <c r="C540" i="26"/>
  <c r="E488" i="27"/>
  <c r="K1071" i="1"/>
  <c r="C769" i="26"/>
  <c r="K754" i="1"/>
  <c r="C528" i="26"/>
  <c r="K879" i="1"/>
  <c r="C627" i="26"/>
  <c r="K651" i="1"/>
  <c r="C445" i="26"/>
  <c r="K787" i="1"/>
  <c r="C554" i="26"/>
  <c r="K734" i="1"/>
  <c r="C511" i="26"/>
  <c r="K911" i="1"/>
  <c r="C647" i="26"/>
  <c r="K670" i="1"/>
  <c r="C458" i="26"/>
  <c r="K812" i="1"/>
  <c r="C572" i="26"/>
  <c r="K550" i="1"/>
  <c r="C367" i="26"/>
  <c r="K663" i="1"/>
  <c r="C453" i="26"/>
  <c r="K916" i="1"/>
  <c r="C651" i="26"/>
  <c r="K881" i="1"/>
  <c r="C628" i="26"/>
  <c r="K725" i="1"/>
  <c r="C502" i="26"/>
  <c r="E473" i="27"/>
  <c r="K1056" i="1"/>
  <c r="C758" i="26"/>
  <c r="K1044" i="1"/>
  <c r="C750" i="26"/>
  <c r="K1218" i="1"/>
  <c r="C869" i="26"/>
  <c r="E550" i="27"/>
  <c r="K1116" i="1"/>
  <c r="C801" i="26"/>
  <c r="K1147" i="1"/>
  <c r="C821" i="26"/>
  <c r="K901" i="1"/>
  <c r="C641" i="26"/>
  <c r="K934" i="1"/>
  <c r="C665" i="26"/>
  <c r="K686" i="1"/>
  <c r="C471" i="26"/>
  <c r="K617" i="1"/>
  <c r="C418" i="26"/>
  <c r="K601" i="1"/>
  <c r="C405" i="26"/>
  <c r="K1276" i="1"/>
  <c r="C909" i="26"/>
  <c r="K822" i="1"/>
  <c r="C580" i="26"/>
  <c r="K576" i="1"/>
  <c r="C388" i="26"/>
  <c r="K441" i="1"/>
  <c r="C285" i="26"/>
  <c r="K694" i="1"/>
  <c r="C478" i="26"/>
  <c r="K438" i="1"/>
  <c r="C282" i="26"/>
  <c r="K515" i="1"/>
  <c r="C336" i="26"/>
  <c r="K850" i="1"/>
  <c r="C603" i="26"/>
  <c r="K341" i="1"/>
  <c r="E97" i="27"/>
  <c r="E76" i="31"/>
  <c r="K69" i="1"/>
  <c r="C3" i="26"/>
  <c r="K604" i="1"/>
  <c r="C408" i="26"/>
  <c r="K602" i="1"/>
  <c r="C406" i="26"/>
  <c r="K457" i="1"/>
  <c r="C296" i="26"/>
  <c r="K325" i="1"/>
  <c r="C210" i="26"/>
  <c r="K401" i="1"/>
  <c r="C258" i="26"/>
  <c r="K374" i="1"/>
  <c r="C239" i="26"/>
  <c r="K279" i="1"/>
  <c r="C172" i="26"/>
  <c r="K182" i="1"/>
  <c r="C98" i="26"/>
  <c r="K171" i="1"/>
  <c r="C91" i="26"/>
  <c r="K437" i="1"/>
  <c r="C281" i="26"/>
  <c r="E155" i="27"/>
  <c r="K96" i="1"/>
  <c r="C23" i="26"/>
  <c r="E163" i="27"/>
  <c r="K210" i="1"/>
  <c r="C124" i="26"/>
  <c r="K221" i="1"/>
  <c r="C131" i="26"/>
  <c r="K315" i="1"/>
  <c r="C201" i="26"/>
  <c r="K146" i="1"/>
  <c r="C69" i="26"/>
  <c r="K300" i="1"/>
  <c r="C188" i="26"/>
  <c r="K173" i="1"/>
  <c r="C92" i="26"/>
  <c r="D618" i="27"/>
  <c r="D911" i="26"/>
  <c r="K1333" i="1"/>
  <c r="C936" i="26"/>
  <c r="K1336" i="1"/>
  <c r="C939" i="26"/>
  <c r="K1315" i="1"/>
  <c r="H1086" i="25"/>
  <c r="H1212" i="25"/>
  <c r="K1106" i="1"/>
  <c r="C795" i="26"/>
  <c r="K1029" i="1"/>
  <c r="C738" i="26"/>
  <c r="K876" i="1"/>
  <c r="C625" i="26"/>
  <c r="K1027" i="1"/>
  <c r="C736" i="26"/>
  <c r="K860" i="1"/>
  <c r="C611" i="26"/>
  <c r="K756" i="1"/>
  <c r="C530" i="26"/>
  <c r="K1040" i="1"/>
  <c r="C747" i="26"/>
  <c r="K794" i="1"/>
  <c r="C560" i="26"/>
  <c r="K742" i="1"/>
  <c r="C519" i="26"/>
  <c r="K627" i="1"/>
  <c r="C426" i="26"/>
  <c r="K664" i="1"/>
  <c r="C454" i="26"/>
  <c r="K797" i="1"/>
  <c r="C562" i="26"/>
  <c r="K538" i="1"/>
  <c r="C355" i="26"/>
  <c r="K1039" i="1"/>
  <c r="C746" i="26"/>
  <c r="E542" i="27"/>
  <c r="K819" i="1"/>
  <c r="C578" i="26"/>
  <c r="K1038" i="1"/>
  <c r="C745" i="26"/>
  <c r="K791" i="1"/>
  <c r="C557" i="26"/>
  <c r="K1117" i="1"/>
  <c r="C802" i="26"/>
  <c r="K1247" i="1"/>
  <c r="C889" i="26"/>
  <c r="K1151" i="1"/>
  <c r="C823" i="26"/>
  <c r="K1031" i="1"/>
  <c r="C739" i="26"/>
  <c r="K1049" i="1"/>
  <c r="C753" i="26"/>
  <c r="K1198" i="1"/>
  <c r="C854" i="26"/>
  <c r="K1121" i="1"/>
  <c r="E503" i="27" s="1"/>
  <c r="C806" i="26"/>
  <c r="K1156" i="1"/>
  <c r="C825" i="26"/>
  <c r="K1178" i="1"/>
  <c r="C839" i="26"/>
  <c r="K929" i="1"/>
  <c r="C660" i="26"/>
  <c r="K599" i="1"/>
  <c r="C403" i="26"/>
  <c r="K988" i="1"/>
  <c r="C706" i="26"/>
  <c r="K574" i="1"/>
  <c r="C386" i="26"/>
  <c r="K554" i="1"/>
  <c r="C371" i="26"/>
  <c r="K419" i="1"/>
  <c r="C268" i="26"/>
  <c r="D622" i="27"/>
  <c r="D914" i="26"/>
  <c r="K467" i="1"/>
  <c r="C304" i="26"/>
  <c r="K584" i="1"/>
  <c r="C394" i="26"/>
  <c r="K318" i="1"/>
  <c r="E121" i="27" s="1"/>
  <c r="C204" i="26"/>
  <c r="K200" i="1"/>
  <c r="C115" i="26"/>
  <c r="K656" i="1"/>
  <c r="C448" i="26"/>
  <c r="K529" i="1"/>
  <c r="C347" i="26"/>
  <c r="K636" i="1"/>
  <c r="C433" i="26"/>
  <c r="K477" i="1"/>
  <c r="C308" i="26"/>
  <c r="K314" i="1"/>
  <c r="C200" i="26"/>
  <c r="K260" i="1"/>
  <c r="C161" i="26"/>
  <c r="K109" i="1"/>
  <c r="C35" i="26"/>
  <c r="K370" i="1"/>
  <c r="C237" i="26"/>
  <c r="E130" i="27"/>
  <c r="E98" i="31"/>
  <c r="K175" i="1"/>
  <c r="C94" i="26"/>
  <c r="K161" i="1"/>
  <c r="C82" i="26"/>
  <c r="K218" i="1"/>
  <c r="C129" i="26"/>
  <c r="K86" i="1"/>
  <c r="C15" i="26"/>
  <c r="E307" i="27"/>
  <c r="K203" i="1"/>
  <c r="C118" i="26"/>
  <c r="K127" i="1"/>
  <c r="C51" i="26"/>
  <c r="K365" i="1"/>
  <c r="C234" i="26"/>
  <c r="K82" i="1"/>
  <c r="C11" i="26"/>
  <c r="K312" i="1"/>
  <c r="K162" i="1"/>
  <c r="C83" i="26"/>
  <c r="K258" i="1"/>
  <c r="C160" i="26"/>
  <c r="E42" i="27"/>
  <c r="E20" i="26"/>
  <c r="E37" i="31"/>
  <c r="K145" i="1"/>
  <c r="C68" i="26"/>
  <c r="K1345" i="1"/>
  <c r="C946" i="26"/>
  <c r="K1348" i="1"/>
  <c r="C947" i="26"/>
  <c r="K1327" i="1"/>
  <c r="C934" i="26"/>
  <c r="K1340" i="1"/>
  <c r="K140" i="1"/>
  <c r="I2" i="31"/>
  <c r="K32" i="1"/>
  <c r="K167" i="1"/>
  <c r="K56" i="1"/>
  <c r="K95" i="1"/>
  <c r="K1310" i="1"/>
  <c r="C637" i="27"/>
  <c r="K179" i="1"/>
  <c r="J116" i="25" s="1"/>
  <c r="K116" i="25" s="1"/>
  <c r="K1308" i="1"/>
  <c r="C635" i="27"/>
  <c r="K1309" i="1"/>
  <c r="C636" i="27"/>
  <c r="K18" i="1"/>
  <c r="K1090" i="1"/>
  <c r="K1257" i="1"/>
  <c r="K1177" i="1"/>
  <c r="K861" i="1"/>
  <c r="K1054" i="1"/>
  <c r="K642" i="1"/>
  <c r="K836" i="1"/>
  <c r="K885" i="1"/>
  <c r="K1196" i="1"/>
  <c r="J1133" i="25" s="1"/>
  <c r="K1133" i="25" s="1"/>
  <c r="K1262" i="1"/>
  <c r="K770" i="1"/>
  <c r="K1012" i="1"/>
  <c r="E445" i="27" s="1"/>
  <c r="K261" i="1"/>
  <c r="J198" i="25" s="1"/>
  <c r="K198" i="25" s="1"/>
  <c r="K956" i="1"/>
  <c r="K388" i="1"/>
  <c r="K244" i="1"/>
  <c r="K105" i="1"/>
  <c r="K423" i="1"/>
  <c r="K414" i="1"/>
  <c r="K88" i="1"/>
  <c r="K435" i="1"/>
  <c r="J372" i="25" s="1"/>
  <c r="K372" i="25" s="1"/>
  <c r="K326" i="1"/>
  <c r="K174" i="1"/>
  <c r="E52" i="27" s="1"/>
  <c r="K35" i="1"/>
  <c r="K867" i="1"/>
  <c r="K947" i="1"/>
  <c r="K610" i="1"/>
  <c r="K547" i="1"/>
  <c r="K721" i="1"/>
  <c r="K880" i="1"/>
  <c r="J817" i="25" s="1"/>
  <c r="K817" i="25" s="1"/>
  <c r="K52" i="1"/>
  <c r="E20" i="27" s="1"/>
  <c r="K1235" i="1"/>
  <c r="J1172" i="25" s="1"/>
  <c r="K1172" i="25" s="1"/>
  <c r="K1073" i="1"/>
  <c r="K1154" i="1"/>
  <c r="K668" i="1"/>
  <c r="K385" i="1"/>
  <c r="K58" i="1"/>
  <c r="K284" i="1"/>
  <c r="K31" i="1"/>
  <c r="K16" i="1"/>
  <c r="K595" i="1"/>
  <c r="K1059" i="1"/>
  <c r="K1115" i="1"/>
  <c r="J1052" i="25" s="1"/>
  <c r="K1052" i="25" s="1"/>
  <c r="K122" i="1"/>
  <c r="K945" i="1"/>
  <c r="K1037" i="1"/>
  <c r="K895" i="1"/>
  <c r="K1100" i="1"/>
  <c r="K1050" i="1"/>
  <c r="K640" i="1"/>
  <c r="K846" i="1"/>
  <c r="K716" i="1"/>
  <c r="K328" i="1"/>
  <c r="J265" i="25" s="1"/>
  <c r="K265" i="25" s="1"/>
  <c r="K415" i="1"/>
  <c r="K369" i="1"/>
  <c r="K259" i="1"/>
  <c r="J196" i="25" s="1"/>
  <c r="K196" i="25" s="1"/>
  <c r="K410" i="1"/>
  <c r="K136" i="1"/>
  <c r="K394" i="1"/>
  <c r="K1249" i="1"/>
  <c r="K1018" i="1"/>
  <c r="K849" i="1"/>
  <c r="K1102" i="1"/>
  <c r="K898" i="1"/>
  <c r="K1241" i="1"/>
  <c r="K416" i="1"/>
  <c r="J353" i="25" s="1"/>
  <c r="K353" i="25" s="1"/>
  <c r="K430" i="1"/>
  <c r="K421" i="1"/>
  <c r="K43" i="1"/>
  <c r="K961" i="1"/>
  <c r="K690" i="1"/>
  <c r="K705" i="1"/>
  <c r="K589" i="1"/>
  <c r="K1024" i="1"/>
  <c r="K434" i="1"/>
  <c r="K180" i="1"/>
  <c r="J117" i="25" s="1"/>
  <c r="K117" i="25" s="1"/>
  <c r="K53" i="1"/>
  <c r="E21" i="27" s="1"/>
  <c r="K104" i="1"/>
  <c r="K375" i="1"/>
  <c r="K139" i="1"/>
  <c r="K828" i="1"/>
  <c r="K587" i="1"/>
  <c r="K516" i="1"/>
  <c r="J453" i="25" s="1"/>
  <c r="K453" i="25" s="1"/>
  <c r="K227" i="1"/>
  <c r="K301" i="1"/>
  <c r="K225" i="1"/>
  <c r="K49" i="1"/>
  <c r="E18" i="27" s="1"/>
  <c r="K941" i="1"/>
  <c r="K933" i="1"/>
  <c r="K795" i="1"/>
  <c r="K874" i="1"/>
  <c r="K957" i="1"/>
  <c r="K991" i="1"/>
  <c r="K714" i="1"/>
  <c r="K1231" i="1"/>
  <c r="K710" i="1"/>
  <c r="K480" i="1"/>
  <c r="K862" i="1"/>
  <c r="K452" i="1"/>
  <c r="K873" i="1"/>
  <c r="K504" i="1"/>
  <c r="K765" i="1"/>
  <c r="K443" i="1"/>
  <c r="K172" i="1"/>
  <c r="K287" i="1"/>
  <c r="K521" i="1"/>
  <c r="K304" i="1"/>
  <c r="K123" i="1"/>
  <c r="K1112" i="1"/>
  <c r="K1293" i="1"/>
  <c r="J1230" i="25" s="1"/>
  <c r="K1230" i="25" s="1"/>
  <c r="K677" i="1"/>
  <c r="K478" i="1"/>
  <c r="K524" i="1"/>
  <c r="J461" i="25" s="1"/>
  <c r="K461" i="25" s="1"/>
  <c r="K703" i="1"/>
  <c r="J640" i="25" s="1"/>
  <c r="K640" i="25" s="1"/>
  <c r="K639" i="1"/>
  <c r="K77" i="1"/>
  <c r="K168" i="1"/>
  <c r="K97" i="1"/>
  <c r="K157" i="1"/>
  <c r="K114" i="1"/>
  <c r="E19" i="27" s="1"/>
  <c r="K150" i="1"/>
  <c r="K684" i="1"/>
  <c r="K920" i="1"/>
  <c r="K1215" i="1"/>
  <c r="K496" i="1"/>
  <c r="K683" i="1"/>
  <c r="K630" i="1"/>
  <c r="K124" i="1"/>
  <c r="K73" i="1"/>
  <c r="K107" i="1"/>
  <c r="K90" i="1"/>
  <c r="K59" i="1"/>
  <c r="K1294" i="1"/>
  <c r="C627" i="27"/>
  <c r="K1291" i="1"/>
  <c r="E593" i="27" s="1"/>
  <c r="C626" i="27"/>
  <c r="K1279" i="1"/>
  <c r="C618" i="27"/>
  <c r="K1300" i="1"/>
  <c r="C630" i="27"/>
  <c r="K1283" i="1"/>
  <c r="C621" i="27"/>
  <c r="K1284" i="1"/>
  <c r="C622" i="27"/>
  <c r="K1287" i="1"/>
  <c r="C623" i="27"/>
  <c r="K1307" i="1"/>
  <c r="E602" i="27" s="1"/>
  <c r="C634" i="27"/>
  <c r="K1282" i="1"/>
  <c r="C620" i="27"/>
  <c r="K1290" i="1"/>
  <c r="C625" i="27"/>
  <c r="K1302" i="1"/>
  <c r="C631" i="27"/>
  <c r="L9" i="27"/>
  <c r="K1153" i="1"/>
  <c r="K1227" i="1"/>
  <c r="K1299" i="1"/>
  <c r="K1298" i="1"/>
  <c r="J1235" i="25" s="1"/>
  <c r="K1235" i="25" s="1"/>
  <c r="K1277" i="1"/>
  <c r="K1274" i="1"/>
  <c r="J1211" i="25" s="1"/>
  <c r="K1211" i="25" s="1"/>
  <c r="K866" i="1"/>
  <c r="K782" i="1"/>
  <c r="K681" i="1"/>
  <c r="K788" i="1"/>
  <c r="K1296" i="1"/>
  <c r="K460" i="1"/>
  <c r="E187" i="27" s="1"/>
  <c r="K847" i="1"/>
  <c r="K428" i="1"/>
  <c r="K902" i="1"/>
  <c r="K527" i="1"/>
  <c r="K633" i="1"/>
  <c r="K422" i="1"/>
  <c r="K479" i="1"/>
  <c r="K702" i="1"/>
  <c r="K474" i="1"/>
  <c r="K672" i="1"/>
  <c r="K256" i="1"/>
  <c r="K381" i="1"/>
  <c r="K449" i="1"/>
  <c r="K117" i="1"/>
  <c r="K858" i="1"/>
  <c r="K1269" i="1"/>
  <c r="K1258" i="1"/>
  <c r="J1195" i="25" s="1"/>
  <c r="K1195" i="25" s="1"/>
  <c r="K1229" i="1"/>
  <c r="K1099" i="1"/>
  <c r="J1036" i="25" s="1"/>
  <c r="K1036" i="25" s="1"/>
  <c r="K1263" i="1"/>
  <c r="K1051" i="1"/>
  <c r="K1092" i="1"/>
  <c r="K1232" i="1"/>
  <c r="K1226" i="1"/>
  <c r="K644" i="1"/>
  <c r="K448" i="1"/>
  <c r="K990" i="1"/>
  <c r="K1104" i="1"/>
  <c r="K464" i="1"/>
  <c r="K645" i="1"/>
  <c r="K306" i="1"/>
  <c r="K454" i="1"/>
  <c r="K643" i="1"/>
  <c r="J580" i="25" s="1"/>
  <c r="K580" i="25" s="1"/>
  <c r="K271" i="1"/>
  <c r="K458" i="1"/>
  <c r="K621" i="1"/>
  <c r="E263" i="27" s="1"/>
  <c r="K400" i="1"/>
  <c r="K776" i="1"/>
  <c r="K297" i="1"/>
  <c r="K70" i="1"/>
  <c r="K1087" i="1"/>
  <c r="K1201" i="1"/>
  <c r="K717" i="1"/>
  <c r="K447" i="1"/>
  <c r="K937" i="1"/>
  <c r="K1158" i="1"/>
  <c r="K1046" i="1"/>
  <c r="J983" i="25" s="1"/>
  <c r="K983" i="25" s="1"/>
  <c r="K1146" i="1"/>
  <c r="J1083" i="25" s="1"/>
  <c r="K1083" i="25" s="1"/>
  <c r="K1066" i="1"/>
  <c r="K952" i="1"/>
  <c r="K1297" i="1"/>
  <c r="J1234" i="25" s="1"/>
  <c r="K1234" i="25" s="1"/>
  <c r="K1060" i="1"/>
  <c r="K585" i="1"/>
  <c r="K1074" i="1"/>
  <c r="K752" i="1"/>
  <c r="K569" i="1"/>
  <c r="K840" i="1"/>
  <c r="K472" i="1"/>
  <c r="J409" i="25" s="1"/>
  <c r="K409" i="25" s="1"/>
  <c r="K615" i="1"/>
  <c r="J552" i="25" s="1"/>
  <c r="K552" i="25" s="1"/>
  <c r="K748" i="1"/>
  <c r="K444" i="1"/>
  <c r="K537" i="1"/>
  <c r="K500" i="1"/>
  <c r="K855" i="1"/>
  <c r="K1086" i="1"/>
  <c r="J1023" i="25" s="1"/>
  <c r="K1023" i="25" s="1"/>
  <c r="K333" i="1"/>
  <c r="K393" i="1"/>
  <c r="K215" i="1"/>
  <c r="K343" i="1"/>
  <c r="K213" i="1"/>
  <c r="J150" i="25" s="1"/>
  <c r="K150" i="25" s="1"/>
  <c r="K307" i="1"/>
  <c r="K781" i="1"/>
  <c r="K1221" i="1"/>
  <c r="K1141" i="1"/>
  <c r="K1043" i="1"/>
  <c r="K1285" i="1"/>
  <c r="K1243" i="1"/>
  <c r="K609" i="1"/>
  <c r="K1222" i="1"/>
  <c r="K1217" i="1"/>
  <c r="K573" i="1"/>
  <c r="K679" i="1"/>
  <c r="K431" i="1"/>
  <c r="E175" i="27" s="1"/>
  <c r="K489" i="1"/>
  <c r="K814" i="1"/>
  <c r="K871" i="1"/>
  <c r="K268" i="1"/>
  <c r="J205" i="25" s="1"/>
  <c r="K205" i="25" s="1"/>
  <c r="K283" i="1"/>
  <c r="K366" i="1"/>
  <c r="K189" i="1"/>
  <c r="K29" i="1"/>
  <c r="K319" i="1"/>
  <c r="K1197" i="1"/>
  <c r="E541" i="27" s="1"/>
  <c r="K618" i="1"/>
  <c r="K1306" i="1"/>
  <c r="K1143" i="1"/>
  <c r="K1270" i="1"/>
  <c r="K1026" i="1"/>
  <c r="J963" i="25" s="1"/>
  <c r="K963" i="25" s="1"/>
  <c r="K1216" i="1"/>
  <c r="K824" i="1"/>
  <c r="K657" i="1"/>
  <c r="K1224" i="1"/>
  <c r="K1239" i="1"/>
  <c r="J1176" i="25" s="1"/>
  <c r="K1176" i="25" s="1"/>
  <c r="K611" i="1"/>
  <c r="K751" i="1"/>
  <c r="K763" i="1"/>
  <c r="K378" i="1"/>
  <c r="K600" i="1"/>
  <c r="K359" i="1"/>
  <c r="K758" i="1"/>
  <c r="J695" i="25" s="1"/>
  <c r="K695" i="25" s="1"/>
  <c r="K20" i="1"/>
  <c r="K427" i="1"/>
  <c r="K177" i="1"/>
  <c r="K55" i="1"/>
  <c r="E23" i="27" s="1"/>
  <c r="K484" i="1"/>
  <c r="K899" i="1"/>
  <c r="K371" i="1"/>
  <c r="K1236" i="1"/>
  <c r="K1008" i="1"/>
  <c r="K878" i="1"/>
  <c r="K868" i="1"/>
  <c r="K570" i="1"/>
  <c r="K731" i="1"/>
  <c r="K816" i="1"/>
  <c r="K907" i="1"/>
  <c r="J844" i="25" s="1"/>
  <c r="K844" i="25" s="1"/>
  <c r="K641" i="1"/>
  <c r="J578" i="25" s="1"/>
  <c r="K578" i="25" s="1"/>
  <c r="K943" i="1"/>
  <c r="K1248" i="1"/>
  <c r="K906" i="1"/>
  <c r="K976" i="1"/>
  <c r="K572" i="1"/>
  <c r="K1240" i="1"/>
  <c r="K665" i="1"/>
  <c r="K727" i="1"/>
  <c r="K295" i="1"/>
  <c r="K234" i="1"/>
  <c r="K561" i="1"/>
  <c r="K355" i="1"/>
  <c r="K1025" i="1"/>
  <c r="K316" i="1"/>
  <c r="K8" i="1"/>
  <c r="K883" i="1"/>
  <c r="K379" i="1"/>
  <c r="K273" i="1"/>
  <c r="K1194" i="1"/>
  <c r="K1191" i="1"/>
  <c r="K1301" i="1"/>
  <c r="J1238" i="25" s="1"/>
  <c r="K1238" i="25" s="1"/>
  <c r="K854" i="1"/>
  <c r="K978" i="1"/>
  <c r="K892" i="1"/>
  <c r="J829" i="25" s="1"/>
  <c r="K829" i="25" s="1"/>
  <c r="K1032" i="1"/>
  <c r="K1265" i="1"/>
  <c r="K900" i="1"/>
  <c r="K1170" i="1"/>
  <c r="J1107" i="25" s="1"/>
  <c r="K1107" i="25" s="1"/>
  <c r="K856" i="1"/>
  <c r="K799" i="1"/>
  <c r="K835" i="1"/>
  <c r="K985" i="1"/>
  <c r="K1020" i="1"/>
  <c r="K1014" i="1"/>
  <c r="K790" i="1"/>
  <c r="K335" i="1"/>
  <c r="K391" i="1"/>
  <c r="K153" i="1"/>
  <c r="K997" i="1"/>
  <c r="K1273" i="1"/>
  <c r="K1281" i="1"/>
  <c r="K1098" i="1"/>
  <c r="K1264" i="1"/>
  <c r="K823" i="1"/>
  <c r="K954" i="1"/>
  <c r="K1272" i="1"/>
  <c r="K1305" i="1"/>
  <c r="K981" i="1"/>
  <c r="K674" i="1"/>
  <c r="K340" i="1"/>
  <c r="J277" i="25" s="1"/>
  <c r="K277" i="25" s="1"/>
  <c r="K57" i="1"/>
  <c r="K294" i="1"/>
  <c r="K608" i="1"/>
  <c r="K395" i="1"/>
  <c r="K1237" i="1"/>
  <c r="K1288" i="1"/>
  <c r="K1233" i="1"/>
  <c r="K1068" i="1"/>
  <c r="K870" i="1"/>
  <c r="K1110" i="1"/>
  <c r="K904" i="1"/>
  <c r="K688" i="1"/>
  <c r="K1289" i="1"/>
  <c r="K687" i="1"/>
  <c r="K470" i="1"/>
  <c r="K650" i="1"/>
  <c r="K1225" i="1"/>
  <c r="K842" i="1"/>
  <c r="K811" i="1"/>
  <c r="J748" i="25" s="1"/>
  <c r="K748" i="25" s="1"/>
  <c r="K697" i="1"/>
  <c r="K998" i="1"/>
  <c r="K722" i="1"/>
  <c r="K367" i="1"/>
  <c r="K736" i="1"/>
  <c r="K1011" i="1"/>
  <c r="K160" i="1"/>
  <c r="K331" i="1"/>
  <c r="K462" i="1"/>
  <c r="J399" i="25" s="1"/>
  <c r="K399" i="25" s="1"/>
  <c r="K1179" i="1"/>
  <c r="K655" i="1"/>
  <c r="J592" i="25" s="1"/>
  <c r="K592" i="25" s="1"/>
  <c r="C6" i="27"/>
  <c r="D5" i="27"/>
  <c r="D7" i="31"/>
  <c r="D8" i="31"/>
  <c r="D2" i="27"/>
  <c r="D155" i="27"/>
  <c r="D553" i="27"/>
  <c r="D604" i="27"/>
  <c r="D608" i="27"/>
  <c r="D104" i="27"/>
  <c r="D141" i="27"/>
  <c r="D502" i="31"/>
  <c r="D12" i="27"/>
  <c r="D277" i="27"/>
  <c r="D284" i="27"/>
  <c r="I922" i="25"/>
  <c r="D312" i="27"/>
  <c r="D29" i="27"/>
  <c r="D62" i="27"/>
  <c r="D192" i="31"/>
  <c r="D287" i="31"/>
  <c r="D40" i="31"/>
  <c r="D13" i="27"/>
  <c r="D534" i="31"/>
  <c r="D547" i="31"/>
  <c r="D751" i="31"/>
  <c r="D519" i="27"/>
  <c r="D163" i="27"/>
  <c r="D167" i="27"/>
  <c r="D535" i="27"/>
  <c r="D58" i="31"/>
  <c r="D72" i="31"/>
  <c r="I171" i="25"/>
  <c r="D227" i="27"/>
  <c r="I156" i="25"/>
  <c r="D471" i="27"/>
  <c r="D31" i="27"/>
  <c r="D222" i="27"/>
  <c r="D365" i="27"/>
  <c r="I228" i="25"/>
  <c r="I599" i="25"/>
  <c r="D412" i="27"/>
  <c r="D72" i="27"/>
  <c r="D417" i="27"/>
  <c r="D511" i="27"/>
  <c r="D11" i="27"/>
  <c r="D403" i="27"/>
  <c r="D45" i="27"/>
  <c r="D180" i="27"/>
  <c r="I668" i="25"/>
  <c r="I1276" i="25"/>
  <c r="D468" i="27"/>
  <c r="D539" i="27"/>
  <c r="D598" i="27"/>
  <c r="I185" i="25"/>
  <c r="I501" i="25"/>
  <c r="D332" i="31"/>
  <c r="D203" i="27"/>
  <c r="D699" i="31"/>
  <c r="D522" i="27"/>
  <c r="I241" i="25"/>
  <c r="I734" i="25"/>
  <c r="D533" i="27"/>
  <c r="D897" i="31"/>
  <c r="D20" i="27"/>
  <c r="D111" i="27"/>
  <c r="D213" i="31"/>
  <c r="D252" i="31"/>
  <c r="D406" i="27"/>
  <c r="D413" i="27"/>
  <c r="D526" i="27"/>
  <c r="D8" i="27"/>
  <c r="D437" i="27"/>
  <c r="D182" i="27"/>
  <c r="I1019" i="25"/>
  <c r="D541" i="31"/>
  <c r="D657" i="31"/>
  <c r="D456" i="27"/>
  <c r="D552" i="27"/>
  <c r="D862" i="31"/>
  <c r="D592" i="27"/>
  <c r="D914" i="31"/>
  <c r="D93" i="31"/>
  <c r="I194" i="25"/>
  <c r="I523" i="25"/>
  <c r="D183" i="27"/>
  <c r="D402" i="31"/>
  <c r="I885" i="25"/>
  <c r="I991" i="25"/>
  <c r="D415" i="27"/>
  <c r="D549" i="27"/>
  <c r="D557" i="27"/>
  <c r="D55" i="27"/>
  <c r="D84" i="27"/>
  <c r="D231" i="31"/>
  <c r="D334" i="31"/>
  <c r="D339" i="31"/>
  <c r="D200" i="27"/>
  <c r="D219" i="27"/>
  <c r="D339" i="27"/>
  <c r="D419" i="27"/>
  <c r="D429" i="27"/>
  <c r="D433" i="27"/>
  <c r="D679" i="31"/>
  <c r="D480" i="27"/>
  <c r="D779" i="31"/>
  <c r="D566" i="27"/>
  <c r="D867" i="31"/>
  <c r="D43" i="27"/>
  <c r="D635" i="31"/>
  <c r="D742" i="31"/>
  <c r="D578" i="27"/>
  <c r="D611" i="27"/>
  <c r="D26" i="31"/>
  <c r="D101" i="27"/>
  <c r="D267" i="27"/>
  <c r="D274" i="27"/>
  <c r="I934" i="25"/>
  <c r="D300" i="27"/>
  <c r="D730" i="31"/>
  <c r="D617" i="27"/>
  <c r="D920" i="31"/>
  <c r="D146" i="27"/>
  <c r="I579" i="25"/>
  <c r="I635" i="25"/>
  <c r="D187" i="27"/>
  <c r="D252" i="27"/>
  <c r="D451" i="31"/>
  <c r="D455" i="31"/>
  <c r="I978" i="25"/>
  <c r="D388" i="27"/>
  <c r="I1227" i="25"/>
  <c r="D65" i="31"/>
  <c r="D119" i="27"/>
  <c r="D217" i="31"/>
  <c r="D139" i="27"/>
  <c r="D191" i="27"/>
  <c r="I1005" i="25"/>
  <c r="D366" i="27"/>
  <c r="D52" i="27"/>
  <c r="D65" i="27"/>
  <c r="D161" i="31"/>
  <c r="I37" i="25"/>
  <c r="D19" i="27"/>
  <c r="D102" i="27"/>
  <c r="D150" i="27"/>
  <c r="I514" i="25"/>
  <c r="D162" i="27"/>
  <c r="D172" i="27"/>
  <c r="D185" i="27"/>
  <c r="D223" i="27"/>
  <c r="D241" i="27"/>
  <c r="D264" i="27"/>
  <c r="D271" i="27"/>
  <c r="D282" i="27"/>
  <c r="D287" i="27"/>
  <c r="D465" i="31"/>
  <c r="I1262" i="25"/>
  <c r="D626" i="31"/>
  <c r="D637" i="31"/>
  <c r="D507" i="27"/>
  <c r="D538" i="27"/>
  <c r="D176" i="27"/>
  <c r="I1271" i="25"/>
  <c r="D508" i="27"/>
  <c r="D320" i="31"/>
  <c r="D35" i="27"/>
  <c r="D51" i="27"/>
  <c r="I395" i="25"/>
  <c r="D123" i="27"/>
  <c r="D254" i="27"/>
  <c r="D165" i="27"/>
  <c r="D849" i="31"/>
  <c r="D53" i="27"/>
  <c r="D59" i="27"/>
  <c r="D99" i="31"/>
  <c r="D310" i="31"/>
  <c r="D189" i="27"/>
  <c r="D236" i="27"/>
  <c r="I929" i="25"/>
  <c r="D297" i="27"/>
  <c r="D320" i="27"/>
  <c r="D380" i="27"/>
  <c r="D473" i="27"/>
  <c r="D494" i="27"/>
  <c r="D520" i="27"/>
  <c r="D546" i="27"/>
  <c r="D569" i="27"/>
  <c r="D589" i="27"/>
  <c r="D610" i="27"/>
  <c r="D770" i="31"/>
  <c r="D877" i="31"/>
  <c r="D606" i="27"/>
  <c r="D76" i="27"/>
  <c r="D376" i="31"/>
  <c r="D439" i="27"/>
  <c r="D584" i="27"/>
  <c r="D31" i="31"/>
  <c r="D193" i="31"/>
  <c r="I741" i="25"/>
  <c r="D298" i="27"/>
  <c r="D373" i="27"/>
  <c r="I1297" i="25"/>
  <c r="D462" i="27"/>
  <c r="I583" i="25"/>
  <c r="I1060" i="25"/>
  <c r="D67" i="27"/>
  <c r="D33" i="27"/>
  <c r="D40" i="27"/>
  <c r="D118" i="31"/>
  <c r="D170" i="27"/>
  <c r="D201" i="27"/>
  <c r="D212" i="27"/>
  <c r="I843" i="25"/>
  <c r="I851" i="25"/>
  <c r="D352" i="27"/>
  <c r="D384" i="27"/>
  <c r="D518" i="27"/>
  <c r="D778" i="31"/>
  <c r="D564" i="27"/>
  <c r="H116" i="25"/>
  <c r="I377" i="25"/>
  <c r="H123" i="25"/>
  <c r="C57" i="27"/>
  <c r="D41" i="27"/>
  <c r="D29" i="31"/>
  <c r="C53" i="27"/>
  <c r="D156" i="31"/>
  <c r="C8" i="27"/>
  <c r="D49" i="27"/>
  <c r="C36" i="27"/>
  <c r="C14" i="27"/>
  <c r="D14" i="27"/>
  <c r="H444" i="25"/>
  <c r="C23" i="31"/>
  <c r="C28" i="27"/>
  <c r="C43" i="27"/>
  <c r="C72" i="31"/>
  <c r="C48" i="27"/>
  <c r="C81" i="31"/>
  <c r="C52" i="27"/>
  <c r="C194" i="31"/>
  <c r="H396" i="25"/>
  <c r="C15" i="27"/>
  <c r="D32" i="27"/>
  <c r="C66" i="27"/>
  <c r="H223" i="25"/>
  <c r="H243" i="25"/>
  <c r="C145" i="31"/>
  <c r="C220" i="31"/>
  <c r="D244" i="27"/>
  <c r="C116" i="27"/>
  <c r="I65" i="25"/>
  <c r="D36" i="27"/>
  <c r="I123" i="25"/>
  <c r="C90" i="27"/>
  <c r="D173" i="31"/>
  <c r="I369" i="25"/>
  <c r="D7" i="27"/>
  <c r="C25" i="27"/>
  <c r="C29" i="27"/>
  <c r="D58" i="27"/>
  <c r="H180" i="25"/>
  <c r="H230" i="25"/>
  <c r="D85" i="27"/>
  <c r="C93" i="27"/>
  <c r="D96" i="27"/>
  <c r="C101" i="27"/>
  <c r="D109" i="27"/>
  <c r="I362" i="25"/>
  <c r="I424" i="25"/>
  <c r="D224" i="31"/>
  <c r="H535" i="25"/>
  <c r="D169" i="27"/>
  <c r="D237" i="27"/>
  <c r="D429" i="31"/>
  <c r="D441" i="31"/>
  <c r="D416" i="27"/>
  <c r="C86" i="27"/>
  <c r="C16" i="27"/>
  <c r="C21" i="27"/>
  <c r="C33" i="27"/>
  <c r="D46" i="27"/>
  <c r="C50" i="27"/>
  <c r="D137" i="31"/>
  <c r="C94" i="27"/>
  <c r="C97" i="27"/>
  <c r="C117" i="27"/>
  <c r="D136" i="27"/>
  <c r="D230" i="27"/>
  <c r="D233" i="27"/>
  <c r="D433" i="31"/>
  <c r="D291" i="27"/>
  <c r="D476" i="31"/>
  <c r="D322" i="27"/>
  <c r="D328" i="27"/>
  <c r="H369" i="25"/>
  <c r="C54" i="27"/>
  <c r="C138" i="27"/>
  <c r="I555" i="25"/>
  <c r="C329" i="31"/>
  <c r="D444" i="27"/>
  <c r="C23" i="27"/>
  <c r="C53" i="31"/>
  <c r="C136" i="27"/>
  <c r="C37" i="27"/>
  <c r="H125" i="25"/>
  <c r="C62" i="27"/>
  <c r="C80" i="27"/>
  <c r="C134" i="27"/>
  <c r="C17" i="31"/>
  <c r="C22" i="27"/>
  <c r="D30" i="27"/>
  <c r="I95" i="25"/>
  <c r="I102" i="25"/>
  <c r="C38" i="27"/>
  <c r="I118" i="25"/>
  <c r="D47" i="27"/>
  <c r="C65" i="27"/>
  <c r="H227" i="25"/>
  <c r="D91" i="27"/>
  <c r="C193" i="31"/>
  <c r="C111" i="27"/>
  <c r="C228" i="31"/>
  <c r="I460" i="25"/>
  <c r="D142" i="27"/>
  <c r="H508" i="25"/>
  <c r="C161" i="27"/>
  <c r="D207" i="27"/>
  <c r="D357" i="31"/>
  <c r="I947" i="25"/>
  <c r="I996" i="25"/>
  <c r="D407" i="27"/>
  <c r="D400" i="27"/>
  <c r="C269" i="31"/>
  <c r="C9" i="27"/>
  <c r="H68" i="25"/>
  <c r="H82" i="25"/>
  <c r="H255" i="25"/>
  <c r="H279" i="25"/>
  <c r="C210" i="31"/>
  <c r="H551" i="25"/>
  <c r="C14" i="31"/>
  <c r="D18" i="27"/>
  <c r="D27" i="27"/>
  <c r="C43" i="31"/>
  <c r="I82" i="25"/>
  <c r="I103" i="25"/>
  <c r="H241" i="25"/>
  <c r="C83" i="27"/>
  <c r="D139" i="31"/>
  <c r="C160" i="31"/>
  <c r="D114" i="27"/>
  <c r="I419" i="25"/>
  <c r="I592" i="25"/>
  <c r="I709" i="25"/>
  <c r="D358" i="31"/>
  <c r="D278" i="27"/>
  <c r="D338" i="27"/>
  <c r="D363" i="27"/>
  <c r="H320" i="25"/>
  <c r="D212" i="31"/>
  <c r="C184" i="27"/>
  <c r="H237" i="25"/>
  <c r="C54" i="31"/>
  <c r="H142" i="25"/>
  <c r="C107" i="31"/>
  <c r="C185" i="31"/>
  <c r="H412" i="25"/>
  <c r="C20" i="31"/>
  <c r="H69" i="25"/>
  <c r="D54" i="31"/>
  <c r="D76" i="31"/>
  <c r="H164" i="25"/>
  <c r="C108" i="31"/>
  <c r="C117" i="31"/>
  <c r="D126" i="27"/>
  <c r="D330" i="27"/>
  <c r="D542" i="31"/>
  <c r="D349" i="27"/>
  <c r="D386" i="27"/>
  <c r="D390" i="27"/>
  <c r="D394" i="27"/>
  <c r="D270" i="27"/>
  <c r="D292" i="27"/>
  <c r="D344" i="27"/>
  <c r="D387" i="27"/>
  <c r="I1222" i="25"/>
  <c r="H282" i="25"/>
  <c r="C108" i="27"/>
  <c r="D116" i="27"/>
  <c r="D120" i="27"/>
  <c r="I423" i="25"/>
  <c r="I436" i="25"/>
  <c r="D143" i="27"/>
  <c r="D149" i="27"/>
  <c r="D154" i="27"/>
  <c r="D283" i="31"/>
  <c r="D305" i="31"/>
  <c r="D302" i="27"/>
  <c r="D355" i="27"/>
  <c r="D361" i="27"/>
  <c r="D422" i="27"/>
  <c r="D655" i="31"/>
  <c r="D458" i="27"/>
  <c r="D540" i="27"/>
  <c r="D836" i="31"/>
  <c r="D929" i="31"/>
  <c r="C284" i="31"/>
  <c r="D209" i="27"/>
  <c r="D234" i="27"/>
  <c r="D398" i="31"/>
  <c r="D258" i="27"/>
  <c r="D477" i="31"/>
  <c r="I1028" i="25"/>
  <c r="D621" i="31"/>
  <c r="D650" i="31"/>
  <c r="D492" i="27"/>
  <c r="D501" i="27"/>
  <c r="H481" i="25"/>
  <c r="C145" i="27"/>
  <c r="D173" i="27"/>
  <c r="I824" i="25"/>
  <c r="I858" i="25"/>
  <c r="D266" i="27"/>
  <c r="D585" i="31"/>
  <c r="D397" i="27"/>
  <c r="D401" i="27"/>
  <c r="D525" i="27"/>
  <c r="D933" i="31"/>
  <c r="D122" i="27"/>
  <c r="D242" i="31"/>
  <c r="D147" i="27"/>
  <c r="I513" i="25"/>
  <c r="C272" i="31"/>
  <c r="H580" i="25"/>
  <c r="D213" i="27"/>
  <c r="I921" i="25"/>
  <c r="D293" i="27"/>
  <c r="D317" i="27"/>
  <c r="D368" i="27"/>
  <c r="D434" i="27"/>
  <c r="D445" i="27"/>
  <c r="D452" i="27"/>
  <c r="D486" i="27"/>
  <c r="D576" i="27"/>
  <c r="D516" i="27"/>
  <c r="D558" i="27"/>
  <c r="D575" i="27"/>
  <c r="D908" i="31"/>
  <c r="D613" i="27"/>
  <c r="D550" i="27"/>
  <c r="D590" i="27"/>
  <c r="D593" i="27"/>
  <c r="D931" i="31"/>
  <c r="D531" i="27"/>
  <c r="D551" i="27"/>
  <c r="D563" i="27"/>
  <c r="I690" i="25"/>
  <c r="D268" i="27"/>
  <c r="D321" i="27"/>
  <c r="I1095" i="25"/>
  <c r="D615" i="31"/>
  <c r="D449" i="27"/>
  <c r="D904" i="31"/>
  <c r="D612" i="27"/>
  <c r="D10" i="27"/>
  <c r="I13" i="25"/>
  <c r="I132" i="25"/>
  <c r="D162" i="31"/>
  <c r="I305" i="25"/>
  <c r="I340" i="25"/>
  <c r="D239" i="31"/>
  <c r="I459" i="25"/>
  <c r="D314" i="27"/>
  <c r="D503" i="31"/>
  <c r="I1000" i="25"/>
  <c r="D228" i="31"/>
  <c r="I440" i="25"/>
  <c r="D188" i="27"/>
  <c r="D323" i="31"/>
  <c r="I646" i="25"/>
  <c r="D367" i="31"/>
  <c r="I731" i="25"/>
  <c r="D64" i="31"/>
  <c r="I121" i="25"/>
  <c r="D103" i="31"/>
  <c r="I192" i="25"/>
  <c r="D79" i="27"/>
  <c r="D127" i="31"/>
  <c r="I234" i="25"/>
  <c r="D194" i="31"/>
  <c r="I368" i="25"/>
  <c r="D211" i="31"/>
  <c r="I503" i="25"/>
  <c r="I27" i="25"/>
  <c r="D22" i="27"/>
  <c r="D32" i="31"/>
  <c r="I53" i="25"/>
  <c r="D159" i="27"/>
  <c r="I542" i="25"/>
  <c r="C101" i="31"/>
  <c r="H187" i="25"/>
  <c r="C113" i="31"/>
  <c r="H207" i="25"/>
  <c r="D83" i="27"/>
  <c r="D134" i="31"/>
  <c r="I248" i="25"/>
  <c r="H24" i="25"/>
  <c r="C40" i="31"/>
  <c r="H72" i="25"/>
  <c r="I122" i="25"/>
  <c r="H222" i="25"/>
  <c r="I293" i="25"/>
  <c r="I415" i="25"/>
  <c r="D81" i="27"/>
  <c r="I242" i="25"/>
  <c r="H66" i="25"/>
  <c r="C17" i="27"/>
  <c r="C24" i="31"/>
  <c r="H41" i="25"/>
  <c r="H107" i="25"/>
  <c r="C61" i="31"/>
  <c r="D171" i="27"/>
  <c r="D294" i="31"/>
  <c r="I584" i="25"/>
  <c r="H130" i="25"/>
  <c r="C41" i="31"/>
  <c r="H73" i="25"/>
  <c r="D73" i="31"/>
  <c r="I137" i="25"/>
  <c r="I159" i="25"/>
  <c r="D15" i="27"/>
  <c r="I33" i="25"/>
  <c r="D25" i="27"/>
  <c r="D37" i="31"/>
  <c r="I66" i="25"/>
  <c r="D50" i="31"/>
  <c r="I87" i="25"/>
  <c r="I230" i="25"/>
  <c r="C161" i="31"/>
  <c r="H304" i="25"/>
  <c r="I310" i="25"/>
  <c r="I318" i="25"/>
  <c r="I363" i="25"/>
  <c r="D121" i="27"/>
  <c r="D208" i="31"/>
  <c r="H173" i="25"/>
  <c r="D70" i="27"/>
  <c r="D114" i="31"/>
  <c r="I208" i="25"/>
  <c r="D71" i="27"/>
  <c r="D115" i="31"/>
  <c r="I209" i="25"/>
  <c r="H284" i="25"/>
  <c r="D142" i="31"/>
  <c r="I261" i="25"/>
  <c r="D90" i="27"/>
  <c r="D150" i="31"/>
  <c r="I284" i="25"/>
  <c r="D390" i="31"/>
  <c r="I779" i="25"/>
  <c r="D235" i="27"/>
  <c r="D395" i="31"/>
  <c r="I786" i="25"/>
  <c r="H233" i="25"/>
  <c r="I233" i="25"/>
  <c r="I360" i="25"/>
  <c r="I481" i="25"/>
  <c r="D272" i="31"/>
  <c r="I531" i="25"/>
  <c r="I591" i="25"/>
  <c r="D116" i="31"/>
  <c r="D125" i="31"/>
  <c r="D99" i="27"/>
  <c r="I325" i="25"/>
  <c r="I347" i="25"/>
  <c r="D200" i="31"/>
  <c r="I382" i="25"/>
  <c r="I433" i="25"/>
  <c r="D235" i="31"/>
  <c r="I453" i="25"/>
  <c r="I524" i="25"/>
  <c r="H592" i="25"/>
  <c r="D178" i="27"/>
  <c r="D304" i="31"/>
  <c r="I611" i="25"/>
  <c r="D315" i="31"/>
  <c r="I633" i="25"/>
  <c r="D470" i="31"/>
  <c r="I941" i="25"/>
  <c r="I965" i="25"/>
  <c r="D307" i="27"/>
  <c r="D487" i="31"/>
  <c r="I972" i="25"/>
  <c r="D319" i="27"/>
  <c r="D399" i="27"/>
  <c r="D609" i="31"/>
  <c r="I1234" i="25"/>
  <c r="D80" i="27"/>
  <c r="D131" i="31"/>
  <c r="I240" i="25"/>
  <c r="D195" i="31"/>
  <c r="I370" i="25"/>
  <c r="D130" i="27"/>
  <c r="D229" i="31"/>
  <c r="I443" i="25"/>
  <c r="D300" i="31"/>
  <c r="I601" i="25"/>
  <c r="D328" i="31"/>
  <c r="I664" i="25"/>
  <c r="D285" i="27"/>
  <c r="D462" i="31"/>
  <c r="I915" i="25"/>
  <c r="D577" i="31"/>
  <c r="I1171" i="25"/>
  <c r="D199" i="27"/>
  <c r="D229" i="27"/>
  <c r="D386" i="31"/>
  <c r="I772" i="25"/>
  <c r="D499" i="31"/>
  <c r="I993" i="25"/>
  <c r="D536" i="31"/>
  <c r="I1081" i="25"/>
  <c r="D570" i="31"/>
  <c r="I1152" i="25"/>
  <c r="D457" i="27"/>
  <c r="D683" i="31"/>
  <c r="D42" i="31"/>
  <c r="I74" i="25"/>
  <c r="D67" i="31"/>
  <c r="I128" i="25"/>
  <c r="D88" i="31"/>
  <c r="D128" i="31"/>
  <c r="I235" i="25"/>
  <c r="H436" i="25"/>
  <c r="I618" i="25"/>
  <c r="D184" i="27"/>
  <c r="D316" i="31"/>
  <c r="I634" i="25"/>
  <c r="D193" i="27"/>
  <c r="D333" i="31"/>
  <c r="I675" i="25"/>
  <c r="D205" i="27"/>
  <c r="D349" i="31"/>
  <c r="I703" i="25"/>
  <c r="D362" i="31"/>
  <c r="I723" i="25"/>
  <c r="D400" i="31"/>
  <c r="I797" i="25"/>
  <c r="I817" i="25"/>
  <c r="D260" i="27"/>
  <c r="D432" i="31"/>
  <c r="I859" i="25"/>
  <c r="I902" i="25"/>
  <c r="D325" i="27"/>
  <c r="I1035" i="25"/>
  <c r="D337" i="27"/>
  <c r="I1075" i="25"/>
  <c r="D453" i="27"/>
  <c r="D503" i="27"/>
  <c r="D752" i="31"/>
  <c r="D221" i="27"/>
  <c r="D378" i="31"/>
  <c r="I752" i="25"/>
  <c r="D286" i="27"/>
  <c r="I916" i="25"/>
  <c r="D468" i="31"/>
  <c r="I962" i="25"/>
  <c r="D611" i="31"/>
  <c r="I1236" i="25"/>
  <c r="I403" i="25"/>
  <c r="D326" i="31"/>
  <c r="I649" i="25"/>
  <c r="D363" i="31"/>
  <c r="I724" i="25"/>
  <c r="I856" i="25"/>
  <c r="D296" i="27"/>
  <c r="I943" i="25"/>
  <c r="D304" i="27"/>
  <c r="D484" i="31"/>
  <c r="I969" i="25"/>
  <c r="D311" i="27"/>
  <c r="D497" i="31"/>
  <c r="I990" i="25"/>
  <c r="D323" i="27"/>
  <c r="I1031" i="25"/>
  <c r="I1090" i="25"/>
  <c r="D348" i="27"/>
  <c r="I1104" i="25"/>
  <c r="I202" i="25"/>
  <c r="H523" i="25"/>
  <c r="D166" i="27"/>
  <c r="D288" i="31"/>
  <c r="I565" i="25"/>
  <c r="D174" i="27"/>
  <c r="D299" i="31"/>
  <c r="D175" i="27"/>
  <c r="D301" i="31"/>
  <c r="I604" i="25"/>
  <c r="D224" i="27"/>
  <c r="I759" i="25"/>
  <c r="D288" i="27"/>
  <c r="I926" i="25"/>
  <c r="D318" i="27"/>
  <c r="I1053" i="25"/>
  <c r="I1132" i="25"/>
  <c r="I1230" i="25"/>
  <c r="H1264" i="25"/>
  <c r="H843" i="25"/>
  <c r="H668" i="25"/>
  <c r="H583" i="25"/>
  <c r="H991" i="25"/>
  <c r="H921" i="25"/>
  <c r="H1276" i="25"/>
  <c r="D261" i="27"/>
  <c r="I863" i="25"/>
  <c r="D335" i="27"/>
  <c r="I1066" i="25"/>
  <c r="D372" i="27"/>
  <c r="D579" i="31"/>
  <c r="I1173" i="25"/>
  <c r="I422" i="25"/>
  <c r="D291" i="31"/>
  <c r="I571" i="25"/>
  <c r="I738" i="25"/>
  <c r="D305" i="27"/>
  <c r="D485" i="31"/>
  <c r="I970" i="25"/>
  <c r="D354" i="27"/>
  <c r="D558" i="31"/>
  <c r="I1125" i="25"/>
  <c r="D379" i="27"/>
  <c r="I1187" i="25"/>
  <c r="H377" i="25"/>
  <c r="D179" i="27"/>
  <c r="D306" i="31"/>
  <c r="I614" i="25"/>
  <c r="D194" i="27"/>
  <c r="D335" i="31"/>
  <c r="I677" i="25"/>
  <c r="D411" i="31"/>
  <c r="I822" i="25"/>
  <c r="D478" i="31"/>
  <c r="I957" i="25"/>
  <c r="D483" i="31"/>
  <c r="I964" i="25"/>
  <c r="D359" i="27"/>
  <c r="D564" i="31"/>
  <c r="I1139" i="25"/>
  <c r="D598" i="31"/>
  <c r="I1207" i="25"/>
  <c r="D461" i="27"/>
  <c r="D691" i="31"/>
  <c r="D22" i="31"/>
  <c r="I264" i="25"/>
  <c r="D95" i="27"/>
  <c r="D164" i="31"/>
  <c r="I307" i="25"/>
  <c r="D183" i="31"/>
  <c r="I342" i="25"/>
  <c r="H367" i="25"/>
  <c r="D115" i="27"/>
  <c r="D202" i="31"/>
  <c r="I387" i="25"/>
  <c r="I450" i="25"/>
  <c r="D133" i="27"/>
  <c r="D238" i="31"/>
  <c r="I458" i="25"/>
  <c r="H461" i="25"/>
  <c r="I461" i="25"/>
  <c r="D137" i="27"/>
  <c r="D244" i="31"/>
  <c r="I471" i="25"/>
  <c r="I494" i="25"/>
  <c r="D266" i="31"/>
  <c r="I521" i="25"/>
  <c r="D270" i="31"/>
  <c r="I529" i="25"/>
  <c r="D289" i="31"/>
  <c r="I566" i="25"/>
  <c r="D314" i="31"/>
  <c r="I632" i="25"/>
  <c r="D186" i="27"/>
  <c r="D321" i="31"/>
  <c r="I641" i="25"/>
  <c r="D262" i="27"/>
  <c r="D435" i="31"/>
  <c r="I864" i="25"/>
  <c r="D512" i="31"/>
  <c r="I1033" i="25"/>
  <c r="I367" i="25"/>
  <c r="I696" i="25"/>
  <c r="D360" i="31"/>
  <c r="I719" i="25"/>
  <c r="D392" i="31"/>
  <c r="I1259" i="25"/>
  <c r="D435" i="27"/>
  <c r="D649" i="31"/>
  <c r="D688" i="31"/>
  <c r="D706" i="31"/>
  <c r="D476" i="27"/>
  <c r="D711" i="31"/>
  <c r="D497" i="27"/>
  <c r="D741" i="31"/>
  <c r="D755" i="31"/>
  <c r="D514" i="27"/>
  <c r="D543" i="27"/>
  <c r="D804" i="31"/>
  <c r="D559" i="27"/>
  <c r="D823" i="31"/>
  <c r="I1063" i="25"/>
  <c r="I1168" i="25"/>
  <c r="I1264" i="25"/>
  <c r="D759" i="31"/>
  <c r="D853" i="31"/>
  <c r="D281" i="27"/>
  <c r="D458" i="31"/>
  <c r="I907" i="25"/>
  <c r="D530" i="31"/>
  <c r="I1069" i="25"/>
  <c r="H1105" i="25"/>
  <c r="D559" i="31"/>
  <c r="I1129" i="25"/>
  <c r="D381" i="27"/>
  <c r="D589" i="31"/>
  <c r="I1192" i="25"/>
  <c r="I1241" i="25"/>
  <c r="D617" i="31"/>
  <c r="I1258" i="25"/>
  <c r="D423" i="27"/>
  <c r="D633" i="31"/>
  <c r="I1304" i="25"/>
  <c r="I1308" i="25"/>
  <c r="D640" i="31"/>
  <c r="D447" i="27"/>
  <c r="D668" i="31"/>
  <c r="D693" i="31"/>
  <c r="D704" i="31"/>
  <c r="D483" i="27"/>
  <c r="D588" i="27"/>
  <c r="D896" i="31"/>
  <c r="D289" i="27"/>
  <c r="I927" i="25"/>
  <c r="D313" i="27"/>
  <c r="D501" i="31"/>
  <c r="I998" i="25"/>
  <c r="I1105" i="25"/>
  <c r="I1122" i="25"/>
  <c r="D567" i="31"/>
  <c r="I1145" i="25"/>
  <c r="D700" i="31"/>
  <c r="D477" i="27"/>
  <c r="D232" i="27"/>
  <c r="D391" i="31"/>
  <c r="I780" i="25"/>
  <c r="I1154" i="25"/>
  <c r="D376" i="27"/>
  <c r="D506" i="27"/>
  <c r="D757" i="31"/>
  <c r="D797" i="31"/>
  <c r="H922" i="25"/>
  <c r="H947" i="25"/>
  <c r="H996" i="25"/>
  <c r="H1019" i="25"/>
  <c r="D593" i="31"/>
  <c r="I1199" i="25"/>
  <c r="D454" i="27"/>
  <c r="D475" i="27"/>
  <c r="D723" i="31"/>
  <c r="D747" i="31"/>
  <c r="I954" i="25"/>
  <c r="D308" i="27"/>
  <c r="D531" i="31"/>
  <c r="I1070" i="25"/>
  <c r="D347" i="27"/>
  <c r="D545" i="31"/>
  <c r="I1097" i="25"/>
  <c r="D392" i="27"/>
  <c r="I1215" i="25"/>
  <c r="D616" i="31"/>
  <c r="I1256" i="25"/>
  <c r="D410" i="27"/>
  <c r="D620" i="31"/>
  <c r="I1272" i="25"/>
  <c r="D446" i="27"/>
  <c r="D665" i="31"/>
  <c r="D491" i="27"/>
  <c r="D512" i="27"/>
  <c r="D765" i="31"/>
  <c r="D521" i="27"/>
  <c r="D548" i="27"/>
  <c r="D811" i="31"/>
  <c r="D608" i="31"/>
  <c r="I1231" i="25"/>
  <c r="I1266" i="25"/>
  <c r="D432" i="27"/>
  <c r="D645" i="31"/>
  <c r="D687" i="31"/>
  <c r="D419" i="31"/>
  <c r="I835" i="25"/>
  <c r="D426" i="31"/>
  <c r="I846" i="25"/>
  <c r="H851" i="25"/>
  <c r="H929" i="25"/>
  <c r="D303" i="27"/>
  <c r="D482" i="31"/>
  <c r="I963" i="25"/>
  <c r="I1040" i="25"/>
  <c r="D550" i="31"/>
  <c r="I1109" i="25"/>
  <c r="D367" i="27"/>
  <c r="I1161" i="25"/>
  <c r="I1273" i="25"/>
  <c r="H1297" i="25"/>
  <c r="D666" i="31"/>
  <c r="D463" i="31"/>
  <c r="D509" i="31"/>
  <c r="I1025" i="25"/>
  <c r="D341" i="27"/>
  <c r="D538" i="31"/>
  <c r="I1083" i="25"/>
  <c r="D345" i="27"/>
  <c r="D544" i="31"/>
  <c r="I1094" i="25"/>
  <c r="D353" i="27"/>
  <c r="D556" i="31"/>
  <c r="I1119" i="25"/>
  <c r="D364" i="27"/>
  <c r="D571" i="31"/>
  <c r="I1157" i="25"/>
  <c r="D500" i="27"/>
  <c r="D749" i="31"/>
  <c r="D602" i="27"/>
  <c r="D451" i="27"/>
  <c r="D686" i="31"/>
  <c r="D738" i="31"/>
  <c r="D545" i="27"/>
  <c r="D824" i="31"/>
  <c r="D846" i="31"/>
  <c r="D581" i="27"/>
  <c r="D875" i="31"/>
  <c r="D891" i="31"/>
  <c r="D927" i="31"/>
  <c r="D969" i="31"/>
  <c r="D485" i="27"/>
  <c r="D727" i="31"/>
  <c r="D843" i="31"/>
  <c r="D504" i="27"/>
  <c r="D753" i="31"/>
  <c r="D513" i="27"/>
  <c r="D766" i="31"/>
  <c r="D815" i="31"/>
  <c r="D565" i="27"/>
  <c r="D847" i="31"/>
  <c r="D889" i="31"/>
  <c r="D939" i="31"/>
  <c r="D966" i="31"/>
  <c r="D970" i="31"/>
  <c r="D495" i="27"/>
  <c r="D505" i="27"/>
  <c r="D756" i="31"/>
  <c r="D544" i="27"/>
  <c r="D805" i="31"/>
  <c r="D579" i="27"/>
  <c r="D868" i="31"/>
  <c r="D912" i="31"/>
  <c r="D946" i="31"/>
  <c r="D754" i="31"/>
  <c r="D537" i="27"/>
  <c r="D822" i="31"/>
  <c r="D825" i="31"/>
  <c r="D826" i="31"/>
  <c r="D562" i="27"/>
  <c r="D828" i="31"/>
  <c r="D838" i="31"/>
  <c r="D854" i="31"/>
  <c r="D872" i="31"/>
  <c r="D882" i="31"/>
  <c r="D893" i="31"/>
  <c r="D591" i="27"/>
  <c r="D909" i="31"/>
  <c r="D932" i="31"/>
  <c r="D605" i="27"/>
  <c r="D950" i="31"/>
  <c r="D609" i="27"/>
  <c r="D443" i="27"/>
  <c r="D661" i="31"/>
  <c r="D600" i="27"/>
  <c r="D940" i="31"/>
  <c r="D816" i="31"/>
  <c r="D839" i="31"/>
  <c r="D855" i="31"/>
  <c r="D883" i="31"/>
  <c r="D587" i="27"/>
  <c r="D894" i="31"/>
  <c r="D910" i="31"/>
  <c r="D957" i="31"/>
  <c r="D959" i="31"/>
  <c r="D528" i="27"/>
  <c r="D782" i="31"/>
  <c r="D582" i="27"/>
  <c r="D878" i="31"/>
  <c r="D895" i="31"/>
  <c r="D601" i="27"/>
  <c r="D945" i="31"/>
  <c r="D607" i="27"/>
  <c r="D954" i="31"/>
  <c r="D448" i="27"/>
  <c r="D669" i="31"/>
  <c r="D509" i="27"/>
  <c r="D761" i="31"/>
  <c r="D773" i="31"/>
  <c r="D799" i="31"/>
  <c r="D807" i="31"/>
  <c r="D567" i="27"/>
  <c r="D833" i="31"/>
  <c r="D844" i="31"/>
  <c r="D901" i="31"/>
  <c r="D925" i="31"/>
  <c r="D968" i="31"/>
  <c r="D515" i="27"/>
  <c r="D767" i="31"/>
  <c r="D532" i="27"/>
  <c r="D789" i="31"/>
  <c r="D907" i="31"/>
  <c r="D930" i="31"/>
  <c r="D605" i="31"/>
  <c r="D411" i="27"/>
  <c r="D622" i="31"/>
  <c r="I1278" i="25"/>
  <c r="D629" i="31"/>
  <c r="I1293" i="25"/>
  <c r="D421" i="27"/>
  <c r="I1300" i="25"/>
  <c r="D424" i="27"/>
  <c r="I1305" i="25"/>
  <c r="D651" i="31"/>
  <c r="D653" i="31"/>
  <c r="D680" i="31"/>
  <c r="D702" i="31"/>
  <c r="D712" i="31"/>
  <c r="D482" i="27"/>
  <c r="D724" i="31"/>
  <c r="D745" i="31"/>
  <c r="D510" i="27"/>
  <c r="D554" i="27"/>
  <c r="D817" i="31"/>
  <c r="D572" i="27"/>
  <c r="D845" i="31"/>
  <c r="D580" i="27"/>
  <c r="D870" i="31"/>
  <c r="D874" i="31"/>
  <c r="D923" i="31"/>
  <c r="D926" i="31"/>
  <c r="D934" i="31"/>
  <c r="D949" i="31"/>
  <c r="I2" i="27"/>
  <c r="E194" i="26" l="1"/>
  <c r="J243" i="25"/>
  <c r="K243" i="25" s="1"/>
  <c r="E325" i="27"/>
  <c r="E486" i="26"/>
  <c r="J644" i="25"/>
  <c r="K644" i="25" s="1"/>
  <c r="E193" i="27"/>
  <c r="E267" i="26"/>
  <c r="E151" i="31"/>
  <c r="J354" i="25"/>
  <c r="K354" i="25" s="1"/>
  <c r="E74" i="27"/>
  <c r="E70" i="26"/>
  <c r="E55" i="31"/>
  <c r="J84" i="25"/>
  <c r="K84" i="25" s="1"/>
  <c r="E233" i="27"/>
  <c r="E324" i="26"/>
  <c r="J436" i="25"/>
  <c r="K436" i="25" s="1"/>
  <c r="E845" i="26"/>
  <c r="J1123" i="25"/>
  <c r="K1123" i="25" s="1"/>
  <c r="E324" i="27"/>
  <c r="E485" i="26"/>
  <c r="J643" i="25"/>
  <c r="K643" i="25" s="1"/>
  <c r="E491" i="26"/>
  <c r="E254" i="31"/>
  <c r="J650" i="25"/>
  <c r="K650" i="25" s="1"/>
  <c r="E87" i="27"/>
  <c r="E100" i="26"/>
  <c r="E70" i="31"/>
  <c r="J121" i="25"/>
  <c r="K121" i="25" s="1"/>
  <c r="E259" i="26"/>
  <c r="J342" i="25"/>
  <c r="K342" i="25" s="1"/>
  <c r="E404" i="27"/>
  <c r="E624" i="26"/>
  <c r="J812" i="25"/>
  <c r="K812" i="25" s="1"/>
  <c r="E118" i="27"/>
  <c r="E153" i="26"/>
  <c r="J186" i="25"/>
  <c r="K186" i="25" s="1"/>
  <c r="E74" i="26"/>
  <c r="J88" i="25"/>
  <c r="K88" i="25" s="1"/>
  <c r="E543" i="26"/>
  <c r="J709" i="25"/>
  <c r="K709" i="25" s="1"/>
  <c r="E500" i="26"/>
  <c r="J659" i="25"/>
  <c r="K659" i="25" s="1"/>
  <c r="E797" i="26"/>
  <c r="E376" i="31"/>
  <c r="J1047" i="25"/>
  <c r="K1047" i="25" s="1"/>
  <c r="E700" i="26"/>
  <c r="J918" i="25"/>
  <c r="K918" i="25" s="1"/>
  <c r="E122" i="31"/>
  <c r="J272" i="25"/>
  <c r="K272" i="25" s="1"/>
  <c r="E168" i="27"/>
  <c r="E228" i="26"/>
  <c r="J292" i="25"/>
  <c r="K292" i="25" s="1"/>
  <c r="E592" i="27"/>
  <c r="E875" i="26"/>
  <c r="J1161" i="25"/>
  <c r="K1161" i="25" s="1"/>
  <c r="E105" i="26"/>
  <c r="E72" i="31"/>
  <c r="J126" i="25"/>
  <c r="K126" i="25" s="1"/>
  <c r="E412" i="26"/>
  <c r="E214" i="31"/>
  <c r="J546" i="25"/>
  <c r="K546" i="25" s="1"/>
  <c r="E154" i="27"/>
  <c r="E217" i="26"/>
  <c r="J270" i="25"/>
  <c r="K270" i="25" s="1"/>
  <c r="E512" i="27"/>
  <c r="E362" i="31"/>
  <c r="J1011" i="25"/>
  <c r="K1011" i="25" s="1"/>
  <c r="E577" i="27"/>
  <c r="E857" i="26"/>
  <c r="J1138" i="25"/>
  <c r="K1138" i="25" s="1"/>
  <c r="E297" i="27"/>
  <c r="E439" i="26"/>
  <c r="E228" i="31"/>
  <c r="J582" i="25"/>
  <c r="K582" i="25" s="1"/>
  <c r="E879" i="26"/>
  <c r="J1166" i="25"/>
  <c r="K1166" i="25" s="1"/>
  <c r="E153" i="31"/>
  <c r="J359" i="25"/>
  <c r="K359" i="25" s="1"/>
  <c r="E620" i="27"/>
  <c r="E913" i="26"/>
  <c r="E430" i="31"/>
  <c r="J1219" i="25"/>
  <c r="K1219" i="25" s="1"/>
  <c r="E618" i="27"/>
  <c r="E911" i="26"/>
  <c r="J1216" i="25"/>
  <c r="K1216" i="25" s="1"/>
  <c r="E231" i="27"/>
  <c r="E322" i="26"/>
  <c r="J433" i="25"/>
  <c r="K433" i="25" s="1"/>
  <c r="E178" i="31"/>
  <c r="J441" i="25"/>
  <c r="K441" i="25" s="1"/>
  <c r="E434" i="27"/>
  <c r="E664" i="26"/>
  <c r="J870" i="25"/>
  <c r="K870" i="25" s="1"/>
  <c r="E599" i="27"/>
  <c r="E886" i="26"/>
  <c r="J1178" i="25"/>
  <c r="K1178" i="25" s="1"/>
  <c r="E279" i="27"/>
  <c r="J532" i="25"/>
  <c r="K532" i="25" s="1"/>
  <c r="E331" i="27"/>
  <c r="E499" i="26"/>
  <c r="J658" i="25"/>
  <c r="K658" i="25" s="1"/>
  <c r="E49" i="27"/>
  <c r="E32" i="26"/>
  <c r="E42" i="31"/>
  <c r="J42" i="25"/>
  <c r="K42" i="25" s="1"/>
  <c r="E501" i="27"/>
  <c r="E756" i="26"/>
  <c r="J991" i="25"/>
  <c r="K991" i="25" s="1"/>
  <c r="E635" i="27"/>
  <c r="J1245" i="25"/>
  <c r="K1245" i="25" s="1"/>
  <c r="E934" i="26"/>
  <c r="J1264" i="25"/>
  <c r="K1264" i="25" s="1"/>
  <c r="E247" i="27"/>
  <c r="E347" i="26"/>
  <c r="J466" i="25"/>
  <c r="K466" i="25" s="1"/>
  <c r="E431" i="27"/>
  <c r="E660" i="26"/>
  <c r="J866" i="25"/>
  <c r="K866" i="25" s="1"/>
  <c r="E489" i="27"/>
  <c r="E739" i="26"/>
  <c r="J968" i="25"/>
  <c r="K968" i="25" s="1"/>
  <c r="E578" i="26"/>
  <c r="J756" i="25"/>
  <c r="K756" i="25" s="1"/>
  <c r="E936" i="26"/>
  <c r="J1270" i="25"/>
  <c r="K1270" i="25" s="1"/>
  <c r="E131" i="26"/>
  <c r="E81" i="31"/>
  <c r="J158" i="25"/>
  <c r="K158" i="25" s="1"/>
  <c r="E336" i="26"/>
  <c r="E183" i="31"/>
  <c r="J452" i="25"/>
  <c r="K452" i="25" s="1"/>
  <c r="E616" i="27"/>
  <c r="E909" i="26"/>
  <c r="J1213" i="25"/>
  <c r="K1213" i="25" s="1"/>
  <c r="E821" i="26"/>
  <c r="E390" i="31"/>
  <c r="J1084" i="25"/>
  <c r="K1084" i="25" s="1"/>
  <c r="E261" i="26"/>
  <c r="E146" i="31"/>
  <c r="J346" i="25"/>
  <c r="K346" i="25" s="1"/>
  <c r="E33" i="27"/>
  <c r="E7" i="26"/>
  <c r="E31" i="31"/>
  <c r="E780" i="26"/>
  <c r="E368" i="31"/>
  <c r="J1025" i="25"/>
  <c r="K1025" i="25" s="1"/>
  <c r="E134" i="27"/>
  <c r="E178" i="26"/>
  <c r="J226" i="25"/>
  <c r="K226" i="25" s="1"/>
  <c r="E71" i="26"/>
  <c r="J85" i="25"/>
  <c r="K85" i="25" s="1"/>
  <c r="E330" i="27"/>
  <c r="E497" i="26"/>
  <c r="J656" i="25"/>
  <c r="K656" i="25" s="1"/>
  <c r="E234" i="27"/>
  <c r="E326" i="26"/>
  <c r="E176" i="31"/>
  <c r="J438" i="25"/>
  <c r="K438" i="25" s="1"/>
  <c r="E567" i="27"/>
  <c r="E841" i="26"/>
  <c r="E401" i="31"/>
  <c r="J1118" i="25"/>
  <c r="K1118" i="25" s="1"/>
  <c r="E361" i="27"/>
  <c r="E564" i="26"/>
  <c r="E276" i="31"/>
  <c r="J738" i="25"/>
  <c r="K738" i="25" s="1"/>
  <c r="E723" i="26"/>
  <c r="J946" i="25"/>
  <c r="K946" i="25" s="1"/>
  <c r="E33" i="26"/>
  <c r="J43" i="25"/>
  <c r="K43" i="25" s="1"/>
  <c r="E95" i="26"/>
  <c r="E65" i="31"/>
  <c r="J113" i="25"/>
  <c r="K113" i="25" s="1"/>
  <c r="E108" i="26"/>
  <c r="J129" i="25"/>
  <c r="K129" i="25" s="1"/>
  <c r="E813" i="26"/>
  <c r="J1067" i="25"/>
  <c r="K1067" i="25" s="1"/>
  <c r="E521" i="27"/>
  <c r="E781" i="26"/>
  <c r="J1026" i="25"/>
  <c r="K1026" i="25" s="1"/>
  <c r="E292" i="27"/>
  <c r="E428" i="26"/>
  <c r="J568" i="25"/>
  <c r="K568" i="25" s="1"/>
  <c r="E562" i="27"/>
  <c r="E834" i="26"/>
  <c r="J1110" i="25"/>
  <c r="K1110" i="25" s="1"/>
  <c r="E116" i="27"/>
  <c r="E147" i="26"/>
  <c r="J180" i="25"/>
  <c r="K180" i="25" s="1"/>
  <c r="E338" i="27"/>
  <c r="E523" i="26"/>
  <c r="E259" i="31"/>
  <c r="J684" i="25"/>
  <c r="K684" i="25" s="1"/>
  <c r="E814" i="26"/>
  <c r="J1068" i="25"/>
  <c r="K1068" i="25" s="1"/>
  <c r="E448" i="27"/>
  <c r="E680" i="26"/>
  <c r="E328" i="31"/>
  <c r="J890" i="25"/>
  <c r="K890" i="25" s="1"/>
  <c r="E550" i="26"/>
  <c r="J720" i="25"/>
  <c r="K720" i="25" s="1"/>
  <c r="E156" i="27"/>
  <c r="E219" i="26"/>
  <c r="J274" i="25"/>
  <c r="K274" i="25" s="1"/>
  <c r="E230" i="26"/>
  <c r="J294" i="25"/>
  <c r="K294" i="25" s="1"/>
  <c r="E209" i="26"/>
  <c r="J261" i="25"/>
  <c r="K261" i="25" s="1"/>
  <c r="E194" i="27"/>
  <c r="E269" i="26"/>
  <c r="J357" i="25"/>
  <c r="K357" i="25" s="1"/>
  <c r="E61" i="26"/>
  <c r="J75" i="25"/>
  <c r="K75" i="25" s="1"/>
  <c r="E464" i="26"/>
  <c r="J615" i="25"/>
  <c r="K615" i="25" s="1"/>
  <c r="E300" i="27"/>
  <c r="E447" i="26"/>
  <c r="J590" i="25"/>
  <c r="K590" i="25" s="1"/>
  <c r="E365" i="27"/>
  <c r="E569" i="26"/>
  <c r="J745" i="25"/>
  <c r="K745" i="25" s="1"/>
  <c r="E169" i="27"/>
  <c r="E229" i="26"/>
  <c r="J293" i="25"/>
  <c r="K293" i="25" s="1"/>
  <c r="E121" i="26"/>
  <c r="J143" i="25"/>
  <c r="K143" i="25" s="1"/>
  <c r="E275" i="26"/>
  <c r="J366" i="25"/>
  <c r="K366" i="25" s="1"/>
  <c r="E168" i="26"/>
  <c r="J209" i="25"/>
  <c r="K209" i="25" s="1"/>
  <c r="E629" i="26"/>
  <c r="J819" i="25"/>
  <c r="K819" i="25" s="1"/>
  <c r="E844" i="26"/>
  <c r="J1122" i="25"/>
  <c r="K1122" i="25" s="1"/>
  <c r="E51" i="27"/>
  <c r="E36" i="26"/>
  <c r="J47" i="25"/>
  <c r="K47" i="25" s="1"/>
  <c r="E80" i="27"/>
  <c r="E84" i="26"/>
  <c r="E62" i="31"/>
  <c r="J100" i="25"/>
  <c r="K100" i="25" s="1"/>
  <c r="E37" i="26"/>
  <c r="J49" i="25"/>
  <c r="K49" i="25" s="1"/>
  <c r="E173" i="26"/>
  <c r="J217" i="25"/>
  <c r="K217" i="25" s="1"/>
  <c r="E248" i="27"/>
  <c r="E349" i="26"/>
  <c r="J468" i="25"/>
  <c r="K468" i="25" s="1"/>
  <c r="E613" i="27"/>
  <c r="E902" i="26"/>
  <c r="J1203" i="25"/>
  <c r="K1203" i="25" s="1"/>
  <c r="E366" i="27"/>
  <c r="E570" i="26"/>
  <c r="E279" i="31"/>
  <c r="J746" i="25"/>
  <c r="K746" i="25" s="1"/>
  <c r="E162" i="27"/>
  <c r="E223" i="26"/>
  <c r="E126" i="31"/>
  <c r="J283" i="25"/>
  <c r="K283" i="25" s="1"/>
  <c r="E42" i="26"/>
  <c r="J55" i="25"/>
  <c r="K55" i="25" s="1"/>
  <c r="E91" i="27"/>
  <c r="E109" i="26"/>
  <c r="J130" i="25"/>
  <c r="K130" i="25" s="1"/>
  <c r="E365" i="26"/>
  <c r="J485" i="25"/>
  <c r="K485" i="25" s="1"/>
  <c r="E910" i="26"/>
  <c r="J1215" i="25"/>
  <c r="K1215" i="25" s="1"/>
  <c r="E439" i="27"/>
  <c r="E669" i="26"/>
  <c r="E325" i="31"/>
  <c r="J877" i="25"/>
  <c r="K877" i="25" s="1"/>
  <c r="E206" i="26"/>
  <c r="J257" i="25"/>
  <c r="K257" i="25" s="1"/>
  <c r="E275" i="27"/>
  <c r="E393" i="26"/>
  <c r="E204" i="31"/>
  <c r="J520" i="25"/>
  <c r="K520" i="25" s="1"/>
  <c r="E648" i="26"/>
  <c r="E318" i="31"/>
  <c r="J849" i="25"/>
  <c r="K849" i="25" s="1"/>
  <c r="E354" i="27"/>
  <c r="E547" i="26"/>
  <c r="E268" i="31"/>
  <c r="J716" i="25"/>
  <c r="K716" i="25" s="1"/>
  <c r="E828" i="26"/>
  <c r="J1097" i="25"/>
  <c r="K1097" i="25" s="1"/>
  <c r="E521" i="26"/>
  <c r="E258" i="31"/>
  <c r="J681" i="25"/>
  <c r="K681" i="25" s="1"/>
  <c r="E790" i="26"/>
  <c r="E371" i="31"/>
  <c r="J1038" i="25"/>
  <c r="K1038" i="25" s="1"/>
  <c r="E537" i="27"/>
  <c r="E807" i="26"/>
  <c r="J1059" i="25"/>
  <c r="K1059" i="25" s="1"/>
  <c r="E818" i="26"/>
  <c r="E385" i="31"/>
  <c r="J1076" i="25"/>
  <c r="K1076" i="25" s="1"/>
  <c r="E15" i="27"/>
  <c r="E704" i="26"/>
  <c r="E340" i="31"/>
  <c r="J923" i="25"/>
  <c r="K923" i="25" s="1"/>
  <c r="E476" i="27"/>
  <c r="E724" i="26"/>
  <c r="J947" i="25"/>
  <c r="K947" i="25" s="1"/>
  <c r="E608" i="27"/>
  <c r="E895" i="26"/>
  <c r="J1193" i="25"/>
  <c r="K1193" i="25" s="1"/>
  <c r="E306" i="27"/>
  <c r="E462" i="26"/>
  <c r="E241" i="31"/>
  <c r="J611" i="25"/>
  <c r="K611" i="25" s="1"/>
  <c r="E139" i="31"/>
  <c r="J330" i="25"/>
  <c r="K330" i="25" s="1"/>
  <c r="E237" i="26"/>
  <c r="E134" i="31"/>
  <c r="J307" i="25"/>
  <c r="K307" i="25" s="1"/>
  <c r="E741" i="26"/>
  <c r="J970" i="25"/>
  <c r="K970" i="25" s="1"/>
  <c r="E714" i="26"/>
  <c r="J935" i="25"/>
  <c r="K935" i="25" s="1"/>
  <c r="E401" i="27"/>
  <c r="E619" i="26"/>
  <c r="J807" i="25"/>
  <c r="K807" i="25" s="1"/>
  <c r="E632" i="27"/>
  <c r="J1242" i="25"/>
  <c r="K1242" i="25" s="1"/>
  <c r="E556" i="26"/>
  <c r="E272" i="31"/>
  <c r="J727" i="25"/>
  <c r="K727" i="25" s="1"/>
  <c r="E698" i="26"/>
  <c r="E336" i="31"/>
  <c r="J915" i="25"/>
  <c r="K915" i="25" s="1"/>
  <c r="E265" i="27"/>
  <c r="E376" i="26"/>
  <c r="J498" i="25"/>
  <c r="K498" i="25" s="1"/>
  <c r="E84" i="27"/>
  <c r="E66" i="31"/>
  <c r="J114" i="25"/>
  <c r="K114" i="25" s="1"/>
  <c r="E233" i="31"/>
  <c r="J594" i="25"/>
  <c r="K594" i="25" s="1"/>
  <c r="E174" i="27"/>
  <c r="E235" i="26"/>
  <c r="E132" i="31"/>
  <c r="J303" i="25"/>
  <c r="K303" i="25" s="1"/>
  <c r="E601" i="27"/>
  <c r="J1180" i="25"/>
  <c r="K1180" i="25" s="1"/>
  <c r="E276" i="27"/>
  <c r="E395" i="26"/>
  <c r="E206" i="31"/>
  <c r="J522" i="25"/>
  <c r="K522" i="25" s="1"/>
  <c r="E520" i="27"/>
  <c r="E779" i="26"/>
  <c r="J1024" i="25"/>
  <c r="K1024" i="25" s="1"/>
  <c r="E214" i="27"/>
  <c r="E301" i="26"/>
  <c r="J401" i="25"/>
  <c r="K401" i="25" s="1"/>
  <c r="E430" i="26"/>
  <c r="J570" i="25"/>
  <c r="K570" i="25" s="1"/>
  <c r="E617" i="27"/>
  <c r="J1214" i="25"/>
  <c r="K1214" i="25" s="1"/>
  <c r="E585" i="27"/>
  <c r="E413" i="31"/>
  <c r="J1152" i="25"/>
  <c r="K1152" i="25" s="1"/>
  <c r="E309" i="26"/>
  <c r="E172" i="31"/>
  <c r="J415" i="25"/>
  <c r="K415" i="25" s="1"/>
  <c r="E402" i="27"/>
  <c r="E622" i="26"/>
  <c r="J810" i="25"/>
  <c r="K810" i="25" s="1"/>
  <c r="E670" i="26"/>
  <c r="J878" i="25"/>
  <c r="K878" i="25" s="1"/>
  <c r="E414" i="27"/>
  <c r="E638" i="26"/>
  <c r="E312" i="31"/>
  <c r="J835" i="25"/>
  <c r="K835" i="25" s="1"/>
  <c r="E494" i="26"/>
  <c r="J653" i="25"/>
  <c r="K653" i="25" s="1"/>
  <c r="E255" i="27"/>
  <c r="E364" i="26"/>
  <c r="J484" i="25"/>
  <c r="K484" i="25" s="1"/>
  <c r="E148" i="26"/>
  <c r="E85" i="31"/>
  <c r="J181" i="25"/>
  <c r="K181" i="25" s="1"/>
  <c r="E396" i="27"/>
  <c r="E612" i="26"/>
  <c r="E298" i="31"/>
  <c r="J798" i="25"/>
  <c r="K798" i="25" s="1"/>
  <c r="E83" i="26"/>
  <c r="E61" i="31"/>
  <c r="J99" i="25"/>
  <c r="K99" i="25" s="1"/>
  <c r="E38" i="27"/>
  <c r="E15" i="26"/>
  <c r="E35" i="31"/>
  <c r="E50" i="27"/>
  <c r="E35" i="26"/>
  <c r="E43" i="31"/>
  <c r="J46" i="25"/>
  <c r="K46" i="25" s="1"/>
  <c r="E336" i="27"/>
  <c r="E519" i="26"/>
  <c r="J679" i="25"/>
  <c r="K679" i="25" s="1"/>
  <c r="E405" i="27"/>
  <c r="E625" i="26"/>
  <c r="J813" i="25"/>
  <c r="K813" i="25" s="1"/>
  <c r="E98" i="26"/>
  <c r="E68" i="31"/>
  <c r="J119" i="25"/>
  <c r="K119" i="25" s="1"/>
  <c r="E406" i="26"/>
  <c r="E213" i="31"/>
  <c r="J539" i="25"/>
  <c r="K539" i="25" s="1"/>
  <c r="E333" i="27"/>
  <c r="E502" i="26"/>
  <c r="J662" i="25"/>
  <c r="K662" i="25" s="1"/>
  <c r="E458" i="26"/>
  <c r="J607" i="25"/>
  <c r="K607" i="25" s="1"/>
  <c r="E341" i="27"/>
  <c r="E528" i="26"/>
  <c r="E263" i="31"/>
  <c r="J691" i="25"/>
  <c r="K691" i="25" s="1"/>
  <c r="E696" i="26"/>
  <c r="J912" i="25"/>
  <c r="K912" i="25" s="1"/>
  <c r="E179" i="27"/>
  <c r="E241" i="26"/>
  <c r="J313" i="25"/>
  <c r="K313" i="25" s="1"/>
  <c r="E30" i="26"/>
  <c r="J40" i="25"/>
  <c r="K40" i="25" s="1"/>
  <c r="E668" i="26"/>
  <c r="J875" i="25"/>
  <c r="K875" i="25" s="1"/>
  <c r="E225" i="27"/>
  <c r="E315" i="26"/>
  <c r="J422" i="25"/>
  <c r="K422" i="25" s="1"/>
  <c r="E948" i="26"/>
  <c r="J1286" i="25"/>
  <c r="K1286" i="25" s="1"/>
  <c r="E87" i="26"/>
  <c r="J103" i="25"/>
  <c r="K103" i="25" s="1"/>
  <c r="E197" i="27"/>
  <c r="E271" i="26"/>
  <c r="E154" i="31"/>
  <c r="J361" i="25"/>
  <c r="K361" i="25" s="1"/>
  <c r="E542" i="26"/>
  <c r="J708" i="25"/>
  <c r="K708" i="25" s="1"/>
  <c r="E151" i="27"/>
  <c r="E118" i="31"/>
  <c r="J260" i="25"/>
  <c r="K260" i="25" s="1"/>
  <c r="E261" i="27"/>
  <c r="E372" i="26"/>
  <c r="E193" i="31"/>
  <c r="J492" i="25"/>
  <c r="K492" i="25" s="1"/>
  <c r="E522" i="26"/>
  <c r="J682" i="25"/>
  <c r="K682" i="25" s="1"/>
  <c r="E440" i="27"/>
  <c r="E671" i="26"/>
  <c r="J879" i="25"/>
  <c r="K879" i="25" s="1"/>
  <c r="E286" i="26"/>
  <c r="E160" i="31"/>
  <c r="J379" i="25"/>
  <c r="K379" i="25" s="1"/>
  <c r="E417" i="26"/>
  <c r="J553" i="25"/>
  <c r="K553" i="25" s="1"/>
  <c r="E348" i="26"/>
  <c r="J467" i="25"/>
  <c r="K467" i="25" s="1"/>
  <c r="E539" i="26"/>
  <c r="J704" i="25"/>
  <c r="K704" i="25" s="1"/>
  <c r="E490" i="26"/>
  <c r="J649" i="25"/>
  <c r="K649" i="25" s="1"/>
  <c r="E935" i="26"/>
  <c r="J1269" i="25"/>
  <c r="K1269" i="25" s="1"/>
  <c r="E128" i="27"/>
  <c r="E165" i="26"/>
  <c r="J204" i="25"/>
  <c r="K204" i="25" s="1"/>
  <c r="E199" i="26"/>
  <c r="E113" i="31"/>
  <c r="J250" i="25"/>
  <c r="K250" i="25" s="1"/>
  <c r="E267" i="27"/>
  <c r="E379" i="26"/>
  <c r="J503" i="25"/>
  <c r="K503" i="25" s="1"/>
  <c r="E933" i="26"/>
  <c r="J1262" i="25"/>
  <c r="K1262" i="25" s="1"/>
  <c r="E535" i="27"/>
  <c r="E803" i="26"/>
  <c r="J1055" i="25"/>
  <c r="K1055" i="25" s="1"/>
  <c r="E591" i="27"/>
  <c r="E874" i="26"/>
  <c r="J1160" i="25"/>
  <c r="K1160" i="25" s="1"/>
  <c r="E493" i="26"/>
  <c r="J652" i="25"/>
  <c r="K652" i="25" s="1"/>
  <c r="E842" i="26"/>
  <c r="E403" i="31"/>
  <c r="J1120" i="25"/>
  <c r="K1120" i="25" s="1"/>
  <c r="E382" i="27"/>
  <c r="E593" i="26"/>
  <c r="J776" i="25"/>
  <c r="K776" i="25" s="1"/>
  <c r="E476" i="26"/>
  <c r="E247" i="31"/>
  <c r="J628" i="25"/>
  <c r="K628" i="25" s="1"/>
  <c r="E566" i="26"/>
  <c r="J741" i="25"/>
  <c r="K741" i="25" s="1"/>
  <c r="E61" i="27"/>
  <c r="E50" i="26"/>
  <c r="J63" i="25"/>
  <c r="K63" i="25" s="1"/>
  <c r="E126" i="26"/>
  <c r="J149" i="25"/>
  <c r="K149" i="25" s="1"/>
  <c r="E567" i="26"/>
  <c r="J742" i="25"/>
  <c r="K742" i="25" s="1"/>
  <c r="E345" i="27"/>
  <c r="E534" i="26"/>
  <c r="E265" i="31"/>
  <c r="J699" i="25"/>
  <c r="K699" i="25" s="1"/>
  <c r="E55" i="27"/>
  <c r="E40" i="26"/>
  <c r="E45" i="31"/>
  <c r="J53" i="25"/>
  <c r="K53" i="25" s="1"/>
  <c r="E158" i="27"/>
  <c r="E220" i="26"/>
  <c r="E125" i="31"/>
  <c r="J279" i="25"/>
  <c r="K279" i="25" s="1"/>
  <c r="E226" i="27"/>
  <c r="E316" i="26"/>
  <c r="J424" i="25"/>
  <c r="K424" i="25" s="1"/>
  <c r="E836" i="26"/>
  <c r="E398" i="31"/>
  <c r="J1112" i="25"/>
  <c r="K1112" i="25" s="1"/>
  <c r="E480" i="26"/>
  <c r="J635" i="25"/>
  <c r="K635" i="25" s="1"/>
  <c r="E486" i="27"/>
  <c r="E734" i="26"/>
  <c r="J960" i="25"/>
  <c r="K960" i="25" s="1"/>
  <c r="E223" i="27"/>
  <c r="E312" i="26"/>
  <c r="J418" i="25"/>
  <c r="K418" i="25" s="1"/>
  <c r="E568" i="27"/>
  <c r="E843" i="26"/>
  <c r="J1121" i="25"/>
  <c r="K1121" i="25" s="1"/>
  <c r="E509" i="26"/>
  <c r="J669" i="25"/>
  <c r="K669" i="25" s="1"/>
  <c r="E143" i="27"/>
  <c r="E190" i="26"/>
  <c r="J239" i="25"/>
  <c r="K239" i="25" s="1"/>
  <c r="E144" i="26"/>
  <c r="J176" i="25"/>
  <c r="K176" i="25" s="1"/>
  <c r="E236" i="27"/>
  <c r="E328" i="26"/>
  <c r="J442" i="25"/>
  <c r="K442" i="25" s="1"/>
  <c r="E302" i="27"/>
  <c r="E452" i="26"/>
  <c r="E236" i="31"/>
  <c r="J599" i="25"/>
  <c r="K599" i="25" s="1"/>
  <c r="E729" i="26"/>
  <c r="J954" i="25"/>
  <c r="K954" i="25" s="1"/>
  <c r="E485" i="27"/>
  <c r="E733" i="26"/>
  <c r="J959" i="25"/>
  <c r="K959" i="25" s="1"/>
  <c r="E938" i="26"/>
  <c r="E441" i="31"/>
  <c r="J1272" i="25"/>
  <c r="K1272" i="25" s="1"/>
  <c r="E421" i="27"/>
  <c r="E649" i="26"/>
  <c r="J850" i="25"/>
  <c r="K850" i="25" s="1"/>
  <c r="E319" i="27"/>
  <c r="E479" i="26"/>
  <c r="J634" i="25"/>
  <c r="K634" i="25" s="1"/>
  <c r="E509" i="27"/>
  <c r="E767" i="26"/>
  <c r="E358" i="31"/>
  <c r="J1005" i="25"/>
  <c r="K1005" i="25" s="1"/>
  <c r="E907" i="26"/>
  <c r="J1209" i="25"/>
  <c r="K1209" i="25" s="1"/>
  <c r="E479" i="27"/>
  <c r="J951" i="25"/>
  <c r="K951" i="25" s="1"/>
  <c r="E391" i="27"/>
  <c r="E605" i="26"/>
  <c r="J791" i="25"/>
  <c r="K791" i="25" s="1"/>
  <c r="E139" i="26"/>
  <c r="J171" i="25"/>
  <c r="K171" i="25" s="1"/>
  <c r="E368" i="27"/>
  <c r="E575" i="26"/>
  <c r="E282" i="31"/>
  <c r="J753" i="25"/>
  <c r="K753" i="25" s="1"/>
  <c r="E273" i="26"/>
  <c r="E155" i="31"/>
  <c r="J364" i="25"/>
  <c r="K364" i="25" s="1"/>
  <c r="E371" i="27"/>
  <c r="E582" i="26"/>
  <c r="E285" i="31"/>
  <c r="J761" i="25"/>
  <c r="K761" i="25" s="1"/>
  <c r="E132" i="27"/>
  <c r="E174" i="26"/>
  <c r="J220" i="25"/>
  <c r="K220" i="25" s="1"/>
  <c r="E915" i="26"/>
  <c r="J1222" i="25"/>
  <c r="K1222" i="25" s="1"/>
  <c r="E392" i="27"/>
  <c r="E606" i="26"/>
  <c r="E295" i="31"/>
  <c r="J792" i="25"/>
  <c r="K792" i="25" s="1"/>
  <c r="E505" i="27"/>
  <c r="E760" i="26"/>
  <c r="J997" i="25"/>
  <c r="K997" i="25" s="1"/>
  <c r="E30" i="27"/>
  <c r="E4" i="26"/>
  <c r="E27" i="31"/>
  <c r="J7" i="25"/>
  <c r="K7" i="25" s="1"/>
  <c r="E793" i="26"/>
  <c r="E373" i="31"/>
  <c r="J1041" i="25"/>
  <c r="K1041" i="25" s="1"/>
  <c r="E905" i="26"/>
  <c r="J1206" i="25"/>
  <c r="K1206" i="25" s="1"/>
  <c r="E345" i="26"/>
  <c r="J464" i="25"/>
  <c r="K464" i="25" s="1"/>
  <c r="E634" i="27"/>
  <c r="J1244" i="25"/>
  <c r="K1244" i="25" s="1"/>
  <c r="E626" i="27"/>
  <c r="E920" i="26"/>
  <c r="E431" i="31"/>
  <c r="J1228" i="25"/>
  <c r="K1228" i="25" s="1"/>
  <c r="E320" i="31"/>
  <c r="J857" i="25"/>
  <c r="K857" i="25" s="1"/>
  <c r="E308" i="27"/>
  <c r="E463" i="26"/>
  <c r="E242" i="31"/>
  <c r="J614" i="25"/>
  <c r="K614" i="25" s="1"/>
  <c r="E164" i="31"/>
  <c r="J389" i="25"/>
  <c r="K389" i="25" s="1"/>
  <c r="E200" i="27"/>
  <c r="E279" i="26"/>
  <c r="E157" i="31"/>
  <c r="J371" i="25"/>
  <c r="K371" i="25" s="1"/>
  <c r="E526" i="27"/>
  <c r="E791" i="26"/>
  <c r="J1039" i="25"/>
  <c r="K1039" i="25" s="1"/>
  <c r="E599" i="26"/>
  <c r="J783" i="25"/>
  <c r="K783" i="25" s="1"/>
  <c r="E413" i="26"/>
  <c r="J547" i="25"/>
  <c r="K547" i="25" s="1"/>
  <c r="E183" i="27"/>
  <c r="E250" i="26"/>
  <c r="J325" i="25"/>
  <c r="K325" i="25" s="1"/>
  <c r="E565" i="27"/>
  <c r="E838" i="26"/>
  <c r="J1114" i="25"/>
  <c r="K1114" i="25" s="1"/>
  <c r="E947" i="26"/>
  <c r="J1285" i="25"/>
  <c r="K1285" i="25" s="1"/>
  <c r="E147" i="27"/>
  <c r="J249" i="25"/>
  <c r="K249" i="25" s="1"/>
  <c r="E448" i="26"/>
  <c r="J593" i="25"/>
  <c r="K593" i="25" s="1"/>
  <c r="E268" i="26"/>
  <c r="J356" i="25"/>
  <c r="K356" i="25" s="1"/>
  <c r="E839" i="26"/>
  <c r="E400" i="31"/>
  <c r="J1115" i="25"/>
  <c r="K1115" i="25" s="1"/>
  <c r="E823" i="26"/>
  <c r="E391" i="31"/>
  <c r="J1088" i="25"/>
  <c r="K1088" i="25" s="1"/>
  <c r="E203" i="27"/>
  <c r="E282" i="26"/>
  <c r="E158" i="31"/>
  <c r="J375" i="25"/>
  <c r="K375" i="25" s="1"/>
  <c r="E282" i="27"/>
  <c r="E405" i="26"/>
  <c r="J538" i="25"/>
  <c r="K538" i="25" s="1"/>
  <c r="E533" i="27"/>
  <c r="E801" i="26"/>
  <c r="J1053" i="25"/>
  <c r="K1053" i="25" s="1"/>
  <c r="E438" i="31"/>
  <c r="J1253" i="25"/>
  <c r="K1253" i="25" s="1"/>
  <c r="E76" i="27"/>
  <c r="E75" i="26"/>
  <c r="E57" i="31"/>
  <c r="J89" i="25"/>
  <c r="K89" i="25" s="1"/>
  <c r="E434" i="31"/>
  <c r="J1240" i="25"/>
  <c r="K1240" i="25" s="1"/>
  <c r="E761" i="26"/>
  <c r="J998" i="25"/>
  <c r="K998" i="25" s="1"/>
  <c r="E256" i="26"/>
  <c r="J336" i="25"/>
  <c r="K336" i="25" s="1"/>
  <c r="E191" i="27"/>
  <c r="E263" i="26"/>
  <c r="E148" i="31"/>
  <c r="J349" i="25"/>
  <c r="K349" i="25" s="1"/>
  <c r="E39" i="27"/>
  <c r="E16" i="26"/>
  <c r="E36" i="31"/>
  <c r="E210" i="27"/>
  <c r="E294" i="26"/>
  <c r="J390" i="25"/>
  <c r="K390" i="25" s="1"/>
  <c r="E655" i="26"/>
  <c r="J859" i="25"/>
  <c r="K859" i="25" s="1"/>
  <c r="E497" i="27"/>
  <c r="E343" i="27"/>
  <c r="E531" i="26"/>
  <c r="J694" i="25"/>
  <c r="K694" i="25" s="1"/>
  <c r="E552" i="27"/>
  <c r="E347" i="27"/>
  <c r="E536" i="26"/>
  <c r="J701" i="25"/>
  <c r="K701" i="25" s="1"/>
  <c r="E559" i="27"/>
  <c r="E833" i="26"/>
  <c r="J1106" i="25"/>
  <c r="K1106" i="25" s="1"/>
  <c r="E702" i="26"/>
  <c r="E339" i="31"/>
  <c r="J921" i="25"/>
  <c r="K921" i="25" s="1"/>
  <c r="E546" i="27"/>
  <c r="E820" i="26"/>
  <c r="E389" i="31"/>
  <c r="J1082" i="25"/>
  <c r="K1082" i="25" s="1"/>
  <c r="E254" i="27"/>
  <c r="E362" i="26"/>
  <c r="J482" i="25"/>
  <c r="K482" i="25" s="1"/>
  <c r="E389" i="26"/>
  <c r="E201" i="31"/>
  <c r="J514" i="25"/>
  <c r="K514" i="25" s="1"/>
  <c r="E213" i="26"/>
  <c r="E120" i="31"/>
  <c r="J266" i="25"/>
  <c r="K266" i="25" s="1"/>
  <c r="E166" i="26"/>
  <c r="J206" i="25"/>
  <c r="K206" i="25" s="1"/>
  <c r="E424" i="26"/>
  <c r="E220" i="31"/>
  <c r="J562" i="25"/>
  <c r="K562" i="25" s="1"/>
  <c r="E506" i="27"/>
  <c r="E763" i="26"/>
  <c r="J1001" i="25"/>
  <c r="K1001" i="25" s="1"/>
  <c r="E386" i="27"/>
  <c r="E598" i="26"/>
  <c r="J782" i="25"/>
  <c r="K782" i="25" s="1"/>
  <c r="E313" i="27"/>
  <c r="E470" i="26"/>
  <c r="J622" i="25"/>
  <c r="K622" i="25" s="1"/>
  <c r="E212" i="26"/>
  <c r="E119" i="31"/>
  <c r="J264" i="25"/>
  <c r="K264" i="25" s="1"/>
  <c r="E216" i="26"/>
  <c r="J269" i="25"/>
  <c r="K269" i="25" s="1"/>
  <c r="E251" i="26"/>
  <c r="J327" i="25"/>
  <c r="K327" i="25" s="1"/>
  <c r="E541" i="26"/>
  <c r="J706" i="25"/>
  <c r="K706" i="25" s="1"/>
  <c r="E762" i="26"/>
  <c r="J999" i="25"/>
  <c r="K999" i="25" s="1"/>
  <c r="E154" i="26"/>
  <c r="J187" i="25"/>
  <c r="K187" i="25" s="1"/>
  <c r="E40" i="27"/>
  <c r="E17" i="26"/>
  <c r="E136" i="26"/>
  <c r="J167" i="25"/>
  <c r="K167" i="25" s="1"/>
  <c r="E264" i="26"/>
  <c r="E149" i="31"/>
  <c r="J350" i="25"/>
  <c r="K350" i="25" s="1"/>
  <c r="E344" i="27"/>
  <c r="E533" i="26"/>
  <c r="J698" i="25"/>
  <c r="K698" i="25" s="1"/>
  <c r="E859" i="26"/>
  <c r="J1140" i="25"/>
  <c r="K1140" i="25" s="1"/>
  <c r="E676" i="26"/>
  <c r="E326" i="31"/>
  <c r="J885" i="25"/>
  <c r="K885" i="25" s="1"/>
  <c r="E477" i="26"/>
  <c r="J630" i="25"/>
  <c r="K630" i="25" s="1"/>
  <c r="E97" i="26"/>
  <c r="E67" i="31"/>
  <c r="J118" i="25"/>
  <c r="K118" i="25" s="1"/>
  <c r="E66" i="27"/>
  <c r="E56" i="26"/>
  <c r="J69" i="25"/>
  <c r="K69" i="25" s="1"/>
  <c r="E136" i="27"/>
  <c r="E180" i="26"/>
  <c r="E103" i="31"/>
  <c r="J228" i="25"/>
  <c r="K228" i="25" s="1"/>
  <c r="E564" i="27"/>
  <c r="E837" i="26"/>
  <c r="E399" i="31"/>
  <c r="J1113" i="25"/>
  <c r="K1113" i="25" s="1"/>
  <c r="E442" i="27"/>
  <c r="E672" i="26"/>
  <c r="J881" i="25"/>
  <c r="K881" i="25" s="1"/>
  <c r="E85" i="26"/>
  <c r="J101" i="25"/>
  <c r="K101" i="25" s="1"/>
  <c r="E27" i="27"/>
  <c r="E423" i="26"/>
  <c r="E219" i="31"/>
  <c r="J561" i="25"/>
  <c r="K561" i="25" s="1"/>
  <c r="E400" i="26"/>
  <c r="J533" i="25"/>
  <c r="K533" i="25" s="1"/>
  <c r="E849" i="26"/>
  <c r="E406" i="31"/>
  <c r="J1127" i="25"/>
  <c r="K1127" i="25" s="1"/>
  <c r="E606" i="27"/>
  <c r="E891" i="26"/>
  <c r="J1189" i="25"/>
  <c r="K1189" i="25" s="1"/>
  <c r="E768" i="26"/>
  <c r="E359" i="31"/>
  <c r="J1007" i="25"/>
  <c r="K1007" i="25" s="1"/>
  <c r="E60" i="27"/>
  <c r="E49" i="26"/>
  <c r="E49" i="31"/>
  <c r="J62" i="25"/>
  <c r="K62" i="25" s="1"/>
  <c r="E691" i="26"/>
  <c r="J905" i="25"/>
  <c r="K905" i="25" s="1"/>
  <c r="E772" i="26"/>
  <c r="E364" i="31"/>
  <c r="J1014" i="25"/>
  <c r="K1014" i="25" s="1"/>
  <c r="E156" i="26"/>
  <c r="E89" i="31"/>
  <c r="J189" i="25"/>
  <c r="K189" i="25" s="1"/>
  <c r="E537" i="26"/>
  <c r="J702" i="25"/>
  <c r="K702" i="25" s="1"/>
  <c r="E192" i="27"/>
  <c r="E266" i="26"/>
  <c r="J352" i="25"/>
  <c r="K352" i="25" s="1"/>
  <c r="E437" i="26"/>
  <c r="E227" i="31"/>
  <c r="J579" i="25"/>
  <c r="K579" i="25" s="1"/>
  <c r="E123" i="27"/>
  <c r="E160" i="26"/>
  <c r="E92" i="31"/>
  <c r="J195" i="25"/>
  <c r="K195" i="25" s="1"/>
  <c r="E572" i="26"/>
  <c r="J749" i="25"/>
  <c r="K749" i="25" s="1"/>
  <c r="E65" i="27"/>
  <c r="E55" i="26"/>
  <c r="J68" i="25"/>
  <c r="K68" i="25" s="1"/>
  <c r="E595" i="27"/>
  <c r="E882" i="26"/>
  <c r="J1170" i="25"/>
  <c r="K1170" i="25" s="1"/>
  <c r="E681" i="26"/>
  <c r="J891" i="25"/>
  <c r="K891" i="25" s="1"/>
  <c r="E484" i="27"/>
  <c r="E732" i="26"/>
  <c r="E347" i="31"/>
  <c r="J957" i="25"/>
  <c r="K957" i="25" s="1"/>
  <c r="E183" i="26"/>
  <c r="E105" i="31"/>
  <c r="J232" i="25"/>
  <c r="K232" i="25" s="1"/>
  <c r="E508" i="26"/>
  <c r="E256" i="31"/>
  <c r="J668" i="25"/>
  <c r="K668" i="25" s="1"/>
  <c r="E586" i="27"/>
  <c r="E868" i="26"/>
  <c r="J1153" i="25"/>
  <c r="K1153" i="25" s="1"/>
  <c r="E494" i="27"/>
  <c r="E749" i="26"/>
  <c r="J980" i="25"/>
  <c r="K980" i="25" s="1"/>
  <c r="E325" i="26"/>
  <c r="E175" i="31"/>
  <c r="J437" i="25"/>
  <c r="K437" i="25" s="1"/>
  <c r="E185" i="26"/>
  <c r="J234" i="25"/>
  <c r="K234" i="25" s="1"/>
  <c r="E466" i="27"/>
  <c r="J927" i="25"/>
  <c r="K927" i="25" s="1"/>
  <c r="E393" i="27"/>
  <c r="E609" i="26"/>
  <c r="E297" i="31"/>
  <c r="J795" i="25"/>
  <c r="K795" i="25" s="1"/>
  <c r="E416" i="27"/>
  <c r="E314" i="31"/>
  <c r="J839" i="25"/>
  <c r="K839" i="25" s="1"/>
  <c r="E629" i="27"/>
  <c r="E923" i="26"/>
  <c r="E433" i="31"/>
  <c r="J1236" i="25"/>
  <c r="K1236" i="25" s="1"/>
  <c r="E312" i="27"/>
  <c r="E469" i="26"/>
  <c r="J621" i="25"/>
  <c r="K621" i="25" s="1"/>
  <c r="E613" i="26"/>
  <c r="J799" i="25"/>
  <c r="K799" i="25" s="1"/>
  <c r="E133" i="26"/>
  <c r="J162" i="25"/>
  <c r="K162" i="25" s="1"/>
  <c r="E735" i="26"/>
  <c r="E349" i="31"/>
  <c r="J961" i="25"/>
  <c r="K961" i="25" s="1"/>
  <c r="E602" i="26"/>
  <c r="J786" i="25"/>
  <c r="K786" i="25" s="1"/>
  <c r="E436" i="26"/>
  <c r="J577" i="25"/>
  <c r="K577" i="25" s="1"/>
  <c r="E175" i="26"/>
  <c r="J221" i="25"/>
  <c r="K221" i="25" s="1"/>
  <c r="E675" i="26"/>
  <c r="J884" i="25"/>
  <c r="K884" i="25" s="1"/>
  <c r="E682" i="26"/>
  <c r="J893" i="25"/>
  <c r="K893" i="25" s="1"/>
  <c r="E609" i="27"/>
  <c r="E896" i="26"/>
  <c r="E424" i="31"/>
  <c r="J1194" i="25"/>
  <c r="K1194" i="25" s="1"/>
  <c r="E637" i="27"/>
  <c r="J1247" i="25"/>
  <c r="K1247" i="25" s="1"/>
  <c r="E103" i="27"/>
  <c r="E129" i="26"/>
  <c r="E80" i="31"/>
  <c r="J155" i="25"/>
  <c r="K155" i="25" s="1"/>
  <c r="E124" i="27"/>
  <c r="E161" i="26"/>
  <c r="J197" i="25"/>
  <c r="K197" i="25" s="1"/>
  <c r="E746" i="26"/>
  <c r="E353" i="31"/>
  <c r="J976" i="25"/>
  <c r="K976" i="25" s="1"/>
  <c r="E560" i="26"/>
  <c r="J731" i="25"/>
  <c r="K731" i="25" s="1"/>
  <c r="E738" i="26"/>
  <c r="J966" i="25"/>
  <c r="K966" i="25" s="1"/>
  <c r="E124" i="26"/>
  <c r="J147" i="25"/>
  <c r="K147" i="25" s="1"/>
  <c r="E172" i="26"/>
  <c r="E100" i="31"/>
  <c r="J216" i="25"/>
  <c r="K216" i="25" s="1"/>
  <c r="E408" i="26"/>
  <c r="J541" i="25"/>
  <c r="K541" i="25" s="1"/>
  <c r="E628" i="26"/>
  <c r="E304" i="31"/>
  <c r="J818" i="25"/>
  <c r="K818" i="25" s="1"/>
  <c r="E647" i="26"/>
  <c r="E317" i="31"/>
  <c r="J848" i="25"/>
  <c r="K848" i="25" s="1"/>
  <c r="E511" i="27"/>
  <c r="E769" i="26"/>
  <c r="E360" i="31"/>
  <c r="J1008" i="25"/>
  <c r="K1008" i="25" s="1"/>
  <c r="E67" i="26"/>
  <c r="J81" i="25"/>
  <c r="K81" i="25" s="1"/>
  <c r="E112" i="27"/>
  <c r="E143" i="26"/>
  <c r="J175" i="25"/>
  <c r="K175" i="25" s="1"/>
  <c r="E474" i="26"/>
  <c r="J626" i="25"/>
  <c r="K626" i="25" s="1"/>
  <c r="E922" i="26"/>
  <c r="J1232" i="25"/>
  <c r="K1232" i="25" s="1"/>
  <c r="E310" i="27"/>
  <c r="E465" i="26"/>
  <c r="J617" i="25"/>
  <c r="K617" i="25" s="1"/>
  <c r="E926" i="26"/>
  <c r="J1249" i="25"/>
  <c r="K1249" i="25" s="1"/>
  <c r="E242" i="27"/>
  <c r="E338" i="26"/>
  <c r="J456" i="25"/>
  <c r="K456" i="25" s="1"/>
  <c r="E415" i="26"/>
  <c r="J549" i="25"/>
  <c r="K549" i="25" s="1"/>
  <c r="E871" i="26"/>
  <c r="E415" i="31"/>
  <c r="J1157" i="25"/>
  <c r="K1157" i="25" s="1"/>
  <c r="E274" i="27"/>
  <c r="E110" i="27"/>
  <c r="E141" i="26"/>
  <c r="J173" i="25"/>
  <c r="K173" i="25" s="1"/>
  <c r="E132" i="26"/>
  <c r="J159" i="25"/>
  <c r="K159" i="25" s="1"/>
  <c r="E79" i="26"/>
  <c r="J95" i="25"/>
  <c r="K95" i="25" s="1"/>
  <c r="E220" i="27"/>
  <c r="E307" i="26"/>
  <c r="J412" i="25"/>
  <c r="K412" i="25" s="1"/>
  <c r="E213" i="27"/>
  <c r="E298" i="26"/>
  <c r="J396" i="25"/>
  <c r="K396" i="25" s="1"/>
  <c r="E634" i="26"/>
  <c r="E308" i="31"/>
  <c r="J830" i="25"/>
  <c r="K830" i="25" s="1"/>
  <c r="E512" i="26"/>
  <c r="J672" i="25"/>
  <c r="K672" i="25" s="1"/>
  <c r="E376" i="27"/>
  <c r="E586" i="26"/>
  <c r="E288" i="31"/>
  <c r="J768" i="25"/>
  <c r="K768" i="25" s="1"/>
  <c r="E581" i="27"/>
  <c r="E863" i="26"/>
  <c r="J1146" i="25"/>
  <c r="K1146" i="25" s="1"/>
  <c r="E268" i="27"/>
  <c r="E380" i="26"/>
  <c r="J505" i="25"/>
  <c r="K505" i="25" s="1"/>
  <c r="E86" i="26"/>
  <c r="J102" i="25"/>
  <c r="K102" i="25" s="1"/>
  <c r="E305" i="27"/>
  <c r="E457" i="26"/>
  <c r="J606" i="25"/>
  <c r="K606" i="25" s="1"/>
  <c r="E240" i="27"/>
  <c r="E333" i="26"/>
  <c r="E182" i="31"/>
  <c r="J449" i="25"/>
  <c r="K449" i="25" s="1"/>
  <c r="E496" i="27"/>
  <c r="E752" i="26"/>
  <c r="J984" i="25"/>
  <c r="K984" i="25" s="1"/>
  <c r="E943" i="26"/>
  <c r="E443" i="31"/>
  <c r="J1278" i="25"/>
  <c r="K1278" i="25" s="1"/>
  <c r="E364" i="27"/>
  <c r="E568" i="26"/>
  <c r="J744" i="25"/>
  <c r="K744" i="25" s="1"/>
  <c r="E461" i="27"/>
  <c r="E699" i="26"/>
  <c r="J916" i="25"/>
  <c r="K916" i="25" s="1"/>
  <c r="E428" i="27"/>
  <c r="E658" i="26"/>
  <c r="J862" i="25"/>
  <c r="K862" i="25" s="1"/>
  <c r="E925" i="26"/>
  <c r="J1248" i="25"/>
  <c r="K1248" i="25" s="1"/>
  <c r="E204" i="27"/>
  <c r="E284" i="26"/>
  <c r="J377" i="25"/>
  <c r="K377" i="25" s="1"/>
  <c r="E906" i="26"/>
  <c r="J1208" i="25"/>
  <c r="K1208" i="25" s="1"/>
  <c r="E737" i="26"/>
  <c r="E351" i="31"/>
  <c r="J965" i="25"/>
  <c r="K965" i="25" s="1"/>
  <c r="E396" i="26"/>
  <c r="J523" i="25"/>
  <c r="K523" i="25" s="1"/>
  <c r="E456" i="27"/>
  <c r="E689" i="26"/>
  <c r="E331" i="31"/>
  <c r="J902" i="25"/>
  <c r="K902" i="25" s="1"/>
  <c r="E44" i="26"/>
  <c r="E46" i="31"/>
  <c r="J57" i="25"/>
  <c r="K57" i="25" s="1"/>
  <c r="E716" i="26"/>
  <c r="E344" i="31"/>
  <c r="J939" i="25"/>
  <c r="K939" i="25" s="1"/>
  <c r="E374" i="27"/>
  <c r="E584" i="26"/>
  <c r="E286" i="31"/>
  <c r="J764" i="25"/>
  <c r="K764" i="25" s="1"/>
  <c r="E927" i="26"/>
  <c r="J1251" i="25"/>
  <c r="K1251" i="25" s="1"/>
  <c r="E155" i="26"/>
  <c r="E88" i="31"/>
  <c r="J188" i="25"/>
  <c r="K188" i="25" s="1"/>
  <c r="E262" i="27"/>
  <c r="E373" i="26"/>
  <c r="E194" i="31"/>
  <c r="J493" i="25"/>
  <c r="K493" i="25" s="1"/>
  <c r="E283" i="27"/>
  <c r="E407" i="26"/>
  <c r="J540" i="25"/>
  <c r="K540" i="25" s="1"/>
  <c r="E589" i="27"/>
  <c r="E870" i="26"/>
  <c r="E414" i="31"/>
  <c r="J1156" i="25"/>
  <c r="K1156" i="25" s="1"/>
  <c r="E513" i="27"/>
  <c r="J1012" i="25"/>
  <c r="K1012" i="25" s="1"/>
  <c r="E930" i="26"/>
  <c r="E439" i="31"/>
  <c r="J1256" i="25"/>
  <c r="K1256" i="25" s="1"/>
  <c r="E432" i="27"/>
  <c r="E662" i="26"/>
  <c r="E323" i="31"/>
  <c r="J868" i="25"/>
  <c r="K868" i="25" s="1"/>
  <c r="E425" i="27"/>
  <c r="E652" i="26"/>
  <c r="J855" i="25"/>
  <c r="K855" i="25" s="1"/>
  <c r="E252" i="27"/>
  <c r="E358" i="26"/>
  <c r="E187" i="31"/>
  <c r="J478" i="25"/>
  <c r="K478" i="25" s="1"/>
  <c r="E166" i="27"/>
  <c r="E225" i="26"/>
  <c r="J288" i="25"/>
  <c r="K288" i="25" s="1"/>
  <c r="E31" i="26"/>
  <c r="J41" i="25"/>
  <c r="K41" i="25" s="1"/>
  <c r="E196" i="27"/>
  <c r="E270" i="26"/>
  <c r="J360" i="25"/>
  <c r="K360" i="25" s="1"/>
  <c r="E426" i="26"/>
  <c r="J564" i="25"/>
  <c r="K564" i="25" s="1"/>
  <c r="E422" i="27"/>
  <c r="E650" i="26"/>
  <c r="J851" i="25"/>
  <c r="K851" i="25" s="1"/>
  <c r="E170" i="27"/>
  <c r="E231" i="26"/>
  <c r="J295" i="25"/>
  <c r="K295" i="25" s="1"/>
  <c r="E122" i="26"/>
  <c r="E75" i="31"/>
  <c r="J144" i="25"/>
  <c r="K144" i="25" s="1"/>
  <c r="E582" i="27"/>
  <c r="E866" i="26"/>
  <c r="J1149" i="25"/>
  <c r="K1149" i="25" s="1"/>
  <c r="E228" i="27"/>
  <c r="E318" i="26"/>
  <c r="J427" i="25"/>
  <c r="K427" i="25" s="1"/>
  <c r="E397" i="27"/>
  <c r="E614" i="26"/>
  <c r="E299" i="31"/>
  <c r="J800" i="25"/>
  <c r="K800" i="25" s="1"/>
  <c r="E43" i="27"/>
  <c r="E22" i="26"/>
  <c r="J31" i="25"/>
  <c r="K31" i="25" s="1"/>
  <c r="E400" i="27"/>
  <c r="E618" i="26"/>
  <c r="J806" i="25"/>
  <c r="K806" i="25" s="1"/>
  <c r="E383" i="27"/>
  <c r="E595" i="26"/>
  <c r="E292" i="31"/>
  <c r="J779" i="25"/>
  <c r="K779" i="25" s="1"/>
  <c r="E917" i="26"/>
  <c r="J1225" i="25"/>
  <c r="K1225" i="25" s="1"/>
  <c r="E370" i="27"/>
  <c r="E581" i="26"/>
  <c r="J760" i="25"/>
  <c r="K760" i="25" s="1"/>
  <c r="E463" i="27"/>
  <c r="E703" i="26"/>
  <c r="J922" i="25"/>
  <c r="K922" i="25" s="1"/>
  <c r="E571" i="27"/>
  <c r="E850" i="26"/>
  <c r="J1128" i="25"/>
  <c r="K1128" i="25" s="1"/>
  <c r="E504" i="26"/>
  <c r="J664" i="25"/>
  <c r="K664" i="25" s="1"/>
  <c r="E269" i="27"/>
  <c r="E382" i="26"/>
  <c r="E199" i="31"/>
  <c r="J507" i="25"/>
  <c r="K507" i="25" s="1"/>
  <c r="E620" i="26"/>
  <c r="J808" i="25"/>
  <c r="K808" i="25" s="1"/>
  <c r="E543" i="27"/>
  <c r="E387" i="31"/>
  <c r="J1078" i="25"/>
  <c r="K1078" i="25" s="1"/>
  <c r="E354" i="26"/>
  <c r="J474" i="25"/>
  <c r="K474" i="25" s="1"/>
  <c r="E447" i="27"/>
  <c r="E679" i="26"/>
  <c r="E327" i="31"/>
  <c r="J889" i="25"/>
  <c r="K889" i="25" s="1"/>
  <c r="E352" i="27"/>
  <c r="E545" i="26"/>
  <c r="J713" i="25"/>
  <c r="K713" i="25" s="1"/>
  <c r="E208" i="27"/>
  <c r="E291" i="26"/>
  <c r="E163" i="31"/>
  <c r="J385" i="25"/>
  <c r="K385" i="25" s="1"/>
  <c r="E56" i="27"/>
  <c r="E41" i="26"/>
  <c r="J54" i="25"/>
  <c r="K54" i="25" s="1"/>
  <c r="E274" i="26"/>
  <c r="E156" i="31"/>
  <c r="J365" i="25"/>
  <c r="K365" i="25" s="1"/>
  <c r="E878" i="26"/>
  <c r="J1164" i="25"/>
  <c r="K1164" i="25" s="1"/>
  <c r="E623" i="27"/>
  <c r="E916" i="26"/>
  <c r="J1224" i="25"/>
  <c r="K1224" i="25" s="1"/>
  <c r="E627" i="27"/>
  <c r="E921" i="26"/>
  <c r="J1231" i="25"/>
  <c r="K1231" i="25" s="1"/>
  <c r="E73" i="26"/>
  <c r="J87" i="25"/>
  <c r="K87" i="25" s="1"/>
  <c r="E530" i="27"/>
  <c r="E798" i="26"/>
  <c r="J1049" i="25"/>
  <c r="K1049" i="25" s="1"/>
  <c r="E311" i="26"/>
  <c r="J417" i="25"/>
  <c r="K417" i="25" s="1"/>
  <c r="E142" i="27"/>
  <c r="E189" i="26"/>
  <c r="E107" i="31"/>
  <c r="J238" i="25"/>
  <c r="K238" i="25" s="1"/>
  <c r="E208" i="31"/>
  <c r="J526" i="25"/>
  <c r="K526" i="25" s="1"/>
  <c r="E482" i="27"/>
  <c r="E730" i="26"/>
  <c r="J955" i="25"/>
  <c r="K955" i="25" s="1"/>
  <c r="E498" i="27"/>
  <c r="E754" i="26"/>
  <c r="J987" i="25"/>
  <c r="K987" i="25" s="1"/>
  <c r="E25" i="27"/>
  <c r="E399" i="27"/>
  <c r="E616" i="26"/>
  <c r="E302" i="31"/>
  <c r="J804" i="25"/>
  <c r="K804" i="25" s="1"/>
  <c r="E782" i="26"/>
  <c r="J1027" i="25"/>
  <c r="K1027" i="25" s="1"/>
  <c r="E44" i="27"/>
  <c r="J32" i="25"/>
  <c r="K32" i="25" s="1"/>
  <c r="E946" i="26"/>
  <c r="E446" i="31"/>
  <c r="J1282" i="25"/>
  <c r="K1282" i="25" s="1"/>
  <c r="E36" i="27"/>
  <c r="E11" i="26"/>
  <c r="E95" i="27"/>
  <c r="E115" i="26"/>
  <c r="J137" i="25"/>
  <c r="K137" i="25" s="1"/>
  <c r="E260" i="27"/>
  <c r="E371" i="26"/>
  <c r="J491" i="25"/>
  <c r="K491" i="25" s="1"/>
  <c r="E825" i="26"/>
  <c r="J1093" i="25"/>
  <c r="K1093" i="25" s="1"/>
  <c r="E603" i="27"/>
  <c r="E889" i="26"/>
  <c r="J1184" i="25"/>
  <c r="K1184" i="25" s="1"/>
  <c r="E92" i="26"/>
  <c r="J110" i="25"/>
  <c r="K110" i="25" s="1"/>
  <c r="E317" i="27"/>
  <c r="E478" i="26"/>
  <c r="J631" i="25"/>
  <c r="K631" i="25" s="1"/>
  <c r="E418" i="26"/>
  <c r="J554" i="25"/>
  <c r="K554" i="25" s="1"/>
  <c r="E932" i="26"/>
  <c r="J1261" i="25"/>
  <c r="K1261" i="25" s="1"/>
  <c r="E232" i="27"/>
  <c r="E323" i="26"/>
  <c r="E174" i="31"/>
  <c r="J434" i="25"/>
  <c r="K434" i="25" s="1"/>
  <c r="E571" i="26"/>
  <c r="E280" i="31"/>
  <c r="J747" i="25"/>
  <c r="K747" i="25" s="1"/>
  <c r="E109" i="27"/>
  <c r="E138" i="26"/>
  <c r="J170" i="25"/>
  <c r="K170" i="25" s="1"/>
  <c r="E226" i="26"/>
  <c r="J289" i="25"/>
  <c r="K289" i="25" s="1"/>
  <c r="E552" i="26"/>
  <c r="J722" i="25"/>
  <c r="K722" i="25" s="1"/>
  <c r="E467" i="26"/>
  <c r="E243" i="31"/>
  <c r="J619" i="25"/>
  <c r="K619" i="25" s="1"/>
  <c r="E770" i="26"/>
  <c r="E361" i="31"/>
  <c r="J1009" i="25"/>
  <c r="K1009" i="25" s="1"/>
  <c r="E538" i="27"/>
  <c r="E810" i="26"/>
  <c r="J1062" i="25"/>
  <c r="K1062" i="25" s="1"/>
  <c r="E690" i="26"/>
  <c r="J903" i="25"/>
  <c r="K903" i="25" s="1"/>
  <c r="E517" i="26"/>
  <c r="J677" i="25"/>
  <c r="K677" i="25" s="1"/>
  <c r="E583" i="27"/>
  <c r="E867" i="26"/>
  <c r="E412" i="31"/>
  <c r="J1150" i="25"/>
  <c r="K1150" i="25" s="1"/>
  <c r="E22" i="27"/>
  <c r="E434" i="26"/>
  <c r="J574" i="25"/>
  <c r="K574" i="25" s="1"/>
  <c r="E561" i="27"/>
  <c r="E514" i="26"/>
  <c r="J674" i="25"/>
  <c r="K674" i="25" s="1"/>
  <c r="E69" i="27"/>
  <c r="E60" i="26"/>
  <c r="J74" i="25"/>
  <c r="K74" i="25" s="1"/>
  <c r="E152" i="26"/>
  <c r="E87" i="31"/>
  <c r="J185" i="25"/>
  <c r="K185" i="25" s="1"/>
  <c r="E293" i="27"/>
  <c r="E431" i="26"/>
  <c r="E224" i="31"/>
  <c r="J571" i="25"/>
  <c r="K571" i="25" s="1"/>
  <c r="E246" i="26"/>
  <c r="J320" i="25"/>
  <c r="K320" i="25" s="1"/>
  <c r="E330" i="26"/>
  <c r="E180" i="31"/>
  <c r="J445" i="25"/>
  <c r="K445" i="25" s="1"/>
  <c r="E506" i="26"/>
  <c r="J666" i="25"/>
  <c r="K666" i="25" s="1"/>
  <c r="E822" i="26"/>
  <c r="J1086" i="25"/>
  <c r="K1086" i="25" s="1"/>
  <c r="E125" i="27"/>
  <c r="E162" i="26"/>
  <c r="J199" i="25"/>
  <c r="K199" i="25" s="1"/>
  <c r="E170" i="26"/>
  <c r="E97" i="31"/>
  <c r="J212" i="25"/>
  <c r="K212" i="25" s="1"/>
  <c r="E367" i="27"/>
  <c r="E574" i="26"/>
  <c r="E281" i="31"/>
  <c r="J752" i="25"/>
  <c r="K752" i="25" s="1"/>
  <c r="E238" i="27"/>
  <c r="E331" i="26"/>
  <c r="J447" i="25"/>
  <c r="K447" i="25" s="1"/>
  <c r="E515" i="26"/>
  <c r="E257" i="31"/>
  <c r="J675" i="25"/>
  <c r="K675" i="25" s="1"/>
  <c r="E645" i="26"/>
  <c r="E316" i="31"/>
  <c r="J845" i="25"/>
  <c r="K845" i="25" s="1"/>
  <c r="E19" i="26"/>
  <c r="J28" i="25"/>
  <c r="K28" i="25" s="1"/>
  <c r="E102" i="27"/>
  <c r="E128" i="26"/>
  <c r="E79" i="31"/>
  <c r="J154" i="25"/>
  <c r="K154" i="25" s="1"/>
  <c r="E177" i="26"/>
  <c r="J225" i="25"/>
  <c r="K225" i="25" s="1"/>
  <c r="E299" i="27"/>
  <c r="E446" i="26"/>
  <c r="J589" i="25"/>
  <c r="K589" i="25" s="1"/>
  <c r="E516" i="26"/>
  <c r="J676" i="25"/>
  <c r="K676" i="25" s="1"/>
  <c r="E532" i="27"/>
  <c r="E800" i="26"/>
  <c r="J1051" i="25"/>
  <c r="K1051" i="25" s="1"/>
  <c r="E774" i="26"/>
  <c r="E366" i="31"/>
  <c r="J1016" i="25"/>
  <c r="K1016" i="25" s="1"/>
  <c r="E67" i="27"/>
  <c r="E57" i="26"/>
  <c r="J70" i="25"/>
  <c r="K70" i="25" s="1"/>
  <c r="E193" i="26"/>
  <c r="J242" i="25"/>
  <c r="K242" i="25" s="1"/>
  <c r="E114" i="27"/>
  <c r="E145" i="26"/>
  <c r="J178" i="25"/>
  <c r="K178" i="25" s="1"/>
  <c r="E352" i="26"/>
  <c r="J472" i="25"/>
  <c r="K472" i="25" s="1"/>
  <c r="E523" i="27"/>
  <c r="E787" i="26"/>
  <c r="J1033" i="25"/>
  <c r="K1033" i="25" s="1"/>
  <c r="E608" i="26"/>
  <c r="J794" i="25"/>
  <c r="K794" i="25" s="1"/>
  <c r="E48" i="27"/>
  <c r="E29" i="26"/>
  <c r="J39" i="25"/>
  <c r="K39" i="25" s="1"/>
  <c r="E90" i="27"/>
  <c r="E106" i="26"/>
  <c r="J127" i="25"/>
  <c r="K127" i="25" s="1"/>
  <c r="E258" i="27"/>
  <c r="E368" i="26"/>
  <c r="E191" i="31"/>
  <c r="J488" i="25"/>
  <c r="K488" i="25" s="1"/>
  <c r="E646" i="26"/>
  <c r="J847" i="25"/>
  <c r="K847" i="25" s="1"/>
  <c r="E551" i="27"/>
  <c r="E827" i="26"/>
  <c r="J1096" i="25"/>
  <c r="K1096" i="25" s="1"/>
  <c r="E553" i="27"/>
  <c r="E829" i="26"/>
  <c r="E395" i="31"/>
  <c r="J1099" i="25"/>
  <c r="K1099" i="25" s="1"/>
  <c r="E385" i="27"/>
  <c r="E597" i="26"/>
  <c r="J781" i="25"/>
  <c r="K781" i="25" s="1"/>
  <c r="E888" i="26"/>
  <c r="J1183" i="25"/>
  <c r="K1183" i="25" s="1"/>
  <c r="E13" i="26"/>
  <c r="J21" i="25"/>
  <c r="K21" i="25" s="1"/>
  <c r="E335" i="26"/>
  <c r="J451" i="25"/>
  <c r="K451" i="25" s="1"/>
  <c r="E544" i="26"/>
  <c r="E266" i="31"/>
  <c r="J710" i="25"/>
  <c r="K710" i="25" s="1"/>
  <c r="E519" i="27"/>
  <c r="E367" i="31"/>
  <c r="J1022" i="25"/>
  <c r="K1022" i="25" s="1"/>
  <c r="E518" i="27"/>
  <c r="E777" i="26"/>
  <c r="J1020" i="25"/>
  <c r="K1020" i="25" s="1"/>
  <c r="E784" i="26"/>
  <c r="J1030" i="25"/>
  <c r="K1030" i="25" s="1"/>
  <c r="E82" i="27"/>
  <c r="E91" i="26"/>
  <c r="E63" i="31"/>
  <c r="J108" i="25"/>
  <c r="K108" i="25" s="1"/>
  <c r="E483" i="27"/>
  <c r="E731" i="26"/>
  <c r="J956" i="25"/>
  <c r="K956" i="25" s="1"/>
  <c r="E413" i="27"/>
  <c r="E637" i="26"/>
  <c r="E310" i="31"/>
  <c r="J833" i="25"/>
  <c r="K833" i="25" s="1"/>
  <c r="E566" i="27"/>
  <c r="J1116" i="25"/>
  <c r="K1116" i="25" s="1"/>
  <c r="E876" i="26"/>
  <c r="J1162" i="25"/>
  <c r="K1162" i="25" s="1"/>
  <c r="E884" i="26"/>
  <c r="J1174" i="25"/>
  <c r="K1174" i="25" s="1"/>
  <c r="E612" i="27"/>
  <c r="E901" i="26"/>
  <c r="J1201" i="25"/>
  <c r="K1201" i="25" s="1"/>
  <c r="E379" i="27"/>
  <c r="E590" i="26"/>
  <c r="E289" i="31"/>
  <c r="J772" i="25"/>
  <c r="K772" i="25" s="1"/>
  <c r="E408" i="31"/>
  <c r="J1131" i="25"/>
  <c r="K1131" i="25" s="1"/>
  <c r="E304" i="27"/>
  <c r="E455" i="26"/>
  <c r="E238" i="31"/>
  <c r="J602" i="25"/>
  <c r="K602" i="25" s="1"/>
  <c r="E617" i="26"/>
  <c r="J805" i="25"/>
  <c r="K805" i="25" s="1"/>
  <c r="E232" i="26"/>
  <c r="E127" i="31"/>
  <c r="J296" i="25"/>
  <c r="K296" i="25" s="1"/>
  <c r="E615" i="27"/>
  <c r="J1207" i="25"/>
  <c r="K1207" i="25" s="1"/>
  <c r="E573" i="26"/>
  <c r="J751" i="25"/>
  <c r="K751" i="25" s="1"/>
  <c r="E590" i="27"/>
  <c r="E872" i="26"/>
  <c r="E416" i="31"/>
  <c r="J1158" i="25"/>
  <c r="K1158" i="25" s="1"/>
  <c r="E205" i="27"/>
  <c r="J381" i="25"/>
  <c r="K381" i="25" s="1"/>
  <c r="E765" i="26"/>
  <c r="E357" i="31"/>
  <c r="J1003" i="25"/>
  <c r="K1003" i="25" s="1"/>
  <c r="E257" i="26"/>
  <c r="E142" i="31"/>
  <c r="J337" i="25"/>
  <c r="K337" i="25" s="1"/>
  <c r="E296" i="27"/>
  <c r="E438" i="26"/>
  <c r="J581" i="25"/>
  <c r="K581" i="25" s="1"/>
  <c r="E292" i="26"/>
  <c r="J386" i="25"/>
  <c r="K386" i="25" s="1"/>
  <c r="E387" i="27"/>
  <c r="E600" i="26"/>
  <c r="J784" i="25"/>
  <c r="K784" i="25" s="1"/>
  <c r="E549" i="27"/>
  <c r="E824" i="26"/>
  <c r="J1090" i="25"/>
  <c r="K1090" i="25" s="1"/>
  <c r="E54" i="27"/>
  <c r="E38" i="26"/>
  <c r="J51" i="25"/>
  <c r="K51" i="25" s="1"/>
  <c r="E59" i="27"/>
  <c r="E47" i="26"/>
  <c r="J60" i="25"/>
  <c r="K60" i="25" s="1"/>
  <c r="E489" i="26"/>
  <c r="J647" i="25"/>
  <c r="K647" i="25" s="1"/>
  <c r="E106" i="27"/>
  <c r="E135" i="26"/>
  <c r="E83" i="31"/>
  <c r="J164" i="25"/>
  <c r="K164" i="25" s="1"/>
  <c r="E484" i="26"/>
  <c r="J642" i="25"/>
  <c r="K642" i="25" s="1"/>
  <c r="E604" i="27"/>
  <c r="E422" i="31"/>
  <c r="J1186" i="25"/>
  <c r="K1186" i="25" s="1"/>
  <c r="E525" i="27"/>
  <c r="E789" i="26"/>
  <c r="J1037" i="25"/>
  <c r="K1037" i="25" s="1"/>
  <c r="E248" i="26"/>
  <c r="J322" i="25"/>
  <c r="K322" i="25" s="1"/>
  <c r="E726" i="26"/>
  <c r="J949" i="25"/>
  <c r="K949" i="25" s="1"/>
  <c r="E82" i="26"/>
  <c r="J98" i="25"/>
  <c r="K98" i="25" s="1"/>
  <c r="E355" i="26"/>
  <c r="J475" i="25"/>
  <c r="K475" i="25" s="1"/>
  <c r="E493" i="27"/>
  <c r="E747" i="26"/>
  <c r="J977" i="25"/>
  <c r="K977" i="25" s="1"/>
  <c r="E528" i="27"/>
  <c r="E795" i="26"/>
  <c r="J1043" i="25"/>
  <c r="K1043" i="25" s="1"/>
  <c r="E178" i="27"/>
  <c r="E239" i="26"/>
  <c r="E136" i="31"/>
  <c r="J311" i="25"/>
  <c r="K311" i="25" s="1"/>
  <c r="E3" i="26"/>
  <c r="E26" i="31"/>
  <c r="E588" i="27"/>
  <c r="E869" i="26"/>
  <c r="J1155" i="25"/>
  <c r="K1155" i="25" s="1"/>
  <c r="E651" i="26"/>
  <c r="J853" i="25"/>
  <c r="K853" i="25" s="1"/>
  <c r="E511" i="26"/>
  <c r="J671" i="25"/>
  <c r="K671" i="25" s="1"/>
  <c r="E131" i="27"/>
  <c r="E171" i="26"/>
  <c r="J215" i="25"/>
  <c r="K215" i="25" s="1"/>
  <c r="E392" i="26"/>
  <c r="J519" i="25"/>
  <c r="K519" i="25" s="1"/>
  <c r="E819" i="26"/>
  <c r="J1081" i="25"/>
  <c r="K1081" i="25" s="1"/>
  <c r="E865" i="26"/>
  <c r="J1148" i="25"/>
  <c r="K1148" i="25" s="1"/>
  <c r="E377" i="26"/>
  <c r="J499" i="25"/>
  <c r="K499" i="25" s="1"/>
  <c r="E107" i="26"/>
  <c r="J128" i="25"/>
  <c r="K128" i="25" s="1"/>
  <c r="E721" i="26"/>
  <c r="J944" i="25"/>
  <c r="K944" i="25" s="1"/>
  <c r="E495" i="27"/>
  <c r="E751" i="26"/>
  <c r="J982" i="25"/>
  <c r="K982" i="25" s="1"/>
  <c r="E96" i="27"/>
  <c r="E116" i="26"/>
  <c r="J138" i="25"/>
  <c r="K138" i="25" s="1"/>
  <c r="E245" i="26"/>
  <c r="J317" i="25"/>
  <c r="K317" i="25" s="1"/>
  <c r="E253" i="26"/>
  <c r="J329" i="25"/>
  <c r="K329" i="25" s="1"/>
  <c r="E140" i="27"/>
  <c r="E187" i="26"/>
  <c r="J236" i="25"/>
  <c r="K236" i="25" s="1"/>
  <c r="E278" i="26"/>
  <c r="J370" i="25"/>
  <c r="K370" i="25" s="1"/>
  <c r="E374" i="26"/>
  <c r="J494" i="25"/>
  <c r="K494" i="25" s="1"/>
  <c r="E224" i="27"/>
  <c r="E313" i="26"/>
  <c r="J420" i="25"/>
  <c r="K420" i="25" s="1"/>
  <c r="E809" i="26"/>
  <c r="J1061" i="25"/>
  <c r="K1061" i="25" s="1"/>
  <c r="E321" i="26"/>
  <c r="J432" i="25"/>
  <c r="K432" i="25" s="1"/>
  <c r="E898" i="26"/>
  <c r="E425" i="31"/>
  <c r="J1197" i="25"/>
  <c r="K1197" i="25" s="1"/>
  <c r="E580" i="27"/>
  <c r="E64" i="27"/>
  <c r="E54" i="26"/>
  <c r="J67" i="25"/>
  <c r="K67" i="25" s="1"/>
  <c r="E68" i="27"/>
  <c r="E58" i="26"/>
  <c r="E52" i="31"/>
  <c r="J72" i="25"/>
  <c r="K72" i="25" s="1"/>
  <c r="E334" i="26"/>
  <c r="J450" i="25"/>
  <c r="K450" i="25" s="1"/>
  <c r="E334" i="27"/>
  <c r="E503" i="26"/>
  <c r="J663" i="25"/>
  <c r="K663" i="25" s="1"/>
  <c r="E563" i="27"/>
  <c r="E835" i="26"/>
  <c r="J1111" i="25"/>
  <c r="K1111" i="25" s="1"/>
  <c r="E539" i="27"/>
  <c r="E811" i="26"/>
  <c r="E382" i="31"/>
  <c r="J1065" i="25"/>
  <c r="K1065" i="25" s="1"/>
  <c r="E390" i="27"/>
  <c r="E488" i="26"/>
  <c r="E253" i="31"/>
  <c r="J646" i="25"/>
  <c r="K646" i="25" s="1"/>
  <c r="E573" i="27"/>
  <c r="E851" i="26"/>
  <c r="J1130" i="25"/>
  <c r="K1130" i="25" s="1"/>
  <c r="E436" i="27"/>
  <c r="E666" i="26"/>
  <c r="E324" i="31"/>
  <c r="J873" i="25"/>
  <c r="K873" i="25" s="1"/>
  <c r="E375" i="27"/>
  <c r="E430" i="27"/>
  <c r="E929" i="26"/>
  <c r="J1255" i="25"/>
  <c r="K1255" i="25" s="1"/>
  <c r="E120" i="27"/>
  <c r="E158" i="26"/>
  <c r="J191" i="25"/>
  <c r="K191" i="25" s="1"/>
  <c r="E250" i="27"/>
  <c r="E351" i="26"/>
  <c r="J471" i="25"/>
  <c r="K471" i="25" s="1"/>
  <c r="E518" i="26"/>
  <c r="J678" i="25"/>
  <c r="K678" i="25" s="1"/>
  <c r="E944" i="26"/>
  <c r="J1279" i="25"/>
  <c r="K1279" i="25" s="1"/>
  <c r="E78" i="27"/>
  <c r="E80" i="26"/>
  <c r="J96" i="25"/>
  <c r="K96" i="25" s="1"/>
  <c r="E344" i="26"/>
  <c r="J463" i="25"/>
  <c r="K463" i="25" s="1"/>
  <c r="E507" i="26"/>
  <c r="J667" i="25"/>
  <c r="K667" i="25" s="1"/>
  <c r="E47" i="27"/>
  <c r="E28" i="26"/>
  <c r="J38" i="25"/>
  <c r="K38" i="25" s="1"/>
  <c r="E369" i="27"/>
  <c r="E579" i="26"/>
  <c r="E283" i="31"/>
  <c r="J757" i="25"/>
  <c r="K757" i="25" s="1"/>
  <c r="E88" i="27"/>
  <c r="E101" i="26"/>
  <c r="J122" i="25"/>
  <c r="K122" i="25" s="1"/>
  <c r="E329" i="27"/>
  <c r="E496" i="26"/>
  <c r="J655" i="25"/>
  <c r="K655" i="25" s="1"/>
  <c r="E350" i="26"/>
  <c r="J469" i="25"/>
  <c r="K469" i="25" s="1"/>
  <c r="E273" i="27"/>
  <c r="E390" i="26"/>
  <c r="J515" i="25"/>
  <c r="K515" i="25" s="1"/>
  <c r="E576" i="26"/>
  <c r="J754" i="25"/>
  <c r="K754" i="25" s="1"/>
  <c r="E249" i="26"/>
  <c r="E138" i="31"/>
  <c r="J324" i="25"/>
  <c r="K324" i="25" s="1"/>
  <c r="E241" i="27"/>
  <c r="E337" i="26"/>
  <c r="J454" i="25"/>
  <c r="K454" i="25" s="1"/>
  <c r="E164" i="27"/>
  <c r="E224" i="26"/>
  <c r="J285" i="25"/>
  <c r="K285" i="25" s="1"/>
  <c r="E862" i="26"/>
  <c r="J1145" i="25"/>
  <c r="K1145" i="25" s="1"/>
  <c r="E576" i="27"/>
  <c r="E855" i="26"/>
  <c r="J1136" i="25"/>
  <c r="K1136" i="25" s="1"/>
  <c r="E446" i="27"/>
  <c r="E678" i="26"/>
  <c r="J888" i="25"/>
  <c r="K888" i="25" s="1"/>
  <c r="E111" i="26"/>
  <c r="E73" i="31"/>
  <c r="J132" i="25"/>
  <c r="K132" i="25" s="1"/>
  <c r="E302" i="26"/>
  <c r="J402" i="25"/>
  <c r="K402" i="25" s="1"/>
  <c r="E546" i="26"/>
  <c r="J714" i="25"/>
  <c r="K714" i="25" s="1"/>
  <c r="E461" i="26"/>
  <c r="J610" i="25"/>
  <c r="K610" i="25" s="1"/>
  <c r="E579" i="27"/>
  <c r="E860" i="26"/>
  <c r="J1142" i="25"/>
  <c r="K1142" i="25" s="1"/>
  <c r="E557" i="27"/>
  <c r="E831" i="26"/>
  <c r="J1104" i="25"/>
  <c r="K1104" i="25" s="1"/>
  <c r="E615" i="26"/>
  <c r="J801" i="25"/>
  <c r="K801" i="25" s="1"/>
  <c r="E596" i="27"/>
  <c r="E246" i="27"/>
  <c r="E343" i="26"/>
  <c r="J462" i="25"/>
  <c r="K462" i="25" s="1"/>
  <c r="E712" i="26"/>
  <c r="J933" i="25"/>
  <c r="K933" i="25" s="1"/>
  <c r="E346" i="26"/>
  <c r="E185" i="31"/>
  <c r="J465" i="25"/>
  <c r="K465" i="25" s="1"/>
  <c r="E547" i="27"/>
  <c r="J1085" i="25"/>
  <c r="K1085" i="25" s="1"/>
  <c r="E94" i="27"/>
  <c r="E113" i="26"/>
  <c r="J134" i="25"/>
  <c r="K134" i="25" s="1"/>
  <c r="E239" i="27"/>
  <c r="E332" i="26"/>
  <c r="J448" i="25"/>
  <c r="K448" i="25" s="1"/>
  <c r="E736" i="26"/>
  <c r="E350" i="31"/>
  <c r="J964" i="25"/>
  <c r="K964" i="25" s="1"/>
  <c r="E538" i="26"/>
  <c r="J703" i="25"/>
  <c r="K703" i="25" s="1"/>
  <c r="E181" i="31"/>
  <c r="J446" i="25"/>
  <c r="K446" i="25" s="1"/>
  <c r="E227" i="27"/>
  <c r="E317" i="26"/>
  <c r="J426" i="25"/>
  <c r="K426" i="25" s="1"/>
  <c r="E386" i="26"/>
  <c r="J511" i="25"/>
  <c r="K511" i="25" s="1"/>
  <c r="E141" i="27"/>
  <c r="E188" i="26"/>
  <c r="E106" i="31"/>
  <c r="J237" i="25"/>
  <c r="K237" i="25" s="1"/>
  <c r="E931" i="26"/>
  <c r="J1258" i="25"/>
  <c r="K1258" i="25" s="1"/>
  <c r="E458" i="27"/>
  <c r="E692" i="26"/>
  <c r="J906" i="25"/>
  <c r="K906" i="25" s="1"/>
  <c r="E230" i="27"/>
  <c r="E319" i="26"/>
  <c r="J430" i="25"/>
  <c r="K430" i="25" s="1"/>
  <c r="E409" i="26"/>
  <c r="J543" i="25"/>
  <c r="K543" i="25" s="1"/>
  <c r="E657" i="26"/>
  <c r="J861" i="25"/>
  <c r="K861" i="25" s="1"/>
  <c r="E215" i="26"/>
  <c r="J268" i="25"/>
  <c r="K268" i="25" s="1"/>
  <c r="E217" i="27"/>
  <c r="E306" i="26"/>
  <c r="J407" i="25"/>
  <c r="K407" i="25" s="1"/>
  <c r="E411" i="26"/>
  <c r="J545" i="25"/>
  <c r="K545" i="25" s="1"/>
  <c r="E619" i="27"/>
  <c r="E912" i="26"/>
  <c r="E429" i="31"/>
  <c r="J1218" i="25"/>
  <c r="K1218" i="25" s="1"/>
  <c r="E607" i="26"/>
  <c r="E296" i="31"/>
  <c r="J793" i="25"/>
  <c r="K793" i="25" s="1"/>
  <c r="E244" i="26"/>
  <c r="J316" i="25"/>
  <c r="K316" i="25" s="1"/>
  <c r="E384" i="26"/>
  <c r="J509" i="25"/>
  <c r="K509" i="25" s="1"/>
  <c r="E722" i="26"/>
  <c r="E346" i="31"/>
  <c r="J945" i="25"/>
  <c r="K945" i="25" s="1"/>
  <c r="E243" i="26"/>
  <c r="J315" i="25"/>
  <c r="K315" i="25" s="1"/>
  <c r="E633" i="27"/>
  <c r="J1243" i="25"/>
  <c r="K1243" i="25" s="1"/>
  <c r="E276" i="26"/>
  <c r="J368" i="25"/>
  <c r="K368" i="25" s="1"/>
  <c r="E195" i="26"/>
  <c r="J244" i="25"/>
  <c r="K244" i="25" s="1"/>
  <c r="E212" i="27"/>
  <c r="E297" i="26"/>
  <c r="J395" i="25"/>
  <c r="K395" i="25" s="1"/>
  <c r="E594" i="27"/>
  <c r="E881" i="26"/>
  <c r="J1169" i="25"/>
  <c r="K1169" i="25" s="1"/>
  <c r="E159" i="26"/>
  <c r="J193" i="25"/>
  <c r="K193" i="25" s="1"/>
  <c r="E628" i="27"/>
  <c r="E432" i="31"/>
  <c r="J1233" i="25"/>
  <c r="K1233" i="25" s="1"/>
  <c r="E34" i="26"/>
  <c r="J44" i="25"/>
  <c r="K44" i="25" s="1"/>
  <c r="E24" i="26"/>
  <c r="E39" i="31"/>
  <c r="J34" i="25"/>
  <c r="K34" i="25" s="1"/>
  <c r="E340" i="26"/>
  <c r="J458" i="25"/>
  <c r="K458" i="25" s="1"/>
  <c r="E327" i="27"/>
  <c r="E492" i="26"/>
  <c r="J651" i="25"/>
  <c r="K651" i="25" s="1"/>
  <c r="E397" i="26"/>
  <c r="J524" i="25"/>
  <c r="K524" i="25" s="1"/>
  <c r="E685" i="26"/>
  <c r="J898" i="25"/>
  <c r="K898" i="25" s="1"/>
  <c r="E59" i="26"/>
  <c r="J73" i="25"/>
  <c r="K73" i="25" s="1"/>
  <c r="E744" i="26"/>
  <c r="J974" i="25"/>
  <c r="K974" i="25" s="1"/>
  <c r="E393" i="31"/>
  <c r="J1091" i="25"/>
  <c r="K1091" i="25" s="1"/>
  <c r="E211" i="26"/>
  <c r="J263" i="25"/>
  <c r="K263" i="25" s="1"/>
  <c r="E426" i="31"/>
  <c r="J1199" i="25"/>
  <c r="K1199" i="25" s="1"/>
  <c r="E83" i="27"/>
  <c r="E94" i="26"/>
  <c r="J112" i="25"/>
  <c r="K112" i="25" s="1"/>
  <c r="E562" i="26"/>
  <c r="J734" i="25"/>
  <c r="K734" i="25" s="1"/>
  <c r="E342" i="27"/>
  <c r="E530" i="26"/>
  <c r="J693" i="25"/>
  <c r="K693" i="25" s="1"/>
  <c r="E258" i="26"/>
  <c r="J338" i="25"/>
  <c r="K338" i="25" s="1"/>
  <c r="E750" i="26"/>
  <c r="J981" i="25"/>
  <c r="K981" i="25" s="1"/>
  <c r="E303" i="27"/>
  <c r="E453" i="26"/>
  <c r="E237" i="31"/>
  <c r="J600" i="25"/>
  <c r="K600" i="25" s="1"/>
  <c r="E356" i="27"/>
  <c r="E554" i="26"/>
  <c r="J724" i="25"/>
  <c r="K724" i="25" s="1"/>
  <c r="E554" i="27"/>
  <c r="E830" i="26"/>
  <c r="E396" i="31"/>
  <c r="J1100" i="25"/>
  <c r="K1100" i="25" s="1"/>
  <c r="E377" i="27"/>
  <c r="E588" i="26"/>
  <c r="J770" i="25"/>
  <c r="K770" i="25" s="1"/>
  <c r="E501" i="26"/>
  <c r="J661" i="25"/>
  <c r="K661" i="25" s="1"/>
  <c r="E71" i="27"/>
  <c r="E66" i="26"/>
  <c r="J80" i="25"/>
  <c r="K80" i="25" s="1"/>
  <c r="E218" i="26"/>
  <c r="E121" i="31"/>
  <c r="J271" i="25"/>
  <c r="K271" i="25" s="1"/>
  <c r="E410" i="27"/>
  <c r="E633" i="26"/>
  <c r="J826" i="25"/>
  <c r="K826" i="25" s="1"/>
  <c r="E208" i="26"/>
  <c r="E117" i="31"/>
  <c r="J259" i="25"/>
  <c r="K259" i="25" s="1"/>
  <c r="E64" i="26"/>
  <c r="J78" i="25"/>
  <c r="K78" i="25" s="1"/>
  <c r="E35" i="27"/>
  <c r="E10" i="26"/>
  <c r="E33" i="31"/>
  <c r="E444" i="27"/>
  <c r="E674" i="26"/>
  <c r="J883" i="25"/>
  <c r="K883" i="25" s="1"/>
  <c r="E786" i="26"/>
  <c r="J1032" i="25"/>
  <c r="K1032" i="25" s="1"/>
  <c r="E425" i="26"/>
  <c r="J563" i="25"/>
  <c r="K563" i="25" s="1"/>
  <c r="E462" i="27"/>
  <c r="E610" i="27"/>
  <c r="E897" i="26"/>
  <c r="J1196" i="25"/>
  <c r="K1196" i="25" s="1"/>
  <c r="E167" i="26"/>
  <c r="E94" i="31"/>
  <c r="J207" i="25"/>
  <c r="K207" i="25" s="1"/>
  <c r="E149" i="26"/>
  <c r="J182" i="25"/>
  <c r="K182" i="25" s="1"/>
  <c r="E171" i="27"/>
  <c r="E233" i="26"/>
  <c r="J297" i="25"/>
  <c r="K297" i="25" s="1"/>
  <c r="E57" i="27"/>
  <c r="E43" i="26"/>
  <c r="J56" i="25"/>
  <c r="K56" i="25" s="1"/>
  <c r="E381" i="27"/>
  <c r="E592" i="26"/>
  <c r="J774" i="25"/>
  <c r="K774" i="25" s="1"/>
  <c r="E475" i="27"/>
  <c r="E720" i="26"/>
  <c r="J943" i="25"/>
  <c r="K943" i="25" s="1"/>
  <c r="E441" i="26"/>
  <c r="J584" i="25"/>
  <c r="K584" i="25" s="1"/>
  <c r="E429" i="27"/>
  <c r="E659" i="26"/>
  <c r="E322" i="31"/>
  <c r="J863" i="25"/>
  <c r="K863" i="25" s="1"/>
  <c r="E808" i="26"/>
  <c r="J1060" i="25"/>
  <c r="K1060" i="25" s="1"/>
  <c r="E140" i="26"/>
  <c r="J172" i="25"/>
  <c r="K172" i="25" s="1"/>
  <c r="E387" i="26"/>
  <c r="J512" i="25"/>
  <c r="K512" i="25" s="1"/>
  <c r="E459" i="27"/>
  <c r="E127" i="27"/>
  <c r="E451" i="26"/>
  <c r="J598" i="25"/>
  <c r="K598" i="25" s="1"/>
  <c r="E426" i="27"/>
  <c r="E653" i="26"/>
  <c r="J856" i="25"/>
  <c r="K856" i="25" s="1"/>
  <c r="E941" i="26"/>
  <c r="J1275" i="25"/>
  <c r="K1275" i="25" s="1"/>
  <c r="E177" i="27"/>
  <c r="E238" i="26"/>
  <c r="J309" i="25"/>
  <c r="K309" i="25" s="1"/>
  <c r="E847" i="26"/>
  <c r="E405" i="31"/>
  <c r="J1125" i="25"/>
  <c r="K1125" i="25" s="1"/>
  <c r="E632" i="26"/>
  <c r="E305" i="31"/>
  <c r="J823" i="25"/>
  <c r="K823" i="25" s="1"/>
  <c r="E37" i="27"/>
  <c r="E190" i="27"/>
  <c r="E260" i="26"/>
  <c r="E143" i="31"/>
  <c r="J343" i="25"/>
  <c r="K343" i="25" s="1"/>
  <c r="E101" i="27"/>
  <c r="E127" i="26"/>
  <c r="E78" i="31"/>
  <c r="J153" i="25"/>
  <c r="K153" i="25" s="1"/>
  <c r="E423" i="27"/>
  <c r="E319" i="31"/>
  <c r="J852" i="25"/>
  <c r="K852" i="25" s="1"/>
  <c r="E402" i="26"/>
  <c r="E212" i="31"/>
  <c r="J535" i="25"/>
  <c r="K535" i="25" s="1"/>
  <c r="E433" i="27"/>
  <c r="E663" i="26"/>
  <c r="J869" i="25"/>
  <c r="K869" i="25" s="1"/>
  <c r="E130" i="26"/>
  <c r="J157" i="25"/>
  <c r="K157" i="25" s="1"/>
  <c r="E145" i="27"/>
  <c r="E196" i="26"/>
  <c r="E110" i="31"/>
  <c r="J245" i="25"/>
  <c r="K245" i="25" s="1"/>
  <c r="E468" i="26"/>
  <c r="J620" i="25"/>
  <c r="K620" i="25" s="1"/>
  <c r="E504" i="27"/>
  <c r="E759" i="26"/>
  <c r="J996" i="25"/>
  <c r="K996" i="25" s="1"/>
  <c r="E788" i="26"/>
  <c r="E370" i="31"/>
  <c r="J1035" i="25"/>
  <c r="K1035" i="25" s="1"/>
  <c r="E563" i="26"/>
  <c r="J736" i="25"/>
  <c r="K736" i="25" s="1"/>
  <c r="E169" i="26"/>
  <c r="J210" i="25"/>
  <c r="K210" i="25" s="1"/>
  <c r="E598" i="27"/>
  <c r="E420" i="31"/>
  <c r="J1177" i="25"/>
  <c r="K1177" i="25" s="1"/>
  <c r="E406" i="27"/>
  <c r="E626" i="26"/>
  <c r="J815" i="25"/>
  <c r="K815" i="25" s="1"/>
  <c r="E545" i="27"/>
  <c r="E388" i="31"/>
  <c r="J1080" i="25"/>
  <c r="K1080" i="25" s="1"/>
  <c r="E548" i="26"/>
  <c r="J718" i="25"/>
  <c r="K718" i="25" s="1"/>
  <c r="E339" i="27"/>
  <c r="E524" i="26"/>
  <c r="J685" i="25"/>
  <c r="K685" i="25" s="1"/>
  <c r="E288" i="27"/>
  <c r="E421" i="26"/>
  <c r="J558" i="25"/>
  <c r="K558" i="25" s="1"/>
  <c r="E299" i="26"/>
  <c r="J397" i="25"/>
  <c r="K397" i="25" s="1"/>
  <c r="E41" i="27"/>
  <c r="E18" i="26"/>
  <c r="J27" i="25"/>
  <c r="K27" i="25" s="1"/>
  <c r="E192" i="26"/>
  <c r="E109" i="31"/>
  <c r="J241" i="25"/>
  <c r="K241" i="25" s="1"/>
  <c r="E475" i="26"/>
  <c r="E246" i="31"/>
  <c r="J627" i="25"/>
  <c r="K627" i="25" s="1"/>
  <c r="E456" i="26"/>
  <c r="J605" i="25"/>
  <c r="K605" i="25" s="1"/>
  <c r="E349" i="27"/>
  <c r="J707" i="25"/>
  <c r="K707" i="25" s="1"/>
  <c r="E72" i="27"/>
  <c r="E68" i="26"/>
  <c r="J82" i="25"/>
  <c r="K82" i="25" s="1"/>
  <c r="E150" i="27"/>
  <c r="E204" i="26"/>
  <c r="J255" i="25"/>
  <c r="K255" i="25" s="1"/>
  <c r="E534" i="27"/>
  <c r="E802" i="26"/>
  <c r="J1054" i="25"/>
  <c r="K1054" i="25" s="1"/>
  <c r="E314" i="27"/>
  <c r="E471" i="26"/>
  <c r="J623" i="25"/>
  <c r="K623" i="25" s="1"/>
  <c r="E270" i="27"/>
  <c r="E383" i="26"/>
  <c r="E200" i="31"/>
  <c r="J508" i="25"/>
  <c r="K508" i="25" s="1"/>
  <c r="E903" i="26"/>
  <c r="J1204" i="25"/>
  <c r="K1204" i="25" s="1"/>
  <c r="E359" i="26"/>
  <c r="J479" i="25"/>
  <c r="K479" i="25" s="1"/>
  <c r="E856" i="26"/>
  <c r="J1137" i="25"/>
  <c r="K1137" i="25" s="1"/>
  <c r="E701" i="26"/>
  <c r="E338" i="31"/>
  <c r="J920" i="25"/>
  <c r="K920" i="25" s="1"/>
  <c r="E605" i="27"/>
  <c r="J1188" i="25"/>
  <c r="K1188" i="25" s="1"/>
  <c r="E358" i="27"/>
  <c r="E558" i="26"/>
  <c r="E273" i="31"/>
  <c r="J729" i="25"/>
  <c r="K729" i="25" s="1"/>
  <c r="E427" i="27"/>
  <c r="E656" i="26"/>
  <c r="J860" i="25"/>
  <c r="K860" i="25" s="1"/>
  <c r="E58" i="27"/>
  <c r="E45" i="26"/>
  <c r="J58" i="25"/>
  <c r="K58" i="25" s="1"/>
  <c r="E181" i="26"/>
  <c r="J230" i="25"/>
  <c r="K230" i="25" s="1"/>
  <c r="E21" i="26"/>
  <c r="E38" i="31"/>
  <c r="J30" i="25"/>
  <c r="K30" i="25" s="1"/>
  <c r="E440" i="26"/>
  <c r="J583" i="25"/>
  <c r="K583" i="25" s="1"/>
  <c r="E85" i="27"/>
  <c r="E96" i="26"/>
  <c r="J115" i="25"/>
  <c r="K115" i="25" s="1"/>
  <c r="E79" i="27"/>
  <c r="E81" i="26"/>
  <c r="E60" i="31"/>
  <c r="J97" i="25"/>
  <c r="K97" i="25" s="1"/>
  <c r="E315" i="27"/>
  <c r="E472" i="26"/>
  <c r="E244" i="31"/>
  <c r="J624" i="25"/>
  <c r="K624" i="25" s="1"/>
  <c r="E137" i="27"/>
  <c r="E182" i="26"/>
  <c r="J231" i="25"/>
  <c r="K231" i="25" s="1"/>
  <c r="E908" i="26"/>
  <c r="J1210" i="25"/>
  <c r="K1210" i="25" s="1"/>
  <c r="E408" i="27"/>
  <c r="E630" i="26"/>
  <c r="J820" i="25"/>
  <c r="K820" i="25" s="1"/>
  <c r="E334" i="31"/>
  <c r="J913" i="25"/>
  <c r="K913" i="25" s="1"/>
  <c r="E883" i="26"/>
  <c r="E419" i="31"/>
  <c r="J1173" i="25"/>
  <c r="K1173" i="25" s="1"/>
  <c r="E346" i="27"/>
  <c r="E535" i="26"/>
  <c r="J700" i="25"/>
  <c r="K700" i="25" s="1"/>
  <c r="E286" i="27"/>
  <c r="E419" i="26"/>
  <c r="E217" i="31"/>
  <c r="J555" i="25"/>
  <c r="K555" i="25" s="1"/>
  <c r="E309" i="27"/>
  <c r="J616" i="25"/>
  <c r="K616" i="25" s="1"/>
  <c r="E826" i="26"/>
  <c r="J1095" i="25"/>
  <c r="K1095" i="25" s="1"/>
  <c r="E129" i="27"/>
  <c r="E95" i="31"/>
  <c r="J208" i="25"/>
  <c r="K208" i="25" s="1"/>
  <c r="E522" i="27"/>
  <c r="E783" i="26"/>
  <c r="E369" i="31"/>
  <c r="J1029" i="25"/>
  <c r="K1029" i="25" s="1"/>
  <c r="E460" i="26"/>
  <c r="E240" i="31"/>
  <c r="J609" i="25"/>
  <c r="K609" i="25" s="1"/>
  <c r="E555" i="26"/>
  <c r="J725" i="25"/>
  <c r="K725" i="25" s="1"/>
  <c r="E631" i="27"/>
  <c r="E924" i="26"/>
  <c r="J1239" i="25"/>
  <c r="K1239" i="25" s="1"/>
  <c r="E621" i="27"/>
  <c r="J1220" i="25"/>
  <c r="K1220" i="25" s="1"/>
  <c r="E5" i="26"/>
  <c r="E29" i="31"/>
  <c r="J10" i="25"/>
  <c r="K10" i="25" s="1"/>
  <c r="E89" i="26"/>
  <c r="J105" i="25"/>
  <c r="K105" i="25" s="1"/>
  <c r="E133" i="27"/>
  <c r="E102" i="31"/>
  <c r="J224" i="25"/>
  <c r="K224" i="25" s="1"/>
  <c r="E708" i="26"/>
  <c r="E342" i="31"/>
  <c r="J928" i="25"/>
  <c r="K928" i="25" s="1"/>
  <c r="E585" i="26"/>
  <c r="E287" i="31"/>
  <c r="J765" i="25"/>
  <c r="K765" i="25" s="1"/>
  <c r="E262" i="26"/>
  <c r="J347" i="25"/>
  <c r="K347" i="25" s="1"/>
  <c r="E443" i="27"/>
  <c r="E673" i="26"/>
  <c r="J882" i="25"/>
  <c r="K882" i="25" s="1"/>
  <c r="E771" i="26"/>
  <c r="J1010" i="25"/>
  <c r="K1010" i="25" s="1"/>
  <c r="E51" i="26"/>
  <c r="J64" i="25"/>
  <c r="K64" i="25" s="1"/>
  <c r="E222" i="27"/>
  <c r="E308" i="26"/>
  <c r="J414" i="25"/>
  <c r="K414" i="25" s="1"/>
  <c r="E394" i="26"/>
  <c r="E205" i="31"/>
  <c r="J521" i="25"/>
  <c r="K521" i="25" s="1"/>
  <c r="E465" i="27"/>
  <c r="E706" i="26"/>
  <c r="E341" i="31"/>
  <c r="J925" i="25"/>
  <c r="K925" i="25" s="1"/>
  <c r="E575" i="27"/>
  <c r="E854" i="26"/>
  <c r="J1135" i="25"/>
  <c r="K1135" i="25" s="1"/>
  <c r="E557" i="26"/>
  <c r="J728" i="25"/>
  <c r="K728" i="25" s="1"/>
  <c r="E437" i="31"/>
  <c r="J1252" i="25"/>
  <c r="K1252" i="25" s="1"/>
  <c r="E73" i="27"/>
  <c r="E69" i="26"/>
  <c r="J83" i="25"/>
  <c r="K83" i="25" s="1"/>
  <c r="E157" i="27"/>
  <c r="J278" i="25"/>
  <c r="K278" i="25" s="1"/>
  <c r="E272" i="27"/>
  <c r="E388" i="26"/>
  <c r="J513" i="25"/>
  <c r="K513" i="25" s="1"/>
  <c r="E665" i="26"/>
  <c r="J871" i="25"/>
  <c r="K871" i="25" s="1"/>
  <c r="E600" i="27"/>
  <c r="E86" i="27"/>
  <c r="E99" i="26"/>
  <c r="E69" i="31"/>
  <c r="J120" i="25"/>
  <c r="K120" i="25" s="1"/>
  <c r="E300" i="26"/>
  <c r="E166" i="31"/>
  <c r="J398" i="25"/>
  <c r="K398" i="25" s="1"/>
  <c r="E111" i="27"/>
  <c r="E142" i="26"/>
  <c r="J174" i="25"/>
  <c r="K174" i="25" s="1"/>
  <c r="E529" i="26"/>
  <c r="J692" i="25"/>
  <c r="K692" i="25" s="1"/>
  <c r="E517" i="27"/>
  <c r="E776" i="26"/>
  <c r="J1019" i="25"/>
  <c r="K1019" i="25" s="1"/>
  <c r="E93" i="27"/>
  <c r="E112" i="26"/>
  <c r="J133" i="25"/>
  <c r="K133" i="25" s="1"/>
  <c r="E454" i="27"/>
  <c r="E686" i="26"/>
  <c r="J899" i="25"/>
  <c r="K899" i="25" s="1"/>
  <c r="E289" i="26"/>
  <c r="E161" i="31"/>
  <c r="J383" i="25"/>
  <c r="K383" i="25" s="1"/>
  <c r="E450" i="26"/>
  <c r="E234" i="31"/>
  <c r="J596" i="25"/>
  <c r="K596" i="25" s="1"/>
  <c r="E527" i="27"/>
  <c r="E792" i="26"/>
  <c r="E372" i="31"/>
  <c r="J1040" i="25"/>
  <c r="K1040" i="25" s="1"/>
  <c r="E398" i="26"/>
  <c r="E207" i="31"/>
  <c r="J525" i="25"/>
  <c r="K525" i="25" s="1"/>
  <c r="E391" i="26"/>
  <c r="J518" i="25"/>
  <c r="K518" i="25" s="1"/>
  <c r="E635" i="26"/>
  <c r="E309" i="31"/>
  <c r="J831" i="25"/>
  <c r="K831" i="25" s="1"/>
  <c r="E163" i="26"/>
  <c r="J200" i="25"/>
  <c r="K200" i="25" s="1"/>
  <c r="E63" i="27"/>
  <c r="E53" i="26"/>
  <c r="J66" i="25"/>
  <c r="K66" i="25" s="1"/>
  <c r="E201" i="27"/>
  <c r="E280" i="26"/>
  <c r="J373" i="25"/>
  <c r="K373" i="25" s="1"/>
  <c r="E531" i="27"/>
  <c r="E799" i="26"/>
  <c r="E377" i="31"/>
  <c r="J1050" i="25"/>
  <c r="K1050" i="25" s="1"/>
  <c r="E470" i="27"/>
  <c r="E711" i="26"/>
  <c r="J932" i="25"/>
  <c r="K932" i="25" s="1"/>
  <c r="E565" i="26"/>
  <c r="J739" i="25"/>
  <c r="K739" i="25" s="1"/>
  <c r="E373" i="27"/>
  <c r="E583" i="26"/>
  <c r="J763" i="25"/>
  <c r="K763" i="25" s="1"/>
  <c r="E103" i="26"/>
  <c r="E71" i="31"/>
  <c r="J124" i="25"/>
  <c r="K124" i="25" s="1"/>
  <c r="E459" i="26"/>
  <c r="J608" i="25"/>
  <c r="K608" i="25" s="1"/>
  <c r="E804" i="26"/>
  <c r="E378" i="31"/>
  <c r="J1056" i="25"/>
  <c r="K1056" i="25" s="1"/>
  <c r="E718" i="26"/>
  <c r="J941" i="25"/>
  <c r="K941" i="25" s="1"/>
  <c r="E525" i="26"/>
  <c r="E260" i="31"/>
  <c r="J686" i="25"/>
  <c r="K686" i="25" s="1"/>
  <c r="E256" i="27"/>
  <c r="E366" i="26"/>
  <c r="E190" i="31"/>
  <c r="J486" i="25"/>
  <c r="K486" i="25" s="1"/>
  <c r="E167" i="27"/>
  <c r="E227" i="26"/>
  <c r="J290" i="25"/>
  <c r="K290" i="25" s="1"/>
  <c r="E277" i="26"/>
  <c r="J369" i="25"/>
  <c r="K369" i="25" s="1"/>
  <c r="E98" i="27"/>
  <c r="E125" i="26"/>
  <c r="J148" i="25"/>
  <c r="K148" i="25" s="1"/>
  <c r="E424" i="27"/>
  <c r="J854" i="25"/>
  <c r="K854" i="25" s="1"/>
  <c r="E435" i="26"/>
  <c r="E225" i="31"/>
  <c r="J575" i="25"/>
  <c r="K575" i="25" s="1"/>
  <c r="E215" i="27"/>
  <c r="E303" i="26"/>
  <c r="E168" i="31"/>
  <c r="J403" i="25"/>
  <c r="K403" i="25" s="1"/>
  <c r="E577" i="26"/>
  <c r="J755" i="25"/>
  <c r="K755" i="25" s="1"/>
  <c r="E490" i="27"/>
  <c r="E742" i="26"/>
  <c r="E352" i="31"/>
  <c r="J971" i="25"/>
  <c r="K971" i="25" s="1"/>
  <c r="E138" i="27"/>
  <c r="E184" i="26"/>
  <c r="J233" i="25"/>
  <c r="K233" i="25" s="1"/>
  <c r="E45" i="27"/>
  <c r="E26" i="26"/>
  <c r="J36" i="25"/>
  <c r="K36" i="25" s="1"/>
  <c r="E206" i="27"/>
  <c r="E288" i="26"/>
  <c r="J382" i="25"/>
  <c r="K382" i="25" s="1"/>
  <c r="E327" i="26"/>
  <c r="E177" i="31"/>
  <c r="J440" i="25"/>
  <c r="K440" i="25" s="1"/>
  <c r="E507" i="27"/>
  <c r="E764" i="26"/>
  <c r="J1002" i="25"/>
  <c r="K1002" i="25" s="1"/>
  <c r="E532" i="26"/>
  <c r="J697" i="25"/>
  <c r="K697" i="25" s="1"/>
  <c r="E643" i="26"/>
  <c r="J842" i="25"/>
  <c r="K842" i="25" s="1"/>
  <c r="E472" i="27"/>
  <c r="E715" i="26"/>
  <c r="J936" i="25"/>
  <c r="K936" i="25" s="1"/>
  <c r="E135" i="27"/>
  <c r="E179" i="26"/>
  <c r="J227" i="25"/>
  <c r="K227" i="25" s="1"/>
  <c r="E278" i="27"/>
  <c r="E399" i="26"/>
  <c r="J530" i="25"/>
  <c r="K530" i="25" s="1"/>
  <c r="E259" i="27"/>
  <c r="E369" i="26"/>
  <c r="J489" i="25"/>
  <c r="K489" i="25" s="1"/>
  <c r="E840" i="26"/>
  <c r="J1117" i="25"/>
  <c r="K1117" i="25" s="1"/>
  <c r="E508" i="27"/>
  <c r="E766" i="26"/>
  <c r="J1004" i="25"/>
  <c r="K1004" i="25" s="1"/>
  <c r="E90" i="26"/>
  <c r="J107" i="25"/>
  <c r="K107" i="25" s="1"/>
  <c r="E89" i="27"/>
  <c r="E104" i="26"/>
  <c r="J125" i="25"/>
  <c r="K125" i="25" s="1"/>
  <c r="E216" i="27"/>
  <c r="E305" i="26"/>
  <c r="J406" i="25"/>
  <c r="K406" i="25" s="1"/>
  <c r="E429" i="26"/>
  <c r="E223" i="31"/>
  <c r="J569" i="25"/>
  <c r="K569" i="25" s="1"/>
  <c r="E239" i="31"/>
  <c r="J603" i="25"/>
  <c r="K603" i="25" s="1"/>
  <c r="E707" i="26"/>
  <c r="J926" i="25"/>
  <c r="K926" i="25" s="1"/>
  <c r="E416" i="26"/>
  <c r="E216" i="31"/>
  <c r="J551" i="25"/>
  <c r="K551" i="25" s="1"/>
  <c r="E211" i="27"/>
  <c r="E757" i="26"/>
  <c r="J992" i="25"/>
  <c r="K992" i="25" s="1"/>
  <c r="E661" i="26"/>
  <c r="J867" i="25"/>
  <c r="K867" i="25" s="1"/>
  <c r="E755" i="26"/>
  <c r="J989" i="25"/>
  <c r="K989" i="25" s="1"/>
  <c r="E355" i="27"/>
  <c r="E553" i="26"/>
  <c r="J723" i="25"/>
  <c r="K723" i="25" s="1"/>
  <c r="E890" i="26"/>
  <c r="J1187" i="25"/>
  <c r="K1187" i="25" s="1"/>
  <c r="E887" i="26"/>
  <c r="J1182" i="25"/>
  <c r="K1182" i="25" s="1"/>
  <c r="E188" i="27"/>
  <c r="E363" i="26"/>
  <c r="E189" i="31"/>
  <c r="J483" i="25"/>
  <c r="K483" i="25" s="1"/>
  <c r="E283" i="26"/>
  <c r="E159" i="31"/>
  <c r="J376" i="25"/>
  <c r="K376" i="25" s="1"/>
  <c r="E389" i="27"/>
  <c r="E604" i="26"/>
  <c r="E293" i="31"/>
  <c r="J789" i="25"/>
  <c r="K789" i="25" s="1"/>
  <c r="E289" i="27"/>
  <c r="J560" i="25"/>
  <c r="K560" i="25" s="1"/>
  <c r="E693" i="26"/>
  <c r="J907" i="25"/>
  <c r="K907" i="25" s="1"/>
  <c r="E253" i="27"/>
  <c r="E361" i="26"/>
  <c r="E188" i="31"/>
  <c r="J481" i="25"/>
  <c r="K481" i="25" s="1"/>
  <c r="E775" i="26"/>
  <c r="J1017" i="25"/>
  <c r="K1017" i="25" s="1"/>
  <c r="E418" i="27"/>
  <c r="E642" i="26"/>
  <c r="J841" i="25"/>
  <c r="K841" i="25" s="1"/>
  <c r="E487" i="27"/>
  <c r="J962" i="25"/>
  <c r="K962" i="25" s="1"/>
  <c r="E873" i="26"/>
  <c r="J1159" i="25"/>
  <c r="K1159" i="25" s="1"/>
  <c r="E398" i="27"/>
  <c r="E301" i="31"/>
  <c r="J803" i="25"/>
  <c r="K803" i="25" s="1"/>
  <c r="E444" i="26"/>
  <c r="E231" i="31"/>
  <c r="J587" i="25"/>
  <c r="K587" i="25" s="1"/>
  <c r="E281" i="27"/>
  <c r="E404" i="26"/>
  <c r="J537" i="25"/>
  <c r="K537" i="25" s="1"/>
  <c r="E185" i="27"/>
  <c r="E254" i="26"/>
  <c r="E140" i="31"/>
  <c r="J331" i="25"/>
  <c r="K331" i="25" s="1"/>
  <c r="E93" i="26"/>
  <c r="J111" i="25"/>
  <c r="K111" i="25" s="1"/>
  <c r="E234" i="26"/>
  <c r="E131" i="31"/>
  <c r="J302" i="25"/>
  <c r="K302" i="25" s="1"/>
  <c r="E200" i="26"/>
  <c r="E114" i="31"/>
  <c r="J251" i="25"/>
  <c r="K251" i="25" s="1"/>
  <c r="E536" i="27"/>
  <c r="E806" i="26"/>
  <c r="E380" i="31"/>
  <c r="J1058" i="25"/>
  <c r="K1058" i="25" s="1"/>
  <c r="E23" i="26"/>
  <c r="J33" i="25"/>
  <c r="K33" i="25" s="1"/>
  <c r="E115" i="27"/>
  <c r="E146" i="26"/>
  <c r="J179" i="25"/>
  <c r="K179" i="25" s="1"/>
  <c r="E320" i="27"/>
  <c r="E481" i="26"/>
  <c r="E250" i="31"/>
  <c r="J636" i="25"/>
  <c r="K636" i="25" s="1"/>
  <c r="E861" i="26"/>
  <c r="E411" i="31"/>
  <c r="J1144" i="25"/>
  <c r="K1144" i="25" s="1"/>
  <c r="E384" i="27"/>
  <c r="E596" i="26"/>
  <c r="J780" i="25"/>
  <c r="K780" i="25" s="1"/>
  <c r="E432" i="26"/>
  <c r="J572" i="25"/>
  <c r="K572" i="25" s="1"/>
  <c r="E677" i="26"/>
  <c r="J887" i="25"/>
  <c r="K887" i="25" s="1"/>
  <c r="E92" i="27"/>
  <c r="E110" i="26"/>
  <c r="J131" i="25"/>
  <c r="K131" i="25" s="1"/>
  <c r="E394" i="27"/>
  <c r="E610" i="26"/>
  <c r="J796" i="25"/>
  <c r="K796" i="25" s="1"/>
  <c r="E123" i="26"/>
  <c r="J146" i="25"/>
  <c r="K146" i="25" s="1"/>
  <c r="E477" i="27"/>
  <c r="E725" i="26"/>
  <c r="J948" i="25"/>
  <c r="K948" i="25" s="1"/>
  <c r="E624" i="27"/>
  <c r="E918" i="26"/>
  <c r="J1226" i="25"/>
  <c r="K1226" i="25" s="1"/>
  <c r="E24" i="27"/>
  <c r="E20" i="31"/>
  <c r="E471" i="27"/>
  <c r="E713" i="26"/>
  <c r="J934" i="25"/>
  <c r="K934" i="25" s="1"/>
  <c r="E640" i="26"/>
  <c r="J837" i="25"/>
  <c r="K837" i="25" s="1"/>
  <c r="H10" i="26"/>
  <c r="H10" i="31" s="1"/>
  <c r="E419" i="27"/>
  <c r="E644" i="26"/>
  <c r="J843" i="25"/>
  <c r="K843" i="25" s="1"/>
  <c r="E176" i="27"/>
  <c r="J308" i="25"/>
  <c r="K308" i="25" s="1"/>
  <c r="E526" i="26"/>
  <c r="J688" i="25"/>
  <c r="K688" i="25" s="1"/>
  <c r="E853" i="26"/>
  <c r="E409" i="31"/>
  <c r="J1134" i="25"/>
  <c r="K1134" i="25" s="1"/>
  <c r="E271" i="27"/>
  <c r="E385" i="26"/>
  <c r="J510" i="25"/>
  <c r="K510" i="25" s="1"/>
  <c r="E159" i="27"/>
  <c r="E221" i="26"/>
  <c r="J280" i="25"/>
  <c r="K280" i="25" s="1"/>
  <c r="E290" i="31"/>
  <c r="J777" i="25"/>
  <c r="K777" i="25" s="1"/>
  <c r="E437" i="27"/>
  <c r="E667" i="26"/>
  <c r="J874" i="25"/>
  <c r="K874" i="25" s="1"/>
  <c r="E499" i="27"/>
  <c r="E355" i="31"/>
  <c r="J988" i="25"/>
  <c r="K988" i="25" s="1"/>
  <c r="E219" i="27"/>
  <c r="J411" i="25"/>
  <c r="K411" i="25" s="1"/>
  <c r="E311" i="27"/>
  <c r="E466" i="26"/>
  <c r="J618" i="25"/>
  <c r="K618" i="25" s="1"/>
  <c r="E48" i="26"/>
  <c r="E48" i="31"/>
  <c r="J61" i="25"/>
  <c r="K61" i="25" s="1"/>
  <c r="E32" i="31"/>
  <c r="J14" i="25"/>
  <c r="K14" i="25" s="1"/>
  <c r="E64" i="31"/>
  <c r="J109" i="25"/>
  <c r="K109" i="25" s="1"/>
  <c r="E450" i="27"/>
  <c r="E683" i="26"/>
  <c r="E329" i="31"/>
  <c r="J894" i="25"/>
  <c r="K894" i="25" s="1"/>
  <c r="E70" i="27"/>
  <c r="E62" i="26"/>
  <c r="E53" i="31"/>
  <c r="J76" i="25"/>
  <c r="K76" i="25" s="1"/>
  <c r="E195" i="27"/>
  <c r="E152" i="31"/>
  <c r="J358" i="25"/>
  <c r="K358" i="25" s="1"/>
  <c r="E46" i="26"/>
  <c r="E47" i="31"/>
  <c r="J59" i="25"/>
  <c r="K59" i="25" s="1"/>
  <c r="E409" i="27"/>
  <c r="E631" i="26"/>
  <c r="J822" i="25"/>
  <c r="K822" i="25" s="1"/>
  <c r="E63" i="26"/>
  <c r="E54" i="31"/>
  <c r="J77" i="25"/>
  <c r="K77" i="25" s="1"/>
  <c r="E454" i="26"/>
  <c r="J601" i="25"/>
  <c r="K601" i="25" s="1"/>
  <c r="E395" i="27"/>
  <c r="E611" i="26"/>
  <c r="J797" i="25"/>
  <c r="K797" i="25" s="1"/>
  <c r="E202" i="27"/>
  <c r="E281" i="26"/>
  <c r="J374" i="25"/>
  <c r="K374" i="25" s="1"/>
  <c r="E152" i="27"/>
  <c r="E210" i="26"/>
  <c r="J262" i="25"/>
  <c r="K262" i="25" s="1"/>
  <c r="E257" i="27"/>
  <c r="E367" i="26"/>
  <c r="J487" i="25"/>
  <c r="K487" i="25" s="1"/>
  <c r="E445" i="26"/>
  <c r="J588" i="25"/>
  <c r="K588" i="25" s="1"/>
  <c r="E621" i="26"/>
  <c r="J809" i="25"/>
  <c r="K809" i="25" s="1"/>
  <c r="E298" i="27"/>
  <c r="E443" i="26"/>
  <c r="E230" i="31"/>
  <c r="J586" i="25"/>
  <c r="K586" i="25" s="1"/>
  <c r="E864" i="26"/>
  <c r="J1147" i="25"/>
  <c r="K1147" i="25" s="1"/>
  <c r="E559" i="26"/>
  <c r="J730" i="25"/>
  <c r="K730" i="25" s="1"/>
  <c r="E695" i="26"/>
  <c r="J910" i="25"/>
  <c r="K910" i="25" s="1"/>
  <c r="E102" i="26"/>
  <c r="J123" i="25"/>
  <c r="K123" i="25" s="1"/>
  <c r="E243" i="27"/>
  <c r="E339" i="26"/>
  <c r="J457" i="25"/>
  <c r="K457" i="25" s="1"/>
  <c r="E607" i="27"/>
  <c r="E893" i="26"/>
  <c r="E423" i="31"/>
  <c r="J1191" i="25"/>
  <c r="K1191" i="25" s="1"/>
  <c r="E198" i="27"/>
  <c r="E272" i="26"/>
  <c r="J363" i="25"/>
  <c r="K363" i="25" s="1"/>
  <c r="E144" i="31"/>
  <c r="J344" i="25"/>
  <c r="K344" i="25" s="1"/>
  <c r="E126" i="27"/>
  <c r="E164" i="26"/>
  <c r="E93" i="31"/>
  <c r="J201" i="25"/>
  <c r="K201" i="25" s="1"/>
  <c r="E119" i="26"/>
  <c r="J141" i="25"/>
  <c r="K141" i="25" s="1"/>
  <c r="E46" i="27"/>
  <c r="E27" i="26"/>
  <c r="E41" i="31"/>
  <c r="J37" i="25"/>
  <c r="K37" i="25" s="1"/>
  <c r="E287" i="27"/>
  <c r="E420" i="26"/>
  <c r="J556" i="25"/>
  <c r="K556" i="25" s="1"/>
  <c r="E469" i="27"/>
  <c r="E710" i="26"/>
  <c r="J931" i="25"/>
  <c r="K931" i="25" s="1"/>
  <c r="E337" i="27"/>
  <c r="E520" i="26"/>
  <c r="J680" i="25"/>
  <c r="K680" i="25" s="1"/>
  <c r="E940" i="26"/>
  <c r="J1274" i="25"/>
  <c r="K1274" i="25" s="1"/>
  <c r="E114" i="26"/>
  <c r="J135" i="25"/>
  <c r="K135" i="25" s="1"/>
  <c r="E12" i="26"/>
  <c r="E34" i="31"/>
  <c r="E245" i="27"/>
  <c r="E342" i="26"/>
  <c r="J460" i="25"/>
  <c r="K460" i="25" s="1"/>
  <c r="E117" i="27"/>
  <c r="E150" i="26"/>
  <c r="E86" i="31"/>
  <c r="J183" i="25"/>
  <c r="K183" i="25" s="1"/>
  <c r="E614" i="27"/>
  <c r="E904" i="26"/>
  <c r="J1205" i="25"/>
  <c r="K1205" i="25" s="1"/>
  <c r="E894" i="26"/>
  <c r="J1192" i="25"/>
  <c r="K1192" i="25" s="1"/>
  <c r="E460" i="27"/>
  <c r="E697" i="26"/>
  <c r="E335" i="31"/>
  <c r="J914" i="25"/>
  <c r="K914" i="25" s="1"/>
  <c r="E161" i="27"/>
  <c r="E222" i="26"/>
  <c r="J282" i="25"/>
  <c r="K282" i="25" s="1"/>
  <c r="E597" i="27"/>
  <c r="E885" i="26"/>
  <c r="J1175" i="25"/>
  <c r="K1175" i="25" s="1"/>
  <c r="E794" i="26"/>
  <c r="J1042" i="25"/>
  <c r="K1042" i="25" s="1"/>
  <c r="E247" i="26"/>
  <c r="J321" i="25"/>
  <c r="K321" i="25" s="1"/>
  <c r="E353" i="26"/>
  <c r="E186" i="31"/>
  <c r="J473" i="25"/>
  <c r="K473" i="25" s="1"/>
  <c r="E326" i="27"/>
  <c r="E487" i="26"/>
  <c r="J645" i="25"/>
  <c r="K645" i="25" s="1"/>
  <c r="E937" i="26"/>
  <c r="J1271" i="25"/>
  <c r="K1271" i="25" s="1"/>
  <c r="E482" i="26"/>
  <c r="J637" i="25"/>
  <c r="K637" i="25" s="1"/>
  <c r="E584" i="27"/>
  <c r="E362" i="27"/>
  <c r="E77" i="26"/>
  <c r="E59" i="31"/>
  <c r="J93" i="25"/>
  <c r="K93" i="25" s="1"/>
  <c r="E34" i="27"/>
  <c r="E9" i="26"/>
  <c r="E146" i="27"/>
  <c r="E198" i="26"/>
  <c r="J247" i="25"/>
  <c r="K247" i="25" s="1"/>
  <c r="E540" i="27"/>
  <c r="E812" i="26"/>
  <c r="J1066" i="25"/>
  <c r="K1066" i="25" s="1"/>
  <c r="E335" i="27"/>
  <c r="E505" i="26"/>
  <c r="J665" i="25"/>
  <c r="K665" i="25" s="1"/>
  <c r="E498" i="26"/>
  <c r="J657" i="25"/>
  <c r="K657" i="25" s="1"/>
  <c r="E203" i="26"/>
  <c r="J254" i="25"/>
  <c r="K254" i="25" s="1"/>
  <c r="E515" i="27"/>
  <c r="E773" i="26"/>
  <c r="E365" i="31"/>
  <c r="J1015" i="25"/>
  <c r="K1015" i="25" s="1"/>
  <c r="E892" i="26"/>
  <c r="J1190" i="25"/>
  <c r="K1190" i="25" s="1"/>
  <c r="E611" i="27"/>
  <c r="E899" i="26"/>
  <c r="J1198" i="25"/>
  <c r="K1198" i="25" s="1"/>
  <c r="E594" i="26"/>
  <c r="E291" i="31"/>
  <c r="J778" i="25"/>
  <c r="K778" i="25" s="1"/>
  <c r="E236" i="26"/>
  <c r="J304" i="25"/>
  <c r="K304" i="25" s="1"/>
  <c r="E184" i="27"/>
  <c r="E252" i="26"/>
  <c r="J328" i="25"/>
  <c r="K328" i="25" s="1"/>
  <c r="E740" i="26"/>
  <c r="J969" i="25"/>
  <c r="K969" i="25" s="1"/>
  <c r="E441" i="27"/>
  <c r="J880" i="25"/>
  <c r="K880" i="25" s="1"/>
  <c r="E314" i="26"/>
  <c r="J421" i="25"/>
  <c r="K421" i="25" s="1"/>
  <c r="E261" i="31"/>
  <c r="J689" i="25"/>
  <c r="K689" i="25" s="1"/>
  <c r="E328" i="27"/>
  <c r="E495" i="26"/>
  <c r="E255" i="31"/>
  <c r="J654" i="25"/>
  <c r="K654" i="25" s="1"/>
  <c r="E310" i="26"/>
  <c r="J416" i="25"/>
  <c r="K416" i="25" s="1"/>
  <c r="E359" i="27"/>
  <c r="E561" i="26"/>
  <c r="E274" i="31"/>
  <c r="J732" i="25"/>
  <c r="K732" i="25" s="1"/>
  <c r="E296" i="26"/>
  <c r="J394" i="25"/>
  <c r="K394" i="25" s="1"/>
  <c r="E407" i="27"/>
  <c r="E627" i="26"/>
  <c r="J816" i="25"/>
  <c r="K816" i="25" s="1"/>
  <c r="E255" i="26"/>
  <c r="J332" i="25"/>
  <c r="K332" i="25" s="1"/>
  <c r="E877" i="26"/>
  <c r="J1163" i="25"/>
  <c r="K1163" i="25" s="1"/>
  <c r="E181" i="27"/>
  <c r="J318" i="25"/>
  <c r="K318" i="25" s="1"/>
  <c r="E622" i="27"/>
  <c r="E914" i="26"/>
  <c r="J1221" i="25"/>
  <c r="K1221" i="25" s="1"/>
  <c r="E78" i="26"/>
  <c r="J94" i="25"/>
  <c r="K94" i="25" s="1"/>
  <c r="E880" i="26"/>
  <c r="J1168" i="25"/>
  <c r="K1168" i="25" s="1"/>
  <c r="E412" i="27"/>
  <c r="E636" i="26"/>
  <c r="J832" i="25"/>
  <c r="K832" i="25" s="1"/>
  <c r="E81" i="27"/>
  <c r="E88" i="26"/>
  <c r="J104" i="25"/>
  <c r="K104" i="25" s="1"/>
  <c r="E285" i="26"/>
  <c r="J378" i="25"/>
  <c r="K378" i="25" s="1"/>
  <c r="E348" i="27"/>
  <c r="E540" i="26"/>
  <c r="J705" i="25"/>
  <c r="K705" i="25" s="1"/>
  <c r="E120" i="26"/>
  <c r="J142" i="25"/>
  <c r="K142" i="25" s="1"/>
  <c r="E180" i="27"/>
  <c r="E242" i="26"/>
  <c r="J314" i="25"/>
  <c r="K314" i="25" s="1"/>
  <c r="E410" i="26"/>
  <c r="J544" i="25"/>
  <c r="K544" i="25" s="1"/>
  <c r="E478" i="27"/>
  <c r="E727" i="26"/>
  <c r="J950" i="25"/>
  <c r="K950" i="25" s="1"/>
  <c r="E748" i="26"/>
  <c r="J978" i="25"/>
  <c r="K978" i="25" s="1"/>
  <c r="E210" i="31"/>
  <c r="J531" i="25"/>
  <c r="K531" i="25" s="1"/>
  <c r="E401" i="26"/>
  <c r="E211" i="31"/>
  <c r="J534" i="25"/>
  <c r="K534" i="25" s="1"/>
  <c r="E785" i="26"/>
  <c r="J1031" i="25"/>
  <c r="K1031" i="25" s="1"/>
  <c r="E453" i="27"/>
  <c r="E684" i="26"/>
  <c r="J897" i="25"/>
  <c r="K897" i="25" s="1"/>
  <c r="E491" i="27"/>
  <c r="E743" i="26"/>
  <c r="J972" i="25"/>
  <c r="K972" i="25" s="1"/>
  <c r="E513" i="26"/>
  <c r="J673" i="25"/>
  <c r="K673" i="25" s="1"/>
  <c r="E473" i="26"/>
  <c r="E245" i="31"/>
  <c r="J625" i="25"/>
  <c r="K625" i="25" s="1"/>
  <c r="E76" i="26"/>
  <c r="J90" i="25"/>
  <c r="K90" i="25" s="1"/>
  <c r="E428" i="31"/>
  <c r="J1202" i="25"/>
  <c r="K1202" i="25" s="1"/>
  <c r="E149" i="27"/>
  <c r="E202" i="26"/>
  <c r="J253" i="25"/>
  <c r="K253" i="25" s="1"/>
  <c r="E421" i="31"/>
  <c r="J1185" i="25"/>
  <c r="K1185" i="25" s="1"/>
  <c r="E639" i="26"/>
  <c r="E313" i="31"/>
  <c r="J836" i="25"/>
  <c r="K836" i="25" s="1"/>
  <c r="E284" i="27"/>
  <c r="E414" i="26"/>
  <c r="J548" i="25"/>
  <c r="K548" i="25" s="1"/>
  <c r="E205" i="26"/>
  <c r="J256" i="25"/>
  <c r="K256" i="25" s="1"/>
  <c r="E587" i="27"/>
  <c r="J1154" i="25"/>
  <c r="K1154" i="25" s="1"/>
  <c r="E100" i="27"/>
  <c r="J152" i="25"/>
  <c r="K152" i="25" s="1"/>
  <c r="E381" i="26"/>
  <c r="E198" i="31"/>
  <c r="J506" i="25"/>
  <c r="K506" i="25" s="1"/>
  <c r="E207" i="27"/>
  <c r="E290" i="26"/>
  <c r="E162" i="31"/>
  <c r="J384" i="25"/>
  <c r="K384" i="25" s="1"/>
  <c r="E295" i="26"/>
  <c r="J391" i="25"/>
  <c r="K391" i="25" s="1"/>
  <c r="E900" i="26"/>
  <c r="E427" i="31"/>
  <c r="J1200" i="25"/>
  <c r="K1200" i="25" s="1"/>
  <c r="E322" i="27"/>
  <c r="E483" i="26"/>
  <c r="E252" i="31"/>
  <c r="J639" i="25"/>
  <c r="K639" i="25" s="1"/>
  <c r="E549" i="26"/>
  <c r="E270" i="31"/>
  <c r="J719" i="25"/>
  <c r="K719" i="25" s="1"/>
  <c r="E625" i="27"/>
  <c r="E919" i="26"/>
  <c r="J1227" i="25"/>
  <c r="K1227" i="25" s="1"/>
  <c r="E630" i="27"/>
  <c r="J1237" i="25"/>
  <c r="K1237" i="25" s="1"/>
  <c r="E291" i="27"/>
  <c r="E427" i="26"/>
  <c r="E222" i="31"/>
  <c r="J567" i="25"/>
  <c r="K567" i="25" s="1"/>
  <c r="E295" i="27"/>
  <c r="E226" i="31"/>
  <c r="J576" i="25"/>
  <c r="K576" i="25" s="1"/>
  <c r="E287" i="26"/>
  <c r="J380" i="25"/>
  <c r="K380" i="25" s="1"/>
  <c r="E403" i="27"/>
  <c r="E623" i="26"/>
  <c r="J811" i="25"/>
  <c r="K811" i="25" s="1"/>
  <c r="E240" i="26"/>
  <c r="J312" i="25"/>
  <c r="K312" i="25" s="1"/>
  <c r="E199" i="27"/>
  <c r="J367" i="25"/>
  <c r="K367" i="25" s="1"/>
  <c r="E133" i="31"/>
  <c r="J306" i="25"/>
  <c r="K306" i="25" s="1"/>
  <c r="E265" i="26"/>
  <c r="E150" i="31"/>
  <c r="J351" i="25"/>
  <c r="K351" i="25" s="1"/>
  <c r="E380" i="27"/>
  <c r="E591" i="26"/>
  <c r="J773" i="25"/>
  <c r="K773" i="25" s="1"/>
  <c r="E636" i="27"/>
  <c r="J1246" i="25"/>
  <c r="K1246" i="25" s="1"/>
  <c r="E942" i="26"/>
  <c r="J1277" i="25"/>
  <c r="K1277" i="25" s="1"/>
  <c r="E118" i="26"/>
  <c r="J140" i="25"/>
  <c r="K140" i="25" s="1"/>
  <c r="E294" i="27"/>
  <c r="E433" i="26"/>
  <c r="J573" i="25"/>
  <c r="K573" i="25" s="1"/>
  <c r="E304" i="26"/>
  <c r="J404" i="25"/>
  <c r="K404" i="25" s="1"/>
  <c r="E280" i="27"/>
  <c r="E403" i="26"/>
  <c r="J536" i="25"/>
  <c r="K536" i="25" s="1"/>
  <c r="E753" i="26"/>
  <c r="J986" i="25"/>
  <c r="K986" i="25" s="1"/>
  <c r="E492" i="27"/>
  <c r="E745" i="26"/>
  <c r="J975" i="25"/>
  <c r="K975" i="25" s="1"/>
  <c r="E939" i="26"/>
  <c r="J1273" i="25"/>
  <c r="K1273" i="25" s="1"/>
  <c r="E148" i="27"/>
  <c r="E201" i="26"/>
  <c r="E115" i="31"/>
  <c r="J252" i="25"/>
  <c r="K252" i="25" s="1"/>
  <c r="E603" i="26"/>
  <c r="J787" i="25"/>
  <c r="K787" i="25" s="1"/>
  <c r="E580" i="26"/>
  <c r="J759" i="25"/>
  <c r="K759" i="25" s="1"/>
  <c r="E415" i="27"/>
  <c r="E641" i="26"/>
  <c r="J838" i="25"/>
  <c r="K838" i="25" s="1"/>
  <c r="E502" i="27"/>
  <c r="E758" i="26"/>
  <c r="J993" i="25"/>
  <c r="K993" i="25" s="1"/>
  <c r="E144" i="27"/>
  <c r="E191" i="26"/>
  <c r="E108" i="31"/>
  <c r="J240" i="25"/>
  <c r="K240" i="25" s="1"/>
  <c r="E25" i="26"/>
  <c r="E40" i="31"/>
  <c r="J35" i="25"/>
  <c r="K35" i="25" s="1"/>
  <c r="E62" i="27"/>
  <c r="E52" i="26"/>
  <c r="E50" i="31"/>
  <c r="J65" i="25"/>
  <c r="K65" i="25" s="1"/>
  <c r="E378" i="26"/>
  <c r="J502" i="25"/>
  <c r="K502" i="25" s="1"/>
  <c r="E555" i="27"/>
  <c r="J1101" i="25"/>
  <c r="K1101" i="25" s="1"/>
  <c r="E719" i="26"/>
  <c r="E345" i="31"/>
  <c r="J942" i="25"/>
  <c r="K942" i="25" s="1"/>
  <c r="E108" i="27"/>
  <c r="E139" i="27"/>
  <c r="E186" i="26"/>
  <c r="J235" i="25"/>
  <c r="K235" i="25" s="1"/>
  <c r="E237" i="27"/>
  <c r="E329" i="26"/>
  <c r="J444" i="25"/>
  <c r="K444" i="25" s="1"/>
  <c r="E244" i="27"/>
  <c r="E341" i="26"/>
  <c r="J459" i="25"/>
  <c r="K459" i="25" s="1"/>
  <c r="E229" i="27"/>
  <c r="E815" i="26"/>
  <c r="J1070" i="25"/>
  <c r="K1070" i="25" s="1"/>
  <c r="E388" i="27"/>
  <c r="E601" i="26"/>
  <c r="J785" i="25"/>
  <c r="K785" i="25" s="1"/>
  <c r="E323" i="27"/>
  <c r="E378" i="27"/>
  <c r="E589" i="26"/>
  <c r="J771" i="25"/>
  <c r="K771" i="25" s="1"/>
  <c r="E945" i="26"/>
  <c r="E445" i="31"/>
  <c r="J1281" i="25"/>
  <c r="K1281" i="25" s="1"/>
  <c r="E14" i="27"/>
  <c r="E29" i="27"/>
  <c r="E119" i="27"/>
  <c r="E157" i="26"/>
  <c r="E90" i="31"/>
  <c r="J190" i="25"/>
  <c r="K190" i="25" s="1"/>
  <c r="E422" i="26"/>
  <c r="J559" i="25"/>
  <c r="K559" i="25" s="1"/>
  <c r="E817" i="26"/>
  <c r="J1074" i="25"/>
  <c r="K1074" i="25" s="1"/>
  <c r="E587" i="26"/>
  <c r="J769" i="25"/>
  <c r="K769" i="25" s="1"/>
  <c r="E480" i="27"/>
  <c r="E728" i="26"/>
  <c r="J952" i="25"/>
  <c r="K952" i="25" s="1"/>
  <c r="E153" i="27"/>
  <c r="E214" i="26"/>
  <c r="J267" i="25"/>
  <c r="K267" i="25" s="1"/>
  <c r="E251" i="27"/>
  <c r="E357" i="26"/>
  <c r="J477" i="25"/>
  <c r="K477" i="25" s="1"/>
  <c r="E574" i="27"/>
  <c r="E852" i="26"/>
  <c r="J1132" i="25"/>
  <c r="K1132" i="25" s="1"/>
  <c r="E687" i="26"/>
  <c r="E330" i="31"/>
  <c r="J900" i="25"/>
  <c r="K900" i="25" s="1"/>
  <c r="E449" i="26"/>
  <c r="J595" i="25"/>
  <c r="K595" i="25" s="1"/>
  <c r="E137" i="26"/>
  <c r="E84" i="31"/>
  <c r="J168" i="25"/>
  <c r="K168" i="25" s="1"/>
  <c r="E151" i="26"/>
  <c r="J184" i="25"/>
  <c r="K184" i="25" s="1"/>
  <c r="E117" i="26"/>
  <c r="J139" i="25"/>
  <c r="K139" i="25" s="1"/>
  <c r="E207" i="26"/>
  <c r="E116" i="31"/>
  <c r="J258" i="25"/>
  <c r="K258" i="25" s="1"/>
  <c r="E442" i="26"/>
  <c r="E229" i="31"/>
  <c r="J585" i="25"/>
  <c r="K585" i="25" s="1"/>
  <c r="E316" i="27"/>
  <c r="E778" i="26"/>
  <c r="J1021" i="25"/>
  <c r="K1021" i="25" s="1"/>
  <c r="E340" i="27"/>
  <c r="E527" i="26"/>
  <c r="E262" i="31"/>
  <c r="J690" i="25"/>
  <c r="K690" i="25" s="1"/>
  <c r="E654" i="26"/>
  <c r="E321" i="31"/>
  <c r="J858" i="25"/>
  <c r="K858" i="25" s="1"/>
  <c r="E570" i="27"/>
  <c r="E848" i="26"/>
  <c r="J1126" i="25"/>
  <c r="K1126" i="25" s="1"/>
  <c r="E134" i="26"/>
  <c r="E82" i="31"/>
  <c r="J163" i="25"/>
  <c r="K163" i="25" s="1"/>
  <c r="E65" i="26"/>
  <c r="J79" i="25"/>
  <c r="K79" i="25" s="1"/>
  <c r="E301" i="27"/>
  <c r="E805" i="26"/>
  <c r="E379" i="31"/>
  <c r="J1057" i="25"/>
  <c r="K1057" i="25" s="1"/>
  <c r="E551" i="26"/>
  <c r="J721" i="25"/>
  <c r="K721" i="25" s="1"/>
  <c r="E928" i="26"/>
  <c r="J1254" i="25"/>
  <c r="K1254" i="25" s="1"/>
  <c r="E39" i="26"/>
  <c r="J52" i="25"/>
  <c r="K52" i="25" s="1"/>
  <c r="E75" i="27"/>
  <c r="E72" i="26"/>
  <c r="E56" i="31"/>
  <c r="J86" i="25"/>
  <c r="K86" i="25" s="1"/>
  <c r="E455" i="27"/>
  <c r="E688" i="26"/>
  <c r="J901" i="25"/>
  <c r="K901" i="25" s="1"/>
  <c r="E569" i="27"/>
  <c r="E846" i="26"/>
  <c r="E404" i="31"/>
  <c r="J1124" i="25"/>
  <c r="K1124" i="25" s="1"/>
  <c r="E464" i="27"/>
  <c r="E705" i="26"/>
  <c r="J924" i="25"/>
  <c r="K924" i="25" s="1"/>
  <c r="E320" i="26"/>
  <c r="J431" i="25"/>
  <c r="K431" i="25" s="1"/>
  <c r="E694" i="26"/>
  <c r="J908" i="25"/>
  <c r="K908" i="25" s="1"/>
  <c r="E32" i="27"/>
  <c r="E6" i="26"/>
  <c r="E30" i="31"/>
  <c r="E356" i="26"/>
  <c r="J476" i="25"/>
  <c r="K476" i="25" s="1"/>
  <c r="E468" i="27"/>
  <c r="E709" i="26"/>
  <c r="J930" i="25"/>
  <c r="K930" i="25" s="1"/>
  <c r="E360" i="26"/>
  <c r="J480" i="25"/>
  <c r="K480" i="25" s="1"/>
  <c r="E77" i="27"/>
  <c r="E293" i="26"/>
  <c r="J387" i="25"/>
  <c r="K387" i="25" s="1"/>
  <c r="E264" i="27"/>
  <c r="E375" i="26"/>
  <c r="E195" i="31"/>
  <c r="J496" i="25"/>
  <c r="K496" i="25" s="1"/>
  <c r="E370" i="26"/>
  <c r="E192" i="31"/>
  <c r="J490" i="25"/>
  <c r="K490" i="25" s="1"/>
  <c r="E816" i="26"/>
  <c r="J1072" i="25"/>
  <c r="K1072" i="25" s="1"/>
  <c r="E474" i="27"/>
  <c r="E717" i="26"/>
  <c r="J940" i="25"/>
  <c r="K940" i="25" s="1"/>
  <c r="E529" i="27"/>
  <c r="E796" i="26"/>
  <c r="E375" i="31"/>
  <c r="J1045" i="25"/>
  <c r="K1045" i="25" s="1"/>
  <c r="E176" i="26"/>
  <c r="E101" i="31"/>
  <c r="J222" i="25"/>
  <c r="K222" i="25" s="1"/>
  <c r="E277" i="27"/>
  <c r="E858" i="26"/>
  <c r="J1139" i="25"/>
  <c r="K1139" i="25" s="1"/>
  <c r="E510" i="26"/>
  <c r="J670" i="25"/>
  <c r="K670" i="25" s="1"/>
  <c r="E350" i="27"/>
  <c r="E197" i="26"/>
  <c r="E111" i="31"/>
  <c r="J246" i="25"/>
  <c r="K246" i="25" s="1"/>
  <c r="E558" i="27"/>
  <c r="E832" i="26"/>
  <c r="J1105" i="25"/>
  <c r="K1105" i="25" s="1"/>
  <c r="H10" i="27"/>
  <c r="R5" i="1"/>
  <c r="R6" i="1"/>
  <c r="R3" i="1"/>
  <c r="R4" i="1"/>
  <c r="D308" i="31"/>
  <c r="I594" i="25"/>
  <c r="D522" i="31"/>
  <c r="D568" i="27"/>
  <c r="D715" i="31"/>
  <c r="D87" i="27"/>
  <c r="I937" i="25"/>
  <c r="D225" i="27"/>
  <c r="I247" i="25"/>
  <c r="D574" i="27"/>
  <c r="D463" i="27"/>
  <c r="D612" i="31"/>
  <c r="D502" i="27"/>
  <c r="D489" i="31"/>
  <c r="D342" i="27"/>
  <c r="I499" i="25"/>
  <c r="D110" i="27"/>
  <c r="D716" i="31"/>
  <c r="I1243" i="25"/>
  <c r="D924" i="31"/>
  <c r="I976" i="25"/>
  <c r="D963" i="31"/>
  <c r="I163" i="25"/>
  <c r="D144" i="27"/>
  <c r="I1042" i="25"/>
  <c r="C34" i="27"/>
  <c r="H103" i="25"/>
  <c r="D532" i="31"/>
  <c r="D496" i="27"/>
  <c r="D515" i="31"/>
  <c r="I914" i="25"/>
  <c r="D719" i="31"/>
  <c r="I888" i="25"/>
  <c r="I212" i="25"/>
  <c r="D256" i="31"/>
  <c r="I760" i="25"/>
  <c r="I296" i="25"/>
  <c r="D467" i="31"/>
  <c r="D249" i="31"/>
  <c r="D662" i="31"/>
  <c r="I1088" i="25"/>
  <c r="I487" i="25"/>
  <c r="I713" i="25"/>
  <c r="I361" i="25"/>
  <c r="I45" i="25"/>
  <c r="C7" i="31"/>
  <c r="D405" i="27"/>
  <c r="C8" i="31"/>
  <c r="I508" i="25"/>
  <c r="H122" i="25"/>
  <c r="I110" i="25"/>
  <c r="I755" i="25"/>
  <c r="D262" i="31"/>
  <c r="D381" i="31"/>
  <c r="I62" i="25"/>
  <c r="I17" i="25"/>
  <c r="D181" i="31"/>
  <c r="E6" i="27"/>
  <c r="D426" i="27"/>
  <c r="D317" i="31"/>
  <c r="I432" i="25"/>
  <c r="D595" i="27"/>
  <c r="I1237" i="25"/>
  <c r="D295" i="27"/>
  <c r="I576" i="25"/>
  <c r="C6" i="31"/>
  <c r="C5" i="27"/>
  <c r="C2" i="27"/>
  <c r="C5" i="31"/>
  <c r="C3" i="27"/>
  <c r="E3" i="27"/>
  <c r="C4" i="31"/>
  <c r="C4" i="27"/>
  <c r="E7" i="31"/>
  <c r="H544" i="25"/>
  <c r="H244" i="25"/>
  <c r="H11" i="25"/>
  <c r="C12" i="31"/>
  <c r="C98" i="31"/>
  <c r="D835" i="31"/>
  <c r="D442" i="27"/>
  <c r="H319" i="25"/>
  <c r="D127" i="27"/>
  <c r="I1291" i="25"/>
  <c r="I257" i="25"/>
  <c r="I992" i="25"/>
  <c r="D140" i="31"/>
  <c r="D498" i="31"/>
  <c r="I1223" i="25"/>
  <c r="D469" i="31"/>
  <c r="I269" i="25"/>
  <c r="D491" i="31"/>
  <c r="D26" i="27"/>
  <c r="D370" i="27"/>
  <c r="D852" i="31"/>
  <c r="I564" i="25"/>
  <c r="D474" i="27"/>
  <c r="D664" i="31"/>
  <c r="D903" i="31"/>
  <c r="C139" i="31"/>
  <c r="I1061" i="25"/>
  <c r="H177" i="25"/>
  <c r="H474" i="25"/>
  <c r="H34" i="25"/>
  <c r="C246" i="31"/>
  <c r="D413" i="31"/>
  <c r="C21" i="31"/>
  <c r="D456" i="31"/>
  <c r="D508" i="31"/>
  <c r="I339" i="25"/>
  <c r="I139" i="25"/>
  <c r="D881" i="31"/>
  <c r="D866" i="31"/>
  <c r="D75" i="31"/>
  <c r="I663" i="25"/>
  <c r="I936" i="25"/>
  <c r="I402" i="25"/>
  <c r="D678" i="31"/>
  <c r="D917" i="31"/>
  <c r="I335" i="25"/>
  <c r="D850" i="31"/>
  <c r="C46" i="27"/>
  <c r="C32" i="27"/>
  <c r="I535" i="25"/>
  <c r="I215" i="25"/>
  <c r="D346" i="27"/>
  <c r="I552" i="25"/>
  <c r="D220" i="31"/>
  <c r="D159" i="31"/>
  <c r="D228" i="27"/>
  <c r="I67" i="25"/>
  <c r="I874" i="25"/>
  <c r="D38" i="31"/>
  <c r="H139" i="25"/>
  <c r="I600" i="25"/>
  <c r="I135" i="25"/>
  <c r="D821" i="31"/>
  <c r="I699" i="25"/>
  <c r="H464" i="25"/>
  <c r="C105" i="27"/>
  <c r="D801" i="31"/>
  <c r="D382" i="27"/>
  <c r="D324" i="27"/>
  <c r="I944" i="25"/>
  <c r="D357" i="27"/>
  <c r="D800" i="31"/>
  <c r="D953" i="31"/>
  <c r="D596" i="27"/>
  <c r="D527" i="27"/>
  <c r="D472" i="31"/>
  <c r="I781" i="25"/>
  <c r="D218" i="27"/>
  <c r="I446" i="25"/>
  <c r="D345" i="31"/>
  <c r="I982" i="25"/>
  <c r="D152" i="27"/>
  <c r="D35" i="31"/>
  <c r="D798" i="31"/>
  <c r="D692" i="31"/>
  <c r="D758" i="31"/>
  <c r="I1277" i="25"/>
  <c r="D493" i="31"/>
  <c r="I842" i="25"/>
  <c r="D790" i="31"/>
  <c r="I1150" i="25"/>
  <c r="I144" i="25"/>
  <c r="I172" i="25"/>
  <c r="D873" i="31"/>
  <c r="D916" i="31"/>
  <c r="D682" i="31"/>
  <c r="I1032" i="25"/>
  <c r="D568" i="31"/>
  <c r="D78" i="31"/>
  <c r="I1283" i="25"/>
  <c r="D94" i="31"/>
  <c r="D812" i="31"/>
  <c r="D511" i="31"/>
  <c r="I541" i="25"/>
  <c r="I807" i="25"/>
  <c r="D624" i="31"/>
  <c r="D60" i="27"/>
  <c r="I920" i="25"/>
  <c r="I1136" i="25"/>
  <c r="D276" i="31"/>
  <c r="I608" i="25"/>
  <c r="D406" i="31"/>
  <c r="D830" i="31"/>
  <c r="D886" i="31"/>
  <c r="D928" i="31"/>
  <c r="D660" i="31"/>
  <c r="I1194" i="25"/>
  <c r="I1034" i="25"/>
  <c r="D464" i="31"/>
  <c r="D562" i="31"/>
  <c r="I744" i="25"/>
  <c r="D303" i="31"/>
  <c r="D245" i="27"/>
  <c r="D781" i="31"/>
  <c r="D591" i="31"/>
  <c r="D513" i="31"/>
  <c r="D372" i="31"/>
  <c r="D890" i="31"/>
  <c r="D369" i="27"/>
  <c r="D430" i="27"/>
  <c r="I23" i="25"/>
  <c r="I997" i="25"/>
  <c r="I221" i="25"/>
  <c r="D170" i="31"/>
  <c r="D71" i="31"/>
  <c r="D500" i="31"/>
  <c r="I418" i="25"/>
  <c r="D75" i="27"/>
  <c r="I300" i="25"/>
  <c r="I290" i="25"/>
  <c r="I401" i="25"/>
  <c r="D347" i="31"/>
  <c r="D785" i="31"/>
  <c r="I669" i="25"/>
  <c r="D709" i="31"/>
  <c r="D814" i="31"/>
  <c r="I767" i="25"/>
  <c r="I558" i="25"/>
  <c r="D330" i="31"/>
  <c r="D871" i="31"/>
  <c r="D639" i="31"/>
  <c r="D675" i="31"/>
  <c r="D385" i="31"/>
  <c r="D284" i="31"/>
  <c r="D641" i="31"/>
  <c r="D342" i="31"/>
  <c r="D10" i="31"/>
  <c r="D614" i="27"/>
  <c r="D573" i="27"/>
  <c r="D735" i="31"/>
  <c r="D336" i="27"/>
  <c r="D420" i="27"/>
  <c r="D329" i="27"/>
  <c r="I636" i="25"/>
  <c r="D92" i="27"/>
  <c r="H373" i="25"/>
  <c r="D57" i="31"/>
  <c r="D63" i="31"/>
  <c r="D74" i="27"/>
  <c r="D498" i="27"/>
  <c r="D892" i="31"/>
  <c r="D808" i="31"/>
  <c r="D396" i="27"/>
  <c r="I1175" i="25"/>
  <c r="D318" i="31"/>
  <c r="I832" i="25"/>
  <c r="I900" i="25"/>
  <c r="D210" i="27"/>
  <c r="C47" i="27"/>
  <c r="C196" i="31"/>
  <c r="I437" i="25"/>
  <c r="H457" i="25"/>
  <c r="H303" i="25"/>
  <c r="D919" i="31"/>
  <c r="D290" i="27"/>
  <c r="D580" i="31"/>
  <c r="I1111" i="25"/>
  <c r="D418" i="31"/>
  <c r="I198" i="25"/>
  <c r="H132" i="25"/>
  <c r="H391" i="25"/>
  <c r="C237" i="31"/>
  <c r="I493" i="25"/>
  <c r="D676" i="31"/>
  <c r="D820" i="31"/>
  <c r="D493" i="27"/>
  <c r="D552" i="31"/>
  <c r="D106" i="31"/>
  <c r="C70" i="31"/>
  <c r="C205" i="31"/>
  <c r="I250" i="25"/>
  <c r="I32" i="25"/>
  <c r="D255" i="31"/>
  <c r="H26" i="25"/>
  <c r="D42" i="27"/>
  <c r="D739" i="31"/>
  <c r="D136" i="31"/>
  <c r="I570" i="25"/>
  <c r="C19" i="31"/>
  <c r="I96" i="25"/>
  <c r="I58" i="25"/>
  <c r="H52" i="25"/>
  <c r="D290" i="31"/>
  <c r="I184" i="25"/>
  <c r="I790" i="25"/>
  <c r="D33" i="31"/>
  <c r="I871" i="25"/>
  <c r="I297" i="25"/>
  <c r="H93" i="25"/>
  <c r="H194" i="25"/>
  <c r="D834" i="31"/>
  <c r="D788" i="31"/>
  <c r="I1189" i="25"/>
  <c r="C52" i="31"/>
  <c r="I417" i="25"/>
  <c r="C104" i="31"/>
  <c r="H528" i="25"/>
  <c r="C76" i="31"/>
  <c r="I1073" i="25"/>
  <c r="I1041" i="25"/>
  <c r="D588" i="31"/>
  <c r="H171" i="25"/>
  <c r="D848" i="31"/>
  <c r="D743" i="31"/>
  <c r="I928" i="25"/>
  <c r="I1299" i="25"/>
  <c r="D516" i="31"/>
  <c r="D714" i="31"/>
  <c r="I717" i="25"/>
  <c r="D155" i="31"/>
  <c r="D356" i="31"/>
  <c r="C75" i="31"/>
  <c r="C37" i="31"/>
  <c r="D259" i="31"/>
  <c r="C57" i="31"/>
  <c r="D119" i="31"/>
  <c r="D488" i="27"/>
  <c r="I1298" i="25"/>
  <c r="I563" i="25"/>
  <c r="D293" i="31"/>
  <c r="I975" i="25"/>
  <c r="D217" i="27"/>
  <c r="D225" i="31"/>
  <c r="D570" i="27"/>
  <c r="D670" i="31"/>
  <c r="D631" i="31"/>
  <c r="D286" i="31"/>
  <c r="D135" i="31"/>
  <c r="D736" i="31"/>
  <c r="I332" i="25"/>
  <c r="I359" i="25"/>
  <c r="I800" i="25"/>
  <c r="I311" i="25"/>
  <c r="I718" i="25"/>
  <c r="D401" i="31"/>
  <c r="I989" i="25"/>
  <c r="C11" i="31"/>
  <c r="D440" i="27"/>
  <c r="D796" i="31"/>
  <c r="D958" i="31"/>
  <c r="D864" i="31"/>
  <c r="D885" i="31"/>
  <c r="D359" i="31"/>
  <c r="D496" i="31"/>
  <c r="I104" i="25"/>
  <c r="D771" i="31"/>
  <c r="I1188" i="25"/>
  <c r="I845" i="25"/>
  <c r="I83" i="25"/>
  <c r="D775" i="31"/>
  <c r="D587" i="31"/>
  <c r="I1110" i="25"/>
  <c r="D425" i="31"/>
  <c r="I1285" i="25"/>
  <c r="D832" i="31"/>
  <c r="D918" i="31"/>
  <c r="D672" i="31"/>
  <c r="D551" i="31"/>
  <c r="I942" i="25"/>
  <c r="D760" i="31"/>
  <c r="D731" i="31"/>
  <c r="I1307" i="25"/>
  <c r="D471" i="31"/>
  <c r="D764" i="31"/>
  <c r="D604" i="31"/>
  <c r="I467" i="25"/>
  <c r="D431" i="31"/>
  <c r="D708" i="31"/>
  <c r="D409" i="27"/>
  <c r="D110" i="31"/>
  <c r="I1082" i="25"/>
  <c r="D409" i="31"/>
  <c r="I167" i="25"/>
  <c r="C122" i="31"/>
  <c r="H619" i="25"/>
  <c r="D537" i="31"/>
  <c r="D92" i="31"/>
  <c r="C41" i="27"/>
  <c r="C77" i="27"/>
  <c r="D955" i="31"/>
  <c r="D484" i="27"/>
  <c r="I354" i="25"/>
  <c r="I683" i="25"/>
  <c r="I72" i="25"/>
  <c r="I628" i="25"/>
  <c r="I430" i="25"/>
  <c r="I396" i="25"/>
  <c r="I919" i="25"/>
  <c r="I1026" i="25"/>
  <c r="D313" i="31"/>
  <c r="D223" i="31"/>
  <c r="D337" i="31"/>
  <c r="I768" i="25"/>
  <c r="I892" i="25"/>
  <c r="D780" i="31"/>
  <c r="D656" i="31"/>
  <c r="I1208" i="25"/>
  <c r="I872" i="25"/>
  <c r="I837" i="25"/>
  <c r="I745" i="25"/>
  <c r="H159" i="25"/>
  <c r="I47" i="25"/>
  <c r="I388" i="25"/>
  <c r="D528" i="31"/>
  <c r="I1292" i="25"/>
  <c r="I1181" i="25"/>
  <c r="D726" i="31"/>
  <c r="D440" i="31"/>
  <c r="I1054" i="25"/>
  <c r="D421" i="31"/>
  <c r="D373" i="31"/>
  <c r="C86" i="31"/>
  <c r="D28" i="31"/>
  <c r="D915" i="31"/>
  <c r="D795" i="31"/>
  <c r="D584" i="31"/>
  <c r="I1186" i="25"/>
  <c r="D523" i="31"/>
  <c r="I1279" i="25"/>
  <c r="I1020" i="25"/>
  <c r="I263" i="25"/>
  <c r="D460" i="27"/>
  <c r="D517" i="27"/>
  <c r="I6" i="25"/>
  <c r="D507" i="31"/>
  <c r="I410" i="25"/>
  <c r="I492" i="25"/>
  <c r="D144" i="31"/>
  <c r="I88" i="25"/>
  <c r="D793" i="31"/>
  <c r="D586" i="27"/>
  <c r="D488" i="31"/>
  <c r="D146" i="31"/>
  <c r="H404" i="25"/>
  <c r="D86" i="27"/>
  <c r="C168" i="31"/>
  <c r="I389" i="25"/>
  <c r="I9" i="25"/>
  <c r="D48" i="31"/>
  <c r="I149" i="25"/>
  <c r="H338" i="25"/>
  <c r="D967" i="31"/>
  <c r="D935" i="31"/>
  <c r="D377" i="27"/>
  <c r="D722" i="31"/>
  <c r="D772" i="31"/>
  <c r="D309" i="27"/>
  <c r="D469" i="27"/>
  <c r="D256" i="27"/>
  <c r="D279" i="31"/>
  <c r="I265" i="25"/>
  <c r="H697" i="25"/>
  <c r="I324" i="25"/>
  <c r="D11" i="31"/>
  <c r="I515" i="25"/>
  <c r="D80" i="31"/>
  <c r="H202" i="25"/>
  <c r="I482" i="25"/>
  <c r="D100" i="27"/>
  <c r="C179" i="31"/>
  <c r="I1206" i="25"/>
  <c r="I999" i="25"/>
  <c r="I881" i="25"/>
  <c r="I692" i="25"/>
  <c r="I179" i="25"/>
  <c r="H531" i="25"/>
  <c r="C202" i="27"/>
  <c r="D171" i="31"/>
  <c r="D263" i="31"/>
  <c r="I485" i="25"/>
  <c r="C110" i="31"/>
  <c r="C103" i="27"/>
  <c r="D806" i="31"/>
  <c r="D837" i="31"/>
  <c r="I1200" i="25"/>
  <c r="D733" i="31"/>
  <c r="D697" i="31"/>
  <c r="D597" i="31"/>
  <c r="D447" i="31"/>
  <c r="D344" i="31"/>
  <c r="D97" i="31"/>
  <c r="H124" i="25"/>
  <c r="D250" i="31"/>
  <c r="I30" i="25"/>
  <c r="C215" i="31"/>
  <c r="I1077" i="25"/>
  <c r="I1195" i="25"/>
  <c r="I1102" i="25"/>
  <c r="C65" i="31"/>
  <c r="I201" i="25"/>
  <c r="D20" i="31"/>
  <c r="D900" i="31"/>
  <c r="I1115" i="25"/>
  <c r="I1196" i="25"/>
  <c r="I1174" i="25"/>
  <c r="I787" i="25"/>
  <c r="I1068" i="25"/>
  <c r="D592" i="31"/>
  <c r="D109" i="31"/>
  <c r="D218" i="31"/>
  <c r="D396" i="31"/>
  <c r="I758" i="25"/>
  <c r="D529" i="31"/>
  <c r="H88" i="25"/>
  <c r="I1006" i="25"/>
  <c r="D382" i="31"/>
  <c r="I500" i="25"/>
  <c r="H86" i="25"/>
  <c r="H178" i="25"/>
  <c r="I478" i="25"/>
  <c r="H328" i="25"/>
  <c r="I416" i="25"/>
  <c r="D941" i="31"/>
  <c r="I1166" i="25"/>
  <c r="I1172" i="25"/>
  <c r="D659" i="31"/>
  <c r="D638" i="31"/>
  <c r="I684" i="25"/>
  <c r="I577" i="25"/>
  <c r="D505" i="31"/>
  <c r="I216" i="25"/>
  <c r="I19" i="25"/>
  <c r="C49" i="31"/>
  <c r="C96" i="31"/>
  <c r="D247" i="31"/>
  <c r="D216" i="31"/>
  <c r="D786" i="31"/>
  <c r="D859" i="31"/>
  <c r="I1182" i="25"/>
  <c r="D575" i="31"/>
  <c r="D578" i="31"/>
  <c r="D338" i="31"/>
  <c r="I852" i="25"/>
  <c r="D120" i="31"/>
  <c r="D16" i="31"/>
  <c r="I251" i="25"/>
  <c r="C63" i="27"/>
  <c r="I327" i="25"/>
  <c r="D899" i="31"/>
  <c r="D701" i="31"/>
  <c r="D107" i="27"/>
  <c r="I136" i="25"/>
  <c r="D529" i="27"/>
  <c r="D431" i="27"/>
  <c r="I640" i="25"/>
  <c r="I80" i="25"/>
  <c r="D180" i="31"/>
  <c r="I44" i="25"/>
  <c r="D698" i="31"/>
  <c r="D46" i="31"/>
  <c r="H440" i="25"/>
  <c r="D404" i="27"/>
  <c r="D322" i="31"/>
  <c r="D124" i="27"/>
  <c r="H192" i="25"/>
  <c r="D388" i="31"/>
  <c r="I25" i="25"/>
  <c r="I901" i="25"/>
  <c r="C143" i="27"/>
  <c r="C39" i="27"/>
  <c r="I1159" i="25"/>
  <c r="D160" i="27"/>
  <c r="D18" i="31"/>
  <c r="C132" i="31"/>
  <c r="C262" i="31"/>
  <c r="I1249" i="25"/>
  <c r="D776" i="31"/>
  <c r="I1003" i="25"/>
  <c r="D370" i="31"/>
  <c r="D261" i="31"/>
  <c r="D541" i="27"/>
  <c r="D599" i="31"/>
  <c r="I816" i="25"/>
  <c r="I1160" i="25"/>
  <c r="I1202" i="25"/>
  <c r="D636" i="31"/>
  <c r="D207" i="31"/>
  <c r="D442" i="31"/>
  <c r="C107" i="27"/>
  <c r="C150" i="31"/>
  <c r="C56" i="31"/>
  <c r="C190" i="27"/>
  <c r="H293" i="25"/>
  <c r="I214" i="25"/>
  <c r="C154" i="31"/>
  <c r="D960" i="31"/>
  <c r="D863" i="31"/>
  <c r="D573" i="31"/>
  <c r="D595" i="31"/>
  <c r="D734" i="31"/>
  <c r="I1091" i="25"/>
  <c r="I1138" i="25"/>
  <c r="I312" i="25"/>
  <c r="H199" i="25"/>
  <c r="I1257" i="25"/>
  <c r="I838" i="25"/>
  <c r="D543" i="31"/>
  <c r="I831" i="25"/>
  <c r="D167" i="31"/>
  <c r="I439" i="25"/>
  <c r="D128" i="27"/>
  <c r="H195" i="25"/>
  <c r="I548" i="25"/>
  <c r="D952" i="31"/>
  <c r="D720" i="31"/>
  <c r="I1193" i="25"/>
  <c r="D422" i="31"/>
  <c r="D358" i="27"/>
  <c r="C105" i="31"/>
  <c r="I1137" i="25"/>
  <c r="D590" i="31"/>
  <c r="I930" i="25"/>
  <c r="I857" i="25"/>
  <c r="I1059" i="25"/>
  <c r="H18" i="25"/>
  <c r="H143" i="25"/>
  <c r="H248" i="25"/>
  <c r="D951" i="31"/>
  <c r="I1047" i="25"/>
  <c r="I1238" i="25"/>
  <c r="D466" i="31"/>
  <c r="D430" i="31"/>
  <c r="D526" i="31"/>
  <c r="C15" i="31"/>
  <c r="I244" i="25"/>
  <c r="C31" i="31"/>
  <c r="I545" i="25"/>
  <c r="H353" i="25"/>
  <c r="D260" i="31"/>
  <c r="C77" i="31"/>
  <c r="C134" i="31"/>
  <c r="C89" i="31"/>
  <c r="I468" i="25"/>
  <c r="D831" i="31"/>
  <c r="D518" i="31"/>
  <c r="D133" i="31"/>
  <c r="C189" i="31"/>
  <c r="H311" i="25"/>
  <c r="I258" i="25"/>
  <c r="I486" i="25"/>
  <c r="I804" i="25"/>
  <c r="D118" i="27"/>
  <c r="D243" i="31"/>
  <c r="D884" i="31"/>
  <c r="I648" i="25"/>
  <c r="I380" i="25"/>
  <c r="C166" i="31"/>
  <c r="D24" i="27"/>
  <c r="D141" i="31"/>
  <c r="H87" i="25"/>
  <c r="D251" i="31"/>
  <c r="D405" i="31"/>
  <c r="H114" i="25"/>
  <c r="D325" i="31"/>
  <c r="I884" i="25"/>
  <c r="H191" i="25"/>
  <c r="C275" i="31"/>
  <c r="I152" i="25"/>
  <c r="C50" i="31"/>
  <c r="H667" i="25"/>
  <c r="C56" i="27"/>
  <c r="D911" i="31"/>
  <c r="H346" i="25"/>
  <c r="D83" i="31"/>
  <c r="D594" i="27"/>
  <c r="I1101" i="25"/>
  <c r="D467" i="27"/>
  <c r="D178" i="31"/>
  <c r="I748" i="25"/>
  <c r="I956" i="25"/>
  <c r="I593" i="25"/>
  <c r="I737" i="25"/>
  <c r="I727" i="25"/>
  <c r="I685" i="25"/>
  <c r="D263" i="27"/>
  <c r="D69" i="27"/>
  <c r="I839" i="25"/>
  <c r="H468" i="25"/>
  <c r="D37" i="27"/>
  <c r="I124" i="25"/>
  <c r="I226" i="25"/>
  <c r="C130" i="31"/>
  <c r="I431" i="25"/>
  <c r="D106" i="27"/>
  <c r="C61" i="27"/>
  <c r="D36" i="31"/>
  <c r="D208" i="27"/>
  <c r="D219" i="31"/>
  <c r="D104" i="31"/>
  <c r="I255" i="25"/>
  <c r="D84" i="31"/>
  <c r="C39" i="31"/>
  <c r="D242" i="27"/>
  <c r="D296" i="31"/>
  <c r="I1024" i="25"/>
  <c r="I1242" i="25"/>
  <c r="D365" i="31"/>
  <c r="D423" i="31"/>
  <c r="C243" i="31"/>
  <c r="D88" i="27"/>
  <c r="D124" i="31"/>
  <c r="D61" i="27"/>
  <c r="H160" i="25"/>
  <c r="C51" i="27"/>
  <c r="I405" i="25"/>
  <c r="D623" i="31"/>
  <c r="I549" i="25"/>
  <c r="I1074" i="25"/>
  <c r="I79" i="25"/>
  <c r="I319" i="25"/>
  <c r="D86" i="31"/>
  <c r="H348" i="25"/>
  <c r="H62" i="25"/>
  <c r="H33" i="25"/>
  <c r="D70" i="31"/>
  <c r="C27" i="27"/>
  <c r="I331" i="25"/>
  <c r="D671" i="31"/>
  <c r="I1153" i="25"/>
  <c r="D448" i="31"/>
  <c r="I620" i="25"/>
  <c r="D281" i="31"/>
  <c r="D121" i="31"/>
  <c r="D533" i="31"/>
  <c r="I5" i="25"/>
  <c r="D45" i="31"/>
  <c r="D168" i="31"/>
  <c r="D165" i="31"/>
  <c r="H100" i="25"/>
  <c r="I69" i="25"/>
  <c r="I647" i="25"/>
  <c r="C186" i="31"/>
  <c r="C35" i="31"/>
  <c r="I321" i="25"/>
  <c r="I381" i="25"/>
  <c r="D280" i="31"/>
  <c r="D174" i="31"/>
  <c r="I1263" i="25"/>
  <c r="D309" i="31"/>
  <c r="C227" i="31"/>
  <c r="I223" i="25"/>
  <c r="H32" i="25"/>
  <c r="D324" i="31"/>
  <c r="D199" i="31"/>
  <c r="D327" i="31"/>
  <c r="I605" i="25"/>
  <c r="I695" i="25"/>
  <c r="D618" i="31"/>
  <c r="I766" i="25"/>
  <c r="I765" i="25"/>
  <c r="D227" i="31"/>
  <c r="I898" i="25"/>
  <c r="H102" i="25"/>
  <c r="I352" i="25"/>
  <c r="D123" i="31"/>
  <c r="D154" i="31"/>
  <c r="I68" i="25"/>
  <c r="I627" i="25"/>
  <c r="I706" i="25"/>
  <c r="I426" i="25"/>
  <c r="H306" i="25"/>
  <c r="D840" i="31"/>
  <c r="D384" i="31"/>
  <c r="I691" i="25"/>
  <c r="H285" i="25"/>
  <c r="I4" i="25"/>
  <c r="D453" i="31"/>
  <c r="H618" i="25"/>
  <c r="I373" i="25"/>
  <c r="I517" i="25"/>
  <c r="D188" i="31"/>
  <c r="H55" i="25"/>
  <c r="I879" i="25"/>
  <c r="H313" i="25"/>
  <c r="D39" i="31"/>
  <c r="D312" i="31"/>
  <c r="D352" i="31"/>
  <c r="D222" i="31"/>
  <c r="C163" i="31"/>
  <c r="I177" i="25"/>
  <c r="D563" i="31"/>
  <c r="I730" i="25"/>
  <c r="I1165" i="25"/>
  <c r="D343" i="31"/>
  <c r="I865" i="25"/>
  <c r="I205" i="25"/>
  <c r="D9" i="31"/>
  <c r="C308" i="31"/>
  <c r="D196" i="31"/>
  <c r="H60" i="25"/>
  <c r="H650" i="25"/>
  <c r="H174" i="25"/>
  <c r="H12" i="25"/>
  <c r="D445" i="31"/>
  <c r="H75" i="25"/>
  <c r="I612" i="25"/>
  <c r="I801" i="25"/>
  <c r="D647" i="31"/>
  <c r="I909" i="25"/>
  <c r="D366" i="31"/>
  <c r="I955" i="25"/>
  <c r="D574" i="31"/>
  <c r="I1228" i="25"/>
  <c r="D436" i="31"/>
  <c r="D111" i="31"/>
  <c r="I268" i="25"/>
  <c r="I304" i="25"/>
  <c r="I174" i="25"/>
  <c r="I345" i="25"/>
  <c r="D89" i="27"/>
  <c r="C95" i="31"/>
  <c r="H437" i="25"/>
  <c r="I187" i="25"/>
  <c r="I710" i="25"/>
  <c r="H334" i="25"/>
  <c r="H299" i="25"/>
  <c r="I170" i="25"/>
  <c r="H89" i="25"/>
  <c r="D606" i="31"/>
  <c r="I475" i="25"/>
  <c r="D145" i="31"/>
  <c r="I48" i="25"/>
  <c r="I625" i="25"/>
  <c r="D95" i="31"/>
  <c r="D184" i="31"/>
  <c r="D101" i="31"/>
  <c r="D354" i="31"/>
  <c r="H150" i="25"/>
  <c r="C177" i="31"/>
  <c r="D490" i="27"/>
  <c r="D540" i="31"/>
  <c r="D375" i="27"/>
  <c r="D299" i="27"/>
  <c r="C147" i="31"/>
  <c r="D164" i="27"/>
  <c r="D481" i="31"/>
  <c r="I788" i="25"/>
  <c r="H339" i="25"/>
  <c r="I472" i="25"/>
  <c r="I1158" i="25"/>
  <c r="D397" i="31"/>
  <c r="I495" i="25"/>
  <c r="C180" i="31"/>
  <c r="I607" i="25"/>
  <c r="H236" i="25"/>
  <c r="D203" i="31"/>
  <c r="H45" i="25"/>
  <c r="D768" i="31"/>
  <c r="I1076" i="25"/>
  <c r="D572" i="31"/>
  <c r="D257" i="31"/>
  <c r="C129" i="31"/>
  <c r="D134" i="27"/>
  <c r="H157" i="25"/>
  <c r="C26" i="31"/>
  <c r="D728" i="31"/>
  <c r="D535" i="31"/>
  <c r="I425" i="25"/>
  <c r="H298" i="25"/>
  <c r="H240" i="25"/>
  <c r="C240" i="31"/>
  <c r="I142" i="25"/>
  <c r="C85" i="31"/>
  <c r="D684" i="31"/>
  <c r="D942" i="31"/>
  <c r="D221" i="31"/>
  <c r="I1098" i="25"/>
  <c r="C157" i="31"/>
  <c r="I353" i="25"/>
  <c r="H80" i="25"/>
  <c r="D943" i="31"/>
  <c r="I1180" i="25"/>
  <c r="D546" i="31"/>
  <c r="C131" i="31"/>
  <c r="H146" i="25"/>
  <c r="D189" i="31"/>
  <c r="C46" i="31"/>
  <c r="I1117" i="25"/>
  <c r="D583" i="31"/>
  <c r="C79" i="31"/>
  <c r="I237" i="25"/>
  <c r="H513" i="25"/>
  <c r="I1087" i="25"/>
  <c r="D130" i="31"/>
  <c r="D474" i="31"/>
  <c r="D858" i="31"/>
  <c r="I1220" i="25"/>
  <c r="D663" i="31"/>
  <c r="I629" i="25"/>
  <c r="D829" i="31"/>
  <c r="D253" i="27"/>
  <c r="I597" i="25"/>
  <c r="I131" i="25"/>
  <c r="D25" i="31"/>
  <c r="C82" i="27"/>
  <c r="D192" i="27"/>
  <c r="I292" i="25"/>
  <c r="C103" i="31"/>
  <c r="D499" i="27"/>
  <c r="D774" i="31"/>
  <c r="D316" i="27"/>
  <c r="D523" i="27"/>
  <c r="D962" i="31"/>
  <c r="D674" i="31"/>
  <c r="D427" i="27"/>
  <c r="D555" i="31"/>
  <c r="I1124" i="25"/>
  <c r="D470" i="27"/>
  <c r="I1286" i="25"/>
  <c r="I769" i="25"/>
  <c r="I893" i="25"/>
  <c r="I1089" i="25"/>
  <c r="D166" i="31"/>
  <c r="D69" i="31"/>
  <c r="I671" i="25"/>
  <c r="I115" i="25"/>
  <c r="D153" i="31"/>
  <c r="I1118" i="25"/>
  <c r="D902" i="31"/>
  <c r="D259" i="27"/>
  <c r="D557" i="31"/>
  <c r="D627" i="31"/>
  <c r="I1251" i="25"/>
  <c r="I489" i="25"/>
  <c r="I473" i="25"/>
  <c r="I90" i="25"/>
  <c r="D216" i="27"/>
  <c r="I1255" i="25"/>
  <c r="D331" i="31"/>
  <c r="H389" i="25"/>
  <c r="D60" i="31"/>
  <c r="E8" i="27"/>
  <c r="H76" i="25"/>
  <c r="D690" i="31"/>
  <c r="D644" i="31"/>
  <c r="D254" i="31"/>
  <c r="I562" i="25"/>
  <c r="D245" i="31"/>
  <c r="D51" i="31"/>
  <c r="I1287" i="25"/>
  <c r="I1144" i="25"/>
  <c r="J20" i="25"/>
  <c r="K20" i="25" s="1"/>
  <c r="I776" i="25"/>
  <c r="C42" i="27"/>
  <c r="I166" i="25"/>
  <c r="I249" i="25"/>
  <c r="C203" i="31"/>
  <c r="H9" i="25"/>
  <c r="I375" i="25"/>
  <c r="C44" i="31"/>
  <c r="H263" i="25"/>
  <c r="D876" i="31"/>
  <c r="D285" i="31"/>
  <c r="D628" i="31"/>
  <c r="D566" i="31"/>
  <c r="D343" i="27"/>
  <c r="I948" i="25"/>
  <c r="D389" i="31"/>
  <c r="I262" i="25"/>
  <c r="I101" i="25"/>
  <c r="I100" i="25"/>
  <c r="I537" i="25"/>
  <c r="D91" i="31"/>
  <c r="C30" i="31"/>
  <c r="C144" i="31"/>
  <c r="I1209" i="25"/>
  <c r="I1067" i="25"/>
  <c r="I774" i="25"/>
  <c r="D473" i="31"/>
  <c r="D292" i="31"/>
  <c r="I502" i="25"/>
  <c r="I643" i="25"/>
  <c r="I86" i="25"/>
  <c r="D175" i="31"/>
  <c r="D56" i="31"/>
  <c r="C92" i="31"/>
  <c r="C20" i="27"/>
  <c r="H317" i="25"/>
  <c r="D865" i="31"/>
  <c r="D961" i="31"/>
  <c r="I1250" i="25"/>
  <c r="D475" i="31"/>
  <c r="D297" i="31"/>
  <c r="I1244" i="25"/>
  <c r="I1301" i="25"/>
  <c r="I543" i="25"/>
  <c r="D231" i="27"/>
  <c r="D49" i="31"/>
  <c r="I51" i="25"/>
  <c r="I328" i="25"/>
  <c r="H129" i="25"/>
  <c r="H158" i="25"/>
  <c r="D614" i="31"/>
  <c r="I1265" i="25"/>
  <c r="I775" i="25"/>
  <c r="D632" i="31"/>
  <c r="D277" i="31"/>
  <c r="I1269" i="25"/>
  <c r="I836" i="25"/>
  <c r="I346" i="25"/>
  <c r="D30" i="31"/>
  <c r="H486" i="25"/>
  <c r="C68" i="31"/>
  <c r="H16" i="25"/>
  <c r="D810" i="31"/>
  <c r="D744" i="31"/>
  <c r="D936" i="31"/>
  <c r="D802" i="31"/>
  <c r="D677" i="31"/>
  <c r="D420" i="31"/>
  <c r="D353" i="31"/>
  <c r="D185" i="31"/>
  <c r="H94" i="25"/>
  <c r="I674" i="25"/>
  <c r="I409" i="25"/>
  <c r="C251" i="31"/>
  <c r="C119" i="27"/>
  <c r="H20" i="25"/>
  <c r="D434" i="31"/>
  <c r="I613" i="25"/>
  <c r="D209" i="31"/>
  <c r="I639" i="25"/>
  <c r="D21" i="27"/>
  <c r="C88" i="27"/>
  <c r="H439" i="25"/>
  <c r="I188" i="25"/>
  <c r="H538" i="25"/>
  <c r="C249" i="31"/>
  <c r="C87" i="31"/>
  <c r="C13" i="31"/>
  <c r="H558" i="25"/>
  <c r="H417" i="25"/>
  <c r="C64" i="27"/>
  <c r="C278" i="31"/>
  <c r="I46" i="25"/>
  <c r="C158" i="31"/>
  <c r="C133" i="31"/>
  <c r="D642" i="31"/>
  <c r="I823" i="25"/>
  <c r="D319" i="31"/>
  <c r="D102" i="31"/>
  <c r="H145" i="25"/>
  <c r="H261" i="25"/>
  <c r="H226" i="25"/>
  <c r="C217" i="31"/>
  <c r="I173" i="25"/>
  <c r="H515" i="25"/>
  <c r="D27" i="31"/>
  <c r="I286" i="25"/>
  <c r="I191" i="25"/>
  <c r="I850" i="25"/>
  <c r="I783" i="25"/>
  <c r="D707" i="31"/>
  <c r="D412" i="31"/>
  <c r="I985" i="25"/>
  <c r="C142" i="31"/>
  <c r="C124" i="31"/>
  <c r="I949" i="25"/>
  <c r="H349" i="25"/>
  <c r="H165" i="25"/>
  <c r="I97" i="25"/>
  <c r="C263" i="31"/>
  <c r="D151" i="31"/>
  <c r="H47" i="25"/>
  <c r="C667" i="31"/>
  <c r="H206" i="25"/>
  <c r="D428" i="31"/>
  <c r="I1021" i="25"/>
  <c r="D394" i="31"/>
  <c r="D646" i="31"/>
  <c r="I557" i="25"/>
  <c r="D495" i="31"/>
  <c r="H53" i="25"/>
  <c r="I451" i="25"/>
  <c r="H152" i="25"/>
  <c r="H510" i="25"/>
  <c r="C187" i="31"/>
  <c r="I150" i="25"/>
  <c r="C90" i="31"/>
  <c r="D55" i="31"/>
  <c r="C19" i="27"/>
  <c r="H634" i="25"/>
  <c r="C112" i="31"/>
  <c r="I866" i="25"/>
  <c r="C32" i="31"/>
  <c r="I138" i="25"/>
  <c r="I530" i="25"/>
  <c r="D233" i="31"/>
  <c r="C83" i="31"/>
  <c r="D81" i="31"/>
  <c r="I61" i="25"/>
  <c r="C316" i="31"/>
  <c r="D437" i="31"/>
  <c r="I1049" i="25"/>
  <c r="I615" i="25"/>
  <c r="I81" i="25"/>
  <c r="D74" i="31"/>
  <c r="D271" i="31"/>
  <c r="D131" i="27"/>
  <c r="I444" i="25"/>
  <c r="I412" i="25"/>
  <c r="D667" i="31"/>
  <c r="D520" i="31"/>
  <c r="D307" i="31"/>
  <c r="H333" i="25"/>
  <c r="H598" i="25"/>
  <c r="I510" i="25"/>
  <c r="I116" i="25"/>
  <c r="D215" i="31"/>
  <c r="H341" i="25"/>
  <c r="I1007" i="25"/>
  <c r="I598" i="25"/>
  <c r="I751" i="25"/>
  <c r="I578" i="25"/>
  <c r="C176" i="31"/>
  <c r="D47" i="31"/>
  <c r="C298" i="31"/>
  <c r="I551" i="25"/>
  <c r="I283" i="25"/>
  <c r="H138" i="25"/>
  <c r="D61" i="31"/>
  <c r="I158" i="25"/>
  <c r="I306" i="25"/>
  <c r="I157" i="25"/>
  <c r="C182" i="31"/>
  <c r="I573" i="25"/>
  <c r="D506" i="31"/>
  <c r="I794" i="25"/>
  <c r="I860" i="25"/>
  <c r="D298" i="31"/>
  <c r="E9" i="27"/>
  <c r="D377" i="31"/>
  <c r="I676" i="25"/>
  <c r="I52" i="25"/>
  <c r="H268" i="25"/>
  <c r="I366" i="25"/>
  <c r="D149" i="31"/>
  <c r="C74" i="31"/>
  <c r="H136" i="25"/>
  <c r="H30" i="25"/>
  <c r="D163" i="31"/>
  <c r="D85" i="31"/>
  <c r="D145" i="27"/>
  <c r="D391" i="27"/>
  <c r="I711" i="25"/>
  <c r="I1130" i="25"/>
  <c r="C169" i="31"/>
  <c r="C66" i="31"/>
  <c r="H167" i="25"/>
  <c r="I151" i="25"/>
  <c r="H51" i="25"/>
  <c r="C148" i="31"/>
  <c r="C123" i="31"/>
  <c r="C146" i="27"/>
  <c r="D105" i="27"/>
  <c r="C73" i="27"/>
  <c r="D857" i="31"/>
  <c r="D560" i="31"/>
  <c r="I117" i="25"/>
  <c r="D82" i="31"/>
  <c r="I355" i="25"/>
  <c r="I811" i="25"/>
  <c r="D787" i="31"/>
  <c r="C98" i="27"/>
  <c r="I452" i="25"/>
  <c r="C44" i="27"/>
  <c r="D62" i="31"/>
  <c r="C59" i="27"/>
  <c r="H59" i="25"/>
  <c r="D190" i="31"/>
  <c r="H185" i="25"/>
  <c r="D856" i="31"/>
  <c r="I933" i="25"/>
  <c r="I712" i="25"/>
  <c r="D234" i="31"/>
  <c r="H118" i="25"/>
  <c r="C34" i="31"/>
  <c r="H460" i="25"/>
  <c r="H111" i="25"/>
  <c r="I1103" i="25"/>
  <c r="D355" i="31"/>
  <c r="C63" i="31"/>
  <c r="C59" i="31"/>
  <c r="D548" i="31"/>
  <c r="I479" i="25"/>
  <c r="H251" i="25"/>
  <c r="I522" i="25"/>
  <c r="H424" i="25"/>
  <c r="I556" i="25"/>
  <c r="D813" i="31"/>
  <c r="I1224" i="25"/>
  <c r="I572" i="25"/>
  <c r="C137" i="31"/>
  <c r="D267" i="31"/>
  <c r="D740" i="31"/>
  <c r="I1214" i="25"/>
  <c r="D619" i="31"/>
  <c r="D143" i="31"/>
  <c r="I538" i="25"/>
  <c r="I186" i="25"/>
  <c r="H493" i="25"/>
  <c r="I341" i="25"/>
  <c r="D944" i="31"/>
  <c r="D601" i="31"/>
  <c r="I1213" i="25"/>
  <c r="I1216" i="25"/>
  <c r="I716" i="25"/>
  <c r="D275" i="31"/>
  <c r="H384" i="25"/>
  <c r="I289" i="25"/>
  <c r="D100" i="31"/>
  <c r="C255" i="31"/>
  <c r="I1164" i="25"/>
  <c r="D182" i="31"/>
  <c r="H213" i="25"/>
  <c r="C28" i="31"/>
  <c r="H419" i="25"/>
  <c r="H181" i="25"/>
  <c r="D750" i="31"/>
  <c r="I873" i="25"/>
  <c r="D253" i="31"/>
  <c r="H366" i="25"/>
  <c r="C201" i="31"/>
  <c r="H40" i="25"/>
  <c r="H368" i="25"/>
  <c r="C218" i="31"/>
  <c r="C141" i="27"/>
  <c r="C68" i="27"/>
  <c r="C126" i="27"/>
  <c r="H488" i="25"/>
  <c r="H104" i="25"/>
  <c r="C253" i="31"/>
  <c r="H579" i="25"/>
  <c r="H96" i="25"/>
  <c r="I488" i="25"/>
  <c r="H200" i="25"/>
  <c r="J24" i="25"/>
  <c r="K24" i="25" s="1"/>
  <c r="C412" i="27"/>
  <c r="C623" i="31"/>
  <c r="H1279" i="25"/>
  <c r="D561" i="31"/>
  <c r="I1131" i="25"/>
  <c r="D380" i="31"/>
  <c r="I754" i="25"/>
  <c r="D283" i="27"/>
  <c r="D461" i="31"/>
  <c r="I913" i="25"/>
  <c r="C22" i="31"/>
  <c r="H37" i="25"/>
  <c r="C443" i="31"/>
  <c r="H877" i="25"/>
  <c r="C216" i="27"/>
  <c r="C370" i="31"/>
  <c r="H734" i="25"/>
  <c r="C237" i="27"/>
  <c r="C397" i="31"/>
  <c r="H788" i="25"/>
  <c r="C494" i="27"/>
  <c r="C820" i="31"/>
  <c r="C531" i="31"/>
  <c r="H1070" i="25"/>
  <c r="D201" i="31"/>
  <c r="I384" i="25"/>
  <c r="C455" i="27"/>
  <c r="C681" i="31"/>
  <c r="H95" i="25"/>
  <c r="C548" i="27"/>
  <c r="C811" i="31"/>
  <c r="C545" i="27"/>
  <c r="D937" i="31"/>
  <c r="D748" i="31"/>
  <c r="C456" i="27"/>
  <c r="C682" i="31"/>
  <c r="D571" i="27"/>
  <c r="D842" i="31"/>
  <c r="C614" i="27"/>
  <c r="C963" i="31"/>
  <c r="C829" i="31"/>
  <c r="C499" i="27"/>
  <c r="C744" i="31"/>
  <c r="C531" i="27"/>
  <c r="C787" i="31"/>
  <c r="C590" i="27"/>
  <c r="C903" i="31"/>
  <c r="C574" i="27"/>
  <c r="C854" i="31"/>
  <c r="C778" i="31"/>
  <c r="C801" i="31"/>
  <c r="C440" i="27"/>
  <c r="C657" i="31"/>
  <c r="C280" i="27"/>
  <c r="C457" i="31"/>
  <c r="H906" i="25"/>
  <c r="C367" i="27"/>
  <c r="H1161" i="25"/>
  <c r="C336" i="27"/>
  <c r="C532" i="31"/>
  <c r="H1073" i="25"/>
  <c r="D248" i="27"/>
  <c r="D410" i="31"/>
  <c r="I818" i="25"/>
  <c r="C425" i="27"/>
  <c r="C634" i="31"/>
  <c r="H1306" i="25"/>
  <c r="D306" i="27"/>
  <c r="D486" i="31"/>
  <c r="I971" i="25"/>
  <c r="D215" i="27"/>
  <c r="D369" i="31"/>
  <c r="I733" i="25"/>
  <c r="C557" i="31"/>
  <c r="H1124" i="25"/>
  <c r="D279" i="27"/>
  <c r="I905" i="25"/>
  <c r="H1237" i="25"/>
  <c r="C300" i="27"/>
  <c r="C475" i="31"/>
  <c r="H954" i="25"/>
  <c r="D387" i="31"/>
  <c r="I773" i="25"/>
  <c r="C423" i="27"/>
  <c r="C633" i="31"/>
  <c r="H1304" i="25"/>
  <c r="H1153" i="25"/>
  <c r="C523" i="31"/>
  <c r="H1054" i="25"/>
  <c r="D294" i="27"/>
  <c r="I940" i="25"/>
  <c r="D204" i="27"/>
  <c r="D348" i="31"/>
  <c r="I702" i="25"/>
  <c r="C177" i="27"/>
  <c r="C302" i="31"/>
  <c r="H606" i="25"/>
  <c r="C235" i="31"/>
  <c r="H453" i="25"/>
  <c r="C159" i="31"/>
  <c r="H300" i="25"/>
  <c r="C49" i="27"/>
  <c r="C78" i="31"/>
  <c r="H144" i="25"/>
  <c r="C276" i="27"/>
  <c r="C452" i="31"/>
  <c r="H895" i="25"/>
  <c r="I809" i="25"/>
  <c r="C223" i="31"/>
  <c r="H430" i="25"/>
  <c r="C84" i="31"/>
  <c r="H156" i="25"/>
  <c r="C10" i="27"/>
  <c r="H13" i="25"/>
  <c r="C418" i="31"/>
  <c r="H832" i="25"/>
  <c r="C221" i="31"/>
  <c r="H425" i="25"/>
  <c r="C247" i="27"/>
  <c r="H815" i="25"/>
  <c r="C209" i="27"/>
  <c r="H711" i="25"/>
  <c r="I130" i="25"/>
  <c r="C198" i="27"/>
  <c r="C341" i="31"/>
  <c r="H689" i="25"/>
  <c r="D230" i="31"/>
  <c r="I445" i="25"/>
  <c r="C182" i="27"/>
  <c r="C312" i="31"/>
  <c r="H627" i="25"/>
  <c r="C483" i="31"/>
  <c r="H964" i="25"/>
  <c r="C274" i="27"/>
  <c r="H888" i="25"/>
  <c r="C675" i="31"/>
  <c r="C400" i="27"/>
  <c r="H1242" i="25"/>
  <c r="C424" i="27"/>
  <c r="H1305" i="25"/>
  <c r="C480" i="27"/>
  <c r="C719" i="31"/>
  <c r="C355" i="31"/>
  <c r="H712" i="25"/>
  <c r="H968" i="25"/>
  <c r="C175" i="27"/>
  <c r="C301" i="31"/>
  <c r="H604" i="25"/>
  <c r="C264" i="27"/>
  <c r="C437" i="31"/>
  <c r="H866" i="25"/>
  <c r="C911" i="31"/>
  <c r="C473" i="27"/>
  <c r="C707" i="31"/>
  <c r="C553" i="27"/>
  <c r="C815" i="31"/>
  <c r="C541" i="27"/>
  <c r="C802" i="31"/>
  <c r="C363" i="27"/>
  <c r="C570" i="31"/>
  <c r="H1152" i="25"/>
  <c r="C452" i="27"/>
  <c r="C676" i="31"/>
  <c r="C904" i="31"/>
  <c r="C399" i="27"/>
  <c r="C609" i="31"/>
  <c r="H1234" i="25"/>
  <c r="C515" i="27"/>
  <c r="C767" i="31"/>
  <c r="C580" i="27"/>
  <c r="C870" i="31"/>
  <c r="C883" i="31"/>
  <c r="C785" i="31"/>
  <c r="C890" i="31"/>
  <c r="H856" i="25"/>
  <c r="C337" i="31"/>
  <c r="H683" i="25"/>
  <c r="C303" i="31"/>
  <c r="H608" i="25"/>
  <c r="C124" i="27"/>
  <c r="C212" i="31"/>
  <c r="H409" i="25"/>
  <c r="C75" i="27"/>
  <c r="C120" i="31"/>
  <c r="H216" i="25"/>
  <c r="D408" i="27"/>
  <c r="I1270" i="25"/>
  <c r="C358" i="27"/>
  <c r="C563" i="31"/>
  <c r="H1138" i="25"/>
  <c r="D269" i="27"/>
  <c r="D446" i="31"/>
  <c r="I880" i="25"/>
  <c r="C245" i="27"/>
  <c r="C406" i="31"/>
  <c r="H807" i="25"/>
  <c r="C285" i="31"/>
  <c r="H562" i="25"/>
  <c r="D232" i="31"/>
  <c r="I447" i="25"/>
  <c r="I227" i="25"/>
  <c r="H3" i="25"/>
  <c r="C160" i="27"/>
  <c r="C277" i="31"/>
  <c r="H543" i="25"/>
  <c r="D454" i="31"/>
  <c r="I899" i="25"/>
  <c r="H670" i="25"/>
  <c r="H612" i="25"/>
  <c r="C271" i="31"/>
  <c r="H530" i="25"/>
  <c r="H363" i="25"/>
  <c r="D64" i="27"/>
  <c r="D98" i="31"/>
  <c r="I180" i="25"/>
  <c r="D15" i="31"/>
  <c r="I18" i="25"/>
  <c r="C234" i="27"/>
  <c r="C394" i="31"/>
  <c r="H783" i="25"/>
  <c r="C362" i="31"/>
  <c r="H723" i="25"/>
  <c r="D196" i="27"/>
  <c r="D336" i="31"/>
  <c r="I682" i="25"/>
  <c r="C154" i="27"/>
  <c r="C267" i="31"/>
  <c r="H522" i="25"/>
  <c r="C106" i="27"/>
  <c r="C184" i="31"/>
  <c r="H345" i="25"/>
  <c r="C109" i="31"/>
  <c r="H201" i="25"/>
  <c r="C319" i="27"/>
  <c r="C507" i="31"/>
  <c r="H1020" i="25"/>
  <c r="D417" i="31"/>
  <c r="I830" i="25"/>
  <c r="D374" i="31"/>
  <c r="I746" i="25"/>
  <c r="C171" i="27"/>
  <c r="C294" i="31"/>
  <c r="H584" i="25"/>
  <c r="C301" i="27"/>
  <c r="C479" i="31"/>
  <c r="H958" i="25"/>
  <c r="C152" i="27"/>
  <c r="H514" i="25"/>
  <c r="H318" i="25"/>
  <c r="C490" i="27"/>
  <c r="D583" i="27"/>
  <c r="D879" i="31"/>
  <c r="C533" i="27"/>
  <c r="C790" i="31"/>
  <c r="C365" i="27"/>
  <c r="H1159" i="25"/>
  <c r="H1102" i="25"/>
  <c r="C192" i="27"/>
  <c r="C332" i="31"/>
  <c r="H674" i="25"/>
  <c r="C419" i="27"/>
  <c r="C631" i="31"/>
  <c r="H1298" i="25"/>
  <c r="C461" i="27"/>
  <c r="C691" i="31"/>
  <c r="C941" i="31"/>
  <c r="C934" i="31"/>
  <c r="C891" i="31"/>
  <c r="C529" i="27"/>
  <c r="C736" i="31"/>
  <c r="C672" i="31"/>
  <c r="C610" i="27"/>
  <c r="C960" i="31"/>
  <c r="C571" i="27"/>
  <c r="C842" i="31"/>
  <c r="D769" i="31"/>
  <c r="C561" i="27"/>
  <c r="C827" i="31"/>
  <c r="D737" i="31"/>
  <c r="C921" i="31"/>
  <c r="C841" i="31"/>
  <c r="D906" i="31"/>
  <c r="D851" i="31"/>
  <c r="C688" i="31"/>
  <c r="C946" i="31"/>
  <c r="D560" i="27"/>
  <c r="D436" i="27"/>
  <c r="D652" i="31"/>
  <c r="C592" i="31"/>
  <c r="H1195" i="25"/>
  <c r="D490" i="31"/>
  <c r="I977" i="25"/>
  <c r="C503" i="27"/>
  <c r="C752" i="31"/>
  <c r="C582" i="31"/>
  <c r="H1179" i="25"/>
  <c r="C546" i="31"/>
  <c r="H1098" i="25"/>
  <c r="C323" i="27"/>
  <c r="H1031" i="25"/>
  <c r="C273" i="27"/>
  <c r="C450" i="31"/>
  <c r="H887" i="25"/>
  <c r="D362" i="27"/>
  <c r="D569" i="31"/>
  <c r="I1151" i="25"/>
  <c r="I968" i="25"/>
  <c r="H811" i="25"/>
  <c r="C421" i="27"/>
  <c r="H1300" i="25"/>
  <c r="D211" i="27"/>
  <c r="D364" i="31"/>
  <c r="I726" i="25"/>
  <c r="C587" i="31"/>
  <c r="H1188" i="25"/>
  <c r="D350" i="27"/>
  <c r="D553" i="31"/>
  <c r="I1112" i="25"/>
  <c r="D276" i="27"/>
  <c r="D452" i="31"/>
  <c r="I895" i="25"/>
  <c r="C395" i="27"/>
  <c r="C603" i="31"/>
  <c r="H1221" i="25"/>
  <c r="C459" i="27"/>
  <c r="C685" i="31"/>
  <c r="C441" i="27"/>
  <c r="C658" i="31"/>
  <c r="C415" i="27"/>
  <c r="C627" i="31"/>
  <c r="H1286" i="25"/>
  <c r="C567" i="31"/>
  <c r="H1145" i="25"/>
  <c r="H902" i="25"/>
  <c r="D331" i="27"/>
  <c r="D519" i="31"/>
  <c r="I1048" i="25"/>
  <c r="H578" i="25"/>
  <c r="D226" i="31"/>
  <c r="I438" i="25"/>
  <c r="H290" i="25"/>
  <c r="C67" i="31"/>
  <c r="H128" i="25"/>
  <c r="H809" i="25"/>
  <c r="C179" i="27"/>
  <c r="C306" i="31"/>
  <c r="H614" i="25"/>
  <c r="C156" i="31"/>
  <c r="H297" i="25"/>
  <c r="C73" i="31"/>
  <c r="H137" i="25"/>
  <c r="H6" i="25"/>
  <c r="C250" i="27"/>
  <c r="C415" i="31"/>
  <c r="H828" i="25"/>
  <c r="C314" i="31"/>
  <c r="H632" i="25"/>
  <c r="H415" i="25"/>
  <c r="C203" i="27"/>
  <c r="C347" i="31"/>
  <c r="H699" i="25"/>
  <c r="D210" i="31"/>
  <c r="I404" i="25"/>
  <c r="D39" i="27"/>
  <c r="I114" i="25"/>
  <c r="C716" i="31"/>
  <c r="D356" i="27"/>
  <c r="I1133" i="25"/>
  <c r="D275" i="27"/>
  <c r="I894" i="25"/>
  <c r="C225" i="27"/>
  <c r="H760" i="25"/>
  <c r="I650" i="25"/>
  <c r="C230" i="31"/>
  <c r="H445" i="25"/>
  <c r="C187" i="27"/>
  <c r="C322" i="31"/>
  <c r="H643" i="25"/>
  <c r="C317" i="27"/>
  <c r="C505" i="31"/>
  <c r="H1006" i="25"/>
  <c r="C540" i="27"/>
  <c r="C800" i="31"/>
  <c r="C281" i="27"/>
  <c r="C458" i="31"/>
  <c r="H907" i="25"/>
  <c r="C403" i="27"/>
  <c r="H1249" i="25"/>
  <c r="C429" i="27"/>
  <c r="C259" i="27"/>
  <c r="C431" i="31"/>
  <c r="H858" i="25"/>
  <c r="C360" i="31"/>
  <c r="H719" i="25"/>
  <c r="C180" i="27"/>
  <c r="C309" i="31"/>
  <c r="H620" i="25"/>
  <c r="C268" i="27"/>
  <c r="C442" i="31"/>
  <c r="H874" i="25"/>
  <c r="C517" i="27"/>
  <c r="C935" i="31"/>
  <c r="C546" i="27"/>
  <c r="C808" i="31"/>
  <c r="C858" i="31"/>
  <c r="C825" i="31"/>
  <c r="C514" i="27"/>
  <c r="H1168" i="25"/>
  <c r="C453" i="27"/>
  <c r="H1251" i="25"/>
  <c r="C532" i="27"/>
  <c r="C789" i="31"/>
  <c r="C786" i="31"/>
  <c r="C892" i="31"/>
  <c r="C537" i="27"/>
  <c r="C795" i="31"/>
  <c r="C900" i="31"/>
  <c r="C334" i="31"/>
  <c r="H676" i="25"/>
  <c r="C206" i="31"/>
  <c r="H394" i="25"/>
  <c r="C408" i="27"/>
  <c r="H1270" i="25"/>
  <c r="C269" i="27"/>
  <c r="C446" i="31"/>
  <c r="H880" i="25"/>
  <c r="D66" i="27"/>
  <c r="D105" i="31"/>
  <c r="I195" i="25"/>
  <c r="D148" i="27"/>
  <c r="D258" i="31"/>
  <c r="I496" i="25"/>
  <c r="C385" i="27"/>
  <c r="C596" i="31"/>
  <c r="H1203" i="25"/>
  <c r="C311" i="27"/>
  <c r="C497" i="31"/>
  <c r="H990" i="25"/>
  <c r="C454" i="31"/>
  <c r="H899" i="25"/>
  <c r="C390" i="31"/>
  <c r="H779" i="25"/>
  <c r="C265" i="31"/>
  <c r="H520" i="25"/>
  <c r="D186" i="31"/>
  <c r="I348" i="25"/>
  <c r="D56" i="27"/>
  <c r="D89" i="31"/>
  <c r="I164" i="25"/>
  <c r="D14" i="31"/>
  <c r="I16" i="25"/>
  <c r="H1280" i="25"/>
  <c r="C193" i="27"/>
  <c r="C333" i="31"/>
  <c r="H675" i="25"/>
  <c r="C147" i="27"/>
  <c r="C257" i="31"/>
  <c r="H495" i="25"/>
  <c r="D103" i="27"/>
  <c r="D179" i="31"/>
  <c r="I338" i="25"/>
  <c r="C99" i="31"/>
  <c r="H184" i="25"/>
  <c r="C496" i="31"/>
  <c r="H989" i="25"/>
  <c r="C374" i="31"/>
  <c r="H746" i="25"/>
  <c r="C417" i="31"/>
  <c r="H830" i="25"/>
  <c r="C313" i="31"/>
  <c r="H628" i="25"/>
  <c r="D841" i="31"/>
  <c r="C513" i="27"/>
  <c r="C766" i="31"/>
  <c r="C382" i="27"/>
  <c r="C591" i="31"/>
  <c r="H1194" i="25"/>
  <c r="C383" i="27"/>
  <c r="C594" i="31"/>
  <c r="H1201" i="25"/>
  <c r="C315" i="27"/>
  <c r="C504" i="31"/>
  <c r="H1004" i="25"/>
  <c r="H739" i="25"/>
  <c r="C377" i="27"/>
  <c r="C585" i="31"/>
  <c r="H1182" i="25"/>
  <c r="C485" i="27"/>
  <c r="C727" i="31"/>
  <c r="C933" i="31"/>
  <c r="C232" i="31"/>
  <c r="H447" i="25"/>
  <c r="C222" i="31"/>
  <c r="H426" i="25"/>
  <c r="C751" i="31"/>
  <c r="C969" i="31"/>
  <c r="D585" i="27"/>
  <c r="D887" i="31"/>
  <c r="D524" i="27"/>
  <c r="D777" i="31"/>
  <c r="D729" i="31"/>
  <c r="C526" i="27"/>
  <c r="C780" i="31"/>
  <c r="C608" i="27"/>
  <c r="C958" i="31"/>
  <c r="C524" i="27"/>
  <c r="C777" i="31"/>
  <c r="D869" i="31"/>
  <c r="C769" i="31"/>
  <c r="D947" i="31"/>
  <c r="C737" i="31"/>
  <c r="C898" i="31"/>
  <c r="D710" i="31"/>
  <c r="D956" i="31"/>
  <c r="C906" i="31"/>
  <c r="D880" i="31"/>
  <c r="C851" i="31"/>
  <c r="D459" i="27"/>
  <c r="D685" i="31"/>
  <c r="C932" i="31"/>
  <c r="C847" i="31"/>
  <c r="C560" i="27"/>
  <c r="D703" i="31"/>
  <c r="C436" i="27"/>
  <c r="C652" i="31"/>
  <c r="D378" i="27"/>
  <c r="D586" i="31"/>
  <c r="I1185" i="25"/>
  <c r="C304" i="27"/>
  <c r="C484" i="31"/>
  <c r="H969" i="25"/>
  <c r="C626" i="31"/>
  <c r="H1285" i="25"/>
  <c r="D371" i="27"/>
  <c r="D576" i="31"/>
  <c r="I1167" i="25"/>
  <c r="C341" i="27"/>
  <c r="C538" i="31"/>
  <c r="H1083" i="25"/>
  <c r="C581" i="27"/>
  <c r="C875" i="31"/>
  <c r="C362" i="27"/>
  <c r="C569" i="31"/>
  <c r="H1151" i="25"/>
  <c r="C469" i="31"/>
  <c r="H937" i="25"/>
  <c r="D407" i="31"/>
  <c r="I808" i="25"/>
  <c r="C680" i="31"/>
  <c r="C418" i="27"/>
  <c r="C630" i="31"/>
  <c r="H1294" i="25"/>
  <c r="D206" i="27"/>
  <c r="D351" i="31"/>
  <c r="I705" i="25"/>
  <c r="C350" i="27"/>
  <c r="C553" i="31"/>
  <c r="H1112" i="25"/>
  <c r="D272" i="27"/>
  <c r="D449" i="31"/>
  <c r="I886" i="25"/>
  <c r="C392" i="27"/>
  <c r="H1215" i="25"/>
  <c r="C220" i="27"/>
  <c r="C375" i="31"/>
  <c r="H747" i="25"/>
  <c r="C254" i="27"/>
  <c r="C421" i="31"/>
  <c r="H837" i="25"/>
  <c r="I1280" i="25"/>
  <c r="C359" i="27"/>
  <c r="C564" i="31"/>
  <c r="H1139" i="25"/>
  <c r="H885" i="25"/>
  <c r="C331" i="27"/>
  <c r="C519" i="31"/>
  <c r="H1048" i="25"/>
  <c r="C292" i="31"/>
  <c r="H572" i="25"/>
  <c r="H433" i="25"/>
  <c r="C146" i="31"/>
  <c r="H269" i="25"/>
  <c r="C58" i="31"/>
  <c r="H110" i="25"/>
  <c r="C402" i="27"/>
  <c r="C613" i="31"/>
  <c r="H1248" i="25"/>
  <c r="C236" i="27"/>
  <c r="C396" i="31"/>
  <c r="H787" i="25"/>
  <c r="C165" i="27"/>
  <c r="C286" i="31"/>
  <c r="H563" i="25"/>
  <c r="C64" i="31"/>
  <c r="H121" i="25"/>
  <c r="C312" i="27"/>
  <c r="C498" i="31"/>
  <c r="H992" i="25"/>
  <c r="D226" i="27"/>
  <c r="D383" i="31"/>
  <c r="I761" i="25"/>
  <c r="C120" i="27"/>
  <c r="C207" i="31"/>
  <c r="H401" i="25"/>
  <c r="H768" i="25"/>
  <c r="D206" i="31"/>
  <c r="I394" i="25"/>
  <c r="D53" i="31"/>
  <c r="I94" i="25"/>
  <c r="D393" i="27"/>
  <c r="D602" i="31"/>
  <c r="I1217" i="25"/>
  <c r="C356" i="27"/>
  <c r="H1133" i="25"/>
  <c r="C275" i="27"/>
  <c r="H894" i="25"/>
  <c r="D249" i="27"/>
  <c r="I821" i="25"/>
  <c r="I725" i="25"/>
  <c r="C186" i="27"/>
  <c r="C321" i="31"/>
  <c r="H641" i="25"/>
  <c r="H422" i="25"/>
  <c r="C191" i="27"/>
  <c r="C331" i="31"/>
  <c r="H671" i="25"/>
  <c r="C322" i="27"/>
  <c r="H1026" i="25"/>
  <c r="C413" i="31"/>
  <c r="H824" i="25"/>
  <c r="C291" i="27"/>
  <c r="C466" i="31"/>
  <c r="H930" i="25"/>
  <c r="C510" i="27"/>
  <c r="H1259" i="25"/>
  <c r="C439" i="27"/>
  <c r="C656" i="31"/>
  <c r="C308" i="27"/>
  <c r="C489" i="31"/>
  <c r="H976" i="25"/>
  <c r="C224" i="27"/>
  <c r="H759" i="25"/>
  <c r="C324" i="27"/>
  <c r="C513" i="31"/>
  <c r="H1034" i="25"/>
  <c r="C320" i="31"/>
  <c r="H640" i="25"/>
  <c r="H893" i="25"/>
  <c r="C677" i="31"/>
  <c r="C521" i="27"/>
  <c r="C612" i="27"/>
  <c r="C961" i="31"/>
  <c r="C565" i="27"/>
  <c r="C573" i="27"/>
  <c r="C848" i="31"/>
  <c r="H1186" i="25"/>
  <c r="C469" i="27"/>
  <c r="C699" i="31"/>
  <c r="C607" i="27"/>
  <c r="C954" i="31"/>
  <c r="C407" i="27"/>
  <c r="C619" i="31"/>
  <c r="H1269" i="25"/>
  <c r="C535" i="27"/>
  <c r="C793" i="31"/>
  <c r="C889" i="31"/>
  <c r="C538" i="27"/>
  <c r="C796" i="31"/>
  <c r="C589" i="27"/>
  <c r="C902" i="31"/>
  <c r="C908" i="31"/>
  <c r="C199" i="31"/>
  <c r="H381" i="25"/>
  <c r="D63" i="27"/>
  <c r="D96" i="31"/>
  <c r="I178" i="25"/>
  <c r="C148" i="27"/>
  <c r="C258" i="31"/>
  <c r="H496" i="25"/>
  <c r="C229" i="27"/>
  <c r="C386" i="31"/>
  <c r="H772" i="25"/>
  <c r="H503" i="25"/>
  <c r="D172" i="31"/>
  <c r="I326" i="25"/>
  <c r="D50" i="27"/>
  <c r="I145" i="25"/>
  <c r="D9" i="27"/>
  <c r="D13" i="31"/>
  <c r="I12" i="25"/>
  <c r="C328" i="31"/>
  <c r="H664" i="25"/>
  <c r="H475" i="25"/>
  <c r="C170" i="31"/>
  <c r="H321" i="25"/>
  <c r="C58" i="27"/>
  <c r="C91" i="31"/>
  <c r="H166" i="25"/>
  <c r="D310" i="27"/>
  <c r="D492" i="31"/>
  <c r="I979" i="25"/>
  <c r="D361" i="31"/>
  <c r="I720" i="25"/>
  <c r="D176" i="31"/>
  <c r="I333" i="25"/>
  <c r="C100" i="31"/>
  <c r="H186" i="25"/>
  <c r="C712" i="31"/>
  <c r="C313" i="27"/>
  <c r="C501" i="31"/>
  <c r="H998" i="25"/>
  <c r="C283" i="31"/>
  <c r="H557" i="25"/>
  <c r="C130" i="27"/>
  <c r="C229" i="31"/>
  <c r="H443" i="25"/>
  <c r="D888" i="31"/>
  <c r="D615" i="27"/>
  <c r="D964" i="31"/>
  <c r="C884" i="31"/>
  <c r="C850" i="31"/>
  <c r="D464" i="27"/>
  <c r="D694" i="31"/>
  <c r="C860" i="31"/>
  <c r="C598" i="27"/>
  <c r="C930" i="31"/>
  <c r="C520" i="27"/>
  <c r="C773" i="31"/>
  <c r="C748" i="31"/>
  <c r="C869" i="31"/>
  <c r="C944" i="31"/>
  <c r="C901" i="31"/>
  <c r="C431" i="27"/>
  <c r="C644" i="31"/>
  <c r="C947" i="31"/>
  <c r="C539" i="27"/>
  <c r="C798" i="31"/>
  <c r="C956" i="31"/>
  <c r="C880" i="31"/>
  <c r="C454" i="27"/>
  <c r="C679" i="31"/>
  <c r="C495" i="27"/>
  <c r="C527" i="27"/>
  <c r="C781" i="31"/>
  <c r="C927" i="31"/>
  <c r="C433" i="27"/>
  <c r="C646" i="31"/>
  <c r="C378" i="27"/>
  <c r="C586" i="31"/>
  <c r="H1185" i="25"/>
  <c r="C533" i="31"/>
  <c r="H1074" i="25"/>
  <c r="D301" i="27"/>
  <c r="D479" i="31"/>
  <c r="I958" i="25"/>
  <c r="C389" i="27"/>
  <c r="C600" i="31"/>
  <c r="H1210" i="25"/>
  <c r="C371" i="27"/>
  <c r="C576" i="31"/>
  <c r="H1167" i="25"/>
  <c r="C871" i="31"/>
  <c r="C492" i="27"/>
  <c r="C733" i="31"/>
  <c r="D360" i="27"/>
  <c r="D565" i="31"/>
  <c r="I1143" i="25"/>
  <c r="C467" i="31"/>
  <c r="H934" i="25"/>
  <c r="C242" i="27"/>
  <c r="C402" i="31"/>
  <c r="H801" i="25"/>
  <c r="C670" i="31"/>
  <c r="C386" i="27"/>
  <c r="C597" i="31"/>
  <c r="H1206" i="25"/>
  <c r="C333" i="27"/>
  <c r="C525" i="31"/>
  <c r="H1056" i="25"/>
  <c r="D198" i="27"/>
  <c r="D341" i="31"/>
  <c r="I689" i="25"/>
  <c r="C411" i="27"/>
  <c r="C622" i="31"/>
  <c r="H1278" i="25"/>
  <c r="C537" i="31"/>
  <c r="H1082" i="25"/>
  <c r="D444" i="31"/>
  <c r="I878" i="25"/>
  <c r="D472" i="27"/>
  <c r="D705" i="31"/>
  <c r="C388" i="27"/>
  <c r="C599" i="31"/>
  <c r="H1209" i="25"/>
  <c r="C338" i="27"/>
  <c r="C535" i="31"/>
  <c r="H1076" i="25"/>
  <c r="C846" i="31"/>
  <c r="C379" i="27"/>
  <c r="H1187" i="25"/>
  <c r="H965" i="25"/>
  <c r="C700" i="31"/>
  <c r="C678" i="31"/>
  <c r="C384" i="31"/>
  <c r="H766" i="25"/>
  <c r="D424" i="31"/>
  <c r="I844" i="25"/>
  <c r="D542" i="27"/>
  <c r="D803" i="31"/>
  <c r="C734" i="31"/>
  <c r="C328" i="27"/>
  <c r="C515" i="31"/>
  <c r="H1041" i="25"/>
  <c r="C231" i="27"/>
  <c r="C389" i="31"/>
  <c r="H776" i="25"/>
  <c r="D168" i="27"/>
  <c r="I569" i="25"/>
  <c r="C213" i="31"/>
  <c r="H410" i="25"/>
  <c r="D138" i="31"/>
  <c r="I254" i="25"/>
  <c r="C51" i="31"/>
  <c r="H90" i="25"/>
  <c r="H101" i="25"/>
  <c r="C306" i="27"/>
  <c r="C486" i="31"/>
  <c r="H971" i="25"/>
  <c r="C226" i="27"/>
  <c r="C383" i="31"/>
  <c r="H761" i="25"/>
  <c r="C439" i="31"/>
  <c r="H870" i="25"/>
  <c r="H556" i="25"/>
  <c r="C100" i="27"/>
  <c r="C173" i="31"/>
  <c r="H327" i="25"/>
  <c r="D28" i="27"/>
  <c r="D44" i="31"/>
  <c r="I76" i="25"/>
  <c r="C393" i="27"/>
  <c r="C602" i="31"/>
  <c r="H1217" i="25"/>
  <c r="C270" i="27"/>
  <c r="C447" i="31"/>
  <c r="H881" i="25"/>
  <c r="H725" i="25"/>
  <c r="I619" i="25"/>
  <c r="D112" i="27"/>
  <c r="D197" i="31"/>
  <c r="I374" i="25"/>
  <c r="C342" i="31"/>
  <c r="H690" i="25"/>
  <c r="C526" i="31"/>
  <c r="H1059" i="25"/>
  <c r="H1063" i="25"/>
  <c r="C477" i="31"/>
  <c r="H956" i="25"/>
  <c r="H842" i="25"/>
  <c r="C406" i="27"/>
  <c r="H1265" i="25"/>
  <c r="H769" i="25"/>
  <c r="H1028" i="25"/>
  <c r="C228" i="27"/>
  <c r="C385" i="31"/>
  <c r="H767" i="25"/>
  <c r="C548" i="31"/>
  <c r="H1103" i="25"/>
  <c r="C282" i="27"/>
  <c r="H909" i="25"/>
  <c r="C687" i="31"/>
  <c r="C564" i="27"/>
  <c r="C831" i="31"/>
  <c r="C710" i="31"/>
  <c r="C912" i="31"/>
  <c r="C877" i="31"/>
  <c r="C523" i="27"/>
  <c r="C776" i="31"/>
  <c r="C384" i="27"/>
  <c r="C595" i="31"/>
  <c r="H1202" i="25"/>
  <c r="C709" i="31"/>
  <c r="C899" i="31"/>
  <c r="C910" i="31"/>
  <c r="C549" i="27"/>
  <c r="C812" i="31"/>
  <c r="C593" i="27"/>
  <c r="C915" i="31"/>
  <c r="C590" i="31"/>
  <c r="H1193" i="25"/>
  <c r="C327" i="27"/>
  <c r="H1039" i="25"/>
  <c r="C218" i="27"/>
  <c r="C372" i="31"/>
  <c r="H744" i="25"/>
  <c r="C110" i="27"/>
  <c r="C192" i="31"/>
  <c r="H361" i="25"/>
  <c r="C188" i="27"/>
  <c r="C323" i="31"/>
  <c r="H646" i="25"/>
  <c r="D54" i="27"/>
  <c r="D87" i="31"/>
  <c r="I160" i="25"/>
  <c r="H737" i="25"/>
  <c r="C245" i="31"/>
  <c r="H473" i="25"/>
  <c r="C142" i="27"/>
  <c r="C250" i="31"/>
  <c r="H485" i="25"/>
  <c r="D97" i="27"/>
  <c r="I313" i="25"/>
  <c r="D68" i="31"/>
  <c r="I129" i="25"/>
  <c r="C7" i="27"/>
  <c r="C9" i="31"/>
  <c r="H4" i="25"/>
  <c r="C325" i="31"/>
  <c r="H648" i="25"/>
  <c r="H472" i="25"/>
  <c r="C165" i="31"/>
  <c r="H310" i="25"/>
  <c r="C80" i="31"/>
  <c r="H149" i="25"/>
  <c r="C310" i="27"/>
  <c r="C492" i="31"/>
  <c r="H979" i="25"/>
  <c r="C357" i="31"/>
  <c r="H716" i="25"/>
  <c r="C172" i="31"/>
  <c r="H326" i="25"/>
  <c r="C93" i="31"/>
  <c r="H170" i="25"/>
  <c r="C686" i="31"/>
  <c r="C371" i="31"/>
  <c r="H740" i="25"/>
  <c r="C195" i="31"/>
  <c r="H370" i="25"/>
  <c r="D616" i="27"/>
  <c r="D965" i="31"/>
  <c r="C888" i="31"/>
  <c r="D577" i="27"/>
  <c r="D861" i="31"/>
  <c r="C611" i="27"/>
  <c r="C569" i="27"/>
  <c r="C837" i="31"/>
  <c r="C563" i="27"/>
  <c r="C830" i="31"/>
  <c r="D898" i="31"/>
  <c r="C859" i="31"/>
  <c r="D534" i="27"/>
  <c r="D792" i="31"/>
  <c r="D791" i="31"/>
  <c r="D450" i="27"/>
  <c r="D673" i="31"/>
  <c r="C928" i="31"/>
  <c r="C897" i="31"/>
  <c r="C924" i="31"/>
  <c r="D428" i="27"/>
  <c r="D582" i="31"/>
  <c r="I1179" i="25"/>
  <c r="C348" i="27"/>
  <c r="H1104" i="25"/>
  <c r="C489" i="27"/>
  <c r="C732" i="31"/>
  <c r="H1238" i="25"/>
  <c r="D333" i="27"/>
  <c r="D525" i="31"/>
  <c r="I1056" i="25"/>
  <c r="C367" i="31"/>
  <c r="H731" i="25"/>
  <c r="C342" i="27"/>
  <c r="C541" i="31"/>
  <c r="H1088" i="25"/>
  <c r="D521" i="31"/>
  <c r="I1052" i="25"/>
  <c r="H1266" i="25"/>
  <c r="C528" i="31"/>
  <c r="H1067" i="25"/>
  <c r="C261" i="27"/>
  <c r="C434" i="31"/>
  <c r="H863" i="25"/>
  <c r="C472" i="27"/>
  <c r="C705" i="31"/>
  <c r="H1140" i="25"/>
  <c r="C332" i="27"/>
  <c r="C524" i="31"/>
  <c r="H1055" i="25"/>
  <c r="C843" i="31"/>
  <c r="C629" i="31"/>
  <c r="H1293" i="25"/>
  <c r="C376" i="27"/>
  <c r="C584" i="31"/>
  <c r="H1181" i="25"/>
  <c r="I1096" i="25"/>
  <c r="C470" i="31"/>
  <c r="H941" i="25"/>
  <c r="C730" i="31"/>
  <c r="C577" i="31"/>
  <c r="H1171" i="25"/>
  <c r="H1060" i="25"/>
  <c r="C463" i="27"/>
  <c r="C693" i="31"/>
  <c r="D402" i="27"/>
  <c r="D613" i="31"/>
  <c r="I1248" i="25"/>
  <c r="C542" i="27"/>
  <c r="C803" i="31"/>
  <c r="D487" i="27"/>
  <c r="C444" i="27"/>
  <c r="C662" i="31"/>
  <c r="D315" i="27"/>
  <c r="D504" i="31"/>
  <c r="I1004" i="25"/>
  <c r="C168" i="27"/>
  <c r="H569" i="25"/>
  <c r="C115" i="27"/>
  <c r="C202" i="31"/>
  <c r="H387" i="25"/>
  <c r="C128" i="31"/>
  <c r="H235" i="25"/>
  <c r="C42" i="31"/>
  <c r="H74" i="25"/>
  <c r="C438" i="27"/>
  <c r="C654" i="31"/>
  <c r="C559" i="31"/>
  <c r="H1129" i="25"/>
  <c r="C189" i="27"/>
  <c r="C324" i="31"/>
  <c r="H647" i="25"/>
  <c r="H359" i="25"/>
  <c r="C102" i="27"/>
  <c r="C175" i="31"/>
  <c r="H332" i="25"/>
  <c r="C87" i="27"/>
  <c r="C140" i="31"/>
  <c r="H257" i="25"/>
  <c r="C31" i="27"/>
  <c r="C48" i="31"/>
  <c r="H83" i="25"/>
  <c r="C376" i="31"/>
  <c r="H748" i="25"/>
  <c r="H354" i="25"/>
  <c r="C297" i="27"/>
  <c r="C472" i="31"/>
  <c r="H944" i="25"/>
  <c r="D161" i="27"/>
  <c r="D278" i="31"/>
  <c r="I544" i="25"/>
  <c r="D98" i="27"/>
  <c r="D169" i="31"/>
  <c r="I320" i="25"/>
  <c r="I60" i="25"/>
  <c r="C522" i="31"/>
  <c r="H1053" i="25"/>
  <c r="C305" i="31"/>
  <c r="H613" i="25"/>
  <c r="C112" i="27"/>
  <c r="C197" i="31"/>
  <c r="H374" i="25"/>
  <c r="C207" i="27"/>
  <c r="C352" i="31"/>
  <c r="H706" i="25"/>
  <c r="C346" i="27"/>
  <c r="H1095" i="25"/>
  <c r="H1174" i="25"/>
  <c r="C309" i="27"/>
  <c r="C491" i="31"/>
  <c r="H978" i="25"/>
  <c r="C433" i="31"/>
  <c r="H860" i="25"/>
  <c r="C621" i="31"/>
  <c r="H1277" i="25"/>
  <c r="C428" i="31"/>
  <c r="H850" i="25"/>
  <c r="C347" i="27"/>
  <c r="C545" i="31"/>
  <c r="H1097" i="25"/>
  <c r="C230" i="27"/>
  <c r="C388" i="31"/>
  <c r="H774" i="25"/>
  <c r="C364" i="27"/>
  <c r="C571" i="31"/>
  <c r="H1157" i="25"/>
  <c r="C339" i="31"/>
  <c r="H685" i="25"/>
  <c r="C303" i="27"/>
  <c r="C482" i="31"/>
  <c r="H963" i="25"/>
  <c r="C468" i="27"/>
  <c r="C697" i="31"/>
  <c r="C840" i="31"/>
  <c r="C462" i="27"/>
  <c r="C692" i="31"/>
  <c r="C720" i="31"/>
  <c r="C788" i="31"/>
  <c r="C394" i="27"/>
  <c r="H1220" i="25"/>
  <c r="C482" i="27"/>
  <c r="C724" i="31"/>
  <c r="C642" i="31"/>
  <c r="C550" i="27"/>
  <c r="C813" i="31"/>
  <c r="C594" i="27"/>
  <c r="C917" i="31"/>
  <c r="C557" i="27"/>
  <c r="C821" i="31"/>
  <c r="H1308" i="25"/>
  <c r="C511" i="31"/>
  <c r="H1032" i="25"/>
  <c r="C363" i="31"/>
  <c r="H724" i="25"/>
  <c r="C162" i="27"/>
  <c r="C280" i="31"/>
  <c r="H548" i="25"/>
  <c r="C210" i="27"/>
  <c r="C358" i="31"/>
  <c r="H717" i="25"/>
  <c r="C317" i="31"/>
  <c r="H635" i="25"/>
  <c r="D48" i="27"/>
  <c r="D77" i="31"/>
  <c r="I143" i="25"/>
  <c r="C689" i="31"/>
  <c r="D129" i="27"/>
  <c r="I429" i="25"/>
  <c r="C521" i="31"/>
  <c r="H1052" i="25"/>
  <c r="C346" i="31"/>
  <c r="H698" i="25"/>
  <c r="D240" i="31"/>
  <c r="I464" i="25"/>
  <c r="D152" i="31"/>
  <c r="I291" i="25"/>
  <c r="D38" i="27"/>
  <c r="D59" i="31"/>
  <c r="I111" i="25"/>
  <c r="C286" i="27"/>
  <c r="H916" i="25"/>
  <c r="C319" i="31"/>
  <c r="H639" i="25"/>
  <c r="D132" i="27"/>
  <c r="D236" i="31"/>
  <c r="I454" i="25"/>
  <c r="D160" i="31"/>
  <c r="I303" i="25"/>
  <c r="C69" i="31"/>
  <c r="H131" i="25"/>
  <c r="C307" i="27"/>
  <c r="C487" i="31"/>
  <c r="H972" i="25"/>
  <c r="I810" i="25"/>
  <c r="D93" i="27"/>
  <c r="D157" i="31"/>
  <c r="I298" i="25"/>
  <c r="C82" i="31"/>
  <c r="H151" i="25"/>
  <c r="C435" i="27"/>
  <c r="C649" i="31"/>
  <c r="C351" i="27"/>
  <c r="C554" i="31"/>
  <c r="H1116" i="25"/>
  <c r="H810" i="25"/>
  <c r="C361" i="31"/>
  <c r="H720" i="25"/>
  <c r="C616" i="27"/>
  <c r="C965" i="31"/>
  <c r="D599" i="27"/>
  <c r="D938" i="31"/>
  <c r="C577" i="27"/>
  <c r="C861" i="31"/>
  <c r="C585" i="27"/>
  <c r="C887" i="31"/>
  <c r="D718" i="31"/>
  <c r="C587" i="27"/>
  <c r="C894" i="31"/>
  <c r="C844" i="31"/>
  <c r="C534" i="27"/>
  <c r="C792" i="31"/>
  <c r="C566" i="27"/>
  <c r="C832" i="31"/>
  <c r="C595" i="27"/>
  <c r="C918" i="31"/>
  <c r="C893" i="31"/>
  <c r="C865" i="31"/>
  <c r="C519" i="27"/>
  <c r="C772" i="31"/>
  <c r="C882" i="31"/>
  <c r="C770" i="31"/>
  <c r="C583" i="27"/>
  <c r="C879" i="31"/>
  <c r="C703" i="31"/>
  <c r="C428" i="27"/>
  <c r="C314" i="27"/>
  <c r="C503" i="31"/>
  <c r="H1000" i="25"/>
  <c r="C486" i="27"/>
  <c r="C728" i="31"/>
  <c r="C360" i="27"/>
  <c r="C565" i="31"/>
  <c r="H1143" i="25"/>
  <c r="C284" i="27"/>
  <c r="H914" i="25"/>
  <c r="C405" i="27"/>
  <c r="H1262" i="25"/>
  <c r="D332" i="27"/>
  <c r="D524" i="31"/>
  <c r="I1055" i="25"/>
  <c r="C419" i="31"/>
  <c r="H835" i="25"/>
  <c r="I1123" i="25"/>
  <c r="C416" i="27"/>
  <c r="C628" i="31"/>
  <c r="H1287" i="25"/>
  <c r="C373" i="27"/>
  <c r="C580" i="31"/>
  <c r="H1175" i="25"/>
  <c r="H1096" i="25"/>
  <c r="C567" i="27"/>
  <c r="C833" i="31"/>
  <c r="C369" i="27"/>
  <c r="C574" i="31"/>
  <c r="H1165" i="25"/>
  <c r="C326" i="27"/>
  <c r="C514" i="31"/>
  <c r="H1038" i="25"/>
  <c r="C488" i="31"/>
  <c r="H975" i="25"/>
  <c r="C650" i="31"/>
  <c r="D398" i="27"/>
  <c r="D607" i="31"/>
  <c r="I1229" i="25"/>
  <c r="C487" i="27"/>
  <c r="D438" i="27"/>
  <c r="D654" i="31"/>
  <c r="D383" i="27"/>
  <c r="D594" i="31"/>
  <c r="I1201" i="25"/>
  <c r="C289" i="27"/>
  <c r="H927" i="25"/>
  <c r="D195" i="27"/>
  <c r="I681" i="25"/>
  <c r="C163" i="27"/>
  <c r="C281" i="31"/>
  <c r="H549" i="25"/>
  <c r="C200" i="31"/>
  <c r="H382" i="25"/>
  <c r="C125" i="31"/>
  <c r="H228" i="25"/>
  <c r="C33" i="31"/>
  <c r="H58" i="25"/>
  <c r="C353" i="27"/>
  <c r="C556" i="31"/>
  <c r="H1119" i="25"/>
  <c r="C377" i="31"/>
  <c r="H751" i="25"/>
  <c r="H600" i="25"/>
  <c r="C151" i="27"/>
  <c r="H509" i="25"/>
  <c r="C84" i="27"/>
  <c r="C135" i="31"/>
  <c r="H249" i="25"/>
  <c r="C26" i="27"/>
  <c r="C38" i="31"/>
  <c r="H67" i="25"/>
  <c r="C450" i="27"/>
  <c r="C673" i="31"/>
  <c r="D443" i="31"/>
  <c r="I877" i="25"/>
  <c r="D243" i="27"/>
  <c r="D403" i="31"/>
  <c r="I802" i="25"/>
  <c r="I739" i="25"/>
  <c r="H552" i="25"/>
  <c r="D158" i="27"/>
  <c r="D274" i="31"/>
  <c r="I536" i="25"/>
  <c r="C153" i="31"/>
  <c r="H292" i="25"/>
  <c r="D17" i="27"/>
  <c r="D24" i="31"/>
  <c r="I41" i="25"/>
  <c r="C176" i="27"/>
  <c r="H605" i="25"/>
  <c r="D108" i="27"/>
  <c r="D187" i="31"/>
  <c r="I349" i="25"/>
  <c r="C212" i="27"/>
  <c r="C365" i="31"/>
  <c r="H727" i="25"/>
  <c r="C572" i="31"/>
  <c r="H1158" i="25"/>
  <c r="C375" i="27"/>
  <c r="C583" i="31"/>
  <c r="H1180" i="25"/>
  <c r="H1003" i="25"/>
  <c r="C413" i="27"/>
  <c r="C624" i="31"/>
  <c r="H1283" i="25"/>
  <c r="C290" i="27"/>
  <c r="C465" i="31"/>
  <c r="H928" i="25"/>
  <c r="H1137" i="25"/>
  <c r="C233" i="27"/>
  <c r="C392" i="31"/>
  <c r="H781" i="25"/>
  <c r="H1200" i="25"/>
  <c r="C205" i="27"/>
  <c r="C349" i="31"/>
  <c r="H703" i="25"/>
  <c r="C493" i="31"/>
  <c r="H982" i="25"/>
  <c r="C475" i="27"/>
  <c r="C867" i="31"/>
  <c r="C613" i="27"/>
  <c r="C962" i="31"/>
  <c r="C806" i="31"/>
  <c r="C611" i="31"/>
  <c r="H1236" i="25"/>
  <c r="C491" i="27"/>
  <c r="C434" i="27"/>
  <c r="C647" i="31"/>
  <c r="C810" i="31"/>
  <c r="C914" i="31"/>
  <c r="C926" i="31"/>
  <c r="C931" i="31"/>
  <c r="C249" i="27"/>
  <c r="H821" i="25"/>
  <c r="C158" i="27"/>
  <c r="C274" i="31"/>
  <c r="H536" i="25"/>
  <c r="C344" i="31"/>
  <c r="H692" i="25"/>
  <c r="C183" i="27"/>
  <c r="H629" i="25"/>
  <c r="D44" i="27"/>
  <c r="D66" i="31"/>
  <c r="I125" i="25"/>
  <c r="C129" i="27"/>
  <c r="H429" i="25"/>
  <c r="C197" i="27"/>
  <c r="C340" i="31"/>
  <c r="H688" i="25"/>
  <c r="C239" i="31"/>
  <c r="H459" i="25"/>
  <c r="D147" i="31"/>
  <c r="I279" i="25"/>
  <c r="D34" i="27"/>
  <c r="D52" i="31"/>
  <c r="I93" i="25"/>
  <c r="D455" i="27"/>
  <c r="D681" i="31"/>
  <c r="C398" i="27"/>
  <c r="C607" i="31"/>
  <c r="H1229" i="25"/>
  <c r="C451" i="31"/>
  <c r="H892" i="25"/>
  <c r="C227" i="27"/>
  <c r="H765" i="25"/>
  <c r="H607" i="25"/>
  <c r="C131" i="27"/>
  <c r="C233" i="31"/>
  <c r="H451" i="25"/>
  <c r="C91" i="27"/>
  <c r="C151" i="31"/>
  <c r="H286" i="25"/>
  <c r="C40" i="27"/>
  <c r="C60" i="31"/>
  <c r="H115" i="25"/>
  <c r="D610" i="31"/>
  <c r="I1235" i="25"/>
  <c r="D351" i="27"/>
  <c r="D554" i="31"/>
  <c r="I1116" i="25"/>
  <c r="C480" i="31"/>
  <c r="H961" i="25"/>
  <c r="C238" i="27"/>
  <c r="H789" i="25"/>
  <c r="C315" i="31"/>
  <c r="H633" i="25"/>
  <c r="C152" i="31"/>
  <c r="H291" i="25"/>
  <c r="C45" i="27"/>
  <c r="C71" i="31"/>
  <c r="H135" i="25"/>
  <c r="C404" i="31"/>
  <c r="H803" i="25"/>
  <c r="C224" i="31"/>
  <c r="H431" i="25"/>
  <c r="C604" i="27"/>
  <c r="C639" i="31"/>
  <c r="C330" i="31"/>
  <c r="H669" i="25"/>
  <c r="H247" i="25"/>
  <c r="C549" i="31"/>
  <c r="H1108" i="25"/>
  <c r="D239" i="27"/>
  <c r="D399" i="31"/>
  <c r="I795" i="25"/>
  <c r="I285" i="25"/>
  <c r="C502" i="31"/>
  <c r="H999" i="25"/>
  <c r="H1040" i="25"/>
  <c r="C615" i="31"/>
  <c r="H1255" i="25"/>
  <c r="D181" i="27"/>
  <c r="D311" i="31"/>
  <c r="I626" i="25"/>
  <c r="I107" i="25"/>
  <c r="C223" i="27"/>
  <c r="C382" i="31"/>
  <c r="H758" i="25"/>
  <c r="C551" i="31"/>
  <c r="H1110" i="25"/>
  <c r="C78" i="27"/>
  <c r="C126" i="31"/>
  <c r="H229" i="25"/>
  <c r="H360" i="25"/>
  <c r="C916" i="31"/>
  <c r="C512" i="27"/>
  <c r="C765" i="31"/>
  <c r="C496" i="27"/>
  <c r="C739" i="31"/>
  <c r="C839" i="31"/>
  <c r="C497" i="27"/>
  <c r="C741" i="31"/>
  <c r="D489" i="27"/>
  <c r="D732" i="31"/>
  <c r="C570" i="27"/>
  <c r="D555" i="27"/>
  <c r="D818" i="31"/>
  <c r="C449" i="27"/>
  <c r="C671" i="31"/>
  <c r="C618" i="31"/>
  <c r="H1263" i="25"/>
  <c r="C783" i="31"/>
  <c r="D466" i="27"/>
  <c r="H1273" i="25"/>
  <c r="D374" i="27"/>
  <c r="D581" i="31"/>
  <c r="I1178" i="25"/>
  <c r="C561" i="31"/>
  <c r="H1131" i="25"/>
  <c r="C495" i="31"/>
  <c r="H985" i="25"/>
  <c r="D247" i="27"/>
  <c r="I815" i="25"/>
  <c r="C612" i="31"/>
  <c r="H1243" i="25"/>
  <c r="C517" i="31"/>
  <c r="H1046" i="25"/>
  <c r="D439" i="31"/>
  <c r="I870" i="25"/>
  <c r="C520" i="31"/>
  <c r="H1049" i="25"/>
  <c r="C643" i="31"/>
  <c r="C479" i="27"/>
  <c r="C717" i="31"/>
  <c r="H1122" i="25"/>
  <c r="I642" i="25"/>
  <c r="C155" i="27"/>
  <c r="H524" i="25"/>
  <c r="H362" i="25"/>
  <c r="C72" i="27"/>
  <c r="C116" i="31"/>
  <c r="H212" i="25"/>
  <c r="C598" i="31"/>
  <c r="H1207" i="25"/>
  <c r="D157" i="27"/>
  <c r="D273" i="31"/>
  <c r="I534" i="25"/>
  <c r="C81" i="27"/>
  <c r="H242" i="25"/>
  <c r="H27" i="25"/>
  <c r="I1252" i="25"/>
  <c r="C258" i="27"/>
  <c r="C430" i="31"/>
  <c r="H857" i="25"/>
  <c r="C359" i="31"/>
  <c r="H718" i="25"/>
  <c r="C327" i="31"/>
  <c r="H663" i="25"/>
  <c r="C266" i="31"/>
  <c r="H521" i="25"/>
  <c r="C547" i="31"/>
  <c r="H1101" i="25"/>
  <c r="C239" i="27"/>
  <c r="C399" i="31"/>
  <c r="H795" i="25"/>
  <c r="C380" i="31"/>
  <c r="H754" i="25"/>
  <c r="D214" i="27"/>
  <c r="D368" i="31"/>
  <c r="I732" i="25"/>
  <c r="D113" i="31"/>
  <c r="I207" i="25"/>
  <c r="C422" i="27"/>
  <c r="C632" i="31"/>
  <c r="H1301" i="25"/>
  <c r="C398" i="31"/>
  <c r="H794" i="25"/>
  <c r="C206" i="27"/>
  <c r="C351" i="31"/>
  <c r="H705" i="25"/>
  <c r="C170" i="27"/>
  <c r="C293" i="31"/>
  <c r="H576" i="25"/>
  <c r="I317" i="25"/>
  <c r="C400" i="31"/>
  <c r="H797" i="25"/>
  <c r="H1223" i="25"/>
  <c r="C443" i="27"/>
  <c r="C661" i="31"/>
  <c r="C381" i="27"/>
  <c r="C589" i="31"/>
  <c r="H1192" i="25"/>
  <c r="C318" i="27"/>
  <c r="C506" i="31"/>
  <c r="H1007" i="25"/>
  <c r="C293" i="27"/>
  <c r="C468" i="31"/>
  <c r="H936" i="25"/>
  <c r="C321" i="27"/>
  <c r="C508" i="31"/>
  <c r="H1024" i="25"/>
  <c r="C414" i="27"/>
  <c r="C625" i="31"/>
  <c r="H1284" i="25"/>
  <c r="C407" i="31"/>
  <c r="H808" i="25"/>
  <c r="C219" i="27"/>
  <c r="C373" i="31"/>
  <c r="H745" i="25"/>
  <c r="C339" i="27"/>
  <c r="H1077" i="25"/>
  <c r="C740" i="31"/>
  <c r="C498" i="27"/>
  <c r="C743" i="31"/>
  <c r="C470" i="27"/>
  <c r="C701" i="31"/>
  <c r="C779" i="31"/>
  <c r="C409" i="27"/>
  <c r="H1271" i="25"/>
  <c r="C501" i="27"/>
  <c r="C750" i="31"/>
  <c r="C464" i="27"/>
  <c r="C694" i="31"/>
  <c r="C826" i="31"/>
  <c r="C942" i="31"/>
  <c r="C605" i="27"/>
  <c r="C950" i="31"/>
  <c r="C349" i="27"/>
  <c r="C552" i="31"/>
  <c r="H1111" i="25"/>
  <c r="C291" i="31"/>
  <c r="H571" i="25"/>
  <c r="H501" i="25"/>
  <c r="D460" i="31"/>
  <c r="I912" i="25"/>
  <c r="C252" i="27"/>
  <c r="H831" i="25"/>
  <c r="C181" i="27"/>
  <c r="C311" i="31"/>
  <c r="H626" i="25"/>
  <c r="D265" i="31"/>
  <c r="I520" i="25"/>
  <c r="D113" i="27"/>
  <c r="D198" i="31"/>
  <c r="I376" i="25"/>
  <c r="I89" i="25"/>
  <c r="D191" i="31"/>
  <c r="I356" i="25"/>
  <c r="H1123" i="25"/>
  <c r="H790" i="25"/>
  <c r="D78" i="27"/>
  <c r="D126" i="31"/>
  <c r="I229" i="25"/>
  <c r="D23" i="27"/>
  <c r="D34" i="31"/>
  <c r="I59" i="25"/>
  <c r="C255" i="27"/>
  <c r="C427" i="31"/>
  <c r="H849" i="25"/>
  <c r="C169" i="27"/>
  <c r="C290" i="31"/>
  <c r="H570" i="25"/>
  <c r="C123" i="27"/>
  <c r="C211" i="31"/>
  <c r="H405" i="25"/>
  <c r="C141" i="31"/>
  <c r="H258" i="25"/>
  <c r="C45" i="31"/>
  <c r="H79" i="25"/>
  <c r="H935" i="25"/>
  <c r="C199" i="27"/>
  <c r="C343" i="31"/>
  <c r="H691" i="25"/>
  <c r="C282" i="31"/>
  <c r="H550" i="25"/>
  <c r="C140" i="27"/>
  <c r="C248" i="31"/>
  <c r="H480" i="25"/>
  <c r="C125" i="27"/>
  <c r="C214" i="31"/>
  <c r="H411" i="25"/>
  <c r="C285" i="27"/>
  <c r="C462" i="31"/>
  <c r="H915" i="25"/>
  <c r="H492" i="25"/>
  <c r="H418" i="25"/>
  <c r="C188" i="31"/>
  <c r="H352" i="25"/>
  <c r="C143" i="31"/>
  <c r="H262" i="25"/>
  <c r="C599" i="27"/>
  <c r="C938" i="31"/>
  <c r="C586" i="27"/>
  <c r="C457" i="27"/>
  <c r="C683" i="31"/>
  <c r="C335" i="27"/>
  <c r="H1066" i="25"/>
  <c r="C76" i="27"/>
  <c r="C121" i="31"/>
  <c r="H221" i="25"/>
  <c r="C448" i="27"/>
  <c r="C669" i="31"/>
  <c r="C183" i="31"/>
  <c r="H342" i="25"/>
  <c r="C530" i="31"/>
  <c r="H1069" i="25"/>
  <c r="H738" i="25"/>
  <c r="C460" i="27"/>
  <c r="C690" i="31"/>
  <c r="C923" i="31"/>
  <c r="C122" i="27"/>
  <c r="C209" i="31"/>
  <c r="H403" i="25"/>
  <c r="C300" i="31"/>
  <c r="H601" i="25"/>
  <c r="C610" i="31"/>
  <c r="H1235" i="25"/>
  <c r="I935" i="25"/>
  <c r="D393" i="31"/>
  <c r="I782" i="25"/>
  <c r="D202" i="27"/>
  <c r="I697" i="25"/>
  <c r="C310" i="31"/>
  <c r="H625" i="25"/>
  <c r="D282" i="31"/>
  <c r="I550" i="25"/>
  <c r="D140" i="27"/>
  <c r="D248" i="31"/>
  <c r="I480" i="25"/>
  <c r="D125" i="27"/>
  <c r="D214" i="31"/>
  <c r="I411" i="25"/>
  <c r="C89" i="27"/>
  <c r="C149" i="31"/>
  <c r="H283" i="25"/>
  <c r="C554" i="27"/>
  <c r="C817" i="31"/>
  <c r="C427" i="27"/>
  <c r="C637" i="31"/>
  <c r="C558" i="27"/>
  <c r="D481" i="27"/>
  <c r="D721" i="31"/>
  <c r="D597" i="27"/>
  <c r="D922" i="31"/>
  <c r="D648" i="31"/>
  <c r="C481" i="27"/>
  <c r="C721" i="31"/>
  <c r="C617" i="27"/>
  <c r="C967" i="31"/>
  <c r="C838" i="31"/>
  <c r="C819" i="31"/>
  <c r="C876" i="31"/>
  <c r="C762" i="31"/>
  <c r="D913" i="31"/>
  <c r="C578" i="27"/>
  <c r="C864" i="31"/>
  <c r="D763" i="31"/>
  <c r="C913" i="31"/>
  <c r="C488" i="27"/>
  <c r="C731" i="31"/>
  <c r="C881" i="31"/>
  <c r="C556" i="27"/>
  <c r="C597" i="27"/>
  <c r="C922" i="31"/>
  <c r="C936" i="31"/>
  <c r="C708" i="31"/>
  <c r="D547" i="27"/>
  <c r="D809" i="31"/>
  <c r="C943" i="31"/>
  <c r="C835" i="31"/>
  <c r="C759" i="31"/>
  <c r="D414" i="27"/>
  <c r="D625" i="31"/>
  <c r="I1284" i="25"/>
  <c r="C544" i="27"/>
  <c r="C805" i="31"/>
  <c r="C723" i="31"/>
  <c r="C952" i="31"/>
  <c r="C822" i="31"/>
  <c r="C552" i="27"/>
  <c r="C814" i="31"/>
  <c r="D746" i="31"/>
  <c r="C445" i="27"/>
  <c r="C663" i="31"/>
  <c r="C401" i="27"/>
  <c r="H1244" i="25"/>
  <c r="C325" i="27"/>
  <c r="H1035" i="25"/>
  <c r="D334" i="27"/>
  <c r="D527" i="31"/>
  <c r="I1062" i="25"/>
  <c r="C396" i="27"/>
  <c r="H1222" i="25"/>
  <c r="C466" i="27"/>
  <c r="C653" i="31"/>
  <c r="D404" i="31"/>
  <c r="I803" i="25"/>
  <c r="C608" i="31"/>
  <c r="H1231" i="25"/>
  <c r="C257" i="27"/>
  <c r="H853" i="25"/>
  <c r="D441" i="27"/>
  <c r="D658" i="31"/>
  <c r="D326" i="27"/>
  <c r="D514" i="31"/>
  <c r="I1038" i="25"/>
  <c r="C425" i="31"/>
  <c r="H845" i="25"/>
  <c r="D340" i="27"/>
  <c r="I1080" i="25"/>
  <c r="C263" i="27"/>
  <c r="C436" i="31"/>
  <c r="H865" i="25"/>
  <c r="H642" i="25"/>
  <c r="D151" i="27"/>
  <c r="I509" i="25"/>
  <c r="H347" i="25"/>
  <c r="C69" i="27"/>
  <c r="C111" i="31"/>
  <c r="H205" i="25"/>
  <c r="C157" i="27"/>
  <c r="C273" i="31"/>
  <c r="H534" i="25"/>
  <c r="D204" i="31"/>
  <c r="I390" i="25"/>
  <c r="C162" i="31"/>
  <c r="H305" i="25"/>
  <c r="C13" i="27"/>
  <c r="C18" i="31"/>
  <c r="H25" i="25"/>
  <c r="H1252" i="25"/>
  <c r="C204" i="27"/>
  <c r="C348" i="31"/>
  <c r="H702" i="25"/>
  <c r="C256" i="31"/>
  <c r="H494" i="25"/>
  <c r="C390" i="27"/>
  <c r="H1213" i="25"/>
  <c r="C512" i="31"/>
  <c r="H1033" i="25"/>
  <c r="C232" i="27"/>
  <c r="C391" i="31"/>
  <c r="H780" i="25"/>
  <c r="C214" i="27"/>
  <c r="C368" i="31"/>
  <c r="H732" i="25"/>
  <c r="D68" i="27"/>
  <c r="D108" i="31"/>
  <c r="I200" i="25"/>
  <c r="C167" i="27"/>
  <c r="C289" i="31"/>
  <c r="H566" i="25"/>
  <c r="C95" i="27"/>
  <c r="C164" i="31"/>
  <c r="H307" i="25"/>
  <c r="C244" i="27"/>
  <c r="C405" i="31"/>
  <c r="H804" i="25"/>
  <c r="H1241" i="25"/>
  <c r="C458" i="27"/>
  <c r="C684" i="31"/>
  <c r="H1196" i="25"/>
  <c r="C536" i="31"/>
  <c r="H1081" i="25"/>
  <c r="C302" i="27"/>
  <c r="C481" i="31"/>
  <c r="H962" i="25"/>
  <c r="H1061" i="25"/>
  <c r="C417" i="27"/>
  <c r="H1291" i="25"/>
  <c r="C248" i="27"/>
  <c r="C410" i="31"/>
  <c r="H818" i="25"/>
  <c r="C660" i="31"/>
  <c r="C221" i="27"/>
  <c r="C378" i="31"/>
  <c r="H752" i="25"/>
  <c r="C550" i="31"/>
  <c r="H1109" i="25"/>
  <c r="C742" i="31"/>
  <c r="C602" i="27"/>
  <c r="C483" i="27"/>
  <c r="C726" i="31"/>
  <c r="C714" i="31"/>
  <c r="C799" i="31"/>
  <c r="C426" i="27"/>
  <c r="C635" i="31"/>
  <c r="H1307" i="25"/>
  <c r="C511" i="27"/>
  <c r="C764" i="31"/>
  <c r="C866" i="31"/>
  <c r="C568" i="27"/>
  <c r="C834" i="31"/>
  <c r="C939" i="31"/>
  <c r="C572" i="27"/>
  <c r="C845" i="31"/>
  <c r="C951" i="31"/>
  <c r="C853" i="31"/>
  <c r="C139" i="27"/>
  <c r="C247" i="31"/>
  <c r="H478" i="25"/>
  <c r="C460" i="31"/>
  <c r="H912" i="25"/>
  <c r="D414" i="31"/>
  <c r="I825" i="25"/>
  <c r="D379" i="31"/>
  <c r="I753" i="25"/>
  <c r="C174" i="27"/>
  <c r="C299" i="31"/>
  <c r="H599" i="25"/>
  <c r="D177" i="31"/>
  <c r="I334" i="25"/>
  <c r="D41" i="31"/>
  <c r="I73" i="25"/>
  <c r="C279" i="27"/>
  <c r="H905" i="25"/>
  <c r="C208" i="27"/>
  <c r="C354" i="31"/>
  <c r="H710" i="25"/>
  <c r="C191" i="31"/>
  <c r="H356" i="25"/>
  <c r="C451" i="27"/>
  <c r="C213" i="27"/>
  <c r="C366" i="31"/>
  <c r="H730" i="25"/>
  <c r="C127" i="27"/>
  <c r="C216" i="31"/>
  <c r="H416" i="25"/>
  <c r="D77" i="27"/>
  <c r="D122" i="31"/>
  <c r="I222" i="25"/>
  <c r="D23" i="31"/>
  <c r="I40" i="25"/>
  <c r="C343" i="27"/>
  <c r="C542" i="31"/>
  <c r="H1089" i="25"/>
  <c r="C287" i="31"/>
  <c r="H564" i="25"/>
  <c r="C121" i="27"/>
  <c r="C208" i="31"/>
  <c r="H402" i="25"/>
  <c r="D82" i="27"/>
  <c r="D132" i="31"/>
  <c r="I243" i="25"/>
  <c r="H61" i="25"/>
  <c r="C196" i="27"/>
  <c r="C336" i="31"/>
  <c r="H682" i="25"/>
  <c r="C156" i="27"/>
  <c r="C268" i="31"/>
  <c r="H527" i="25"/>
  <c r="C132" i="27"/>
  <c r="C236" i="31"/>
  <c r="H454" i="25"/>
  <c r="H383" i="25"/>
  <c r="C24" i="27"/>
  <c r="C36" i="31"/>
  <c r="H65" i="25"/>
  <c r="D459" i="31"/>
  <c r="I908" i="25"/>
  <c r="H537" i="25"/>
  <c r="C144" i="27"/>
  <c r="C252" i="31"/>
  <c r="H487" i="25"/>
  <c r="C138" i="31"/>
  <c r="H254" i="25"/>
  <c r="C929" i="31"/>
  <c r="D561" i="27"/>
  <c r="D827" i="31"/>
  <c r="C609" i="27"/>
  <c r="C715" i="31"/>
  <c r="C305" i="27"/>
  <c r="C485" i="31"/>
  <c r="H970" i="25"/>
  <c r="D643" i="31"/>
  <c r="D725" i="31"/>
  <c r="C259" i="31"/>
  <c r="H499" i="25"/>
  <c r="C243" i="27"/>
  <c r="C403" i="31"/>
  <c r="H802" i="25"/>
  <c r="C368" i="27"/>
  <c r="H1164" i="25"/>
  <c r="C432" i="27"/>
  <c r="C645" i="31"/>
  <c r="C606" i="27"/>
  <c r="C953" i="31"/>
  <c r="C562" i="27"/>
  <c r="C828" i="31"/>
  <c r="H573" i="25"/>
  <c r="C149" i="27"/>
  <c r="C260" i="31"/>
  <c r="H500" i="25"/>
  <c r="D860" i="31"/>
  <c r="C615" i="27"/>
  <c r="C964" i="31"/>
  <c r="C763" i="31"/>
  <c r="C925" i="31"/>
  <c r="C696" i="31"/>
  <c r="C547" i="27"/>
  <c r="C809" i="31"/>
  <c r="C600" i="27"/>
  <c r="C940" i="31"/>
  <c r="D479" i="27"/>
  <c r="D717" i="31"/>
  <c r="C596" i="27"/>
  <c r="C920" i="31"/>
  <c r="C505" i="27"/>
  <c r="C756" i="31"/>
  <c r="C746" i="31"/>
  <c r="C606" i="31"/>
  <c r="H1228" i="25"/>
  <c r="D280" i="27"/>
  <c r="D457" i="31"/>
  <c r="I906" i="25"/>
  <c r="C334" i="27"/>
  <c r="C527" i="31"/>
  <c r="H1062" i="25"/>
  <c r="C509" i="31"/>
  <c r="H1025" i="25"/>
  <c r="C277" i="27"/>
  <c r="C453" i="31"/>
  <c r="H898" i="25"/>
  <c r="D536" i="27"/>
  <c r="D794" i="31"/>
  <c r="C648" i="31"/>
  <c r="D240" i="27"/>
  <c r="I796" i="25"/>
  <c r="C605" i="31"/>
  <c r="H1227" i="25"/>
  <c r="D465" i="27"/>
  <c r="D695" i="31"/>
  <c r="C578" i="31"/>
  <c r="H1172" i="25"/>
  <c r="D327" i="27"/>
  <c r="I1039" i="25"/>
  <c r="D510" i="31"/>
  <c r="I1027" i="25"/>
  <c r="C504" i="27"/>
  <c r="C753" i="31"/>
  <c r="H1090" i="25"/>
  <c r="C320" i="27"/>
  <c r="H1021" i="25"/>
  <c r="C340" i="27"/>
  <c r="H1080" i="25"/>
  <c r="C240" i="27"/>
  <c r="H796" i="25"/>
  <c r="C307" i="31"/>
  <c r="H615" i="25"/>
  <c r="C150" i="27"/>
  <c r="C261" i="31"/>
  <c r="H502" i="25"/>
  <c r="C178" i="31"/>
  <c r="H335" i="25"/>
  <c r="C67" i="27"/>
  <c r="C106" i="31"/>
  <c r="H198" i="25"/>
  <c r="C423" i="31"/>
  <c r="H839" i="25"/>
  <c r="C185" i="27"/>
  <c r="C318" i="31"/>
  <c r="H636" i="25"/>
  <c r="H577" i="25"/>
  <c r="C204" i="31"/>
  <c r="H390" i="25"/>
  <c r="C12" i="27"/>
  <c r="H23" i="25"/>
  <c r="C200" i="27"/>
  <c r="H695" i="25"/>
  <c r="C297" i="31"/>
  <c r="H594" i="25"/>
  <c r="H482" i="25"/>
  <c r="C500" i="31"/>
  <c r="H997" i="25"/>
  <c r="C464" i="31"/>
  <c r="H920" i="25"/>
  <c r="D138" i="27"/>
  <c r="D246" i="31"/>
  <c r="I474" i="25"/>
  <c r="I181" i="25"/>
  <c r="C288" i="27"/>
  <c r="H926" i="25"/>
  <c r="C424" i="31"/>
  <c r="H844" i="25"/>
  <c r="D153" i="27"/>
  <c r="D264" i="31"/>
  <c r="I516" i="25"/>
  <c r="D148" i="31"/>
  <c r="I282" i="25"/>
  <c r="H816" i="25"/>
  <c r="C617" i="31"/>
  <c r="H1258" i="25"/>
  <c r="C745" i="31"/>
  <c r="C437" i="27"/>
  <c r="C355" i="27"/>
  <c r="C560" i="31"/>
  <c r="H1130" i="25"/>
  <c r="C540" i="31"/>
  <c r="H1087" i="25"/>
  <c r="C344" i="27"/>
  <c r="C543" i="31"/>
  <c r="H1091" i="25"/>
  <c r="C326" i="31"/>
  <c r="H649" i="25"/>
  <c r="C422" i="31"/>
  <c r="H838" i="25"/>
  <c r="C474" i="27"/>
  <c r="C412" i="31"/>
  <c r="H823" i="25"/>
  <c r="C372" i="27"/>
  <c r="C579" i="31"/>
  <c r="H1173" i="25"/>
  <c r="C500" i="27"/>
  <c r="C749" i="31"/>
  <c r="C518" i="27"/>
  <c r="C771" i="31"/>
  <c r="C522" i="27"/>
  <c r="C774" i="31"/>
  <c r="C816" i="31"/>
  <c r="C638" i="31"/>
  <c r="C528" i="27"/>
  <c r="C782" i="31"/>
  <c r="C895" i="31"/>
  <c r="C484" i="27"/>
  <c r="C949" i="31"/>
  <c r="C855" i="31"/>
  <c r="C959" i="31"/>
  <c r="C863" i="31"/>
  <c r="C968" i="31"/>
  <c r="C272" i="27"/>
  <c r="C449" i="31"/>
  <c r="H886" i="25"/>
  <c r="C235" i="27"/>
  <c r="C395" i="31"/>
  <c r="H786" i="25"/>
  <c r="C135" i="27"/>
  <c r="C241" i="31"/>
  <c r="H466" i="25"/>
  <c r="C593" i="31"/>
  <c r="H1199" i="25"/>
  <c r="C455" i="31"/>
  <c r="H900" i="25"/>
  <c r="C414" i="31"/>
  <c r="H825" i="25"/>
  <c r="C379" i="31"/>
  <c r="H753" i="25"/>
  <c r="C172" i="27"/>
  <c r="C296" i="31"/>
  <c r="H593" i="25"/>
  <c r="C174" i="31"/>
  <c r="H331" i="25"/>
  <c r="I55" i="25"/>
  <c r="C651" i="31"/>
  <c r="C337" i="27"/>
  <c r="C534" i="31"/>
  <c r="H1075" i="25"/>
  <c r="C298" i="27"/>
  <c r="C473" i="31"/>
  <c r="H948" i="25"/>
  <c r="C441" i="31"/>
  <c r="H873" i="25"/>
  <c r="D350" i="31"/>
  <c r="I704" i="25"/>
  <c r="C171" i="31"/>
  <c r="H324" i="25"/>
  <c r="D117" i="27"/>
  <c r="D205" i="31"/>
  <c r="I391" i="25"/>
  <c r="D73" i="27"/>
  <c r="D117" i="31"/>
  <c r="I213" i="25"/>
  <c r="D19" i="31"/>
  <c r="I26" i="25"/>
  <c r="C279" i="31"/>
  <c r="H545" i="25"/>
  <c r="I383" i="25"/>
  <c r="D129" i="31"/>
  <c r="I236" i="25"/>
  <c r="C25" i="31"/>
  <c r="H44" i="25"/>
  <c r="H517" i="25"/>
  <c r="C231" i="31"/>
  <c r="H446" i="25"/>
  <c r="H375" i="25"/>
  <c r="C18" i="27"/>
  <c r="C27" i="31"/>
  <c r="H46" i="25"/>
  <c r="C459" i="31"/>
  <c r="H908" i="25"/>
  <c r="C353" i="31"/>
  <c r="H709" i="25"/>
  <c r="C62" i="31"/>
  <c r="H117" i="25"/>
  <c r="D762" i="31"/>
  <c r="C404" i="27"/>
  <c r="C614" i="31"/>
  <c r="H1250" i="25"/>
  <c r="C270" i="31"/>
  <c r="H529" i="25"/>
  <c r="C29" i="31"/>
  <c r="H48" i="25"/>
  <c r="C476" i="27"/>
  <c r="C711" i="31"/>
  <c r="C411" i="31"/>
  <c r="H822" i="25"/>
  <c r="C722" i="31"/>
  <c r="C655" i="31"/>
  <c r="C836" i="31"/>
  <c r="C85" i="27"/>
  <c r="C136" i="31"/>
  <c r="H250" i="25"/>
  <c r="D43" i="31"/>
  <c r="I75" i="25"/>
  <c r="H265" i="25"/>
  <c r="C592" i="27"/>
  <c r="D556" i="27"/>
  <c r="C937" i="31"/>
  <c r="C955" i="31"/>
  <c r="C575" i="27"/>
  <c r="C856" i="31"/>
  <c r="C551" i="27"/>
  <c r="C507" i="27"/>
  <c r="C758" i="31"/>
  <c r="C706" i="31"/>
  <c r="C907" i="31"/>
  <c r="C508" i="27"/>
  <c r="C760" i="31"/>
  <c r="D696" i="31"/>
  <c r="D603" i="27"/>
  <c r="D948" i="31"/>
  <c r="D921" i="31"/>
  <c r="C886" i="31"/>
  <c r="C775" i="31"/>
  <c r="D530" i="27"/>
  <c r="D784" i="31"/>
  <c r="C477" i="27"/>
  <c r="C591" i="27"/>
  <c r="C909" i="31"/>
  <c r="C502" i="27"/>
  <c r="C905" i="31"/>
  <c r="D389" i="27"/>
  <c r="D600" i="31"/>
  <c r="I1210" i="25"/>
  <c r="D273" i="27"/>
  <c r="D450" i="31"/>
  <c r="I887" i="25"/>
  <c r="D478" i="27"/>
  <c r="D713" i="31"/>
  <c r="H1257" i="25"/>
  <c r="C316" i="27"/>
  <c r="H1005" i="25"/>
  <c r="C445" i="31"/>
  <c r="H879" i="25"/>
  <c r="C536" i="27"/>
  <c r="C794" i="31"/>
  <c r="C430" i="27"/>
  <c r="C641" i="31"/>
  <c r="D220" i="27"/>
  <c r="D375" i="31"/>
  <c r="I747" i="25"/>
  <c r="C366" i="27"/>
  <c r="C573" i="31"/>
  <c r="H1160" i="25"/>
  <c r="C465" i="27"/>
  <c r="C695" i="31"/>
  <c r="C410" i="27"/>
  <c r="C620" i="31"/>
  <c r="H1272" i="25"/>
  <c r="D549" i="31"/>
  <c r="I1108" i="25"/>
  <c r="D494" i="31"/>
  <c r="I984" i="25"/>
  <c r="C357" i="27"/>
  <c r="C562" i="31"/>
  <c r="H1136" i="25"/>
  <c r="C510" i="31"/>
  <c r="H1027" i="25"/>
  <c r="C718" i="31"/>
  <c r="H1117" i="25"/>
  <c r="D480" i="31"/>
  <c r="I961" i="25"/>
  <c r="C178" i="27"/>
  <c r="C304" i="31"/>
  <c r="H611" i="25"/>
  <c r="H479" i="25"/>
  <c r="C99" i="27"/>
  <c r="H325" i="25"/>
  <c r="C97" i="31"/>
  <c r="H179" i="25"/>
  <c r="C493" i="27"/>
  <c r="C735" i="31"/>
  <c r="C330" i="27"/>
  <c r="C518" i="31"/>
  <c r="H1047" i="25"/>
  <c r="D251" i="27"/>
  <c r="D416" i="31"/>
  <c r="I829" i="25"/>
  <c r="C102" i="31"/>
  <c r="H188" i="25"/>
  <c r="C16" i="31"/>
  <c r="H19" i="25"/>
  <c r="C294" i="27"/>
  <c r="H940" i="25"/>
  <c r="C137" i="27"/>
  <c r="C244" i="31"/>
  <c r="H471" i="25"/>
  <c r="C118" i="31"/>
  <c r="H214" i="25"/>
  <c r="C494" i="31"/>
  <c r="H984" i="25"/>
  <c r="H591" i="25"/>
  <c r="D135" i="27"/>
  <c r="D241" i="31"/>
  <c r="I466" i="25"/>
  <c r="D57" i="27"/>
  <c r="D90" i="31"/>
  <c r="I165" i="25"/>
  <c r="C30" i="27"/>
  <c r="C47" i="31"/>
  <c r="H81" i="25"/>
  <c r="D539" i="31"/>
  <c r="I1084" i="25"/>
  <c r="C283" i="27"/>
  <c r="C461" i="31"/>
  <c r="H913" i="25"/>
  <c r="C153" i="27"/>
  <c r="C264" i="31"/>
  <c r="H516" i="25"/>
  <c r="H264" i="25"/>
  <c r="C262" i="27"/>
  <c r="C435" i="31"/>
  <c r="H864" i="25"/>
  <c r="C256" i="27"/>
  <c r="C429" i="31"/>
  <c r="H852" i="25"/>
  <c r="C664" i="31"/>
  <c r="C397" i="27"/>
  <c r="C604" i="31"/>
  <c r="H1224" i="25"/>
  <c r="C568" i="31"/>
  <c r="H1150" i="25"/>
  <c r="C352" i="27"/>
  <c r="C555" i="31"/>
  <c r="H1118" i="25"/>
  <c r="C194" i="27"/>
  <c r="C335" i="31"/>
  <c r="H677" i="25"/>
  <c r="C287" i="27"/>
  <c r="C463" i="31"/>
  <c r="H919" i="25"/>
  <c r="C166" i="27"/>
  <c r="C288" i="31"/>
  <c r="H565" i="25"/>
  <c r="H1216" i="25"/>
  <c r="C755" i="31"/>
  <c r="C576" i="27"/>
  <c r="C857" i="31"/>
  <c r="C824" i="31"/>
  <c r="C754" i="31"/>
  <c r="C747" i="31"/>
  <c r="H1115" i="25"/>
  <c r="C640" i="31"/>
  <c r="C849" i="31"/>
  <c r="C919" i="31"/>
  <c r="C729" i="31"/>
  <c r="C957" i="31"/>
  <c r="C970" i="31"/>
  <c r="C872" i="31"/>
  <c r="C555" i="27"/>
  <c r="C818" i="31"/>
  <c r="I983" i="25"/>
  <c r="D265" i="27"/>
  <c r="D438" i="31"/>
  <c r="I867" i="25"/>
  <c r="C387" i="31"/>
  <c r="H773" i="25"/>
  <c r="C234" i="31"/>
  <c r="H452" i="25"/>
  <c r="H1154" i="25"/>
  <c r="D246" i="27"/>
  <c r="D408" i="31"/>
  <c r="I814" i="25"/>
  <c r="C217" i="27"/>
  <c r="H741" i="25"/>
  <c r="D295" i="31"/>
  <c r="I590" i="25"/>
  <c r="D94" i="27"/>
  <c r="D158" i="31"/>
  <c r="I299" i="25"/>
  <c r="D16" i="27"/>
  <c r="D21" i="31"/>
  <c r="I34" i="25"/>
  <c r="C329" i="27"/>
  <c r="C516" i="31"/>
  <c r="H1042" i="25"/>
  <c r="C253" i="27"/>
  <c r="C420" i="31"/>
  <c r="H836" i="25"/>
  <c r="C350" i="31"/>
  <c r="H704" i="25"/>
  <c r="H289" i="25"/>
  <c r="H388" i="25"/>
  <c r="D112" i="31"/>
  <c r="I206" i="25"/>
  <c r="I24" i="25"/>
  <c r="C159" i="27"/>
  <c r="H542" i="25"/>
  <c r="C114" i="27"/>
  <c r="H380" i="25"/>
  <c r="C74" i="27"/>
  <c r="C119" i="31"/>
  <c r="H215" i="25"/>
  <c r="C543" i="27"/>
  <c r="C804" i="31"/>
  <c r="C387" i="27"/>
  <c r="H1208" i="25"/>
  <c r="C271" i="27"/>
  <c r="C448" i="31"/>
  <c r="H884" i="25"/>
  <c r="C393" i="31"/>
  <c r="H782" i="25"/>
  <c r="C195" i="27"/>
  <c r="H681" i="25"/>
  <c r="C35" i="27"/>
  <c r="C55" i="31"/>
  <c r="H97" i="25"/>
  <c r="C559" i="27"/>
  <c r="C823" i="31"/>
  <c r="D819" i="31"/>
  <c r="D783" i="31"/>
  <c r="C490" i="31"/>
  <c r="H977" i="25"/>
  <c r="D418" i="27"/>
  <c r="D630" i="31"/>
  <c r="I1294" i="25"/>
  <c r="D257" i="27"/>
  <c r="I853" i="25"/>
  <c r="D517" i="31"/>
  <c r="I1046" i="25"/>
  <c r="C215" i="27"/>
  <c r="C369" i="31"/>
  <c r="H733" i="25"/>
  <c r="C211" i="27"/>
  <c r="C364" i="31"/>
  <c r="H726" i="25"/>
  <c r="C276" i="31"/>
  <c r="H541" i="25"/>
  <c r="I580" i="25"/>
  <c r="C499" i="31"/>
  <c r="H993" i="25"/>
  <c r="C588" i="27"/>
  <c r="C896" i="31"/>
  <c r="C807" i="31"/>
  <c r="D197" i="27"/>
  <c r="D340" i="31"/>
  <c r="I688" i="25"/>
  <c r="D269" i="31"/>
  <c r="I528" i="25"/>
  <c r="D385" i="27"/>
  <c r="D596" i="31"/>
  <c r="I1203" i="25"/>
  <c r="C380" i="27"/>
  <c r="C588" i="31"/>
  <c r="H1189" i="25"/>
  <c r="D255" i="27"/>
  <c r="D427" i="31"/>
  <c r="I849" i="25"/>
  <c r="C128" i="27"/>
  <c r="C219" i="31"/>
  <c r="H423" i="25"/>
  <c r="C467" i="27"/>
  <c r="C852" i="31"/>
  <c r="C603" i="27"/>
  <c r="C948" i="31"/>
  <c r="C873" i="31"/>
  <c r="C509" i="27"/>
  <c r="C761" i="31"/>
  <c r="C674" i="31"/>
  <c r="C530" i="27"/>
  <c r="C784" i="31"/>
  <c r="C698" i="31"/>
  <c r="D905" i="31"/>
  <c r="C579" i="27"/>
  <c r="C868" i="31"/>
  <c r="D250" i="27"/>
  <c r="D415" i="31"/>
  <c r="I828" i="25"/>
  <c r="C478" i="27"/>
  <c r="C713" i="31"/>
  <c r="C345" i="27"/>
  <c r="C544" i="31"/>
  <c r="H1094" i="25"/>
  <c r="C266" i="27"/>
  <c r="H871" i="25"/>
  <c r="D425" i="27"/>
  <c r="D634" i="31"/>
  <c r="I1306" i="25"/>
  <c r="D395" i="27"/>
  <c r="D603" i="31"/>
  <c r="I1221" i="25"/>
  <c r="C374" i="27"/>
  <c r="C581" i="31"/>
  <c r="H1178" i="25"/>
  <c r="D371" i="31"/>
  <c r="I740" i="25"/>
  <c r="C702" i="31"/>
  <c r="I1140" i="25"/>
  <c r="D689" i="31"/>
  <c r="C616" i="31"/>
  <c r="H1256" i="25"/>
  <c r="C478" i="31"/>
  <c r="H957" i="25"/>
  <c r="C636" i="31"/>
  <c r="C409" i="31"/>
  <c r="H817" i="25"/>
  <c r="C299" i="27"/>
  <c r="C474" i="31"/>
  <c r="H949" i="25"/>
  <c r="C356" i="31"/>
  <c r="H713" i="25"/>
  <c r="D177" i="27"/>
  <c r="D302" i="31"/>
  <c r="I606" i="25"/>
  <c r="C133" i="27"/>
  <c r="C238" i="31"/>
  <c r="H458" i="25"/>
  <c r="C96" i="27"/>
  <c r="C167" i="31"/>
  <c r="H312" i="25"/>
  <c r="C55" i="27"/>
  <c r="C88" i="31"/>
  <c r="H163" i="25"/>
  <c r="C471" i="27"/>
  <c r="C704" i="31"/>
  <c r="C278" i="27"/>
  <c r="C456" i="31"/>
  <c r="H901" i="25"/>
  <c r="C251" i="27"/>
  <c r="C416" i="31"/>
  <c r="H829" i="25"/>
  <c r="C338" i="31"/>
  <c r="H684" i="25"/>
  <c r="C226" i="31"/>
  <c r="H438" i="25"/>
  <c r="C104" i="27"/>
  <c r="C181" i="31"/>
  <c r="H340" i="25"/>
  <c r="C60" i="27"/>
  <c r="C94" i="31"/>
  <c r="H172" i="25"/>
  <c r="C11" i="27"/>
  <c r="H17" i="25"/>
  <c r="C354" i="27"/>
  <c r="C558" i="31"/>
  <c r="H1125" i="25"/>
  <c r="C292" i="27"/>
  <c r="H933" i="25"/>
  <c r="H775" i="25"/>
  <c r="H450" i="25"/>
  <c r="D79" i="31"/>
  <c r="I146" i="25"/>
  <c r="C797" i="31"/>
  <c r="C539" i="31"/>
  <c r="H1084" i="25"/>
  <c r="C254" i="31"/>
  <c r="H489" i="25"/>
  <c r="C10" i="31"/>
  <c r="H5" i="25"/>
  <c r="C296" i="27"/>
  <c r="H943" i="25"/>
  <c r="H1292" i="25"/>
  <c r="C267" i="27"/>
  <c r="C440" i="31"/>
  <c r="H872" i="25"/>
  <c r="C447" i="27"/>
  <c r="C668" i="31"/>
  <c r="H1230" i="25"/>
  <c r="C420" i="27"/>
  <c r="H1299" i="25"/>
  <c r="C370" i="27"/>
  <c r="C575" i="31"/>
  <c r="H1166" i="25"/>
  <c r="C201" i="27"/>
  <c r="C345" i="31"/>
  <c r="H696" i="25"/>
  <c r="C295" i="27"/>
  <c r="C471" i="31"/>
  <c r="H942" i="25"/>
  <c r="C426" i="31"/>
  <c r="H846" i="25"/>
  <c r="C738" i="31"/>
  <c r="C584" i="27"/>
  <c r="C885" i="31"/>
  <c r="C446" i="27"/>
  <c r="C665" i="31"/>
  <c r="C791" i="31"/>
  <c r="C516" i="27"/>
  <c r="C768" i="31"/>
  <c r="C506" i="27"/>
  <c r="C757" i="31"/>
  <c r="H1132" i="25"/>
  <c r="C666" i="31"/>
  <c r="C582" i="27"/>
  <c r="C878" i="31"/>
  <c r="C601" i="27"/>
  <c r="C945" i="31"/>
  <c r="C862" i="31"/>
  <c r="C966" i="31"/>
  <c r="C874" i="31"/>
  <c r="C525" i="27"/>
  <c r="C725" i="31"/>
  <c r="H983" i="25"/>
  <c r="C265" i="27"/>
  <c r="C438" i="31"/>
  <c r="H867" i="25"/>
  <c r="C225" i="31"/>
  <c r="H432" i="25"/>
  <c r="C79" i="27"/>
  <c r="C127" i="31"/>
  <c r="H234" i="25"/>
  <c r="C361" i="27"/>
  <c r="C566" i="31"/>
  <c r="H1144" i="25"/>
  <c r="C246" i="27"/>
  <c r="C408" i="31"/>
  <c r="H814" i="25"/>
  <c r="D190" i="27"/>
  <c r="D329" i="31"/>
  <c r="I667" i="25"/>
  <c r="C295" i="31"/>
  <c r="H590" i="25"/>
  <c r="D237" i="31"/>
  <c r="I457" i="25"/>
  <c r="C92" i="27"/>
  <c r="C155" i="31"/>
  <c r="H296" i="25"/>
  <c r="D12" i="31"/>
  <c r="I11" i="25"/>
  <c r="C241" i="27"/>
  <c r="C401" i="31"/>
  <c r="H800" i="25"/>
  <c r="D346" i="31"/>
  <c r="I698" i="25"/>
  <c r="C71" i="27"/>
  <c r="C115" i="31"/>
  <c r="H209" i="25"/>
  <c r="I670" i="25"/>
  <c r="C164" i="27"/>
  <c r="H555" i="25"/>
  <c r="C113" i="27"/>
  <c r="C198" i="31"/>
  <c r="H376" i="25"/>
  <c r="D107" i="31"/>
  <c r="I199" i="25"/>
  <c r="D17" i="31"/>
  <c r="I20" i="25"/>
  <c r="C476" i="31"/>
  <c r="H955" i="25"/>
  <c r="D238" i="27"/>
  <c r="I789" i="25"/>
  <c r="D156" i="27"/>
  <c r="D268" i="31"/>
  <c r="I527" i="25"/>
  <c r="C109" i="27"/>
  <c r="C190" i="31"/>
  <c r="H355" i="25"/>
  <c r="C70" i="27"/>
  <c r="C114" i="31"/>
  <c r="H208" i="25"/>
  <c r="C442" i="27"/>
  <c r="C659" i="31"/>
  <c r="C529" i="31"/>
  <c r="H1068" i="25"/>
  <c r="C260" i="27"/>
  <c r="C432" i="31"/>
  <c r="H859" i="25"/>
  <c r="C222" i="27"/>
  <c r="C381" i="31"/>
  <c r="H755" i="25"/>
  <c r="C173" i="27"/>
  <c r="H597" i="25"/>
  <c r="C391" i="27"/>
  <c r="C601" i="31"/>
  <c r="H1214" i="25"/>
  <c r="C444" i="31"/>
  <c r="H878" i="25"/>
  <c r="C242" i="31"/>
  <c r="H467" i="25"/>
  <c r="C118" i="27"/>
  <c r="H395" i="25"/>
  <c r="Q9" i="25"/>
  <c r="I7" i="26" l="1"/>
  <c r="J5" i="26"/>
  <c r="H7" i="26"/>
  <c r="J8" i="26"/>
  <c r="J7" i="26"/>
  <c r="H5" i="26"/>
  <c r="J6" i="26"/>
  <c r="I6" i="26"/>
  <c r="H8" i="26"/>
  <c r="H9" i="26" s="1"/>
  <c r="K8" i="26"/>
  <c r="I5" i="26"/>
  <c r="I8" i="26"/>
  <c r="K7" i="26"/>
  <c r="K5" i="26"/>
  <c r="H6" i="26"/>
  <c r="K6" i="26"/>
  <c r="Q10" i="25"/>
  <c r="R7" i="1"/>
  <c r="S3" i="1" s="1"/>
  <c r="E8" i="31"/>
  <c r="E4" i="31"/>
  <c r="E4" i="27"/>
  <c r="E2" i="27"/>
  <c r="E5" i="27"/>
  <c r="E6" i="31"/>
  <c r="E5" i="31"/>
  <c r="J26" i="25"/>
  <c r="K26" i="25" s="1"/>
  <c r="E11" i="31"/>
  <c r="E19" i="31"/>
  <c r="E17" i="31"/>
  <c r="J9" i="25"/>
  <c r="K9" i="25" s="1"/>
  <c r="I3" i="25"/>
  <c r="J12" i="25"/>
  <c r="K12" i="25" s="1"/>
  <c r="E13" i="31"/>
  <c r="J11" i="25"/>
  <c r="K11" i="25" s="1"/>
  <c r="E12" i="31"/>
  <c r="N3" i="25"/>
  <c r="N13" i="25"/>
  <c r="E14" i="31"/>
  <c r="J16" i="25"/>
  <c r="K16" i="25" s="1"/>
  <c r="E12" i="27"/>
  <c r="J23" i="25"/>
  <c r="K23" i="25" s="1"/>
  <c r="J6" i="25"/>
  <c r="K6" i="25" s="1"/>
  <c r="E13" i="27"/>
  <c r="E18" i="31"/>
  <c r="J25" i="25"/>
  <c r="K25" i="25" s="1"/>
  <c r="E7" i="27"/>
  <c r="E9" i="31"/>
  <c r="J4" i="25"/>
  <c r="K4" i="25" s="1"/>
  <c r="J3" i="25"/>
  <c r="E10" i="27"/>
  <c r="J13" i="25"/>
  <c r="K13" i="25" s="1"/>
  <c r="E10" i="31"/>
  <c r="J5" i="25"/>
  <c r="K5" i="25" s="1"/>
  <c r="E16" i="31"/>
  <c r="J19" i="25"/>
  <c r="K19" i="25" s="1"/>
  <c r="E11" i="27"/>
  <c r="J17" i="25"/>
  <c r="K17" i="25" s="1"/>
  <c r="E15" i="31"/>
  <c r="J18" i="25"/>
  <c r="K18" i="25" s="1"/>
  <c r="I9" i="26" l="1"/>
  <c r="J9" i="26"/>
  <c r="L6" i="26"/>
  <c r="K9" i="26"/>
  <c r="J5" i="27"/>
  <c r="P6" i="25"/>
  <c r="O6" i="25"/>
  <c r="N6" i="25"/>
  <c r="M6" i="25"/>
  <c r="S5" i="1"/>
  <c r="S6" i="1"/>
  <c r="S4" i="1"/>
  <c r="J8" i="27"/>
  <c r="H7" i="27"/>
  <c r="I7" i="27"/>
  <c r="K7" i="31"/>
  <c r="K8" i="27"/>
  <c r="J7" i="27"/>
  <c r="H8" i="27"/>
  <c r="K7" i="27"/>
  <c r="I8" i="27"/>
  <c r="H8" i="31"/>
  <c r="K3" i="25"/>
  <c r="M11" i="25" s="1"/>
  <c r="P9" i="25"/>
  <c r="O9" i="25"/>
  <c r="P7" i="25"/>
  <c r="P8" i="25"/>
  <c r="M8" i="25"/>
  <c r="N8" i="25"/>
  <c r="N7" i="25"/>
  <c r="N9" i="25"/>
  <c r="O8" i="25"/>
  <c r="M7" i="25"/>
  <c r="M9" i="25"/>
  <c r="O7" i="25"/>
  <c r="J7" i="31"/>
  <c r="I8" i="31"/>
  <c r="I7" i="31"/>
  <c r="J8" i="31"/>
  <c r="K5" i="31"/>
  <c r="K6" i="31"/>
  <c r="H6" i="31"/>
  <c r="J5" i="31"/>
  <c r="I6" i="31"/>
  <c r="I5" i="31"/>
  <c r="J6" i="31"/>
  <c r="H5" i="31"/>
  <c r="K8" i="31"/>
  <c r="H7" i="31"/>
  <c r="I5" i="27"/>
  <c r="H6" i="27"/>
  <c r="I6" i="27"/>
  <c r="K6" i="27"/>
  <c r="H5" i="27"/>
  <c r="J6" i="27"/>
  <c r="K5" i="27"/>
  <c r="K9" i="31" l="1"/>
  <c r="H9" i="31"/>
  <c r="I9" i="27"/>
  <c r="J9" i="27"/>
  <c r="H9" i="27"/>
  <c r="J9" i="31"/>
  <c r="L6" i="31"/>
  <c r="N10" i="25"/>
  <c r="I9" i="31"/>
  <c r="P10" i="25"/>
  <c r="K9" i="27"/>
  <c r="Q7" i="25"/>
  <c r="L6" i="27"/>
  <c r="M10" i="25"/>
  <c r="O10" i="2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<sst xmlns="http://schemas.openxmlformats.org/spreadsheetml/2006/main" count="8584" uniqueCount="1604">
  <si>
    <t>FT1 Index</t>
  </si>
  <si>
    <t>Dates</t>
  </si>
  <si>
    <t>PX_OPEN_AM</t>
  </si>
  <si>
    <t>PX_HIGH_AM</t>
  </si>
  <si>
    <t>PX_LOW_AM</t>
  </si>
  <si>
    <t>PX_LAST_AM</t>
  </si>
  <si>
    <t>H-L</t>
  </si>
  <si>
    <t>C-O</t>
  </si>
  <si>
    <t>C-O/H-L</t>
  </si>
  <si>
    <r>
      <rPr>
        <sz val="12"/>
        <color theme="1"/>
        <rFont val="新細明體"/>
        <family val="2"/>
        <charset val="136"/>
      </rPr>
      <t>當日高低級距</t>
    </r>
    <phoneticPr fontId="2" type="noConversion"/>
  </si>
  <si>
    <r>
      <rPr>
        <sz val="12"/>
        <color theme="1"/>
        <rFont val="新細明體"/>
        <family val="2"/>
        <charset val="136"/>
      </rPr>
      <t>當日開收比例</t>
    </r>
    <phoneticPr fontId="2" type="noConversion"/>
  </si>
  <si>
    <r>
      <rPr>
        <sz val="12"/>
        <color theme="1"/>
        <rFont val="新細明體"/>
        <family val="2"/>
        <charset val="136"/>
      </rPr>
      <t>象限</t>
    </r>
    <phoneticPr fontId="2" type="noConversion"/>
  </si>
  <si>
    <r>
      <rPr>
        <sz val="12"/>
        <color theme="1"/>
        <rFont val="新細明體"/>
        <family val="2"/>
        <charset val="136"/>
      </rPr>
      <t>單日最大獲利</t>
    </r>
    <phoneticPr fontId="2" type="noConversion"/>
  </si>
  <si>
    <r>
      <rPr>
        <sz val="12"/>
        <color theme="1"/>
        <rFont val="新細明體"/>
        <family val="2"/>
        <charset val="136"/>
      </rPr>
      <t>單日最大虧損</t>
    </r>
    <phoneticPr fontId="2" type="noConversion"/>
  </si>
  <si>
    <r>
      <rPr>
        <sz val="12"/>
        <color theme="1"/>
        <rFont val="新細明體"/>
        <family val="2"/>
        <charset val="136"/>
      </rPr>
      <t>頻率</t>
    </r>
    <phoneticPr fontId="2" type="noConversion"/>
  </si>
  <si>
    <r>
      <rPr>
        <sz val="12"/>
        <color theme="1"/>
        <rFont val="新細明體"/>
        <family val="2"/>
        <charset val="136"/>
      </rPr>
      <t>損益</t>
    </r>
    <phoneticPr fontId="2" type="noConversion"/>
  </si>
  <si>
    <t>勝率</t>
    <phoneticPr fontId="2" type="noConversion"/>
  </si>
  <si>
    <t>賺賠比</t>
    <phoneticPr fontId="2" type="noConversion"/>
  </si>
  <si>
    <t>期望值</t>
    <phoneticPr fontId="2" type="noConversion"/>
  </si>
  <si>
    <t>交易時間比例</t>
    <phoneticPr fontId="2" type="noConversion"/>
  </si>
  <si>
    <t>策略:</t>
    <phoneticPr fontId="2" type="noConversion"/>
  </si>
  <si>
    <t>Total</t>
    <phoneticPr fontId="2" type="noConversion"/>
  </si>
  <si>
    <t xml:space="preserve">備註: </t>
    <phoneticPr fontId="2" type="noConversion"/>
  </si>
  <si>
    <t>期間</t>
  </si>
  <si>
    <t>獲利(¤)</t>
  </si>
  <si>
    <t>濾網 = 布林通道變寬</t>
    <phoneticPr fontId="2" type="noConversion"/>
  </si>
  <si>
    <t>平均虧損</t>
    <phoneticPr fontId="2" type="noConversion"/>
  </si>
  <si>
    <t>平均獲利</t>
    <phoneticPr fontId="2" type="noConversion"/>
  </si>
  <si>
    <t>觸及停損次數</t>
    <phoneticPr fontId="2" type="noConversion"/>
  </si>
  <si>
    <t>X</t>
    <phoneticPr fontId="2" type="noConversion"/>
  </si>
  <si>
    <t>分隔</t>
    <phoneticPr fontId="2" type="noConversion"/>
  </si>
  <si>
    <t>Y</t>
    <phoneticPr fontId="2" type="noConversion"/>
  </si>
  <si>
    <t xml:space="preserve">      </t>
    <phoneticPr fontId="2" type="noConversion"/>
  </si>
  <si>
    <t xml:space="preserve">加碼條件: </t>
    <phoneticPr fontId="2" type="noConversion"/>
  </si>
  <si>
    <t>分批出場 = 多空單達到特定點數</t>
    <phoneticPr fontId="2" type="noConversion"/>
  </si>
  <si>
    <t>備註: 調整ADX標準</t>
    <phoneticPr fontId="2" type="noConversion"/>
  </si>
  <si>
    <t>多單進場  = (9:00以後) +DI&gt;-DI 且 轉換線 跌破基準線</t>
    <phoneticPr fontId="2" type="noConversion"/>
  </si>
  <si>
    <t>空單進場  = (9:00以後) +DI跌破-DI 且 轉換線&lt;基準線</t>
    <phoneticPr fontId="2" type="noConversion"/>
  </si>
  <si>
    <t>分批出場  = 高價</t>
    <phoneticPr fontId="2" type="noConversion"/>
  </si>
  <si>
    <t>濾網 = 前半小時變動率介於20到150之間</t>
    <phoneticPr fontId="2" type="noConversion"/>
  </si>
  <si>
    <r>
      <rPr>
        <b/>
        <sz val="12"/>
        <color theme="1"/>
        <rFont val="細明體"/>
        <family val="2"/>
        <charset val="136"/>
      </rPr>
      <t>綜合</t>
    </r>
    <phoneticPr fontId="2" type="noConversion"/>
  </si>
  <si>
    <t>2024/11/28</t>
  </si>
  <si>
    <t>2024/11/27</t>
  </si>
  <si>
    <t>2024/11/26</t>
  </si>
  <si>
    <t>2024/11/23</t>
  </si>
  <si>
    <t>2024/11/22</t>
  </si>
  <si>
    <t>2024/11/21</t>
  </si>
  <si>
    <t>2024/11/20</t>
  </si>
  <si>
    <t>2024/11/19</t>
  </si>
  <si>
    <t>2024/11/16</t>
  </si>
  <si>
    <t>2024/11/15</t>
  </si>
  <si>
    <t>2024/11/14</t>
  </si>
  <si>
    <t>2024/11/13</t>
  </si>
  <si>
    <t>2024/11/12</t>
  </si>
  <si>
    <t>2024/11/09</t>
  </si>
  <si>
    <t>2024/11/08</t>
  </si>
  <si>
    <t>2024/11/07</t>
  </si>
  <si>
    <t>2024/11/06</t>
  </si>
  <si>
    <t>2024/11/05</t>
  </si>
  <si>
    <t>2024/11/02</t>
  </si>
  <si>
    <t>2024/10/31</t>
  </si>
  <si>
    <t>2024/10/30</t>
  </si>
  <si>
    <t>2024/10/29</t>
  </si>
  <si>
    <t>2024/10/26</t>
  </si>
  <si>
    <t>2024/10/25</t>
  </si>
  <si>
    <t>2024/10/24</t>
  </si>
  <si>
    <t>2024/10/23</t>
  </si>
  <si>
    <t>2024/10/22</t>
  </si>
  <si>
    <t>2024/10/19</t>
  </si>
  <si>
    <t>2024/10/18</t>
  </si>
  <si>
    <t>2024/10/17</t>
  </si>
  <si>
    <t>2024/10/16</t>
  </si>
  <si>
    <t>2024/10/15</t>
  </si>
  <si>
    <t>2024/10/12</t>
  </si>
  <si>
    <t>2024/10/10</t>
  </si>
  <si>
    <t>2024/10/09</t>
  </si>
  <si>
    <t>2024/10/08</t>
  </si>
  <si>
    <t>2024/10/05</t>
  </si>
  <si>
    <t>2024/10/02</t>
  </si>
  <si>
    <t>2024/10/01</t>
  </si>
  <si>
    <t>2024/09/28</t>
  </si>
  <si>
    <t>2024/09/27</t>
  </si>
  <si>
    <t>2024/09/26</t>
  </si>
  <si>
    <t>2024/09/25</t>
  </si>
  <si>
    <t>2024/09/24</t>
  </si>
  <si>
    <t>2024/09/21</t>
  </si>
  <si>
    <t>2024/09/20</t>
  </si>
  <si>
    <t>2024/09/19</t>
  </si>
  <si>
    <t>2024/09/17</t>
  </si>
  <si>
    <t>2024/09/14</t>
  </si>
  <si>
    <t>2024/09/13</t>
  </si>
  <si>
    <t>2024/09/12</t>
  </si>
  <si>
    <t>2024/09/11</t>
  </si>
  <si>
    <t>2024/09/10</t>
  </si>
  <si>
    <t>2024/09/07</t>
  </si>
  <si>
    <t>2024/09/06</t>
  </si>
  <si>
    <t>2024/09/05</t>
  </si>
  <si>
    <t>2024/09/04</t>
  </si>
  <si>
    <t>2024/09/03</t>
  </si>
  <si>
    <t>2024/08/31</t>
  </si>
  <si>
    <t>2024/08/30</t>
  </si>
  <si>
    <t>2024/08/29</t>
  </si>
  <si>
    <t>2024/08/28</t>
  </si>
  <si>
    <t>2024/08/27</t>
  </si>
  <si>
    <t>2024/08/24</t>
  </si>
  <si>
    <t>2024/08/23</t>
  </si>
  <si>
    <t>2024/08/22</t>
  </si>
  <si>
    <t>2024/08/21</t>
  </si>
  <si>
    <t>2024/08/20</t>
  </si>
  <si>
    <t>2024/08/17</t>
  </si>
  <si>
    <t>2024/08/16</t>
  </si>
  <si>
    <t>2024/08/15</t>
  </si>
  <si>
    <t>2024/08/14</t>
  </si>
  <si>
    <t>2024/08/13</t>
  </si>
  <si>
    <t>2024/08/10</t>
  </si>
  <si>
    <t>2024/08/09</t>
  </si>
  <si>
    <t>2024/08/08</t>
  </si>
  <si>
    <t>2024/08/07</t>
  </si>
  <si>
    <t>2024/08/06</t>
  </si>
  <si>
    <t>2024/08/03</t>
  </si>
  <si>
    <t>2024/08/02</t>
  </si>
  <si>
    <t>2024/08/01</t>
  </si>
  <si>
    <t>2024/07/31</t>
  </si>
  <si>
    <t>2024/07/30</t>
  </si>
  <si>
    <t>2024/07/27</t>
  </si>
  <si>
    <t>2024/07/24</t>
  </si>
  <si>
    <t>2024/07/23</t>
  </si>
  <si>
    <t>2024/07/20</t>
  </si>
  <si>
    <t>2024/07/19</t>
  </si>
  <si>
    <t>2024/07/18</t>
  </si>
  <si>
    <t>2024/07/17</t>
  </si>
  <si>
    <t>2024/07/16</t>
  </si>
  <si>
    <t>2024/07/13</t>
  </si>
  <si>
    <t>2024/07/12</t>
  </si>
  <si>
    <t>2024/07/11</t>
  </si>
  <si>
    <t>2024/07/10</t>
  </si>
  <si>
    <t>2024/07/09</t>
  </si>
  <si>
    <t>2024/07/06</t>
  </si>
  <si>
    <t>2024/07/05</t>
  </si>
  <si>
    <t>2024/07/04</t>
  </si>
  <si>
    <t>2024/07/03</t>
  </si>
  <si>
    <t>2024/07/02</t>
  </si>
  <si>
    <t>2024/06/29</t>
  </si>
  <si>
    <t>2024/06/28</t>
  </si>
  <si>
    <t>2024/06/27</t>
  </si>
  <si>
    <t>2024/06/26</t>
  </si>
  <si>
    <t>2024/06/25</t>
  </si>
  <si>
    <t>2024/06/22</t>
  </si>
  <si>
    <t>2024/06/21</t>
  </si>
  <si>
    <t>2024/06/20</t>
  </si>
  <si>
    <t>2024/06/19</t>
  </si>
  <si>
    <t>2024/06/18</t>
  </si>
  <si>
    <t>2024/06/15</t>
  </si>
  <si>
    <t>2024/06/14</t>
  </si>
  <si>
    <t>2024/06/13</t>
  </si>
  <si>
    <t>2024/06/12</t>
  </si>
  <si>
    <t>2024/06/08</t>
  </si>
  <si>
    <t>2024/06/07</t>
  </si>
  <si>
    <t>2024/06/06</t>
  </si>
  <si>
    <t>2024/06/05</t>
  </si>
  <si>
    <t>2024/06/04</t>
  </si>
  <si>
    <t>2024/06/01</t>
  </si>
  <si>
    <t>2024/05/31</t>
  </si>
  <si>
    <t>2024/05/30</t>
  </si>
  <si>
    <t>2024/05/29</t>
  </si>
  <si>
    <t>2024/05/28</t>
  </si>
  <si>
    <t>2024/05/25</t>
  </si>
  <si>
    <t>2024/05/24</t>
  </si>
  <si>
    <t>2024/05/23</t>
  </si>
  <si>
    <t>2024/05/22</t>
  </si>
  <si>
    <t>2024/05/21</t>
  </si>
  <si>
    <t>2024/05/18</t>
  </si>
  <si>
    <t>2024/05/17</t>
  </si>
  <si>
    <t>2024/05/16</t>
  </si>
  <si>
    <t>2024/05/15</t>
  </si>
  <si>
    <t>2024/05/14</t>
  </si>
  <si>
    <t>2024/05/11</t>
  </si>
  <si>
    <t>2024/05/10</t>
  </si>
  <si>
    <t>2024/05/09</t>
  </si>
  <si>
    <t>2024/05/08</t>
  </si>
  <si>
    <t>2024/05/07</t>
  </si>
  <si>
    <t>2024/05/04</t>
  </si>
  <si>
    <t>2024/05/03</t>
  </si>
  <si>
    <t>2024/05/01</t>
  </si>
  <si>
    <t>2024/04/30</t>
  </si>
  <si>
    <t>2024/04/27</t>
  </si>
  <si>
    <t>2024/04/26</t>
  </si>
  <si>
    <t>2024/04/25</t>
  </si>
  <si>
    <t>2024/04/24</t>
  </si>
  <si>
    <t>2024/04/23</t>
  </si>
  <si>
    <t>2024/04/20</t>
  </si>
  <si>
    <t>2024/04/19</t>
  </si>
  <si>
    <t>2024/04/18</t>
  </si>
  <si>
    <t>2024/04/17</t>
  </si>
  <si>
    <t>2024/04/16</t>
  </si>
  <si>
    <t>2024/04/13</t>
  </si>
  <si>
    <t>2024/04/12</t>
  </si>
  <si>
    <t>2024/04/11</t>
  </si>
  <si>
    <t>2024/04/10</t>
  </si>
  <si>
    <t>2024/04/09</t>
  </si>
  <si>
    <t>2024/04/04</t>
  </si>
  <si>
    <t>2024/04/03</t>
  </si>
  <si>
    <t>2024/04/02</t>
  </si>
  <si>
    <t>2024/03/30</t>
  </si>
  <si>
    <t>2024/03/29</t>
  </si>
  <si>
    <t>2024/03/28</t>
  </si>
  <si>
    <t>2024/03/27</t>
  </si>
  <si>
    <t>2024/03/26</t>
  </si>
  <si>
    <t>2024/03/23</t>
  </si>
  <si>
    <t>2024/03/22</t>
  </si>
  <si>
    <t>2024/03/21</t>
  </si>
  <si>
    <t>2024/03/20</t>
  </si>
  <si>
    <t>2024/03/19</t>
  </si>
  <si>
    <t>2024/03/16</t>
  </si>
  <si>
    <t>2024/03/15</t>
  </si>
  <si>
    <t>2024/03/14</t>
  </si>
  <si>
    <t>2024/03/13</t>
  </si>
  <si>
    <t>2024/03/12</t>
  </si>
  <si>
    <t>2024/03/09</t>
  </si>
  <si>
    <t>2024/03/08</t>
  </si>
  <si>
    <t>2024/03/07</t>
  </si>
  <si>
    <t>2024/03/06</t>
  </si>
  <si>
    <t>2024/03/05</t>
  </si>
  <si>
    <t>2024/03/02</t>
  </si>
  <si>
    <t>2024/03/01</t>
  </si>
  <si>
    <t>2024/02/28</t>
  </si>
  <si>
    <t>2024/02/27</t>
  </si>
  <si>
    <t>2024/02/24</t>
  </si>
  <si>
    <t>2024/02/23</t>
  </si>
  <si>
    <t>2024/02/22</t>
  </si>
  <si>
    <t>2024/02/21</t>
  </si>
  <si>
    <t>2024/02/20</t>
  </si>
  <si>
    <t>2024/02/17</t>
  </si>
  <si>
    <t>2024/02/16</t>
  </si>
  <si>
    <t>2024/02/06</t>
  </si>
  <si>
    <t>2024/02/03</t>
  </si>
  <si>
    <t>2024/02/02</t>
  </si>
  <si>
    <t>2024/02/01</t>
  </si>
  <si>
    <t>2024/01/31</t>
  </si>
  <si>
    <t>2024/01/30</t>
  </si>
  <si>
    <t>2024/01/27</t>
  </si>
  <si>
    <t>2024/01/26</t>
  </si>
  <si>
    <t>2024/01/25</t>
  </si>
  <si>
    <t>2024/01/24</t>
  </si>
  <si>
    <t>2024/01/23</t>
  </si>
  <si>
    <t>2024/01/20</t>
  </si>
  <si>
    <t>2024/01/19</t>
  </si>
  <si>
    <t>2024/01/18</t>
  </si>
  <si>
    <t>2024/01/17</t>
  </si>
  <si>
    <t>2024/01/16</t>
  </si>
  <si>
    <t>2024/01/13</t>
  </si>
  <si>
    <t>2024/01/12</t>
  </si>
  <si>
    <t>2024/01/11</t>
  </si>
  <si>
    <t>2024/01/10</t>
  </si>
  <si>
    <t>2024/01/09</t>
  </si>
  <si>
    <t>2024/01/06</t>
  </si>
  <si>
    <t>2024/01/05</t>
  </si>
  <si>
    <t>2024/01/04</t>
  </si>
  <si>
    <t>2024/01/03</t>
  </si>
  <si>
    <t>2023/12/30</t>
  </si>
  <si>
    <t>2023/12/29</t>
  </si>
  <si>
    <t>2023/12/28</t>
  </si>
  <si>
    <t>2023/12/27</t>
  </si>
  <si>
    <t>2023/12/26</t>
  </si>
  <si>
    <t>2023/12/23</t>
  </si>
  <si>
    <t>2023/12/22</t>
  </si>
  <si>
    <t>2023/12/21</t>
  </si>
  <si>
    <t>2023/12/20</t>
  </si>
  <si>
    <t>2023/12/19</t>
  </si>
  <si>
    <t>2023/12/16</t>
  </si>
  <si>
    <t>2023/12/15</t>
  </si>
  <si>
    <t>2023/12/14</t>
  </si>
  <si>
    <t>2023/12/13</t>
  </si>
  <si>
    <t>2023/12/12</t>
  </si>
  <si>
    <t>2023/12/09</t>
  </si>
  <si>
    <t>2023/12/08</t>
  </si>
  <si>
    <t>2023/12/07</t>
  </si>
  <si>
    <t>2023/12/06</t>
  </si>
  <si>
    <t>2023/12/05</t>
  </si>
  <si>
    <t>2023/12/02</t>
  </si>
  <si>
    <t>2023/12/01</t>
  </si>
  <si>
    <t>2023/11/30</t>
  </si>
  <si>
    <t>2023/11/29</t>
  </si>
  <si>
    <t>2023/11/28</t>
  </si>
  <si>
    <t>2023/11/25</t>
  </si>
  <si>
    <t>2023/11/24</t>
  </si>
  <si>
    <t>2023/11/23</t>
  </si>
  <si>
    <t>2023/11/22</t>
  </si>
  <si>
    <t>2023/11/21</t>
  </si>
  <si>
    <t>2023/11/18</t>
  </si>
  <si>
    <t>2023/11/17</t>
  </si>
  <si>
    <t>2023/11/16</t>
  </si>
  <si>
    <t>2023/11/15</t>
  </si>
  <si>
    <t>2023/11/14</t>
  </si>
  <si>
    <t>2023/11/11</t>
  </si>
  <si>
    <t>2023/11/10</t>
  </si>
  <si>
    <t>2023/11/09</t>
  </si>
  <si>
    <t>2023/11/08</t>
  </si>
  <si>
    <t>2023/11/07</t>
  </si>
  <si>
    <t>2023/11/04</t>
  </si>
  <si>
    <t>2023/11/03</t>
  </si>
  <si>
    <t>2023/11/02</t>
  </si>
  <si>
    <t>2023/11/01</t>
  </si>
  <si>
    <t>2023/10/31</t>
  </si>
  <si>
    <t>2023/10/28</t>
  </si>
  <si>
    <t>2023/10/27</t>
  </si>
  <si>
    <t>2023/10/26</t>
  </si>
  <si>
    <t>2023/10/25</t>
  </si>
  <si>
    <t>2023/10/24</t>
  </si>
  <si>
    <t>2023/10/21</t>
  </si>
  <si>
    <t>2023/10/20</t>
  </si>
  <si>
    <t>2023/10/19</t>
  </si>
  <si>
    <t>2023/10/18</t>
  </si>
  <si>
    <t>2023/10/17</t>
  </si>
  <si>
    <t>2023/10/14</t>
  </si>
  <si>
    <t>2023/10/13</t>
  </si>
  <si>
    <t>2023/10/12</t>
  </si>
  <si>
    <t>2023/10/07</t>
  </si>
  <si>
    <t>2023/10/06</t>
  </si>
  <si>
    <t>2023/10/05</t>
  </si>
  <si>
    <t>2023/10/04</t>
  </si>
  <si>
    <t>2023/10/03</t>
  </si>
  <si>
    <t>2023/09/29</t>
  </si>
  <si>
    <t>2023/09/28</t>
  </si>
  <si>
    <t>2023/09/27</t>
  </si>
  <si>
    <t>2023/09/26</t>
  </si>
  <si>
    <t>2023/09/23</t>
  </si>
  <si>
    <t>2023/09/22</t>
  </si>
  <si>
    <t>2023/09/21</t>
  </si>
  <si>
    <t>2023/09/20</t>
  </si>
  <si>
    <t>2023/09/19</t>
  </si>
  <si>
    <t>2023/09/16</t>
  </si>
  <si>
    <t>2023/09/15</t>
  </si>
  <si>
    <t>2023/09/14</t>
  </si>
  <si>
    <t>2023/09/13</t>
  </si>
  <si>
    <t>2023/09/12</t>
  </si>
  <si>
    <t>2023/09/09</t>
  </si>
  <si>
    <t>2023/09/08</t>
  </si>
  <si>
    <t>2023/09/07</t>
  </si>
  <si>
    <t>2023/09/06</t>
  </si>
  <si>
    <t>2023/09/05</t>
  </si>
  <si>
    <t>2023/09/02</t>
  </si>
  <si>
    <t>2023/09/01</t>
  </si>
  <si>
    <t>2023/08/31</t>
  </si>
  <si>
    <t>2023/08/30</t>
  </si>
  <si>
    <t>2023/08/29</t>
  </si>
  <si>
    <t>2023/08/26</t>
  </si>
  <si>
    <t>2023/08/25</t>
  </si>
  <si>
    <t>2023/08/24</t>
  </si>
  <si>
    <t>2023/08/23</t>
  </si>
  <si>
    <t>2023/08/22</t>
  </si>
  <si>
    <t>2023/08/19</t>
  </si>
  <si>
    <t>2023/08/18</t>
  </si>
  <si>
    <t>2023/08/17</t>
  </si>
  <si>
    <t>2023/08/16</t>
  </si>
  <si>
    <t>2023/08/15</t>
  </si>
  <si>
    <t>2023/08/12</t>
  </si>
  <si>
    <t>2023/08/11</t>
  </si>
  <si>
    <t>2023/08/10</t>
  </si>
  <si>
    <t>2023/08/09</t>
  </si>
  <si>
    <t>2023/08/08</t>
  </si>
  <si>
    <t>2023/08/05</t>
  </si>
  <si>
    <t>2023/08/03</t>
  </si>
  <si>
    <t>2023/08/02</t>
  </si>
  <si>
    <t>2023/08/01</t>
  </si>
  <si>
    <t>2023/07/29</t>
  </si>
  <si>
    <t>2023/07/28</t>
  </si>
  <si>
    <t>2023/07/27</t>
  </si>
  <si>
    <t>2023/07/26</t>
  </si>
  <si>
    <t>2023/07/25</t>
  </si>
  <si>
    <t>2023/07/22</t>
  </si>
  <si>
    <t>2023/07/21</t>
  </si>
  <si>
    <t>2023/07/20</t>
  </si>
  <si>
    <t>2023/07/19</t>
  </si>
  <si>
    <t>2023/07/18</t>
  </si>
  <si>
    <t>2023/07/15</t>
  </si>
  <si>
    <t>2023/07/14</t>
  </si>
  <si>
    <t>2023/07/13</t>
  </si>
  <si>
    <t>2023/07/12</t>
  </si>
  <si>
    <t>2023/07/11</t>
  </si>
  <si>
    <t>2023/07/08</t>
  </si>
  <si>
    <t>2023/07/07</t>
  </si>
  <si>
    <t>2023/07/06</t>
  </si>
  <si>
    <t>2023/07/05</t>
  </si>
  <si>
    <t>2023/07/04</t>
  </si>
  <si>
    <t>2023/07/01</t>
  </si>
  <si>
    <t>2023/06/30</t>
  </si>
  <si>
    <t>2023/06/29</t>
  </si>
  <si>
    <t>2023/06/28</t>
  </si>
  <si>
    <t>2023/06/27</t>
  </si>
  <si>
    <t>2023/06/22</t>
  </si>
  <si>
    <t>2023/06/21</t>
  </si>
  <si>
    <t>2023/06/20</t>
  </si>
  <si>
    <t>2023/06/17</t>
  </si>
  <si>
    <t>2023/06/16</t>
  </si>
  <si>
    <t>2023/06/15</t>
  </si>
  <si>
    <t>2023/06/14</t>
  </si>
  <si>
    <t>2023/06/13</t>
  </si>
  <si>
    <t>2023/06/10</t>
  </si>
  <si>
    <t>2023/06/09</t>
  </si>
  <si>
    <t>2023/06/08</t>
  </si>
  <si>
    <t>2023/06/07</t>
  </si>
  <si>
    <t>2023/06/06</t>
  </si>
  <si>
    <t>2023/06/03</t>
  </si>
  <si>
    <t>2023/06/02</t>
  </si>
  <si>
    <t>2023/06/01</t>
  </si>
  <si>
    <t>2023/05/31</t>
  </si>
  <si>
    <t>2023/05/30</t>
  </si>
  <si>
    <t>2023/05/27</t>
  </si>
  <si>
    <t>2023/05/26</t>
  </si>
  <si>
    <t>2023/05/25</t>
  </si>
  <si>
    <t>2023/05/24</t>
  </si>
  <si>
    <t>2023/05/23</t>
  </si>
  <si>
    <t>2023/05/20</t>
  </si>
  <si>
    <t>2023/05/19</t>
  </si>
  <si>
    <t>2023/05/18</t>
  </si>
  <si>
    <t>2023/05/17</t>
  </si>
  <si>
    <t>2023/05/16</t>
  </si>
  <si>
    <t>2023/05/13</t>
  </si>
  <si>
    <t>2023/05/12</t>
  </si>
  <si>
    <t>2023/05/11</t>
  </si>
  <si>
    <t>2023/05/10</t>
  </si>
  <si>
    <t>2023/05/09</t>
  </si>
  <si>
    <t>2023/05/06</t>
  </si>
  <si>
    <t>2023/05/05</t>
  </si>
  <si>
    <t>2023/05/04</t>
  </si>
  <si>
    <t>2023/05/03</t>
  </si>
  <si>
    <t>2023/04/29</t>
  </si>
  <si>
    <t>2023/04/28</t>
  </si>
  <si>
    <t>2023/04/27</t>
  </si>
  <si>
    <t>2023/04/26</t>
  </si>
  <si>
    <t>2023/04/25</t>
  </si>
  <si>
    <t>2023/04/22</t>
  </si>
  <si>
    <t>2023/04/21</t>
  </si>
  <si>
    <t>2023/04/20</t>
  </si>
  <si>
    <t>2023/04/19</t>
  </si>
  <si>
    <t>2023/04/18</t>
  </si>
  <si>
    <t>2023/04/15</t>
  </si>
  <si>
    <t>2023/04/14</t>
  </si>
  <si>
    <t>2023/04/13</t>
  </si>
  <si>
    <t>2023/04/12</t>
  </si>
  <si>
    <t>2023/04/11</t>
  </si>
  <si>
    <t>2023/04/08</t>
  </si>
  <si>
    <t>2023/04/07</t>
  </si>
  <si>
    <t>2023/04/01</t>
  </si>
  <si>
    <t>2023/03/31</t>
  </si>
  <si>
    <t>2023/03/30</t>
  </si>
  <si>
    <t>2023/03/29</t>
  </si>
  <si>
    <t>2023/03/28</t>
  </si>
  <si>
    <t>2023/03/25</t>
  </si>
  <si>
    <t>2023/03/24</t>
  </si>
  <si>
    <t>2023/03/23</t>
  </si>
  <si>
    <t>2023/03/22</t>
  </si>
  <si>
    <t>2023/03/21</t>
  </si>
  <si>
    <t>2023/03/18</t>
  </si>
  <si>
    <t>2023/03/17</t>
  </si>
  <si>
    <t>2023/03/16</t>
  </si>
  <si>
    <t>2023/03/15</t>
  </si>
  <si>
    <t>2023/03/14</t>
  </si>
  <si>
    <t>2023/03/11</t>
  </si>
  <si>
    <t>2023/03/10</t>
  </si>
  <si>
    <t>2023/03/09</t>
  </si>
  <si>
    <t>2023/03/08</t>
  </si>
  <si>
    <t>2023/03/07</t>
  </si>
  <si>
    <t>2023/03/04</t>
  </si>
  <si>
    <t>2023/03/03</t>
  </si>
  <si>
    <t>2023/03/02</t>
  </si>
  <si>
    <t>2023/02/25</t>
  </si>
  <si>
    <t>2023/02/24</t>
  </si>
  <si>
    <t>2023/02/23</t>
  </si>
  <si>
    <t>2023/02/22</t>
  </si>
  <si>
    <t>2023/02/21</t>
  </si>
  <si>
    <t>2023/02/18</t>
  </si>
  <si>
    <t>2023/02/17</t>
  </si>
  <si>
    <t>2023/02/16</t>
  </si>
  <si>
    <t>2023/02/15</t>
  </si>
  <si>
    <t>2023/02/14</t>
  </si>
  <si>
    <t>2023/02/11</t>
  </si>
  <si>
    <t>2023/02/10</t>
  </si>
  <si>
    <t>2023/02/09</t>
  </si>
  <si>
    <t>2023/02/08</t>
  </si>
  <si>
    <t>2023/02/07</t>
  </si>
  <si>
    <t>2023/02/04</t>
  </si>
  <si>
    <t>2023/02/03</t>
  </si>
  <si>
    <t>2023/02/02</t>
  </si>
  <si>
    <t>2023/02/01</t>
  </si>
  <si>
    <t>2023/01/31</t>
  </si>
  <si>
    <t>2023/01/18</t>
  </si>
  <si>
    <t>2023/01/17</t>
  </si>
  <si>
    <t>2023/01/14</t>
  </si>
  <si>
    <t>2023/01/13</t>
  </si>
  <si>
    <t>2023/01/12</t>
  </si>
  <si>
    <t>2023/01/11</t>
  </si>
  <si>
    <t>2023/01/10</t>
  </si>
  <si>
    <t>2023/01/07</t>
  </si>
  <si>
    <t>2023/01/06</t>
  </si>
  <si>
    <t>2023/01/05</t>
  </si>
  <si>
    <t>2023/01/04</t>
  </si>
  <si>
    <t>2022/12/31</t>
  </si>
  <si>
    <t>2022/12/30</t>
  </si>
  <si>
    <t>2022/12/29</t>
  </si>
  <si>
    <t>2022/12/28</t>
  </si>
  <si>
    <t>2022/12/27</t>
  </si>
  <si>
    <t>2022/12/24</t>
  </si>
  <si>
    <t>2022/12/23</t>
  </si>
  <si>
    <t>2022/12/22</t>
  </si>
  <si>
    <t>2022/12/21</t>
  </si>
  <si>
    <t>2022/12/20</t>
  </si>
  <si>
    <t>2022/12/17</t>
  </si>
  <si>
    <t>2022/12/16</t>
  </si>
  <si>
    <t>2022/12/15</t>
  </si>
  <si>
    <t>2022/12/14</t>
  </si>
  <si>
    <t>2022/12/13</t>
  </si>
  <si>
    <t>2022/12/10</t>
  </si>
  <si>
    <t>2022/12/09</t>
  </si>
  <si>
    <t>2022/12/08</t>
  </si>
  <si>
    <t>2022/12/07</t>
  </si>
  <si>
    <t>2022/12/06</t>
  </si>
  <si>
    <t>2022/12/03</t>
  </si>
  <si>
    <t>2022/12/02</t>
  </si>
  <si>
    <t>2022/12/01</t>
  </si>
  <si>
    <t>2022/11/30</t>
  </si>
  <si>
    <t>2022/11/29</t>
  </si>
  <si>
    <t>2022/11/26</t>
  </si>
  <si>
    <t>2022/11/25</t>
  </si>
  <si>
    <t>2022/11/24</t>
  </si>
  <si>
    <t>2022/11/23</t>
  </si>
  <si>
    <t>2022/11/22</t>
  </si>
  <si>
    <t>2022/11/19</t>
  </si>
  <si>
    <t>2022/11/18</t>
  </si>
  <si>
    <t>2022/11/17</t>
  </si>
  <si>
    <t>2022/11/16</t>
  </si>
  <si>
    <t>2022/11/15</t>
  </si>
  <si>
    <t>2022/11/12</t>
  </si>
  <si>
    <t>2022/11/11</t>
  </si>
  <si>
    <t>2022/11/10</t>
  </si>
  <si>
    <t>2022/11/09</t>
  </si>
  <si>
    <t>2022/11/08</t>
  </si>
  <si>
    <t>2022/11/05</t>
  </si>
  <si>
    <t>2022/11/04</t>
  </si>
  <si>
    <t>2022/11/03</t>
  </si>
  <si>
    <t>2022/11/02</t>
  </si>
  <si>
    <t>2022/11/01</t>
  </si>
  <si>
    <t>2022/10/29</t>
  </si>
  <si>
    <t>2022/10/28</t>
  </si>
  <si>
    <t>2022/10/27</t>
  </si>
  <si>
    <t>2022/10/26</t>
  </si>
  <si>
    <t>2022/10/25</t>
  </si>
  <si>
    <t>2022/10/22</t>
  </si>
  <si>
    <t>2022/10/21</t>
  </si>
  <si>
    <t>2022/10/20</t>
  </si>
  <si>
    <t>2022/10/19</t>
  </si>
  <si>
    <t>2022/10/18</t>
  </si>
  <si>
    <t>2022/10/15</t>
  </si>
  <si>
    <t>2022/10/14</t>
  </si>
  <si>
    <t>2022/10/13</t>
  </si>
  <si>
    <t>2022/10/12</t>
  </si>
  <si>
    <t>2022/10/08</t>
  </si>
  <si>
    <t>2022/10/07</t>
  </si>
  <si>
    <t>2022/10/06</t>
  </si>
  <si>
    <t>2022/10/05</t>
  </si>
  <si>
    <t>2022/10/04</t>
  </si>
  <si>
    <t>2022/10/01</t>
  </si>
  <si>
    <t>2022/09/30</t>
  </si>
  <si>
    <t>2022/09/29</t>
  </si>
  <si>
    <t>2022/09/28</t>
  </si>
  <si>
    <t>2022/09/27</t>
  </si>
  <si>
    <t>2022/09/24</t>
  </si>
  <si>
    <t>2022/09/23</t>
  </si>
  <si>
    <t>2022/09/22</t>
  </si>
  <si>
    <t>2022/09/21</t>
  </si>
  <si>
    <t>2022/09/20</t>
  </si>
  <si>
    <t>2022/09/17</t>
  </si>
  <si>
    <t>2022/09/16</t>
  </si>
  <si>
    <t>2022/09/15</t>
  </si>
  <si>
    <t>2022/09/14</t>
  </si>
  <si>
    <t>2022/09/13</t>
  </si>
  <si>
    <t>2022/09/09</t>
  </si>
  <si>
    <t>2022/09/08</t>
  </si>
  <si>
    <t>2022/09/07</t>
  </si>
  <si>
    <t>2022/09/06</t>
  </si>
  <si>
    <t>2022/09/03</t>
  </si>
  <si>
    <t>2022/09/02</t>
  </si>
  <si>
    <t>2022/09/01</t>
  </si>
  <si>
    <t>2022/08/31</t>
  </si>
  <si>
    <t>2022/08/30</t>
  </si>
  <si>
    <t>2022/08/27</t>
  </si>
  <si>
    <t>2022/08/26</t>
  </si>
  <si>
    <t>2022/08/25</t>
  </si>
  <si>
    <t>2022/08/24</t>
  </si>
  <si>
    <t>2022/08/23</t>
  </si>
  <si>
    <t>2022/08/20</t>
  </si>
  <si>
    <t>2022/08/19</t>
  </si>
  <si>
    <t>2022/08/18</t>
  </si>
  <si>
    <t>2022/08/17</t>
  </si>
  <si>
    <t>2022/08/16</t>
  </si>
  <si>
    <t>2022/08/13</t>
  </si>
  <si>
    <t>2022/08/12</t>
  </si>
  <si>
    <t>2022/08/11</t>
  </si>
  <si>
    <t>2022/08/10</t>
  </si>
  <si>
    <t>2022/08/09</t>
  </si>
  <si>
    <t>2022/08/06</t>
  </si>
  <si>
    <t>2022/08/05</t>
  </si>
  <si>
    <t>2022/08/04</t>
  </si>
  <si>
    <t>2022/08/03</t>
  </si>
  <si>
    <t>2022/08/02</t>
  </si>
  <si>
    <t>2022/07/30</t>
  </si>
  <si>
    <t>2022/07/29</t>
  </si>
  <si>
    <t>2022/07/27</t>
  </si>
  <si>
    <t>2022/07/26</t>
  </si>
  <si>
    <t>2022/07/23</t>
  </si>
  <si>
    <t>2022/07/22</t>
  </si>
  <si>
    <t>2022/07/21</t>
  </si>
  <si>
    <t>2022/07/20</t>
  </si>
  <si>
    <t>2022/07/19</t>
  </si>
  <si>
    <t>2022/07/16</t>
  </si>
  <si>
    <t>2022/07/15</t>
  </si>
  <si>
    <t>2022/07/14</t>
  </si>
  <si>
    <t>2022/07/13</t>
  </si>
  <si>
    <t>2022/07/12</t>
  </si>
  <si>
    <t>2022/07/09</t>
  </si>
  <si>
    <t>2022/07/08</t>
  </si>
  <si>
    <t>2022/07/07</t>
  </si>
  <si>
    <t>2022/07/06</t>
  </si>
  <si>
    <t>2022/07/05</t>
  </si>
  <si>
    <t>2022/07/02</t>
  </si>
  <si>
    <t>2022/07/01</t>
  </si>
  <si>
    <t>2022/06/30</t>
  </si>
  <si>
    <t>2022/06/29</t>
  </si>
  <si>
    <t>2022/06/28</t>
  </si>
  <si>
    <t>2022/06/25</t>
  </si>
  <si>
    <t>2022/06/24</t>
  </si>
  <si>
    <t>2022/06/23</t>
  </si>
  <si>
    <t>2022/06/22</t>
  </si>
  <si>
    <t>2022/06/21</t>
  </si>
  <si>
    <t>2022/06/18</t>
  </si>
  <si>
    <t>2022/06/17</t>
  </si>
  <si>
    <t>2022/06/16</t>
  </si>
  <si>
    <t>2022/06/15</t>
  </si>
  <si>
    <t>2022/06/14</t>
  </si>
  <si>
    <t>2022/06/11</t>
  </si>
  <si>
    <t>2022/06/10</t>
  </si>
  <si>
    <t>2022/06/09</t>
  </si>
  <si>
    <t>2022/06/08</t>
  </si>
  <si>
    <t>2022/06/07</t>
  </si>
  <si>
    <t>2022/06/03</t>
  </si>
  <si>
    <t>2022/06/02</t>
  </si>
  <si>
    <t>2022/06/01</t>
  </si>
  <si>
    <t>2022/05/31</t>
  </si>
  <si>
    <t>2022/05/28</t>
  </si>
  <si>
    <t>2022/05/27</t>
  </si>
  <si>
    <t>2022/05/26</t>
  </si>
  <si>
    <t>2022/05/25</t>
  </si>
  <si>
    <t>2022/05/24</t>
  </si>
  <si>
    <t>2022/05/21</t>
  </si>
  <si>
    <t>2022/05/20</t>
  </si>
  <si>
    <t>2022/05/19</t>
  </si>
  <si>
    <t>2022/05/18</t>
  </si>
  <si>
    <t>2022/05/17</t>
  </si>
  <si>
    <t>2022/05/14</t>
  </si>
  <si>
    <t>2022/05/13</t>
  </si>
  <si>
    <t>2022/05/12</t>
  </si>
  <si>
    <t>2022/05/11</t>
  </si>
  <si>
    <t>2022/05/10</t>
  </si>
  <si>
    <t>2022/05/07</t>
  </si>
  <si>
    <t>2022/05/06</t>
  </si>
  <si>
    <t>2022/05/05</t>
  </si>
  <si>
    <t>2022/05/04</t>
  </si>
  <si>
    <t>2022/04/30</t>
  </si>
  <si>
    <t>2022/04/29</t>
  </si>
  <si>
    <t>2022/04/28</t>
  </si>
  <si>
    <t>2022/04/27</t>
  </si>
  <si>
    <t>2022/04/26</t>
  </si>
  <si>
    <t>2022/04/23</t>
  </si>
  <si>
    <t>2022/04/22</t>
  </si>
  <si>
    <t>2022/04/21</t>
  </si>
  <si>
    <t>2022/04/20</t>
  </si>
  <si>
    <t>2022/04/19</t>
  </si>
  <si>
    <t>2022/04/16</t>
  </si>
  <si>
    <t>2022/04/15</t>
  </si>
  <si>
    <t>2022/04/14</t>
  </si>
  <si>
    <t>2022/04/13</t>
  </si>
  <si>
    <t>2022/04/12</t>
  </si>
  <si>
    <t>2022/04/09</t>
  </si>
  <si>
    <t>2022/04/08</t>
  </si>
  <si>
    <t>2022/04/07</t>
  </si>
  <si>
    <t>2022/04/02</t>
  </si>
  <si>
    <t>2022/04/01</t>
  </si>
  <si>
    <t>2022/03/31</t>
  </si>
  <si>
    <t>2022/03/30</t>
  </si>
  <si>
    <t>2022/03/29</t>
  </si>
  <si>
    <t>2022/03/26</t>
  </si>
  <si>
    <t>2022/03/25</t>
  </si>
  <si>
    <t>2022/03/24</t>
  </si>
  <si>
    <t>2022/03/23</t>
  </si>
  <si>
    <t>2022/03/22</t>
  </si>
  <si>
    <t>2022/03/19</t>
  </si>
  <si>
    <t>2022/03/18</t>
  </si>
  <si>
    <t>2022/03/17</t>
  </si>
  <si>
    <t>2022/03/16</t>
  </si>
  <si>
    <t>2022/03/15</t>
  </si>
  <si>
    <t>2022/03/12</t>
  </si>
  <si>
    <t>2022/03/11</t>
  </si>
  <si>
    <t>2022/03/10</t>
  </si>
  <si>
    <t>2022/03/09</t>
  </si>
  <si>
    <t>2022/03/08</t>
  </si>
  <si>
    <t>2022/03/05</t>
  </si>
  <si>
    <t>2022/03/04</t>
  </si>
  <si>
    <t>2022/03/03</t>
  </si>
  <si>
    <t>2022/03/02</t>
  </si>
  <si>
    <t>2022/02/26</t>
  </si>
  <si>
    <t>2022/02/25</t>
  </si>
  <si>
    <t>2022/02/24</t>
  </si>
  <si>
    <t>2022/02/23</t>
  </si>
  <si>
    <t>2022/02/22</t>
  </si>
  <si>
    <t>2022/02/19</t>
  </si>
  <si>
    <t>2022/02/18</t>
  </si>
  <si>
    <t>2022/02/17</t>
  </si>
  <si>
    <t>2022/02/16</t>
  </si>
  <si>
    <t>2022/02/15</t>
  </si>
  <si>
    <t>2022/02/12</t>
  </si>
  <si>
    <t>2022/02/11</t>
  </si>
  <si>
    <t>2022/02/10</t>
  </si>
  <si>
    <t>2022/02/09</t>
  </si>
  <si>
    <t>2022/02/08</t>
  </si>
  <si>
    <t>2022/01/27</t>
  </si>
  <si>
    <t>2022/01/26</t>
  </si>
  <si>
    <t>2022/01/25</t>
  </si>
  <si>
    <t>2022/01/22</t>
  </si>
  <si>
    <t>2022/01/21</t>
  </si>
  <si>
    <t>2022/01/20</t>
  </si>
  <si>
    <t>2022/01/19</t>
  </si>
  <si>
    <t>2022/01/18</t>
  </si>
  <si>
    <t>2022/01/15</t>
  </si>
  <si>
    <t>2022/01/14</t>
  </si>
  <si>
    <t>2022/01/13</t>
  </si>
  <si>
    <t>2022/01/12</t>
  </si>
  <si>
    <t>2022/01/11</t>
  </si>
  <si>
    <t>2022/01/08</t>
  </si>
  <si>
    <t>2022/01/07</t>
  </si>
  <si>
    <t>2022/01/06</t>
  </si>
  <si>
    <t>2022/01/05</t>
  </si>
  <si>
    <t>2022/01/04</t>
  </si>
  <si>
    <t>2021/12/31</t>
  </si>
  <si>
    <t>2021/12/30</t>
  </si>
  <si>
    <t>2021/12/29</t>
  </si>
  <si>
    <t>2021/12/28</t>
  </si>
  <si>
    <t>2021/12/25</t>
  </si>
  <si>
    <t>2021/12/24</t>
  </si>
  <si>
    <t>2021/12/23</t>
  </si>
  <si>
    <t>2021/12/22</t>
  </si>
  <si>
    <t>2021/12/21</t>
  </si>
  <si>
    <t>2021/12/18</t>
  </si>
  <si>
    <t>2021/12/17</t>
  </si>
  <si>
    <t>2021/12/16</t>
  </si>
  <si>
    <t>2021/12/15</t>
  </si>
  <si>
    <t>2021/12/14</t>
  </si>
  <si>
    <t>2021/12/11</t>
  </si>
  <si>
    <t>2021/12/10</t>
  </si>
  <si>
    <t>2021/12/09</t>
  </si>
  <si>
    <t>2021/12/08</t>
  </si>
  <si>
    <t>2021/12/07</t>
  </si>
  <si>
    <t>2021/12/04</t>
  </si>
  <si>
    <t>2021/12/03</t>
  </si>
  <si>
    <t>2021/12/02</t>
  </si>
  <si>
    <t>2021/12/01</t>
  </si>
  <si>
    <t>2021/11/30</t>
  </si>
  <si>
    <t>2021/11/27</t>
  </si>
  <si>
    <t>2021/11/26</t>
  </si>
  <si>
    <t>2021/11/25</t>
  </si>
  <si>
    <t>2021/11/24</t>
  </si>
  <si>
    <t>2021/11/23</t>
  </si>
  <si>
    <t>2021/11/20</t>
  </si>
  <si>
    <t>2021/11/19</t>
  </si>
  <si>
    <t>2021/11/18</t>
  </si>
  <si>
    <t>2021/11/17</t>
  </si>
  <si>
    <t>2021/11/16</t>
  </si>
  <si>
    <t>2021/11/13</t>
  </si>
  <si>
    <t>2021/11/12</t>
  </si>
  <si>
    <t>2021/11/11</t>
  </si>
  <si>
    <t>2021/11/10</t>
  </si>
  <si>
    <t>2021/11/09</t>
  </si>
  <si>
    <t>2021/11/06</t>
  </si>
  <si>
    <t>2021/11/05</t>
  </si>
  <si>
    <t>2021/11/04</t>
  </si>
  <si>
    <t>2021/11/03</t>
  </si>
  <si>
    <t>2021/11/02</t>
  </si>
  <si>
    <t>2021/10/30</t>
  </si>
  <si>
    <t>2021/10/29</t>
  </si>
  <si>
    <t>2021/10/28</t>
  </si>
  <si>
    <t>2021/10/27</t>
  </si>
  <si>
    <t>2021/10/26</t>
  </si>
  <si>
    <t>2021/10/23</t>
  </si>
  <si>
    <t>2021/10/22</t>
  </si>
  <si>
    <t>2021/10/21</t>
  </si>
  <si>
    <t>2021/10/20</t>
  </si>
  <si>
    <t>2021/10/19</t>
  </si>
  <si>
    <t>2021/10/16</t>
  </si>
  <si>
    <t>2021/10/15</t>
  </si>
  <si>
    <t>2021/10/14</t>
  </si>
  <si>
    <t>2021/10/13</t>
  </si>
  <si>
    <t>2021/10/09</t>
  </si>
  <si>
    <t>2021/10/08</t>
  </si>
  <si>
    <t>2021/10/07</t>
  </si>
  <si>
    <t>2021/10/06</t>
  </si>
  <si>
    <t>2021/10/05</t>
  </si>
  <si>
    <t>2021/10/02</t>
  </si>
  <si>
    <t>2021/10/01</t>
  </si>
  <si>
    <t>2021/09/30</t>
  </si>
  <si>
    <t>2021/09/29</t>
  </si>
  <si>
    <t>2021/09/28</t>
  </si>
  <si>
    <t>2021/09/25</t>
  </si>
  <si>
    <t>2021/09/24</t>
  </si>
  <si>
    <t>2021/09/23</t>
  </si>
  <si>
    <t>2021/09/18</t>
  </si>
  <si>
    <t>2021/09/17</t>
  </si>
  <si>
    <t>2021/09/16</t>
  </si>
  <si>
    <t>2021/09/14</t>
  </si>
  <si>
    <t>2021/09/11</t>
  </si>
  <si>
    <t>2021/09/10</t>
  </si>
  <si>
    <t>2021/09/09</t>
  </si>
  <si>
    <t>2021/09/08</t>
  </si>
  <si>
    <t>2021/09/07</t>
  </si>
  <si>
    <t>2021/09/04</t>
  </si>
  <si>
    <t>2021/09/03</t>
  </si>
  <si>
    <t>2021/09/02</t>
  </si>
  <si>
    <t>2021/09/01</t>
  </si>
  <si>
    <t>2021/08/31</t>
  </si>
  <si>
    <t>2021/08/28</t>
  </si>
  <si>
    <t>2021/08/27</t>
  </si>
  <si>
    <t>2021/08/26</t>
  </si>
  <si>
    <t>2021/08/25</t>
  </si>
  <si>
    <t>2021/08/24</t>
  </si>
  <si>
    <t>2021/08/21</t>
  </si>
  <si>
    <t>2021/08/20</t>
  </si>
  <si>
    <t>2021/08/19</t>
  </si>
  <si>
    <t>2021/08/18</t>
  </si>
  <si>
    <t>2021/08/17</t>
  </si>
  <si>
    <t>2021/08/14</t>
  </si>
  <si>
    <t>2021/08/13</t>
  </si>
  <si>
    <t>2021/08/12</t>
  </si>
  <si>
    <t>2021/08/11</t>
  </si>
  <si>
    <t>2021/08/10</t>
  </si>
  <si>
    <t>2021/08/07</t>
  </si>
  <si>
    <t>2021/08/06</t>
  </si>
  <si>
    <t>2021/08/05</t>
  </si>
  <si>
    <t>2021/08/04</t>
  </si>
  <si>
    <t>2021/08/03</t>
  </si>
  <si>
    <t>2021/07/31</t>
  </si>
  <si>
    <t>2021/07/30</t>
  </si>
  <si>
    <t>2021/07/29</t>
  </si>
  <si>
    <t>2021/07/28</t>
  </si>
  <si>
    <t>2021/07/27</t>
  </si>
  <si>
    <t>2021/07/24</t>
  </si>
  <si>
    <t>2021/07/23</t>
  </si>
  <si>
    <t>2021/07/22</t>
  </si>
  <si>
    <t>2021/07/21</t>
  </si>
  <si>
    <t>2021/07/20</t>
  </si>
  <si>
    <t>2021/07/17</t>
  </si>
  <si>
    <t>2021/07/16</t>
  </si>
  <si>
    <t>2021/07/15</t>
  </si>
  <si>
    <t>2021/07/14</t>
  </si>
  <si>
    <t>2021/07/13</t>
  </si>
  <si>
    <t>2021/07/10</t>
  </si>
  <si>
    <t>2021/07/09</t>
  </si>
  <si>
    <t>2021/07/08</t>
  </si>
  <si>
    <t>2021/07/07</t>
  </si>
  <si>
    <t>2021/07/06</t>
  </si>
  <si>
    <t>2021/07/03</t>
  </si>
  <si>
    <t>2021/07/02</t>
  </si>
  <si>
    <t>2021/07/01</t>
  </si>
  <si>
    <t>2021/06/30</t>
  </si>
  <si>
    <t>2021/06/29</t>
  </si>
  <si>
    <t>2021/06/26</t>
  </si>
  <si>
    <t>2021/06/25</t>
  </si>
  <si>
    <t>2021/06/24</t>
  </si>
  <si>
    <t>2021/06/23</t>
  </si>
  <si>
    <t>2021/06/22</t>
  </si>
  <si>
    <t>2021/06/19</t>
  </si>
  <si>
    <t>2021/06/18</t>
  </si>
  <si>
    <t>2021/06/17</t>
  </si>
  <si>
    <t>2021/06/16</t>
  </si>
  <si>
    <t>2021/06/12</t>
  </si>
  <si>
    <t>2021/06/11</t>
  </si>
  <si>
    <t>2021/06/10</t>
  </si>
  <si>
    <t>2021/06/09</t>
  </si>
  <si>
    <t>2021/06/08</t>
  </si>
  <si>
    <t>2021/06/05</t>
  </si>
  <si>
    <t>2021/06/04</t>
  </si>
  <si>
    <t>2021/06/03</t>
  </si>
  <si>
    <t>2021/06/02</t>
  </si>
  <si>
    <t>2021/06/01</t>
  </si>
  <si>
    <t>2021/05/29</t>
  </si>
  <si>
    <t>2021/05/28</t>
  </si>
  <si>
    <t>2021/05/27</t>
  </si>
  <si>
    <t>2021/05/26</t>
  </si>
  <si>
    <t>2021/05/25</t>
  </si>
  <si>
    <t>2021/05/22</t>
  </si>
  <si>
    <t>2021/05/21</t>
  </si>
  <si>
    <t>2021/05/20</t>
  </si>
  <si>
    <t>2021/05/19</t>
  </si>
  <si>
    <t>2021/05/18</t>
  </si>
  <si>
    <t>2021/05/15</t>
  </si>
  <si>
    <t>2021/05/14</t>
  </si>
  <si>
    <t>2021/05/13</t>
  </si>
  <si>
    <t>2021/05/12</t>
  </si>
  <si>
    <t>2021/05/11</t>
  </si>
  <si>
    <t>2021/05/08</t>
  </si>
  <si>
    <t>2021/05/07</t>
  </si>
  <si>
    <t>2021/05/06</t>
  </si>
  <si>
    <t>2021/05/05</t>
  </si>
  <si>
    <t>2021/05/04</t>
  </si>
  <si>
    <t>2021/04/30</t>
  </si>
  <si>
    <t>2021/04/29</t>
  </si>
  <si>
    <t>2021/04/28</t>
  </si>
  <si>
    <t>2021/04/27</t>
  </si>
  <si>
    <t>2021/04/24</t>
  </si>
  <si>
    <t>2021/04/23</t>
  </si>
  <si>
    <t>2021/04/22</t>
  </si>
  <si>
    <t>2021/04/21</t>
  </si>
  <si>
    <t>2021/04/20</t>
  </si>
  <si>
    <t>2021/04/17</t>
  </si>
  <si>
    <t>2021/04/16</t>
  </si>
  <si>
    <t>2021/04/15</t>
  </si>
  <si>
    <t>2021/04/14</t>
  </si>
  <si>
    <t>2021/04/13</t>
  </si>
  <si>
    <t>2021/04/10</t>
  </si>
  <si>
    <t>2021/04/09</t>
  </si>
  <si>
    <t>2021/04/08</t>
  </si>
  <si>
    <t>2021/04/07</t>
  </si>
  <si>
    <t>2021/04/02</t>
  </si>
  <si>
    <t>2021/04/01</t>
  </si>
  <si>
    <t>2021/03/31</t>
  </si>
  <si>
    <t>2021/03/30</t>
  </si>
  <si>
    <t>2021/03/27</t>
  </si>
  <si>
    <t>2021/03/26</t>
  </si>
  <si>
    <t>2021/03/25</t>
  </si>
  <si>
    <t>2021/03/24</t>
  </si>
  <si>
    <t>2021/03/23</t>
  </si>
  <si>
    <t>2021/03/20</t>
  </si>
  <si>
    <t>2021/03/19</t>
  </si>
  <si>
    <t>2021/03/18</t>
  </si>
  <si>
    <t>2021/03/17</t>
  </si>
  <si>
    <t>2021/03/16</t>
  </si>
  <si>
    <t>2021/03/13</t>
  </si>
  <si>
    <t>2021/03/12</t>
  </si>
  <si>
    <t>2021/03/11</t>
  </si>
  <si>
    <t>2021/03/10</t>
  </si>
  <si>
    <t>2021/03/09</t>
  </si>
  <si>
    <t>2021/03/06</t>
  </si>
  <si>
    <t>2021/03/05</t>
  </si>
  <si>
    <t>2021/03/04</t>
  </si>
  <si>
    <t>2021/03/03</t>
  </si>
  <si>
    <t>2021/02/27</t>
  </si>
  <si>
    <t>2021/02/26</t>
  </si>
  <si>
    <t>2021/02/25</t>
  </si>
  <si>
    <t>2021/02/24</t>
  </si>
  <si>
    <t>2021/02/23</t>
  </si>
  <si>
    <t>2021/02/20</t>
  </si>
  <si>
    <t>2021/02/19</t>
  </si>
  <si>
    <t>2021/02/18</t>
  </si>
  <si>
    <t>2021/02/06</t>
  </si>
  <si>
    <t>2021/02/05</t>
  </si>
  <si>
    <t>2021/02/04</t>
  </si>
  <si>
    <t>2021/02/03</t>
  </si>
  <si>
    <t>2021/02/02</t>
  </si>
  <si>
    <t>2021/01/29</t>
  </si>
  <si>
    <t>2021/01/28</t>
  </si>
  <si>
    <t>2021/01/27</t>
  </si>
  <si>
    <t>2021/01/26</t>
  </si>
  <si>
    <t>2021/01/23</t>
  </si>
  <si>
    <t>2021/01/22</t>
  </si>
  <si>
    <t>2021/01/21</t>
  </si>
  <si>
    <t>2021/01/20</t>
  </si>
  <si>
    <t>2021/01/19</t>
  </si>
  <si>
    <t>2021/01/15</t>
  </si>
  <si>
    <t>2021/01/14</t>
  </si>
  <si>
    <t>2021/01/13</t>
  </si>
  <si>
    <t>2021/01/12</t>
  </si>
  <si>
    <t>2021/01/09</t>
  </si>
  <si>
    <t>2021/01/08</t>
  </si>
  <si>
    <t>2021/01/07</t>
  </si>
  <si>
    <t>2021/01/06</t>
  </si>
  <si>
    <t>2021/01/05</t>
  </si>
  <si>
    <t>2021/01/01</t>
  </si>
  <si>
    <t>2020/12/31</t>
  </si>
  <si>
    <t>2020/12/30</t>
  </si>
  <si>
    <t>2020/12/29</t>
  </si>
  <si>
    <t>2020/12/26</t>
  </si>
  <si>
    <t>2020/12/25</t>
  </si>
  <si>
    <t>2020/12/24</t>
  </si>
  <si>
    <t>2020/12/23</t>
  </si>
  <si>
    <t>2020/12/22</t>
  </si>
  <si>
    <t>2020/12/19</t>
  </si>
  <si>
    <t>2020/12/18</t>
  </si>
  <si>
    <t>2020/12/17</t>
  </si>
  <si>
    <t>2020/12/16</t>
  </si>
  <si>
    <t>2020/12/15</t>
  </si>
  <si>
    <t>2020/12/12</t>
  </si>
  <si>
    <t>2020/12/11</t>
  </si>
  <si>
    <t>2020/12/10</t>
  </si>
  <si>
    <t>2020/12/09</t>
  </si>
  <si>
    <t>2020/12/08</t>
  </si>
  <si>
    <t>2020/12/05</t>
  </si>
  <si>
    <t>2020/12/04</t>
  </si>
  <si>
    <t>2020/12/03</t>
  </si>
  <si>
    <t>2020/12/02</t>
  </si>
  <si>
    <t>2020/12/01</t>
  </si>
  <si>
    <t>2020/11/28</t>
  </si>
  <si>
    <t>2020/11/27</t>
  </si>
  <si>
    <t>2020/11/26</t>
  </si>
  <si>
    <t>2020/11/25</t>
  </si>
  <si>
    <t>2020/11/24</t>
  </si>
  <si>
    <t>2020/11/21</t>
  </si>
  <si>
    <t>2020/11/20</t>
  </si>
  <si>
    <t>2020/11/19</t>
  </si>
  <si>
    <t>2020/11/18</t>
  </si>
  <si>
    <t>2020/11/17</t>
  </si>
  <si>
    <t>2020/11/14</t>
  </si>
  <si>
    <t>2020/11/13</t>
  </si>
  <si>
    <t>2020/11/12</t>
  </si>
  <si>
    <t>2020/11/11</t>
  </si>
  <si>
    <t>2020/11/10</t>
  </si>
  <si>
    <t>2020/11/07</t>
  </si>
  <si>
    <t>2020/11/06</t>
  </si>
  <si>
    <t>2020/11/05</t>
  </si>
  <si>
    <t>2020/11/04</t>
  </si>
  <si>
    <t>2020/11/03</t>
  </si>
  <si>
    <t>2020/10/31</t>
  </si>
  <si>
    <t>2020/10/30</t>
  </si>
  <si>
    <t>2020/10/29</t>
  </si>
  <si>
    <t>2020/10/28</t>
  </si>
  <si>
    <t>2020/10/27</t>
  </si>
  <si>
    <t>2020/10/24</t>
  </si>
  <si>
    <t>2020/10/23</t>
  </si>
  <si>
    <t>2020/10/22</t>
  </si>
  <si>
    <t>2020/10/21</t>
  </si>
  <si>
    <t>2020/10/20</t>
  </si>
  <si>
    <t>2020/10/17</t>
  </si>
  <si>
    <t>2020/10/16</t>
  </si>
  <si>
    <t>2020/10/14</t>
  </si>
  <si>
    <t>2020/10/13</t>
  </si>
  <si>
    <t>2020/10/09</t>
  </si>
  <si>
    <t>2020/10/08</t>
  </si>
  <si>
    <t>2020/10/07</t>
  </si>
  <si>
    <t>2020/10/06</t>
  </si>
  <si>
    <t>2020/10/01</t>
  </si>
  <si>
    <t>2020/09/30</t>
  </si>
  <si>
    <t>2020/09/29</t>
  </si>
  <si>
    <t>2020/09/26</t>
  </si>
  <si>
    <t>2020/09/25</t>
  </si>
  <si>
    <t>2020/09/24</t>
  </si>
  <si>
    <t>2020/09/23</t>
  </si>
  <si>
    <t>2020/09/22</t>
  </si>
  <si>
    <t>2020/09/19</t>
  </si>
  <si>
    <t>2020/09/18</t>
  </si>
  <si>
    <t>2020/09/17</t>
  </si>
  <si>
    <t>2020/09/16</t>
  </si>
  <si>
    <t>2020/09/15</t>
  </si>
  <si>
    <t>2020/09/12</t>
  </si>
  <si>
    <t>2020/09/11</t>
  </si>
  <si>
    <t>2020/09/10</t>
  </si>
  <si>
    <t>2020/09/09</t>
  </si>
  <si>
    <t>2020/09/08</t>
  </si>
  <si>
    <t>2020/09/05</t>
  </si>
  <si>
    <t>2020/09/04</t>
  </si>
  <si>
    <t>2020/09/03</t>
  </si>
  <si>
    <t>2020/09/02</t>
  </si>
  <si>
    <t>2020/09/01</t>
  </si>
  <si>
    <t>2020/08/29</t>
  </si>
  <si>
    <t>2020/08/28</t>
  </si>
  <si>
    <t>2020/08/27</t>
  </si>
  <si>
    <t>2020/08/26</t>
  </si>
  <si>
    <t>2020/08/25</t>
  </si>
  <si>
    <t>2020/08/22</t>
  </si>
  <si>
    <t>2020/08/21</t>
  </si>
  <si>
    <t>2020/08/20</t>
  </si>
  <si>
    <t>2020/08/19</t>
  </si>
  <si>
    <t>2020/08/18</t>
  </si>
  <si>
    <t>2020/08/15</t>
  </si>
  <si>
    <t>2020/08/14</t>
  </si>
  <si>
    <t>2020/08/13</t>
  </si>
  <si>
    <t>2020/08/12</t>
  </si>
  <si>
    <t>2020/08/11</t>
  </si>
  <si>
    <t>2020/08/08</t>
  </si>
  <si>
    <t>2020/08/07</t>
  </si>
  <si>
    <t>2020/08/06</t>
  </si>
  <si>
    <t>2020/08/05</t>
  </si>
  <si>
    <t>2020/08/04</t>
  </si>
  <si>
    <t>2020/08/01</t>
  </si>
  <si>
    <t>2020/07/31</t>
  </si>
  <si>
    <t>2020/07/30</t>
  </si>
  <si>
    <t>2020/07/29</t>
  </si>
  <si>
    <t>2020/07/28</t>
  </si>
  <si>
    <t>2020/07/25</t>
  </si>
  <si>
    <t>2020/07/24</t>
  </si>
  <si>
    <t>2020/07/23</t>
  </si>
  <si>
    <t>2020/07/22</t>
  </si>
  <si>
    <t>2020/07/21</t>
  </si>
  <si>
    <t>2020/07/18</t>
  </si>
  <si>
    <t>2020/07/17</t>
  </si>
  <si>
    <t>2020/07/16</t>
  </si>
  <si>
    <t>2020/07/15</t>
  </si>
  <si>
    <t>2020/07/14</t>
  </si>
  <si>
    <t>2020/07/11</t>
  </si>
  <si>
    <t>2020/07/10</t>
  </si>
  <si>
    <t>2020/07/09</t>
  </si>
  <si>
    <t>2020/07/08</t>
  </si>
  <si>
    <t>2020/07/07</t>
  </si>
  <si>
    <t>2020/07/04</t>
  </si>
  <si>
    <t>2020/07/03</t>
  </si>
  <si>
    <t>2020/07/02</t>
  </si>
  <si>
    <t>2020/07/01</t>
  </si>
  <si>
    <t>2020/06/30</t>
  </si>
  <si>
    <t>2020/06/25</t>
  </si>
  <si>
    <t>2020/06/24</t>
  </si>
  <si>
    <t>2020/06/23</t>
  </si>
  <si>
    <t>2020/06/20</t>
  </si>
  <si>
    <t>2020/06/18</t>
  </si>
  <si>
    <t>2020/06/17</t>
  </si>
  <si>
    <t>2020/06/16</t>
  </si>
  <si>
    <t>2020/06/13</t>
  </si>
  <si>
    <t>2020/06/12</t>
  </si>
  <si>
    <t>2020/06/11</t>
  </si>
  <si>
    <t>2020/06/10</t>
  </si>
  <si>
    <t>2020/06/09</t>
  </si>
  <si>
    <t>2020/06/06</t>
  </si>
  <si>
    <t>2020/06/05</t>
  </si>
  <si>
    <t>2020/06/03</t>
  </si>
  <si>
    <t>2020/06/02</t>
  </si>
  <si>
    <t>2020/05/30</t>
  </si>
  <si>
    <t>2020/05/28</t>
  </si>
  <si>
    <t>2020/05/27</t>
  </si>
  <si>
    <t>2020/05/26</t>
  </si>
  <si>
    <t>2020/05/23</t>
  </si>
  <si>
    <t>2020/05/22</t>
  </si>
  <si>
    <t>2020/05/21</t>
  </si>
  <si>
    <t>2020/05/20</t>
  </si>
  <si>
    <t>2020/05/19</t>
  </si>
  <si>
    <t>2020/05/16</t>
  </si>
  <si>
    <t>2020/05/15</t>
  </si>
  <si>
    <t>2020/05/14</t>
  </si>
  <si>
    <t>2020/05/13</t>
  </si>
  <si>
    <t>2020/05/12</t>
  </si>
  <si>
    <t>2020/05/09</t>
  </si>
  <si>
    <t>2020/05/08</t>
  </si>
  <si>
    <t>2020/05/07</t>
  </si>
  <si>
    <t>2020/05/06</t>
  </si>
  <si>
    <t>2020/05/05</t>
  </si>
  <si>
    <t>2020/05/01</t>
  </si>
  <si>
    <t>2020/04/30</t>
  </si>
  <si>
    <t>2020/04/29</t>
  </si>
  <si>
    <t>2020/04/28</t>
  </si>
  <si>
    <t>2020/04/25</t>
  </si>
  <si>
    <t>2020/04/24</t>
  </si>
  <si>
    <t>2020/04/23</t>
  </si>
  <si>
    <t>2020/04/22</t>
  </si>
  <si>
    <t>2020/04/21</t>
  </si>
  <si>
    <t>2020/04/18</t>
  </si>
  <si>
    <t>2020/04/17</t>
  </si>
  <si>
    <t>2020/04/16</t>
  </si>
  <si>
    <t>2020/04/15</t>
  </si>
  <si>
    <t>2020/04/14</t>
  </si>
  <si>
    <t>2020/04/11</t>
  </si>
  <si>
    <t>2020/04/10</t>
  </si>
  <si>
    <t>2020/04/09</t>
  </si>
  <si>
    <t>2020/04/08</t>
  </si>
  <si>
    <t>2020/04/07</t>
  </si>
  <si>
    <t>2020/04/02</t>
  </si>
  <si>
    <t>2020/03/31</t>
  </si>
  <si>
    <t>2020/03/28</t>
  </si>
  <si>
    <t>2020/03/27</t>
  </si>
  <si>
    <t>2020/03/26</t>
  </si>
  <si>
    <t>2020/03/25</t>
  </si>
  <si>
    <t>2020/03/24</t>
  </si>
  <si>
    <t>2020/03/21</t>
  </si>
  <si>
    <t>2020/03/20</t>
  </si>
  <si>
    <t>2020/03/19</t>
  </si>
  <si>
    <t>2020/03/18</t>
  </si>
  <si>
    <t>2020/03/17</t>
  </si>
  <si>
    <t>2020/03/14</t>
  </si>
  <si>
    <t>2020/03/13</t>
  </si>
  <si>
    <t>2020/03/12</t>
  </si>
  <si>
    <t>2020/03/11</t>
  </si>
  <si>
    <t>2020/03/10</t>
  </si>
  <si>
    <t>2020/03/07</t>
  </si>
  <si>
    <t>2020/03/06</t>
  </si>
  <si>
    <t>2020/03/05</t>
  </si>
  <si>
    <t>2020/03/04</t>
  </si>
  <si>
    <t>2020/03/03</t>
  </si>
  <si>
    <t>2020/02/28</t>
  </si>
  <si>
    <t>2020/02/26</t>
  </si>
  <si>
    <t>2020/02/25</t>
  </si>
  <si>
    <t>2020/02/22</t>
  </si>
  <si>
    <t>2020/02/21</t>
  </si>
  <si>
    <t>2020/02/20</t>
  </si>
  <si>
    <t>2020/02/19</t>
  </si>
  <si>
    <t>2020/02/18</t>
  </si>
  <si>
    <t>2020/02/15</t>
  </si>
  <si>
    <t>2020/02/14</t>
  </si>
  <si>
    <t>2020/02/13</t>
  </si>
  <si>
    <t>2020/02/12</t>
  </si>
  <si>
    <t>2020/02/11</t>
  </si>
  <si>
    <t>2020/02/08</t>
  </si>
  <si>
    <t>2020/02/07</t>
  </si>
  <si>
    <t>2020/02/06</t>
  </si>
  <si>
    <t>2020/02/05</t>
  </si>
  <si>
    <t>2020/02/04</t>
  </si>
  <si>
    <t>2020/02/01</t>
  </si>
  <si>
    <t>2020/01/31</t>
  </si>
  <si>
    <t>2020/01/21</t>
  </si>
  <si>
    <t>2020/01/18</t>
  </si>
  <si>
    <t>2020/01/17</t>
  </si>
  <si>
    <t>2020/01/16</t>
  </si>
  <si>
    <t>2020/01/15</t>
  </si>
  <si>
    <t>2020/01/14</t>
  </si>
  <si>
    <t>2020/01/11</t>
  </si>
  <si>
    <t>2020/01/10</t>
  </si>
  <si>
    <t>2020/01/09</t>
  </si>
  <si>
    <t>2020/01/08</t>
  </si>
  <si>
    <t>2020/01/07</t>
  </si>
  <si>
    <t>2020/01/04</t>
  </si>
  <si>
    <t>2020/01/03</t>
  </si>
  <si>
    <t>2020/01/01</t>
  </si>
  <si>
    <t>2019/12/31</t>
  </si>
  <si>
    <t>2019/12/28</t>
  </si>
  <si>
    <t>2019/12/27</t>
  </si>
  <si>
    <t>2019/12/26</t>
  </si>
  <si>
    <t>2019/12/25</t>
  </si>
  <si>
    <t>2019/12/24</t>
  </si>
  <si>
    <t>2019/12/21</t>
  </si>
  <si>
    <t>2019/12/20</t>
  </si>
  <si>
    <t>2019/12/19</t>
  </si>
  <si>
    <t>2019/12/18</t>
  </si>
  <si>
    <t>2019/12/17</t>
  </si>
  <si>
    <t>2019/12/14</t>
  </si>
  <si>
    <t>2019/12/13</t>
  </si>
  <si>
    <t>2019/12/12</t>
  </si>
  <si>
    <t>2019/12/11</t>
  </si>
  <si>
    <t>2019/12/10</t>
  </si>
  <si>
    <t>2019/12/07</t>
  </si>
  <si>
    <t>2019/12/06</t>
  </si>
  <si>
    <t>2019/12/05</t>
  </si>
  <si>
    <t>2019/12/04</t>
  </si>
  <si>
    <t>2019/12/03</t>
  </si>
  <si>
    <t>2019/11/30</t>
  </si>
  <si>
    <t>2019/11/29</t>
  </si>
  <si>
    <t>2019/11/27</t>
  </si>
  <si>
    <t>2019/11/26</t>
  </si>
  <si>
    <t>2019/11/23</t>
  </si>
  <si>
    <t>2019/11/22</t>
  </si>
  <si>
    <t>2019/11/21</t>
  </si>
  <si>
    <t>2019/11/20</t>
  </si>
  <si>
    <t>2019/11/19</t>
  </si>
  <si>
    <t>2019/11/16</t>
  </si>
  <si>
    <t>2019/11/15</t>
  </si>
  <si>
    <t>2019/11/14</t>
  </si>
  <si>
    <t>2019/11/13</t>
  </si>
  <si>
    <t>2019/11/12</t>
  </si>
  <si>
    <t>2019/11/09</t>
  </si>
  <si>
    <t>2019/11/08</t>
  </si>
  <si>
    <t>2019/11/07</t>
  </si>
  <si>
    <t>2019/11/06</t>
  </si>
  <si>
    <t>2019/11/05</t>
  </si>
  <si>
    <t>2019/11/02</t>
  </si>
  <si>
    <t>2019/11/01</t>
  </si>
  <si>
    <t>2019/10/31</t>
  </si>
  <si>
    <t>2019/10/30</t>
  </si>
  <si>
    <t>2019/10/29</t>
  </si>
  <si>
    <t>2019/10/26</t>
  </si>
  <si>
    <t>2019/10/25</t>
  </si>
  <si>
    <t>2019/10/24</t>
  </si>
  <si>
    <t>2019/10/23</t>
  </si>
  <si>
    <t>2019/10/22</t>
  </si>
  <si>
    <t>2019/10/19</t>
  </si>
  <si>
    <t>2019/10/18</t>
  </si>
  <si>
    <t>2019/10/17</t>
  </si>
  <si>
    <t>2019/10/16</t>
  </si>
  <si>
    <t>2019/10/15</t>
  </si>
  <si>
    <t>2019/10/10</t>
  </si>
  <si>
    <t>2019/10/09</t>
  </si>
  <si>
    <t>2019/10/08</t>
  </si>
  <si>
    <t>2019/10/05</t>
  </si>
  <si>
    <t>2019/10/04</t>
  </si>
  <si>
    <t>2019/10/03</t>
  </si>
  <si>
    <t>2019/10/02</t>
  </si>
  <si>
    <t>2019/09/28</t>
  </si>
  <si>
    <t>2019/09/27</t>
  </si>
  <si>
    <t>2019/09/26</t>
  </si>
  <si>
    <t>2019/09/25</t>
  </si>
  <si>
    <t>2019/09/24</t>
  </si>
  <si>
    <t>2019/09/21</t>
  </si>
  <si>
    <t>2019/09/20</t>
  </si>
  <si>
    <t>2019/09/19</t>
  </si>
  <si>
    <t>2019/09/18</t>
  </si>
  <si>
    <t>2019/09/17</t>
  </si>
  <si>
    <t>2019/09/13</t>
  </si>
  <si>
    <t>2019/09/12</t>
  </si>
  <si>
    <t>2019/09/11</t>
  </si>
  <si>
    <t>2019/09/10</t>
  </si>
  <si>
    <t>2019/09/07</t>
  </si>
  <si>
    <t>2019/09/06</t>
  </si>
  <si>
    <t>2019/09/05</t>
  </si>
  <si>
    <t>2019/09/04</t>
  </si>
  <si>
    <t>2019/08/31</t>
  </si>
  <si>
    <t>2019/08/30</t>
  </si>
  <si>
    <t>2019/08/29</t>
  </si>
  <si>
    <t>2019/08/28</t>
  </si>
  <si>
    <t>2019/08/27</t>
  </si>
  <si>
    <t>2019/08/24</t>
  </si>
  <si>
    <t>2019/08/23</t>
  </si>
  <si>
    <t>2019/08/22</t>
  </si>
  <si>
    <t>2019/08/21</t>
  </si>
  <si>
    <t>2019/08/20</t>
  </si>
  <si>
    <t>2019/08/17</t>
  </si>
  <si>
    <t>2019/08/16</t>
  </si>
  <si>
    <t>2019/08/15</t>
  </si>
  <si>
    <t>2019/08/14</t>
  </si>
  <si>
    <t>2019/08/13</t>
  </si>
  <si>
    <t>2019/08/09</t>
  </si>
  <si>
    <t>2019/08/08</t>
  </si>
  <si>
    <t>2019/08/07</t>
  </si>
  <si>
    <t>2019/08/06</t>
  </si>
  <si>
    <t>2019/08/03</t>
  </si>
  <si>
    <t>2019/08/02</t>
  </si>
  <si>
    <t>2019/08/01</t>
  </si>
  <si>
    <t>2019/07/31</t>
  </si>
  <si>
    <t>2019/07/30</t>
  </si>
  <si>
    <t>2019/07/27</t>
  </si>
  <si>
    <t>2019/07/26</t>
  </si>
  <si>
    <t>2019/07/25</t>
  </si>
  <si>
    <t>2019/07/24</t>
  </si>
  <si>
    <t>2019/07/23</t>
  </si>
  <si>
    <t>2019/07/20</t>
  </si>
  <si>
    <t>2019/07/19</t>
  </si>
  <si>
    <t>2019/07/18</t>
  </si>
  <si>
    <t>2019/07/17</t>
  </si>
  <si>
    <t>2019/07/16</t>
  </si>
  <si>
    <t>2019/07/13</t>
  </si>
  <si>
    <t>2019/07/12</t>
  </si>
  <si>
    <t>2019/07/11</t>
  </si>
  <si>
    <t>2019/07/10</t>
  </si>
  <si>
    <t>2019/07/09</t>
  </si>
  <si>
    <t>2019/07/06</t>
  </si>
  <si>
    <t>2019/07/05</t>
  </si>
  <si>
    <t>2019/07/04</t>
  </si>
  <si>
    <t xml:space="preserve">多單進場  = (20:00-0500) </t>
    <phoneticPr fontId="2" type="noConversion"/>
  </si>
  <si>
    <t xml:space="preserve">空單進場  =  (20:00-0500) </t>
    <phoneticPr fontId="2" type="noConversion"/>
  </si>
  <si>
    <t xml:space="preserve">濾網 = </t>
    <phoneticPr fontId="2" type="noConversion"/>
  </si>
  <si>
    <t>2024/12/03</t>
  </si>
  <si>
    <t>2024/11/29</t>
  </si>
  <si>
    <t>2019/05/09</t>
  </si>
  <si>
    <t>2019/05/10</t>
  </si>
  <si>
    <t>2019/05/11</t>
  </si>
  <si>
    <t>2019/05/14</t>
  </si>
  <si>
    <t>2019/05/15</t>
  </si>
  <si>
    <t>2019/05/16</t>
  </si>
  <si>
    <t>2019/05/17</t>
  </si>
  <si>
    <t>2019/05/18</t>
  </si>
  <si>
    <t>2019/05/21</t>
  </si>
  <si>
    <t>2019/05/22</t>
  </si>
  <si>
    <t>2019/05/23</t>
  </si>
  <si>
    <t>2019/05/24</t>
  </si>
  <si>
    <t>2019/05/25</t>
  </si>
  <si>
    <t>2019/05/28</t>
  </si>
  <si>
    <t>2019/05/29</t>
  </si>
  <si>
    <t>2019/05/30</t>
  </si>
  <si>
    <t>2019/05/31</t>
  </si>
  <si>
    <t>2019/06/01</t>
  </si>
  <si>
    <t>2019/06/04</t>
  </si>
  <si>
    <t>2019/06/05</t>
  </si>
  <si>
    <t>2019/06/06</t>
  </si>
  <si>
    <t>2019/06/07</t>
  </si>
  <si>
    <t>2019/06/11</t>
  </si>
  <si>
    <t>2019/06/12</t>
  </si>
  <si>
    <t>2019/06/13</t>
  </si>
  <si>
    <t>2019/06/14</t>
  </si>
  <si>
    <t>2019/06/15</t>
  </si>
  <si>
    <t>2019/06/18</t>
  </si>
  <si>
    <t>2019/06/19</t>
  </si>
  <si>
    <t>2019/06/20</t>
  </si>
  <si>
    <t>2019/06/21</t>
  </si>
  <si>
    <t>2019/06/22</t>
  </si>
  <si>
    <t>2019/06/25</t>
  </si>
  <si>
    <t>2019/06/26</t>
  </si>
  <si>
    <t>2019/06/27</t>
  </si>
  <si>
    <t>2019/06/28</t>
  </si>
  <si>
    <t>2019/06/29</t>
  </si>
  <si>
    <t>2019/07/02</t>
  </si>
  <si>
    <t>2019/07/03</t>
  </si>
  <si>
    <t>2024/11/30</t>
  </si>
  <si>
    <t>Trend Strategy</t>
    <phoneticPr fontId="2" type="noConversion"/>
  </si>
  <si>
    <t xml:space="preserve">多單進場  =  </t>
    <phoneticPr fontId="2" type="noConversion"/>
  </si>
  <si>
    <t xml:space="preserve">空單進場  =  </t>
    <phoneticPr fontId="2" type="noConversion"/>
  </si>
  <si>
    <t xml:space="preserve">分批出場 = </t>
    <phoneticPr fontId="2" type="noConversion"/>
  </si>
  <si>
    <t>日期</t>
  </si>
  <si>
    <t>獲利</t>
  </si>
  <si>
    <t>當日高低級距</t>
  </si>
  <si>
    <t>當日開收比例</t>
  </si>
  <si>
    <t>象限</t>
  </si>
  <si>
    <t>2024/12/05</t>
  </si>
  <si>
    <t>單日最大獲利</t>
  </si>
  <si>
    <t xml:space="preserve">備註: </t>
  </si>
  <si>
    <t>2024/12/04</t>
  </si>
  <si>
    <t>單日最大虧損</t>
  </si>
  <si>
    <t>Total</t>
  </si>
  <si>
    <t>策略:</t>
  </si>
  <si>
    <t>頻率</t>
  </si>
  <si>
    <t xml:space="preserve">多單進場  = </t>
  </si>
  <si>
    <t>損益</t>
  </si>
  <si>
    <t xml:space="preserve">空單進場  = </t>
  </si>
  <si>
    <t>勝率</t>
  </si>
  <si>
    <t xml:space="preserve">分批出場  = </t>
  </si>
  <si>
    <t>賺賠比</t>
  </si>
  <si>
    <t xml:space="preserve">濾網 = </t>
  </si>
  <si>
    <t>期望值</t>
  </si>
  <si>
    <t xml:space="preserve">加碼條件: </t>
  </si>
  <si>
    <t>交易時間比例</t>
  </si>
  <si>
    <t>平均虧損</t>
  </si>
  <si>
    <t>平均獲利</t>
  </si>
  <si>
    <t>觸及停損次數</t>
  </si>
  <si>
    <t xml:space="preserve">      </t>
  </si>
  <si>
    <t>2019/05/08</t>
  </si>
  <si>
    <t>2019/05/07</t>
  </si>
  <si>
    <t>2019/04/10</t>
  </si>
  <si>
    <t>2019/03/21</t>
  </si>
  <si>
    <t>2019/03/12</t>
  </si>
  <si>
    <t>2019/03/08</t>
  </si>
  <si>
    <t>2019/03/05</t>
  </si>
  <si>
    <t>2019/02/28</t>
  </si>
  <si>
    <t>2019/02/21</t>
  </si>
  <si>
    <t>2019/02/20</t>
  </si>
  <si>
    <t>2019/02/15</t>
  </si>
  <si>
    <t>ADX Strategy</t>
    <phoneticPr fontId="2" type="noConversion"/>
  </si>
  <si>
    <t>2024/12/07</t>
  </si>
  <si>
    <t>2024/12/06</t>
  </si>
  <si>
    <t>2023/01/03</t>
  </si>
  <si>
    <t>日期</t>
    <phoneticPr fontId="2" type="noConversion"/>
  </si>
  <si>
    <t>獲利</t>
    <phoneticPr fontId="2" type="noConversion"/>
  </si>
  <si>
    <t>當日高低級距</t>
    <phoneticPr fontId="2" type="noConversion"/>
  </si>
  <si>
    <t>當日開收比例</t>
    <phoneticPr fontId="2" type="noConversion"/>
  </si>
  <si>
    <t>象限</t>
    <phoneticPr fontId="2" type="noConversion"/>
  </si>
  <si>
    <t xml:space="preserve">多單進場  = </t>
    <phoneticPr fontId="2" type="noConversion"/>
  </si>
  <si>
    <t xml:space="preserve">空單進場  = </t>
    <phoneticPr fontId="2" type="noConversion"/>
  </si>
  <si>
    <t xml:space="preserve">分批出場  = </t>
    <phoneticPr fontId="2" type="noConversion"/>
  </si>
  <si>
    <t>Triple EMA Strategy</t>
    <phoneticPr fontId="2" type="noConversion"/>
  </si>
  <si>
    <t>綜合損益</t>
  </si>
  <si>
    <t>累計損益</t>
  </si>
  <si>
    <t>MDD</t>
  </si>
  <si>
    <t>月份</t>
  </si>
  <si>
    <t>月損益</t>
  </si>
  <si>
    <t>年分</t>
  </si>
  <si>
    <t>年損益</t>
  </si>
  <si>
    <t>202311</t>
  </si>
  <si>
    <t>202310</t>
  </si>
  <si>
    <t>202309</t>
  </si>
  <si>
    <t>202308</t>
  </si>
  <si>
    <t>202307</t>
  </si>
  <si>
    <t>202306</t>
  </si>
  <si>
    <t>202305</t>
  </si>
  <si>
    <t>202304</t>
  </si>
  <si>
    <t>202303</t>
  </si>
  <si>
    <t>202302</t>
  </si>
  <si>
    <t>202301</t>
  </si>
  <si>
    <t>202212</t>
  </si>
  <si>
    <t>202211</t>
  </si>
  <si>
    <t>202210</t>
  </si>
  <si>
    <t>202209</t>
  </si>
  <si>
    <t>202208</t>
  </si>
  <si>
    <t>202207</t>
  </si>
  <si>
    <t>202206</t>
  </si>
  <si>
    <t>202205</t>
  </si>
  <si>
    <t>202204</t>
  </si>
  <si>
    <t>202203</t>
  </si>
  <si>
    <t>202202</t>
  </si>
  <si>
    <t>202201</t>
  </si>
  <si>
    <t>2025/03/11</t>
  </si>
  <si>
    <t>2025/03/08</t>
  </si>
  <si>
    <t>2025/03/04</t>
  </si>
  <si>
    <t>2025/02/28</t>
  </si>
  <si>
    <t>2025/02/26</t>
  </si>
  <si>
    <t>2025/02/21</t>
  </si>
  <si>
    <t>2025/02/20</t>
  </si>
  <si>
    <t>2025/02/15</t>
  </si>
  <si>
    <t>2025/01/16</t>
  </si>
  <si>
    <t>2025/01/11</t>
  </si>
  <si>
    <t>2025/01/10</t>
  </si>
  <si>
    <t>2025/01/07</t>
  </si>
  <si>
    <t>2025/01/01</t>
  </si>
  <si>
    <t>2024/12/31</t>
  </si>
  <si>
    <t>2024/12/28</t>
  </si>
  <si>
    <t>2024/12/24</t>
  </si>
  <si>
    <t>2024/12/20</t>
  </si>
  <si>
    <t>2024/12/17</t>
  </si>
  <si>
    <t>2024/12/14</t>
  </si>
  <si>
    <t>2024/12/11</t>
  </si>
  <si>
    <t>2024/12/10</t>
  </si>
  <si>
    <t>2019/04/30</t>
  </si>
  <si>
    <t>2019/04/27</t>
  </si>
  <si>
    <t>2019/04/26</t>
  </si>
  <si>
    <t>2019/04/20</t>
  </si>
  <si>
    <t>2019/04/19</t>
  </si>
  <si>
    <t>2019/04/17</t>
  </si>
  <si>
    <t>2019/04/02</t>
  </si>
  <si>
    <t>2019/03/28</t>
  </si>
  <si>
    <t>2019/03/27</t>
  </si>
  <si>
    <t>2019/03/23</t>
  </si>
  <si>
    <t>2019/02/19</t>
  </si>
  <si>
    <t>2019/02/12</t>
  </si>
  <si>
    <t>2019/01/30</t>
  </si>
  <si>
    <t>2019/01/29</t>
  </si>
  <si>
    <t>2019/01/24</t>
  </si>
  <si>
    <t>2019/01/22</t>
  </si>
  <si>
    <t>2019/01/18</t>
  </si>
  <si>
    <t>2019/01/15</t>
  </si>
  <si>
    <t>2019/01/11</t>
  </si>
  <si>
    <t>2019/01/08</t>
  </si>
  <si>
    <t>2019/01/04</t>
  </si>
  <si>
    <t>2019/01/03</t>
  </si>
  <si>
    <t>2025/03/13</t>
  </si>
  <si>
    <t>2025/03/12</t>
  </si>
  <si>
    <t>2025/03/07</t>
  </si>
  <si>
    <t>2025/03/06</t>
  </si>
  <si>
    <t>2025/03/05</t>
  </si>
  <si>
    <t>2025/02/27</t>
  </si>
  <si>
    <t>2025/02/25</t>
  </si>
  <si>
    <t>2025/02/22</t>
  </si>
  <si>
    <t>2025/02/19</t>
  </si>
  <si>
    <t>2025/02/18</t>
  </si>
  <si>
    <t>2025/02/14</t>
  </si>
  <si>
    <t>2025/02/13</t>
  </si>
  <si>
    <t>2025/02/12</t>
  </si>
  <si>
    <t>2025/02/11</t>
  </si>
  <si>
    <t>2025/02/08</t>
  </si>
  <si>
    <t>2025/02/07</t>
  </si>
  <si>
    <t>2025/02/06</t>
  </si>
  <si>
    <t>2025/02/05</t>
  </si>
  <si>
    <t>2025/02/04</t>
  </si>
  <si>
    <t>2025/01/23</t>
  </si>
  <si>
    <t>2025/01/22</t>
  </si>
  <si>
    <t>2025/01/21</t>
  </si>
  <si>
    <t>2025/01/18</t>
  </si>
  <si>
    <t>2025/01/17</t>
  </si>
  <si>
    <t>2025/01/15</t>
  </si>
  <si>
    <t>2025/01/14</t>
  </si>
  <si>
    <t>2025/01/09</t>
  </si>
  <si>
    <t>2025/01/08</t>
  </si>
  <si>
    <t>2025/01/04</t>
  </si>
  <si>
    <t>2025/01/03</t>
  </si>
  <si>
    <t>2024/12/27</t>
  </si>
  <si>
    <t>2024/12/26</t>
  </si>
  <si>
    <t>2024/12/25</t>
  </si>
  <si>
    <t>2024/12/21</t>
  </si>
  <si>
    <t>2024/12/19</t>
  </si>
  <si>
    <t>2024/12/18</t>
  </si>
  <si>
    <t>2024/12/13</t>
  </si>
  <si>
    <t>2024/12/12</t>
  </si>
  <si>
    <t>2019/05/04</t>
  </si>
  <si>
    <t>2019/05/03</t>
  </si>
  <si>
    <t>2019/05/01</t>
  </si>
  <si>
    <t>2019/04/25</t>
  </si>
  <si>
    <t>2019/04/24</t>
  </si>
  <si>
    <t>2019/04/23</t>
  </si>
  <si>
    <t>2019/04/18</t>
  </si>
  <si>
    <t>2019/04/16</t>
  </si>
  <si>
    <t>2019/04/13</t>
  </si>
  <si>
    <t>2019/04/12</t>
  </si>
  <si>
    <t>2019/04/11</t>
  </si>
  <si>
    <t>2019/04/09</t>
  </si>
  <si>
    <t>2019/04/04</t>
  </si>
  <si>
    <t>2019/04/03</t>
  </si>
  <si>
    <t>2019/03/30</t>
  </si>
  <si>
    <t>2019/03/29</t>
  </si>
  <si>
    <t>2019/03/26</t>
  </si>
  <si>
    <t>2019/03/22</t>
  </si>
  <si>
    <t>2019/03/20</t>
  </si>
  <si>
    <t>2019/03/19</t>
  </si>
  <si>
    <t>2019/03/16</t>
  </si>
  <si>
    <t>2019/03/15</t>
  </si>
  <si>
    <t>2019/03/14</t>
  </si>
  <si>
    <t>2019/03/13</t>
  </si>
  <si>
    <t>2019/03/09</t>
  </si>
  <si>
    <t>2019/03/07</t>
  </si>
  <si>
    <t>2019/03/06</t>
  </si>
  <si>
    <t>2019/02/27</t>
  </si>
  <si>
    <t>2019/02/26</t>
  </si>
  <si>
    <t>2019/02/23</t>
  </si>
  <si>
    <t>2019/02/22</t>
  </si>
  <si>
    <t>2019/02/16</t>
  </si>
  <si>
    <t>2019/02/14</t>
  </si>
  <si>
    <t>2019/02/13</t>
  </si>
  <si>
    <t>2019/01/31</t>
  </si>
  <si>
    <t>2019/01/26</t>
  </si>
  <si>
    <t>2019/01/25</t>
  </si>
  <si>
    <t>2019/01/23</t>
  </si>
  <si>
    <t>2019/01/19</t>
  </si>
  <si>
    <t>2019/01/17</t>
  </si>
  <si>
    <t>2019/01/16</t>
  </si>
  <si>
    <t>2019/01/12</t>
  </si>
  <si>
    <t>2019/01/10</t>
  </si>
  <si>
    <t>2019/01/09</t>
  </si>
  <si>
    <t>2019/01/05</t>
  </si>
  <si>
    <t>TXFN0001 Strategy</t>
    <phoneticPr fontId="2" type="noConversion"/>
  </si>
  <si>
    <t>TXFN0002 Strategy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</si>
</sst>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76" formatCode="#,##0_);[Red]\(#,##0\)"/>
    <numFmt numFmtId="177" formatCode="0.0%"/>
    <numFmt numFmtId="178" formatCode="#,##0.00_);[Red]\(#,##0.00\)"/>
    <numFmt numFmtId="179" formatCode="0.00_);[Red]\(0.00\)"/>
    <numFmt numFmtId="180" formatCode="0.0000"/>
    <numFmt numFmtId="181" formatCode="yyyy\-mm\-dd;@"/>
    <numFmt numFmtId="182" formatCode="&quot;$&quot;#,##0.00_);[Red]\(&quot;$&quot;#,##0.00\)"/>
    <numFmt numFmtId="183" formatCode="0_);[Red]\(0\)"/>
    <numFmt numFmtId="184" formatCode="_-* #,##0_-;\-* #,##0_-;_-* &quot;-&quot;??_-;_-@_-"/>
    <numFmt numFmtId="185" formatCode="#,##0.00_ ;[Red]\-#,##0.00\ "/>
  </numFmts>
  <fonts count="14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Calibri"/>
      <family val="2"/>
    </font>
    <font>
      <sz val="12"/>
      <color theme="1"/>
      <name val="新細明體"/>
      <family val="2"/>
      <charset val="136"/>
    </font>
    <font>
      <sz val="12"/>
      <color theme="1"/>
      <name val="細明體"/>
      <family val="3"/>
      <charset val="136"/>
    </font>
    <font>
      <sz val="12"/>
      <color rgb="FF000000"/>
      <name val="細明體"/>
      <family val="3"/>
      <charset val="136"/>
    </font>
    <font>
      <sz val="12"/>
      <color rgb="FF000000"/>
      <name val="Calibri"/>
      <family val="2"/>
    </font>
    <font>
      <sz val="12"/>
      <color theme="8"/>
      <name val="新細明體"/>
      <family val="1"/>
      <charset val="136"/>
      <scheme val="minor"/>
    </font>
    <font>
      <sz val="14.4"/>
      <color theme="1"/>
      <name val="Calibri"/>
      <family val="2"/>
    </font>
    <font>
      <sz val="12"/>
      <color theme="1"/>
      <name val="細明體"/>
      <family val="2"/>
      <charset val="136"/>
    </font>
    <font>
      <b/>
      <sz val="12"/>
      <color theme="1"/>
      <name val="Calibri"/>
      <family val="2"/>
    </font>
    <font>
      <b/>
      <sz val="12"/>
      <color theme="1"/>
      <name val="細明體"/>
      <family val="2"/>
      <charset val="136"/>
    </font>
    <font>
      <b/>
      <sz val="12"/>
      <color theme="1"/>
      <name val="微軟正黑體"/>
      <family val="2"/>
      <charset val="136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</cellStyleXfs>
  <cellXfs count="89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176" fontId="3" fillId="2" borderId="0" xfId="0" applyNumberFormat="1" applyFont="1" applyFill="1" applyAlignment="1">
      <alignment horizontal="left" vertical="center"/>
    </xf>
    <xf numFmtId="178" fontId="3" fillId="2" borderId="0" xfId="1" applyNumberFormat="1" applyFont="1" applyFill="1" applyAlignment="1">
      <alignment horizontal="left" vertical="center"/>
    </xf>
    <xf numFmtId="0" fontId="0" fillId="0" borderId="0" xfId="0">
      <alignment vertical="center"/>
    </xf>
    <xf numFmtId="0" fontId="8" fillId="0" borderId="0" xfId="0" applyFont="1">
      <alignment vertical="center"/>
    </xf>
    <xf numFmtId="176" fontId="3" fillId="2" borderId="0" xfId="0" applyNumberFormat="1" applyFont="1" applyFill="1">
      <alignment vertical="center"/>
    </xf>
    <xf numFmtId="179" fontId="3" fillId="0" borderId="0" xfId="0" applyNumberFormat="1" applyFont="1">
      <alignment vertical="center"/>
    </xf>
    <xf numFmtId="0" fontId="9" fillId="0" borderId="0" xfId="0" applyFont="1">
      <alignment vertical="center"/>
    </xf>
    <xf numFmtId="17" fontId="3" fillId="0" borderId="0" xfId="0" applyNumberFormat="1" applyFont="1">
      <alignment vertical="center"/>
    </xf>
    <xf numFmtId="10" fontId="0" fillId="0" borderId="0" xfId="0" applyNumberFormat="1">
      <alignment vertical="center"/>
    </xf>
    <xf numFmtId="10" fontId="0" fillId="0" borderId="0" xfId="1" applyNumberFormat="1" applyFont="1" applyBorder="1">
      <alignment vertical="center"/>
    </xf>
    <xf numFmtId="10" fontId="3" fillId="2" borderId="0" xfId="1" applyNumberFormat="1" applyFont="1" applyFill="1" applyBorder="1">
      <alignment vertical="center"/>
    </xf>
    <xf numFmtId="0" fontId="3" fillId="0" borderId="0" xfId="0" applyFont="1" applyAlignment="1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0" fontId="3" fillId="2" borderId="0" xfId="0" applyFont="1" applyFill="1">
      <alignment vertical="center"/>
    </xf>
    <xf numFmtId="10" fontId="3" fillId="2" borderId="0" xfId="1" applyNumberFormat="1" applyFont="1" applyFill="1">
      <alignment vertical="center"/>
    </xf>
    <xf numFmtId="0" fontId="3" fillId="2" borderId="0" xfId="0" applyFont="1" applyFill="1" applyAlignment="1">
      <alignment horizontal="left" vertical="center"/>
    </xf>
    <xf numFmtId="10" fontId="3" fillId="2" borderId="0" xfId="1" applyNumberFormat="1" applyFont="1" applyFill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177" fontId="3" fillId="2" borderId="0" xfId="1" applyNumberFormat="1" applyFont="1" applyFill="1" applyAlignment="1">
      <alignment horizontal="left" vertical="center"/>
    </xf>
    <xf numFmtId="2" fontId="3" fillId="2" borderId="0" xfId="0" applyNumberFormat="1" applyFont="1" applyFill="1" applyAlignment="1">
      <alignment horizontal="left" vertical="center"/>
    </xf>
    <xf numFmtId="0" fontId="6" fillId="2" borderId="0" xfId="0" applyFont="1" applyFill="1" applyAlignment="1">
      <alignment horizontal="left" vertical="center"/>
    </xf>
    <xf numFmtId="0" fontId="8" fillId="0" borderId="0" xfId="0" applyFont="1">
      <alignment vertical="center"/>
    </xf>
    <xf numFmtId="177" fontId="3" fillId="2" borderId="0" xfId="1" applyNumberFormat="1" applyFont="1" applyFill="1">
      <alignment vertical="center"/>
    </xf>
    <xf numFmtId="2" fontId="3" fillId="2" borderId="0" xfId="0" applyNumberFormat="1" applyFont="1" applyFill="1">
      <alignment vertical="center"/>
    </xf>
    <xf numFmtId="179" fontId="3" fillId="2" borderId="0" xfId="0" applyNumberFormat="1" applyFont="1" applyFill="1">
      <alignment vertical="center"/>
    </xf>
    <xf numFmtId="179" fontId="3" fillId="0" borderId="0" xfId="0" applyNumberFormat="1" applyFont="1">
      <alignment vertical="center"/>
    </xf>
    <xf numFmtId="14" fontId="3" fillId="0" borderId="0" xfId="0" applyNumberFormat="1" applyFont="1">
      <alignment vertical="center"/>
    </xf>
    <xf numFmtId="0" fontId="9" fillId="0" borderId="0" xfId="0" applyFont="1">
      <alignment vertical="center"/>
    </xf>
    <xf numFmtId="17" fontId="3" fillId="0" borderId="0" xfId="0" applyNumberFormat="1" applyFont="1">
      <alignment vertical="center"/>
    </xf>
    <xf numFmtId="180" fontId="3" fillId="2" borderId="0" xfId="0" applyNumberFormat="1" applyFont="1" applyFill="1" applyAlignment="1">
      <alignment horizontal="left" vertical="center"/>
    </xf>
    <xf numFmtId="0" fontId="10" fillId="2" borderId="0" xfId="0" applyFont="1" applyFill="1">
      <alignment vertical="center"/>
    </xf>
    <xf numFmtId="179" fontId="3" fillId="2" borderId="0" xfId="1" applyNumberFormat="1" applyFont="1" applyFill="1">
      <alignment vertical="center"/>
    </xf>
    <xf numFmtId="10" fontId="7" fillId="2" borderId="0" xfId="0" applyNumberFormat="1" applyFont="1" applyFill="1" applyAlignment="1">
      <alignment horizontal="right" vertical="center"/>
    </xf>
    <xf numFmtId="43" fontId="3" fillId="2" borderId="0" xfId="2" applyFont="1" applyFill="1">
      <alignment vertical="center"/>
    </xf>
    <xf numFmtId="179" fontId="3" fillId="0" borderId="2" xfId="0" applyNumberFormat="1" applyFont="1" applyBorder="1">
      <alignment vertical="center"/>
    </xf>
    <xf numFmtId="179" fontId="11" fillId="0" borderId="1" xfId="0" applyNumberFormat="1" applyFont="1" applyBorder="1">
      <alignment vertical="center"/>
    </xf>
    <xf numFmtId="0" fontId="0" fillId="0" borderId="0" xfId="0">
      <alignment vertical="center"/>
    </xf>
    <xf numFmtId="181" fontId="0" fillId="0" borderId="0" xfId="0" applyNumberFormat="1" applyAlignment="1">
      <alignment horizontal="center" vertical="center"/>
    </xf>
    <xf numFmtId="10" fontId="0" fillId="0" borderId="0" xfId="1" applyNumberFormat="1" applyFont="1">
      <alignment vertical="center"/>
    </xf>
    <xf numFmtId="14" fontId="0" fillId="0" borderId="0" xfId="0" applyNumberFormat="1" applyAlignment="1">
      <alignment horizontal="center" vertical="center"/>
    </xf>
    <xf numFmtId="0" fontId="3" fillId="2" borderId="0" xfId="0" applyFont="1" applyFill="1" applyBorder="1">
      <alignment vertical="center"/>
    </xf>
    <xf numFmtId="179" fontId="0" fillId="0" borderId="0" xfId="0" applyNumberFormat="1">
      <alignment vertical="center"/>
    </xf>
    <xf numFmtId="179" fontId="3" fillId="2" borderId="0" xfId="0" applyNumberFormat="1" applyFont="1" applyFill="1" applyAlignment="1">
      <alignment horizontal="left"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0" fontId="3" fillId="2" borderId="0" xfId="0" applyFont="1" applyFill="1">
      <alignment vertical="center"/>
    </xf>
    <xf numFmtId="0" fontId="3" fillId="2" borderId="0" xfId="0" applyFont="1" applyFill="1" applyAlignment="1">
      <alignment horizontal="left" vertical="center"/>
    </xf>
    <xf numFmtId="38" fontId="3" fillId="2" borderId="0" xfId="0" applyNumberFormat="1" applyFont="1" applyFill="1" applyAlignment="1">
      <alignment horizontal="left" vertical="center"/>
    </xf>
    <xf numFmtId="10" fontId="3" fillId="2" borderId="0" xfId="1" applyNumberFormat="1" applyFont="1" applyFill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177" fontId="3" fillId="2" borderId="0" xfId="1" applyNumberFormat="1" applyFont="1" applyFill="1" applyAlignment="1">
      <alignment horizontal="left" vertical="center"/>
    </xf>
    <xf numFmtId="2" fontId="3" fillId="2" borderId="0" xfId="0" applyNumberFormat="1" applyFont="1" applyFill="1" applyAlignment="1">
      <alignment horizontal="left" vertical="center"/>
    </xf>
    <xf numFmtId="40" fontId="3" fillId="2" borderId="0" xfId="1" applyNumberFormat="1" applyFont="1" applyFill="1" applyAlignment="1">
      <alignment horizontal="left" vertical="center"/>
    </xf>
    <xf numFmtId="0" fontId="6" fillId="2" borderId="0" xfId="0" applyFont="1" applyFill="1" applyAlignment="1">
      <alignment horizontal="left" vertical="center"/>
    </xf>
    <xf numFmtId="0" fontId="8" fillId="0" borderId="0" xfId="0" applyFont="1">
      <alignment vertical="center"/>
    </xf>
    <xf numFmtId="38" fontId="3" fillId="2" borderId="0" xfId="0" applyNumberFormat="1" applyFont="1" applyFill="1">
      <alignment vertical="center"/>
    </xf>
    <xf numFmtId="177" fontId="3" fillId="2" borderId="0" xfId="1" applyNumberFormat="1" applyFont="1" applyFill="1">
      <alignment vertical="center"/>
    </xf>
    <xf numFmtId="2" fontId="3" fillId="2" borderId="0" xfId="0" applyNumberFormat="1" applyFont="1" applyFill="1">
      <alignment vertical="center"/>
    </xf>
    <xf numFmtId="179" fontId="3" fillId="2" borderId="0" xfId="0" applyNumberFormat="1" applyFont="1" applyFill="1">
      <alignment vertical="center"/>
    </xf>
    <xf numFmtId="179" fontId="3" fillId="0" borderId="0" xfId="0" applyNumberFormat="1" applyFont="1">
      <alignment vertical="center"/>
    </xf>
    <xf numFmtId="0" fontId="10" fillId="2" borderId="0" xfId="0" applyFont="1" applyFill="1">
      <alignment vertical="center"/>
    </xf>
    <xf numFmtId="179" fontId="3" fillId="2" borderId="0" xfId="1" applyNumberFormat="1" applyFont="1" applyFill="1">
      <alignment vertical="center"/>
    </xf>
    <xf numFmtId="10" fontId="3" fillId="2" borderId="0" xfId="1" applyNumberFormat="1" applyFont="1" applyFill="1" applyBorder="1">
      <alignment vertical="center"/>
    </xf>
    <xf numFmtId="179" fontId="10" fillId="0" borderId="0" xfId="0" applyNumberFormat="1" applyFont="1">
      <alignment vertical="center"/>
    </xf>
    <xf numFmtId="14" fontId="10" fillId="0" borderId="0" xfId="0" applyNumberFormat="1" applyFont="1">
      <alignment vertical="center"/>
    </xf>
    <xf numFmtId="14" fontId="9" fillId="0" borderId="0" xfId="0" applyNumberFormat="1" applyFont="1">
      <alignment vertical="center"/>
    </xf>
    <xf numFmtId="14" fontId="3" fillId="0" borderId="0" xfId="0" applyNumberFormat="1" applyFont="1" applyAlignment="1">
      <alignment horizontal="center" vertical="center"/>
    </xf>
    <xf numFmtId="0" fontId="3" fillId="2" borderId="0" xfId="0" applyFont="1" applyFill="1" applyBorder="1">
      <alignment vertical="center"/>
    </xf>
    <xf numFmtId="179" fontId="3" fillId="2" borderId="0" xfId="1" applyNumberFormat="1" applyFont="1" applyFill="1" applyAlignment="1">
      <alignment horizontal="left" vertical="center"/>
    </xf>
    <xf numFmtId="179" fontId="3" fillId="2" borderId="0" xfId="0" applyNumberFormat="1" applyFont="1" applyFill="1" applyBorder="1">
      <alignment vertical="center"/>
    </xf>
    <xf numFmtId="179" fontId="3" fillId="2" borderId="0" xfId="1" applyNumberFormat="1" applyFont="1" applyFill="1" applyBorder="1">
      <alignment vertical="center"/>
    </xf>
    <xf numFmtId="179" fontId="0" fillId="2" borderId="0" xfId="0" applyNumberFormat="1" applyFill="1">
      <alignment vertical="center"/>
    </xf>
    <xf numFmtId="179" fontId="3" fillId="2" borderId="0" xfId="3" applyNumberFormat="1" applyFont="1" applyFill="1">
      <alignment vertical="center"/>
    </xf>
    <xf numFmtId="182" fontId="3" fillId="2" borderId="0" xfId="0" applyNumberFormat="1" applyFont="1" applyFill="1" applyAlignment="1">
      <alignment horizontal="left" vertical="center"/>
    </xf>
    <xf numFmtId="9" fontId="3" fillId="2" borderId="0" xfId="1" applyFont="1" applyFill="1" applyAlignment="1">
      <alignment horizontal="left" vertical="center"/>
    </xf>
    <xf numFmtId="183" fontId="3" fillId="2" borderId="0" xfId="0" applyNumberFormat="1" applyFont="1" applyFill="1" applyAlignment="1">
      <alignment horizontal="left" vertical="center"/>
    </xf>
    <xf numFmtId="43" fontId="3" fillId="2" borderId="0" xfId="2" applyFont="1" applyFill="1" applyBorder="1">
      <alignment vertical="center"/>
    </xf>
    <xf numFmtId="184" fontId="3" fillId="2" borderId="0" xfId="2" applyNumberFormat="1" applyFont="1" applyFill="1" applyBorder="1">
      <alignment vertical="center"/>
    </xf>
    <xf numFmtId="185" fontId="3" fillId="0" borderId="0" xfId="2" applyNumberFormat="1" applyFont="1">
      <alignment vertical="center"/>
    </xf>
    <xf numFmtId="49" fontId="3" fillId="0" borderId="0" xfId="0" applyNumberFormat="1" applyFont="1">
      <alignment vertical="center"/>
    </xf>
    <xf numFmtId="0" fontId="13" fillId="0" borderId="0" xfId="0" applyFont="1">
      <alignment vertical="center"/>
    </xf>
    <xf numFmtId="9" fontId="7" fillId="2" borderId="0" xfId="1" applyFont="1" applyFill="1" applyAlignment="1">
      <alignment horizontal="right" vertical="center"/>
    </xf>
  </cellXfs>
  <cellStyles count="4">
    <cellStyle name="一般" xfId="0" builtinId="0"/>
    <cellStyle name="千分位" xfId="2" builtinId="3"/>
    <cellStyle name="千分位 2" xfId="3" xr:uid="{9B6DD806-85D9-4A21-8029-1191998AD720}"/>
    <cellStyle name="百分比" xfId="1" builtinId="5"/>
  </cellStyles>
  <dxfs count="32"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2.2585197194303703E-2"/>
          <c:y val="0.17694444444444443"/>
          <c:w val="0.87345950980976228"/>
          <c:h val="0.52916192767570724"/>
        </c:manualLayout>
      </c:layout>
      <c:lineChart>
        <c:grouping val="standard"/>
        <c:varyColors val="0"/>
        <c:ser>
          <c:idx val="1"/>
          <c:order val="0"/>
          <c:tx>
            <c:strRef>
              <c:f>週期分析!$C$1</c:f>
              <c:strCache>
                <c:ptCount val="1"/>
                <c:pt idx="0">
                  <c:v>累計損益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週期分析!$A$2:$A$1225</c:f>
              <c:strCache>
                <c:ptCount val="1224"/>
                <c:pt idx="0">
                  <c:v>2025/03/13</c:v>
                </c:pt>
                <c:pt idx="1">
                  <c:v>2025/03/12</c:v>
                </c:pt>
                <c:pt idx="2">
                  <c:v>2025/03/11</c:v>
                </c:pt>
                <c:pt idx="3">
                  <c:v>2025/03/08</c:v>
                </c:pt>
                <c:pt idx="4">
                  <c:v>2025/03/07</c:v>
                </c:pt>
                <c:pt idx="5">
                  <c:v>2025/03/06</c:v>
                </c:pt>
                <c:pt idx="6">
                  <c:v>2025/03/05</c:v>
                </c:pt>
                <c:pt idx="7">
                  <c:v>2025/03/04</c:v>
                </c:pt>
                <c:pt idx="8">
                  <c:v>2025/02/28</c:v>
                </c:pt>
                <c:pt idx="9">
                  <c:v>2025/02/27</c:v>
                </c:pt>
                <c:pt idx="10">
                  <c:v>2025/02/26</c:v>
                </c:pt>
                <c:pt idx="11">
                  <c:v>2025/02/25</c:v>
                </c:pt>
                <c:pt idx="12">
                  <c:v>2025/02/22</c:v>
                </c:pt>
                <c:pt idx="13">
                  <c:v>2025/02/21</c:v>
                </c:pt>
                <c:pt idx="14">
                  <c:v>2025/02/20</c:v>
                </c:pt>
                <c:pt idx="15">
                  <c:v>2025/02/19</c:v>
                </c:pt>
                <c:pt idx="16">
                  <c:v>2025/02/18</c:v>
                </c:pt>
                <c:pt idx="17">
                  <c:v>2025/02/15</c:v>
                </c:pt>
                <c:pt idx="18">
                  <c:v>2025/02/14</c:v>
                </c:pt>
                <c:pt idx="19">
                  <c:v>2025/02/13</c:v>
                </c:pt>
                <c:pt idx="20">
                  <c:v>2025/02/12</c:v>
                </c:pt>
                <c:pt idx="21">
                  <c:v>2025/02/11</c:v>
                </c:pt>
                <c:pt idx="22">
                  <c:v>2025/02/08</c:v>
                </c:pt>
                <c:pt idx="23">
                  <c:v>2025/02/07</c:v>
                </c:pt>
                <c:pt idx="24">
                  <c:v>2025/02/06</c:v>
                </c:pt>
                <c:pt idx="25">
                  <c:v>2025/02/05</c:v>
                </c:pt>
                <c:pt idx="26">
                  <c:v>2025/02/04</c:v>
                </c:pt>
                <c:pt idx="27">
                  <c:v>2025/01/23</c:v>
                </c:pt>
                <c:pt idx="28">
                  <c:v>2025/01/22</c:v>
                </c:pt>
                <c:pt idx="29">
                  <c:v>2025/01/21</c:v>
                </c:pt>
                <c:pt idx="30">
                  <c:v>2025/01/18</c:v>
                </c:pt>
                <c:pt idx="31">
                  <c:v>2025/01/17</c:v>
                </c:pt>
                <c:pt idx="32">
                  <c:v>2025/01/16</c:v>
                </c:pt>
                <c:pt idx="33">
                  <c:v>2025/01/15</c:v>
                </c:pt>
                <c:pt idx="34">
                  <c:v>2025/01/14</c:v>
                </c:pt>
                <c:pt idx="35">
                  <c:v>2025/01/11</c:v>
                </c:pt>
                <c:pt idx="36">
                  <c:v>2025/01/10</c:v>
                </c:pt>
                <c:pt idx="37">
                  <c:v>2025/01/09</c:v>
                </c:pt>
                <c:pt idx="38">
                  <c:v>2025/01/08</c:v>
                </c:pt>
                <c:pt idx="39">
                  <c:v>2025/01/07</c:v>
                </c:pt>
                <c:pt idx="40">
                  <c:v>2025/01/04</c:v>
                </c:pt>
                <c:pt idx="41">
                  <c:v>2025/01/03</c:v>
                </c:pt>
                <c:pt idx="42">
                  <c:v>2025/01/01</c:v>
                </c:pt>
                <c:pt idx="43">
                  <c:v>2024/12/31</c:v>
                </c:pt>
                <c:pt idx="44">
                  <c:v>2024/12/28</c:v>
                </c:pt>
                <c:pt idx="45">
                  <c:v>2024/12/27</c:v>
                </c:pt>
                <c:pt idx="46">
                  <c:v>2024/12/26</c:v>
                </c:pt>
                <c:pt idx="47">
                  <c:v>2024/12/25</c:v>
                </c:pt>
                <c:pt idx="48">
                  <c:v>2024/12/24</c:v>
                </c:pt>
                <c:pt idx="49">
                  <c:v>2024/12/21</c:v>
                </c:pt>
                <c:pt idx="50">
                  <c:v>2024/12/20</c:v>
                </c:pt>
                <c:pt idx="51">
                  <c:v>2024/12/19</c:v>
                </c:pt>
                <c:pt idx="52">
                  <c:v>2024/12/18</c:v>
                </c:pt>
                <c:pt idx="53">
                  <c:v>2024/12/17</c:v>
                </c:pt>
                <c:pt idx="54">
                  <c:v>2024/12/14</c:v>
                </c:pt>
                <c:pt idx="55">
                  <c:v>2024/12/13</c:v>
                </c:pt>
                <c:pt idx="56">
                  <c:v>2024/12/12</c:v>
                </c:pt>
                <c:pt idx="57">
                  <c:v>2024/12/11</c:v>
                </c:pt>
                <c:pt idx="58">
                  <c:v>2024/12/10</c:v>
                </c:pt>
                <c:pt idx="59">
                  <c:v>2024/12/07</c:v>
                </c:pt>
                <c:pt idx="60">
                  <c:v>2024/12/06</c:v>
                </c:pt>
                <c:pt idx="61">
                  <c:v>2024/12/05</c:v>
                </c:pt>
                <c:pt idx="62">
                  <c:v>2024/12/04</c:v>
                </c:pt>
                <c:pt idx="63">
                  <c:v>2024/12/03</c:v>
                </c:pt>
                <c:pt idx="64">
                  <c:v>2024/11/30</c:v>
                </c:pt>
                <c:pt idx="65">
                  <c:v>2024/11/29</c:v>
                </c:pt>
                <c:pt idx="66">
                  <c:v>2024/11/28</c:v>
                </c:pt>
                <c:pt idx="67">
                  <c:v>2024/11/27</c:v>
                </c:pt>
                <c:pt idx="68">
                  <c:v>2024/11/26</c:v>
                </c:pt>
                <c:pt idx="69">
                  <c:v>2024/11/23</c:v>
                </c:pt>
                <c:pt idx="70">
                  <c:v>2024/11/22</c:v>
                </c:pt>
                <c:pt idx="71">
                  <c:v>2024/11/21</c:v>
                </c:pt>
                <c:pt idx="72">
                  <c:v>2024/11/20</c:v>
                </c:pt>
                <c:pt idx="73">
                  <c:v>2024/11/19</c:v>
                </c:pt>
                <c:pt idx="74">
                  <c:v>2024/11/16</c:v>
                </c:pt>
                <c:pt idx="75">
                  <c:v>2024/11/15</c:v>
                </c:pt>
                <c:pt idx="76">
                  <c:v>2024/11/14</c:v>
                </c:pt>
                <c:pt idx="77">
                  <c:v>2024/11/13</c:v>
                </c:pt>
                <c:pt idx="78">
                  <c:v>2024/11/12</c:v>
                </c:pt>
                <c:pt idx="79">
                  <c:v>2024/11/09</c:v>
                </c:pt>
                <c:pt idx="80">
                  <c:v>2024/11/08</c:v>
                </c:pt>
                <c:pt idx="81">
                  <c:v>2024/11/07</c:v>
                </c:pt>
                <c:pt idx="82">
                  <c:v>2024/11/06</c:v>
                </c:pt>
                <c:pt idx="83">
                  <c:v>2024/11/05</c:v>
                </c:pt>
                <c:pt idx="84">
                  <c:v>2024/11/02</c:v>
                </c:pt>
                <c:pt idx="85">
                  <c:v>2024/10/31</c:v>
                </c:pt>
                <c:pt idx="86">
                  <c:v>2024/10/30</c:v>
                </c:pt>
                <c:pt idx="87">
                  <c:v>2024/10/29</c:v>
                </c:pt>
                <c:pt idx="88">
                  <c:v>2024/10/26</c:v>
                </c:pt>
                <c:pt idx="89">
                  <c:v>2024/10/25</c:v>
                </c:pt>
                <c:pt idx="90">
                  <c:v>2024/10/24</c:v>
                </c:pt>
                <c:pt idx="91">
                  <c:v>2024/10/23</c:v>
                </c:pt>
                <c:pt idx="92">
                  <c:v>2024/10/22</c:v>
                </c:pt>
                <c:pt idx="93">
                  <c:v>2024/10/19</c:v>
                </c:pt>
                <c:pt idx="94">
                  <c:v>2024/10/18</c:v>
                </c:pt>
                <c:pt idx="95">
                  <c:v>2024/10/17</c:v>
                </c:pt>
                <c:pt idx="96">
                  <c:v>2024/10/16</c:v>
                </c:pt>
                <c:pt idx="97">
                  <c:v>2024/10/15</c:v>
                </c:pt>
                <c:pt idx="98">
                  <c:v>2024/10/12</c:v>
                </c:pt>
                <c:pt idx="99">
                  <c:v>2024/10/10</c:v>
                </c:pt>
                <c:pt idx="100">
                  <c:v>2024/10/09</c:v>
                </c:pt>
                <c:pt idx="101">
                  <c:v>2024/10/08</c:v>
                </c:pt>
                <c:pt idx="102">
                  <c:v>2024/10/05</c:v>
                </c:pt>
                <c:pt idx="103">
                  <c:v>2024/10/02</c:v>
                </c:pt>
                <c:pt idx="104">
                  <c:v>2024/10/01</c:v>
                </c:pt>
                <c:pt idx="105">
                  <c:v>2024/09/28</c:v>
                </c:pt>
                <c:pt idx="106">
                  <c:v>2024/09/27</c:v>
                </c:pt>
                <c:pt idx="107">
                  <c:v>2024/09/26</c:v>
                </c:pt>
                <c:pt idx="108">
                  <c:v>2024/09/25</c:v>
                </c:pt>
                <c:pt idx="109">
                  <c:v>2024/09/24</c:v>
                </c:pt>
                <c:pt idx="110">
                  <c:v>2024/09/21</c:v>
                </c:pt>
                <c:pt idx="111">
                  <c:v>2024/09/20</c:v>
                </c:pt>
                <c:pt idx="112">
                  <c:v>2024/09/19</c:v>
                </c:pt>
                <c:pt idx="113">
                  <c:v>2024/09/17</c:v>
                </c:pt>
                <c:pt idx="114">
                  <c:v>2024/09/14</c:v>
                </c:pt>
                <c:pt idx="115">
                  <c:v>2024/09/13</c:v>
                </c:pt>
                <c:pt idx="116">
                  <c:v>2024/09/12</c:v>
                </c:pt>
                <c:pt idx="117">
                  <c:v>2024/09/11</c:v>
                </c:pt>
                <c:pt idx="118">
                  <c:v>2024/09/10</c:v>
                </c:pt>
                <c:pt idx="119">
                  <c:v>2024/09/07</c:v>
                </c:pt>
                <c:pt idx="120">
                  <c:v>2024/09/06</c:v>
                </c:pt>
                <c:pt idx="121">
                  <c:v>2024/09/05</c:v>
                </c:pt>
                <c:pt idx="122">
                  <c:v>2024/09/04</c:v>
                </c:pt>
                <c:pt idx="123">
                  <c:v>2024/09/03</c:v>
                </c:pt>
                <c:pt idx="124">
                  <c:v>2024/08/31</c:v>
                </c:pt>
                <c:pt idx="125">
                  <c:v>2024/08/30</c:v>
                </c:pt>
                <c:pt idx="126">
                  <c:v>2024/08/29</c:v>
                </c:pt>
                <c:pt idx="127">
                  <c:v>2024/08/28</c:v>
                </c:pt>
                <c:pt idx="128">
                  <c:v>2024/08/27</c:v>
                </c:pt>
                <c:pt idx="129">
                  <c:v>2024/08/24</c:v>
                </c:pt>
                <c:pt idx="130">
                  <c:v>2024/08/23</c:v>
                </c:pt>
                <c:pt idx="131">
                  <c:v>2024/08/22</c:v>
                </c:pt>
                <c:pt idx="132">
                  <c:v>2024/08/21</c:v>
                </c:pt>
                <c:pt idx="133">
                  <c:v>2024/08/20</c:v>
                </c:pt>
                <c:pt idx="134">
                  <c:v>2024/08/17</c:v>
                </c:pt>
                <c:pt idx="135">
                  <c:v>2024/08/16</c:v>
                </c:pt>
                <c:pt idx="136">
                  <c:v>2024/08/15</c:v>
                </c:pt>
                <c:pt idx="137">
                  <c:v>2024/08/14</c:v>
                </c:pt>
                <c:pt idx="138">
                  <c:v>2024/08/13</c:v>
                </c:pt>
                <c:pt idx="139">
                  <c:v>2024/08/10</c:v>
                </c:pt>
                <c:pt idx="140">
                  <c:v>2024/08/09</c:v>
                </c:pt>
                <c:pt idx="141">
                  <c:v>2024/08/08</c:v>
                </c:pt>
                <c:pt idx="142">
                  <c:v>2024/08/07</c:v>
                </c:pt>
                <c:pt idx="143">
                  <c:v>2024/08/06</c:v>
                </c:pt>
                <c:pt idx="144">
                  <c:v>2024/08/03</c:v>
                </c:pt>
                <c:pt idx="145">
                  <c:v>2024/08/02</c:v>
                </c:pt>
                <c:pt idx="146">
                  <c:v>2024/08/01</c:v>
                </c:pt>
                <c:pt idx="147">
                  <c:v>2024/07/31</c:v>
                </c:pt>
                <c:pt idx="148">
                  <c:v>2024/07/30</c:v>
                </c:pt>
                <c:pt idx="149">
                  <c:v>2024/07/27</c:v>
                </c:pt>
                <c:pt idx="150">
                  <c:v>2024/07/24</c:v>
                </c:pt>
                <c:pt idx="151">
                  <c:v>2024/07/23</c:v>
                </c:pt>
                <c:pt idx="152">
                  <c:v>2024/07/20</c:v>
                </c:pt>
                <c:pt idx="153">
                  <c:v>2024/07/19</c:v>
                </c:pt>
                <c:pt idx="154">
                  <c:v>2024/07/18</c:v>
                </c:pt>
                <c:pt idx="155">
                  <c:v>2024/07/17</c:v>
                </c:pt>
                <c:pt idx="156">
                  <c:v>2024/07/16</c:v>
                </c:pt>
                <c:pt idx="157">
                  <c:v>2024/07/13</c:v>
                </c:pt>
                <c:pt idx="158">
                  <c:v>2024/07/12</c:v>
                </c:pt>
                <c:pt idx="159">
                  <c:v>2024/07/11</c:v>
                </c:pt>
                <c:pt idx="160">
                  <c:v>2024/07/10</c:v>
                </c:pt>
                <c:pt idx="161">
                  <c:v>2024/07/09</c:v>
                </c:pt>
                <c:pt idx="162">
                  <c:v>2024/07/06</c:v>
                </c:pt>
                <c:pt idx="163">
                  <c:v>2024/07/05</c:v>
                </c:pt>
                <c:pt idx="164">
                  <c:v>2024/07/04</c:v>
                </c:pt>
                <c:pt idx="165">
                  <c:v>2024/07/03</c:v>
                </c:pt>
                <c:pt idx="166">
                  <c:v>2024/07/02</c:v>
                </c:pt>
                <c:pt idx="167">
                  <c:v>2024/06/29</c:v>
                </c:pt>
                <c:pt idx="168">
                  <c:v>2024/06/28</c:v>
                </c:pt>
                <c:pt idx="169">
                  <c:v>2024/06/27</c:v>
                </c:pt>
                <c:pt idx="170">
                  <c:v>2024/06/26</c:v>
                </c:pt>
                <c:pt idx="171">
                  <c:v>2024/06/25</c:v>
                </c:pt>
                <c:pt idx="172">
                  <c:v>2024/06/22</c:v>
                </c:pt>
                <c:pt idx="173">
                  <c:v>2024/06/21</c:v>
                </c:pt>
                <c:pt idx="174">
                  <c:v>2024/06/20</c:v>
                </c:pt>
                <c:pt idx="175">
                  <c:v>2024/06/19</c:v>
                </c:pt>
                <c:pt idx="176">
                  <c:v>2024/06/18</c:v>
                </c:pt>
                <c:pt idx="177">
                  <c:v>2024/06/15</c:v>
                </c:pt>
                <c:pt idx="178">
                  <c:v>2024/06/14</c:v>
                </c:pt>
                <c:pt idx="179">
                  <c:v>2024/06/13</c:v>
                </c:pt>
                <c:pt idx="180">
                  <c:v>2024/06/12</c:v>
                </c:pt>
                <c:pt idx="181">
                  <c:v>2024/06/08</c:v>
                </c:pt>
                <c:pt idx="182">
                  <c:v>2024/06/07</c:v>
                </c:pt>
                <c:pt idx="183">
                  <c:v>2024/06/06</c:v>
                </c:pt>
                <c:pt idx="184">
                  <c:v>2024/06/05</c:v>
                </c:pt>
                <c:pt idx="185">
                  <c:v>2024/06/04</c:v>
                </c:pt>
                <c:pt idx="186">
                  <c:v>2024/06/01</c:v>
                </c:pt>
                <c:pt idx="187">
                  <c:v>2024/05/31</c:v>
                </c:pt>
                <c:pt idx="188">
                  <c:v>2024/05/30</c:v>
                </c:pt>
                <c:pt idx="189">
                  <c:v>2024/05/29</c:v>
                </c:pt>
                <c:pt idx="190">
                  <c:v>2024/05/28</c:v>
                </c:pt>
                <c:pt idx="191">
                  <c:v>2024/05/25</c:v>
                </c:pt>
                <c:pt idx="192">
                  <c:v>2024/05/24</c:v>
                </c:pt>
                <c:pt idx="193">
                  <c:v>2024/05/23</c:v>
                </c:pt>
                <c:pt idx="194">
                  <c:v>2024/05/22</c:v>
                </c:pt>
                <c:pt idx="195">
                  <c:v>2024/05/21</c:v>
                </c:pt>
                <c:pt idx="196">
                  <c:v>2024/05/18</c:v>
                </c:pt>
                <c:pt idx="197">
                  <c:v>2024/05/17</c:v>
                </c:pt>
                <c:pt idx="198">
                  <c:v>2024/05/16</c:v>
                </c:pt>
                <c:pt idx="199">
                  <c:v>2024/05/15</c:v>
                </c:pt>
                <c:pt idx="200">
                  <c:v>2024/05/14</c:v>
                </c:pt>
                <c:pt idx="201">
                  <c:v>2024/05/11</c:v>
                </c:pt>
                <c:pt idx="202">
                  <c:v>2024/05/10</c:v>
                </c:pt>
                <c:pt idx="203">
                  <c:v>2024/05/09</c:v>
                </c:pt>
                <c:pt idx="204">
                  <c:v>2024/05/08</c:v>
                </c:pt>
                <c:pt idx="205">
                  <c:v>2024/05/07</c:v>
                </c:pt>
                <c:pt idx="206">
                  <c:v>2024/05/04</c:v>
                </c:pt>
                <c:pt idx="207">
                  <c:v>2024/05/03</c:v>
                </c:pt>
                <c:pt idx="208">
                  <c:v>2024/05/01</c:v>
                </c:pt>
                <c:pt idx="209">
                  <c:v>2024/04/30</c:v>
                </c:pt>
                <c:pt idx="210">
                  <c:v>2024/04/27</c:v>
                </c:pt>
                <c:pt idx="211">
                  <c:v>2024/04/26</c:v>
                </c:pt>
                <c:pt idx="212">
                  <c:v>2024/04/25</c:v>
                </c:pt>
                <c:pt idx="213">
                  <c:v>2024/04/24</c:v>
                </c:pt>
                <c:pt idx="214">
                  <c:v>2024/04/23</c:v>
                </c:pt>
                <c:pt idx="215">
                  <c:v>2024/04/20</c:v>
                </c:pt>
                <c:pt idx="216">
                  <c:v>2024/04/19</c:v>
                </c:pt>
                <c:pt idx="217">
                  <c:v>2024/04/18</c:v>
                </c:pt>
                <c:pt idx="218">
                  <c:v>2024/04/17</c:v>
                </c:pt>
                <c:pt idx="219">
                  <c:v>2024/04/16</c:v>
                </c:pt>
                <c:pt idx="220">
                  <c:v>2024/04/13</c:v>
                </c:pt>
                <c:pt idx="221">
                  <c:v>2024/04/12</c:v>
                </c:pt>
                <c:pt idx="222">
                  <c:v>2024/04/11</c:v>
                </c:pt>
                <c:pt idx="223">
                  <c:v>2024/04/10</c:v>
                </c:pt>
                <c:pt idx="224">
                  <c:v>2024/04/09</c:v>
                </c:pt>
                <c:pt idx="225">
                  <c:v>2024/04/04</c:v>
                </c:pt>
                <c:pt idx="226">
                  <c:v>2024/04/03</c:v>
                </c:pt>
                <c:pt idx="227">
                  <c:v>2024/04/02</c:v>
                </c:pt>
                <c:pt idx="228">
                  <c:v>2024/03/30</c:v>
                </c:pt>
                <c:pt idx="229">
                  <c:v>2024/03/29</c:v>
                </c:pt>
                <c:pt idx="230">
                  <c:v>2024/03/28</c:v>
                </c:pt>
                <c:pt idx="231">
                  <c:v>2024/03/27</c:v>
                </c:pt>
                <c:pt idx="232">
                  <c:v>2024/03/26</c:v>
                </c:pt>
                <c:pt idx="233">
                  <c:v>2024/03/23</c:v>
                </c:pt>
                <c:pt idx="234">
                  <c:v>2024/03/22</c:v>
                </c:pt>
                <c:pt idx="235">
                  <c:v>2024/03/21</c:v>
                </c:pt>
                <c:pt idx="236">
                  <c:v>2024/03/20</c:v>
                </c:pt>
                <c:pt idx="237">
                  <c:v>2024/03/19</c:v>
                </c:pt>
                <c:pt idx="238">
                  <c:v>2024/03/16</c:v>
                </c:pt>
                <c:pt idx="239">
                  <c:v>2024/03/15</c:v>
                </c:pt>
                <c:pt idx="240">
                  <c:v>2024/03/14</c:v>
                </c:pt>
                <c:pt idx="241">
                  <c:v>2024/03/13</c:v>
                </c:pt>
                <c:pt idx="242">
                  <c:v>2024/03/12</c:v>
                </c:pt>
                <c:pt idx="243">
                  <c:v>2024/03/09</c:v>
                </c:pt>
                <c:pt idx="244">
                  <c:v>2024/03/08</c:v>
                </c:pt>
                <c:pt idx="245">
                  <c:v>2024/03/07</c:v>
                </c:pt>
                <c:pt idx="246">
                  <c:v>2024/03/06</c:v>
                </c:pt>
                <c:pt idx="247">
                  <c:v>2024/03/05</c:v>
                </c:pt>
                <c:pt idx="248">
                  <c:v>2024/03/02</c:v>
                </c:pt>
                <c:pt idx="249">
                  <c:v>2024/03/01</c:v>
                </c:pt>
                <c:pt idx="250">
                  <c:v>2024/02/28</c:v>
                </c:pt>
                <c:pt idx="251">
                  <c:v>2024/02/27</c:v>
                </c:pt>
                <c:pt idx="252">
                  <c:v>2024/02/24</c:v>
                </c:pt>
                <c:pt idx="253">
                  <c:v>2024/02/23</c:v>
                </c:pt>
                <c:pt idx="254">
                  <c:v>2024/02/22</c:v>
                </c:pt>
                <c:pt idx="255">
                  <c:v>2024/02/21</c:v>
                </c:pt>
                <c:pt idx="256">
                  <c:v>2024/02/20</c:v>
                </c:pt>
                <c:pt idx="257">
                  <c:v>2024/02/17</c:v>
                </c:pt>
                <c:pt idx="258">
                  <c:v>2024/02/16</c:v>
                </c:pt>
                <c:pt idx="259">
                  <c:v>2024/02/06</c:v>
                </c:pt>
                <c:pt idx="260">
                  <c:v>2024/02/03</c:v>
                </c:pt>
                <c:pt idx="261">
                  <c:v>2024/02/02</c:v>
                </c:pt>
                <c:pt idx="262">
                  <c:v>2024/02/01</c:v>
                </c:pt>
                <c:pt idx="263">
                  <c:v>2024/01/31</c:v>
                </c:pt>
                <c:pt idx="264">
                  <c:v>2024/01/30</c:v>
                </c:pt>
                <c:pt idx="265">
                  <c:v>2024/01/27</c:v>
                </c:pt>
                <c:pt idx="266">
                  <c:v>2024/01/26</c:v>
                </c:pt>
                <c:pt idx="267">
                  <c:v>2024/01/25</c:v>
                </c:pt>
                <c:pt idx="268">
                  <c:v>2024/01/24</c:v>
                </c:pt>
                <c:pt idx="269">
                  <c:v>2024/01/23</c:v>
                </c:pt>
                <c:pt idx="270">
                  <c:v>2024/01/20</c:v>
                </c:pt>
                <c:pt idx="271">
                  <c:v>2024/01/19</c:v>
                </c:pt>
                <c:pt idx="272">
                  <c:v>2024/01/18</c:v>
                </c:pt>
                <c:pt idx="273">
                  <c:v>2024/01/17</c:v>
                </c:pt>
                <c:pt idx="274">
                  <c:v>2024/01/16</c:v>
                </c:pt>
                <c:pt idx="275">
                  <c:v>2024/01/13</c:v>
                </c:pt>
                <c:pt idx="276">
                  <c:v>2024/01/12</c:v>
                </c:pt>
                <c:pt idx="277">
                  <c:v>2024/01/11</c:v>
                </c:pt>
                <c:pt idx="278">
                  <c:v>2024/01/10</c:v>
                </c:pt>
                <c:pt idx="279">
                  <c:v>2024/01/09</c:v>
                </c:pt>
                <c:pt idx="280">
                  <c:v>2024/01/06</c:v>
                </c:pt>
                <c:pt idx="281">
                  <c:v>2024/01/05</c:v>
                </c:pt>
                <c:pt idx="282">
                  <c:v>2024/01/04</c:v>
                </c:pt>
                <c:pt idx="283">
                  <c:v>2024/01/03</c:v>
                </c:pt>
                <c:pt idx="284">
                  <c:v>2023/12/30</c:v>
                </c:pt>
                <c:pt idx="285">
                  <c:v>2023/12/29</c:v>
                </c:pt>
                <c:pt idx="286">
                  <c:v>2023/12/28</c:v>
                </c:pt>
                <c:pt idx="287">
                  <c:v>2023/12/27</c:v>
                </c:pt>
                <c:pt idx="288">
                  <c:v>2023/12/26</c:v>
                </c:pt>
                <c:pt idx="289">
                  <c:v>2023/12/23</c:v>
                </c:pt>
                <c:pt idx="290">
                  <c:v>2023/12/22</c:v>
                </c:pt>
                <c:pt idx="291">
                  <c:v>2023/12/21</c:v>
                </c:pt>
                <c:pt idx="292">
                  <c:v>2023/12/20</c:v>
                </c:pt>
                <c:pt idx="293">
                  <c:v>2023/12/19</c:v>
                </c:pt>
                <c:pt idx="294">
                  <c:v>2023/12/16</c:v>
                </c:pt>
                <c:pt idx="295">
                  <c:v>2023/12/15</c:v>
                </c:pt>
                <c:pt idx="296">
                  <c:v>2023/12/14</c:v>
                </c:pt>
                <c:pt idx="297">
                  <c:v>2023/12/13</c:v>
                </c:pt>
                <c:pt idx="298">
                  <c:v>2023/12/12</c:v>
                </c:pt>
                <c:pt idx="299">
                  <c:v>2023/12/09</c:v>
                </c:pt>
                <c:pt idx="300">
                  <c:v>2023/12/08</c:v>
                </c:pt>
                <c:pt idx="301">
                  <c:v>2023/12/07</c:v>
                </c:pt>
                <c:pt idx="302">
                  <c:v>2023/12/06</c:v>
                </c:pt>
                <c:pt idx="303">
                  <c:v>2023/12/05</c:v>
                </c:pt>
                <c:pt idx="304">
                  <c:v>2023/12/02</c:v>
                </c:pt>
                <c:pt idx="305">
                  <c:v>2023/12/01</c:v>
                </c:pt>
                <c:pt idx="306">
                  <c:v>2023/11/30</c:v>
                </c:pt>
                <c:pt idx="307">
                  <c:v>2023/11/29</c:v>
                </c:pt>
                <c:pt idx="308">
                  <c:v>2023/11/28</c:v>
                </c:pt>
                <c:pt idx="309">
                  <c:v>2023/11/25</c:v>
                </c:pt>
                <c:pt idx="310">
                  <c:v>2023/11/24</c:v>
                </c:pt>
                <c:pt idx="311">
                  <c:v>2023/11/23</c:v>
                </c:pt>
                <c:pt idx="312">
                  <c:v>2023/11/22</c:v>
                </c:pt>
                <c:pt idx="313">
                  <c:v>2023/11/21</c:v>
                </c:pt>
                <c:pt idx="314">
                  <c:v>2023/11/18</c:v>
                </c:pt>
                <c:pt idx="315">
                  <c:v>2023/11/17</c:v>
                </c:pt>
                <c:pt idx="316">
                  <c:v>2023/11/16</c:v>
                </c:pt>
                <c:pt idx="317">
                  <c:v>2023/11/15</c:v>
                </c:pt>
                <c:pt idx="318">
                  <c:v>2023/11/14</c:v>
                </c:pt>
                <c:pt idx="319">
                  <c:v>2023/11/11</c:v>
                </c:pt>
                <c:pt idx="320">
                  <c:v>2023/11/10</c:v>
                </c:pt>
                <c:pt idx="321">
                  <c:v>2023/11/09</c:v>
                </c:pt>
                <c:pt idx="322">
                  <c:v>2023/11/08</c:v>
                </c:pt>
                <c:pt idx="323">
                  <c:v>2023/11/07</c:v>
                </c:pt>
                <c:pt idx="324">
                  <c:v>2023/11/04</c:v>
                </c:pt>
                <c:pt idx="325">
                  <c:v>2023/11/03</c:v>
                </c:pt>
                <c:pt idx="326">
                  <c:v>2023/11/02</c:v>
                </c:pt>
                <c:pt idx="327">
                  <c:v>2023/11/01</c:v>
                </c:pt>
                <c:pt idx="328">
                  <c:v>2023/10/31</c:v>
                </c:pt>
                <c:pt idx="329">
                  <c:v>2023/10/28</c:v>
                </c:pt>
                <c:pt idx="330">
                  <c:v>2023/10/27</c:v>
                </c:pt>
                <c:pt idx="331">
                  <c:v>2023/10/26</c:v>
                </c:pt>
                <c:pt idx="332">
                  <c:v>2023/10/25</c:v>
                </c:pt>
                <c:pt idx="333">
                  <c:v>2023/10/24</c:v>
                </c:pt>
                <c:pt idx="334">
                  <c:v>2023/10/21</c:v>
                </c:pt>
                <c:pt idx="335">
                  <c:v>2023/10/20</c:v>
                </c:pt>
                <c:pt idx="336">
                  <c:v>2023/10/19</c:v>
                </c:pt>
                <c:pt idx="337">
                  <c:v>2023/10/18</c:v>
                </c:pt>
                <c:pt idx="338">
                  <c:v>2023/10/17</c:v>
                </c:pt>
                <c:pt idx="339">
                  <c:v>2023/10/14</c:v>
                </c:pt>
                <c:pt idx="340">
                  <c:v>2023/10/13</c:v>
                </c:pt>
                <c:pt idx="341">
                  <c:v>2023/10/12</c:v>
                </c:pt>
                <c:pt idx="342">
                  <c:v>2023/10/07</c:v>
                </c:pt>
                <c:pt idx="343">
                  <c:v>2023/10/06</c:v>
                </c:pt>
                <c:pt idx="344">
                  <c:v>2023/10/05</c:v>
                </c:pt>
                <c:pt idx="345">
                  <c:v>2023/10/04</c:v>
                </c:pt>
                <c:pt idx="346">
                  <c:v>2023/10/03</c:v>
                </c:pt>
                <c:pt idx="347">
                  <c:v>2023/09/29</c:v>
                </c:pt>
                <c:pt idx="348">
                  <c:v>2023/09/28</c:v>
                </c:pt>
                <c:pt idx="349">
                  <c:v>2023/09/27</c:v>
                </c:pt>
                <c:pt idx="350">
                  <c:v>2023/09/26</c:v>
                </c:pt>
                <c:pt idx="351">
                  <c:v>2023/09/23</c:v>
                </c:pt>
                <c:pt idx="352">
                  <c:v>2023/09/22</c:v>
                </c:pt>
                <c:pt idx="353">
                  <c:v>2023/09/21</c:v>
                </c:pt>
                <c:pt idx="354">
                  <c:v>2023/09/20</c:v>
                </c:pt>
                <c:pt idx="355">
                  <c:v>2023/09/19</c:v>
                </c:pt>
                <c:pt idx="356">
                  <c:v>2023/09/16</c:v>
                </c:pt>
                <c:pt idx="357">
                  <c:v>2023/09/15</c:v>
                </c:pt>
                <c:pt idx="358">
                  <c:v>2023/09/14</c:v>
                </c:pt>
                <c:pt idx="359">
                  <c:v>2023/09/13</c:v>
                </c:pt>
                <c:pt idx="360">
                  <c:v>2023/09/12</c:v>
                </c:pt>
                <c:pt idx="361">
                  <c:v>2023/09/09</c:v>
                </c:pt>
                <c:pt idx="362">
                  <c:v>2023/09/08</c:v>
                </c:pt>
                <c:pt idx="363">
                  <c:v>2023/09/07</c:v>
                </c:pt>
                <c:pt idx="364">
                  <c:v>2023/09/06</c:v>
                </c:pt>
                <c:pt idx="365">
                  <c:v>2023/09/05</c:v>
                </c:pt>
                <c:pt idx="366">
                  <c:v>2023/09/02</c:v>
                </c:pt>
                <c:pt idx="367">
                  <c:v>2023/09/01</c:v>
                </c:pt>
                <c:pt idx="368">
                  <c:v>2023/08/31</c:v>
                </c:pt>
                <c:pt idx="369">
                  <c:v>2023/08/30</c:v>
                </c:pt>
                <c:pt idx="370">
                  <c:v>2023/08/29</c:v>
                </c:pt>
                <c:pt idx="371">
                  <c:v>2023/08/26</c:v>
                </c:pt>
                <c:pt idx="372">
                  <c:v>2023/08/25</c:v>
                </c:pt>
                <c:pt idx="373">
                  <c:v>2023/08/24</c:v>
                </c:pt>
                <c:pt idx="374">
                  <c:v>2023/08/23</c:v>
                </c:pt>
                <c:pt idx="375">
                  <c:v>2023/08/22</c:v>
                </c:pt>
                <c:pt idx="376">
                  <c:v>2023/08/19</c:v>
                </c:pt>
                <c:pt idx="377">
                  <c:v>2023/08/18</c:v>
                </c:pt>
                <c:pt idx="378">
                  <c:v>2023/08/17</c:v>
                </c:pt>
                <c:pt idx="379">
                  <c:v>2023/08/16</c:v>
                </c:pt>
                <c:pt idx="380">
                  <c:v>2023/08/15</c:v>
                </c:pt>
                <c:pt idx="381">
                  <c:v>2023/08/12</c:v>
                </c:pt>
                <c:pt idx="382">
                  <c:v>2023/08/11</c:v>
                </c:pt>
                <c:pt idx="383">
                  <c:v>2023/08/10</c:v>
                </c:pt>
                <c:pt idx="384">
                  <c:v>2023/08/09</c:v>
                </c:pt>
                <c:pt idx="385">
                  <c:v>2023/08/08</c:v>
                </c:pt>
                <c:pt idx="386">
                  <c:v>2023/08/05</c:v>
                </c:pt>
                <c:pt idx="387">
                  <c:v>2023/08/03</c:v>
                </c:pt>
                <c:pt idx="388">
                  <c:v>2023/08/02</c:v>
                </c:pt>
                <c:pt idx="389">
                  <c:v>2023/08/01</c:v>
                </c:pt>
                <c:pt idx="390">
                  <c:v>2023/07/29</c:v>
                </c:pt>
                <c:pt idx="391">
                  <c:v>2023/07/28</c:v>
                </c:pt>
                <c:pt idx="392">
                  <c:v>2023/07/27</c:v>
                </c:pt>
                <c:pt idx="393">
                  <c:v>2023/07/26</c:v>
                </c:pt>
                <c:pt idx="394">
                  <c:v>2023/07/25</c:v>
                </c:pt>
                <c:pt idx="395">
                  <c:v>2023/07/22</c:v>
                </c:pt>
                <c:pt idx="396">
                  <c:v>2023/07/21</c:v>
                </c:pt>
                <c:pt idx="397">
                  <c:v>2023/07/20</c:v>
                </c:pt>
                <c:pt idx="398">
                  <c:v>2023/07/19</c:v>
                </c:pt>
                <c:pt idx="399">
                  <c:v>2023/07/18</c:v>
                </c:pt>
                <c:pt idx="400">
                  <c:v>2023/07/15</c:v>
                </c:pt>
                <c:pt idx="401">
                  <c:v>2023/07/14</c:v>
                </c:pt>
                <c:pt idx="402">
                  <c:v>2023/07/13</c:v>
                </c:pt>
                <c:pt idx="403">
                  <c:v>2023/07/12</c:v>
                </c:pt>
                <c:pt idx="404">
                  <c:v>2023/07/11</c:v>
                </c:pt>
                <c:pt idx="405">
                  <c:v>2023/07/08</c:v>
                </c:pt>
                <c:pt idx="406">
                  <c:v>2023/07/07</c:v>
                </c:pt>
                <c:pt idx="407">
                  <c:v>2023/07/06</c:v>
                </c:pt>
                <c:pt idx="408">
                  <c:v>2023/07/05</c:v>
                </c:pt>
                <c:pt idx="409">
                  <c:v>2023/07/04</c:v>
                </c:pt>
                <c:pt idx="410">
                  <c:v>2023/07/01</c:v>
                </c:pt>
                <c:pt idx="411">
                  <c:v>2023/06/30</c:v>
                </c:pt>
                <c:pt idx="412">
                  <c:v>2023/06/29</c:v>
                </c:pt>
                <c:pt idx="413">
                  <c:v>2023/06/28</c:v>
                </c:pt>
                <c:pt idx="414">
                  <c:v>2023/06/27</c:v>
                </c:pt>
                <c:pt idx="415">
                  <c:v>2023/06/22</c:v>
                </c:pt>
                <c:pt idx="416">
                  <c:v>2023/06/21</c:v>
                </c:pt>
                <c:pt idx="417">
                  <c:v>2023/06/20</c:v>
                </c:pt>
                <c:pt idx="418">
                  <c:v>2023/06/17</c:v>
                </c:pt>
                <c:pt idx="419">
                  <c:v>2023/06/16</c:v>
                </c:pt>
                <c:pt idx="420">
                  <c:v>2023/06/15</c:v>
                </c:pt>
                <c:pt idx="421">
                  <c:v>2023/06/14</c:v>
                </c:pt>
                <c:pt idx="422">
                  <c:v>2023/06/13</c:v>
                </c:pt>
                <c:pt idx="423">
                  <c:v>2023/06/10</c:v>
                </c:pt>
                <c:pt idx="424">
                  <c:v>2023/06/09</c:v>
                </c:pt>
                <c:pt idx="425">
                  <c:v>2023/06/08</c:v>
                </c:pt>
                <c:pt idx="426">
                  <c:v>2023/06/07</c:v>
                </c:pt>
                <c:pt idx="427">
                  <c:v>2023/06/06</c:v>
                </c:pt>
                <c:pt idx="428">
                  <c:v>2023/06/03</c:v>
                </c:pt>
                <c:pt idx="429">
                  <c:v>2023/06/02</c:v>
                </c:pt>
                <c:pt idx="430">
                  <c:v>2023/06/01</c:v>
                </c:pt>
                <c:pt idx="431">
                  <c:v>2023/05/31</c:v>
                </c:pt>
                <c:pt idx="432">
                  <c:v>2023/05/30</c:v>
                </c:pt>
                <c:pt idx="433">
                  <c:v>2023/05/27</c:v>
                </c:pt>
                <c:pt idx="434">
                  <c:v>2023/05/26</c:v>
                </c:pt>
                <c:pt idx="435">
                  <c:v>2023/05/25</c:v>
                </c:pt>
                <c:pt idx="436">
                  <c:v>2023/05/24</c:v>
                </c:pt>
                <c:pt idx="437">
                  <c:v>2023/05/23</c:v>
                </c:pt>
                <c:pt idx="438">
                  <c:v>2023/05/20</c:v>
                </c:pt>
                <c:pt idx="439">
                  <c:v>2023/05/19</c:v>
                </c:pt>
                <c:pt idx="440">
                  <c:v>2023/05/18</c:v>
                </c:pt>
                <c:pt idx="441">
                  <c:v>2023/05/17</c:v>
                </c:pt>
                <c:pt idx="442">
                  <c:v>2023/05/16</c:v>
                </c:pt>
                <c:pt idx="443">
                  <c:v>2023/05/13</c:v>
                </c:pt>
                <c:pt idx="444">
                  <c:v>2023/05/12</c:v>
                </c:pt>
                <c:pt idx="445">
                  <c:v>2023/05/11</c:v>
                </c:pt>
                <c:pt idx="446">
                  <c:v>2023/05/10</c:v>
                </c:pt>
                <c:pt idx="447">
                  <c:v>2023/05/09</c:v>
                </c:pt>
                <c:pt idx="448">
                  <c:v>2023/05/06</c:v>
                </c:pt>
                <c:pt idx="449">
                  <c:v>2023/05/05</c:v>
                </c:pt>
                <c:pt idx="450">
                  <c:v>2023/05/04</c:v>
                </c:pt>
                <c:pt idx="451">
                  <c:v>2023/05/03</c:v>
                </c:pt>
                <c:pt idx="452">
                  <c:v>2023/04/29</c:v>
                </c:pt>
                <c:pt idx="453">
                  <c:v>2023/04/28</c:v>
                </c:pt>
                <c:pt idx="454">
                  <c:v>2023/04/27</c:v>
                </c:pt>
                <c:pt idx="455">
                  <c:v>2023/04/26</c:v>
                </c:pt>
                <c:pt idx="456">
                  <c:v>2023/04/25</c:v>
                </c:pt>
                <c:pt idx="457">
                  <c:v>2023/04/22</c:v>
                </c:pt>
                <c:pt idx="458">
                  <c:v>2023/04/21</c:v>
                </c:pt>
                <c:pt idx="459">
                  <c:v>2023/04/20</c:v>
                </c:pt>
                <c:pt idx="460">
                  <c:v>2023/04/19</c:v>
                </c:pt>
                <c:pt idx="461">
                  <c:v>2023/04/18</c:v>
                </c:pt>
                <c:pt idx="462">
                  <c:v>2023/04/15</c:v>
                </c:pt>
                <c:pt idx="463">
                  <c:v>2023/04/14</c:v>
                </c:pt>
                <c:pt idx="464">
                  <c:v>2023/04/13</c:v>
                </c:pt>
                <c:pt idx="465">
                  <c:v>2023/04/12</c:v>
                </c:pt>
                <c:pt idx="466">
                  <c:v>2023/04/11</c:v>
                </c:pt>
                <c:pt idx="467">
                  <c:v>2023/04/08</c:v>
                </c:pt>
                <c:pt idx="468">
                  <c:v>2023/04/07</c:v>
                </c:pt>
                <c:pt idx="469">
                  <c:v>2023/04/01</c:v>
                </c:pt>
                <c:pt idx="470">
                  <c:v>2023/03/31</c:v>
                </c:pt>
                <c:pt idx="471">
                  <c:v>2023/03/30</c:v>
                </c:pt>
                <c:pt idx="472">
                  <c:v>2023/03/29</c:v>
                </c:pt>
                <c:pt idx="473">
                  <c:v>2023/03/28</c:v>
                </c:pt>
                <c:pt idx="474">
                  <c:v>2023/03/25</c:v>
                </c:pt>
                <c:pt idx="475">
                  <c:v>2023/03/24</c:v>
                </c:pt>
                <c:pt idx="476">
                  <c:v>2023/03/23</c:v>
                </c:pt>
                <c:pt idx="477">
                  <c:v>2023/03/22</c:v>
                </c:pt>
                <c:pt idx="478">
                  <c:v>2023/03/21</c:v>
                </c:pt>
                <c:pt idx="479">
                  <c:v>2023/03/18</c:v>
                </c:pt>
                <c:pt idx="480">
                  <c:v>2023/03/17</c:v>
                </c:pt>
                <c:pt idx="481">
                  <c:v>2023/03/16</c:v>
                </c:pt>
                <c:pt idx="482">
                  <c:v>2023/03/15</c:v>
                </c:pt>
                <c:pt idx="483">
                  <c:v>2023/03/14</c:v>
                </c:pt>
                <c:pt idx="484">
                  <c:v>2023/03/11</c:v>
                </c:pt>
                <c:pt idx="485">
                  <c:v>2023/03/10</c:v>
                </c:pt>
                <c:pt idx="486">
                  <c:v>2023/03/09</c:v>
                </c:pt>
                <c:pt idx="487">
                  <c:v>2023/03/08</c:v>
                </c:pt>
                <c:pt idx="488">
                  <c:v>2023/03/07</c:v>
                </c:pt>
                <c:pt idx="489">
                  <c:v>2023/03/04</c:v>
                </c:pt>
                <c:pt idx="490">
                  <c:v>2023/03/03</c:v>
                </c:pt>
                <c:pt idx="491">
                  <c:v>2023/03/02</c:v>
                </c:pt>
                <c:pt idx="492">
                  <c:v>2023/02/25</c:v>
                </c:pt>
                <c:pt idx="493">
                  <c:v>2023/02/24</c:v>
                </c:pt>
                <c:pt idx="494">
                  <c:v>2023/02/23</c:v>
                </c:pt>
                <c:pt idx="495">
                  <c:v>2023/02/22</c:v>
                </c:pt>
                <c:pt idx="496">
                  <c:v>2023/02/21</c:v>
                </c:pt>
                <c:pt idx="497">
                  <c:v>2023/02/18</c:v>
                </c:pt>
                <c:pt idx="498">
                  <c:v>2023/02/17</c:v>
                </c:pt>
                <c:pt idx="499">
                  <c:v>2023/02/16</c:v>
                </c:pt>
                <c:pt idx="500">
                  <c:v>2023/02/15</c:v>
                </c:pt>
                <c:pt idx="501">
                  <c:v>2023/02/14</c:v>
                </c:pt>
                <c:pt idx="502">
                  <c:v>2023/02/11</c:v>
                </c:pt>
                <c:pt idx="503">
                  <c:v>2023/02/10</c:v>
                </c:pt>
                <c:pt idx="504">
                  <c:v>2023/02/09</c:v>
                </c:pt>
                <c:pt idx="505">
                  <c:v>2023/02/08</c:v>
                </c:pt>
                <c:pt idx="506">
                  <c:v>2023/02/07</c:v>
                </c:pt>
                <c:pt idx="507">
                  <c:v>2023/02/04</c:v>
                </c:pt>
                <c:pt idx="508">
                  <c:v>2023/02/03</c:v>
                </c:pt>
                <c:pt idx="509">
                  <c:v>2023/02/02</c:v>
                </c:pt>
                <c:pt idx="510">
                  <c:v>2023/02/01</c:v>
                </c:pt>
                <c:pt idx="511">
                  <c:v>2023/01/31</c:v>
                </c:pt>
                <c:pt idx="512">
                  <c:v>2023/01/18</c:v>
                </c:pt>
                <c:pt idx="513">
                  <c:v>2023/01/17</c:v>
                </c:pt>
                <c:pt idx="514">
                  <c:v>2023/01/14</c:v>
                </c:pt>
                <c:pt idx="515">
                  <c:v>2023/01/13</c:v>
                </c:pt>
                <c:pt idx="516">
                  <c:v>2023/01/12</c:v>
                </c:pt>
                <c:pt idx="517">
                  <c:v>2023/01/11</c:v>
                </c:pt>
                <c:pt idx="518">
                  <c:v>2023/01/10</c:v>
                </c:pt>
                <c:pt idx="519">
                  <c:v>2023/01/07</c:v>
                </c:pt>
                <c:pt idx="520">
                  <c:v>2023/01/06</c:v>
                </c:pt>
                <c:pt idx="521">
                  <c:v>2023/01/05</c:v>
                </c:pt>
                <c:pt idx="522">
                  <c:v>2023/01/04</c:v>
                </c:pt>
                <c:pt idx="523">
                  <c:v>2022/12/31</c:v>
                </c:pt>
                <c:pt idx="524">
                  <c:v>2022/12/30</c:v>
                </c:pt>
                <c:pt idx="525">
                  <c:v>2022/12/29</c:v>
                </c:pt>
                <c:pt idx="526">
                  <c:v>2022/12/28</c:v>
                </c:pt>
                <c:pt idx="527">
                  <c:v>2022/12/27</c:v>
                </c:pt>
                <c:pt idx="528">
                  <c:v>2022/12/24</c:v>
                </c:pt>
                <c:pt idx="529">
                  <c:v>2022/12/23</c:v>
                </c:pt>
                <c:pt idx="530">
                  <c:v>2022/12/22</c:v>
                </c:pt>
                <c:pt idx="531">
                  <c:v>2022/12/21</c:v>
                </c:pt>
                <c:pt idx="532">
                  <c:v>2022/12/20</c:v>
                </c:pt>
                <c:pt idx="533">
                  <c:v>2022/12/17</c:v>
                </c:pt>
                <c:pt idx="534">
                  <c:v>2022/12/16</c:v>
                </c:pt>
                <c:pt idx="535">
                  <c:v>2022/12/15</c:v>
                </c:pt>
                <c:pt idx="536">
                  <c:v>2022/12/14</c:v>
                </c:pt>
                <c:pt idx="537">
                  <c:v>2022/12/13</c:v>
                </c:pt>
                <c:pt idx="538">
                  <c:v>2022/12/10</c:v>
                </c:pt>
                <c:pt idx="539">
                  <c:v>2022/12/09</c:v>
                </c:pt>
                <c:pt idx="540">
                  <c:v>2022/12/08</c:v>
                </c:pt>
                <c:pt idx="541">
                  <c:v>2022/12/07</c:v>
                </c:pt>
                <c:pt idx="542">
                  <c:v>2022/12/06</c:v>
                </c:pt>
                <c:pt idx="543">
                  <c:v>2022/12/03</c:v>
                </c:pt>
                <c:pt idx="544">
                  <c:v>2022/12/02</c:v>
                </c:pt>
                <c:pt idx="545">
                  <c:v>2022/12/01</c:v>
                </c:pt>
                <c:pt idx="546">
                  <c:v>2022/11/30</c:v>
                </c:pt>
                <c:pt idx="547">
                  <c:v>2022/11/29</c:v>
                </c:pt>
                <c:pt idx="548">
                  <c:v>2022/11/26</c:v>
                </c:pt>
                <c:pt idx="549">
                  <c:v>2022/11/25</c:v>
                </c:pt>
                <c:pt idx="550">
                  <c:v>2022/11/24</c:v>
                </c:pt>
                <c:pt idx="551">
                  <c:v>2022/11/23</c:v>
                </c:pt>
                <c:pt idx="552">
                  <c:v>2022/11/22</c:v>
                </c:pt>
                <c:pt idx="553">
                  <c:v>2022/11/19</c:v>
                </c:pt>
                <c:pt idx="554">
                  <c:v>2022/11/18</c:v>
                </c:pt>
                <c:pt idx="555">
                  <c:v>2022/11/17</c:v>
                </c:pt>
                <c:pt idx="556">
                  <c:v>2022/11/16</c:v>
                </c:pt>
                <c:pt idx="557">
                  <c:v>2022/11/15</c:v>
                </c:pt>
                <c:pt idx="558">
                  <c:v>2022/11/12</c:v>
                </c:pt>
                <c:pt idx="559">
                  <c:v>2022/11/11</c:v>
                </c:pt>
                <c:pt idx="560">
                  <c:v>2022/11/10</c:v>
                </c:pt>
                <c:pt idx="561">
                  <c:v>2022/11/09</c:v>
                </c:pt>
                <c:pt idx="562">
                  <c:v>2022/11/08</c:v>
                </c:pt>
                <c:pt idx="563">
                  <c:v>2022/11/05</c:v>
                </c:pt>
                <c:pt idx="564">
                  <c:v>2022/11/04</c:v>
                </c:pt>
                <c:pt idx="565">
                  <c:v>2022/11/03</c:v>
                </c:pt>
                <c:pt idx="566">
                  <c:v>2022/11/02</c:v>
                </c:pt>
                <c:pt idx="567">
                  <c:v>2022/11/01</c:v>
                </c:pt>
                <c:pt idx="568">
                  <c:v>2022/10/29</c:v>
                </c:pt>
                <c:pt idx="569">
                  <c:v>2022/10/28</c:v>
                </c:pt>
                <c:pt idx="570">
                  <c:v>2022/10/27</c:v>
                </c:pt>
                <c:pt idx="571">
                  <c:v>2022/10/26</c:v>
                </c:pt>
                <c:pt idx="572">
                  <c:v>2022/10/25</c:v>
                </c:pt>
                <c:pt idx="573">
                  <c:v>2022/10/22</c:v>
                </c:pt>
                <c:pt idx="574">
                  <c:v>2022/10/21</c:v>
                </c:pt>
                <c:pt idx="575">
                  <c:v>2022/10/20</c:v>
                </c:pt>
                <c:pt idx="576">
                  <c:v>2022/10/19</c:v>
                </c:pt>
                <c:pt idx="577">
                  <c:v>2022/10/18</c:v>
                </c:pt>
                <c:pt idx="578">
                  <c:v>2022/10/15</c:v>
                </c:pt>
                <c:pt idx="579">
                  <c:v>2022/10/14</c:v>
                </c:pt>
                <c:pt idx="580">
                  <c:v>2022/10/13</c:v>
                </c:pt>
                <c:pt idx="581">
                  <c:v>2022/10/12</c:v>
                </c:pt>
                <c:pt idx="582">
                  <c:v>2022/10/08</c:v>
                </c:pt>
                <c:pt idx="583">
                  <c:v>2022/10/07</c:v>
                </c:pt>
                <c:pt idx="584">
                  <c:v>2022/10/06</c:v>
                </c:pt>
                <c:pt idx="585">
                  <c:v>2022/10/05</c:v>
                </c:pt>
                <c:pt idx="586">
                  <c:v>2022/10/04</c:v>
                </c:pt>
                <c:pt idx="587">
                  <c:v>2022/10/01</c:v>
                </c:pt>
                <c:pt idx="588">
                  <c:v>2022/09/30</c:v>
                </c:pt>
                <c:pt idx="589">
                  <c:v>2022/09/29</c:v>
                </c:pt>
                <c:pt idx="590">
                  <c:v>2022/09/28</c:v>
                </c:pt>
                <c:pt idx="591">
                  <c:v>2022/09/27</c:v>
                </c:pt>
                <c:pt idx="592">
                  <c:v>2022/09/24</c:v>
                </c:pt>
                <c:pt idx="593">
                  <c:v>2022/09/23</c:v>
                </c:pt>
                <c:pt idx="594">
                  <c:v>2022/09/22</c:v>
                </c:pt>
                <c:pt idx="595">
                  <c:v>2022/09/21</c:v>
                </c:pt>
                <c:pt idx="596">
                  <c:v>2022/09/20</c:v>
                </c:pt>
                <c:pt idx="597">
                  <c:v>2022/09/17</c:v>
                </c:pt>
                <c:pt idx="598">
                  <c:v>2022/09/16</c:v>
                </c:pt>
                <c:pt idx="599">
                  <c:v>2022/09/15</c:v>
                </c:pt>
                <c:pt idx="600">
                  <c:v>2022/09/14</c:v>
                </c:pt>
                <c:pt idx="601">
                  <c:v>2022/09/13</c:v>
                </c:pt>
                <c:pt idx="602">
                  <c:v>2022/09/09</c:v>
                </c:pt>
                <c:pt idx="603">
                  <c:v>2022/09/08</c:v>
                </c:pt>
                <c:pt idx="604">
                  <c:v>2022/09/07</c:v>
                </c:pt>
                <c:pt idx="605">
                  <c:v>2022/09/06</c:v>
                </c:pt>
                <c:pt idx="606">
                  <c:v>2022/09/03</c:v>
                </c:pt>
                <c:pt idx="607">
                  <c:v>2022/09/02</c:v>
                </c:pt>
                <c:pt idx="608">
                  <c:v>2022/09/01</c:v>
                </c:pt>
                <c:pt idx="609">
                  <c:v>2022/08/31</c:v>
                </c:pt>
                <c:pt idx="610">
                  <c:v>2022/08/30</c:v>
                </c:pt>
                <c:pt idx="611">
                  <c:v>2022/08/27</c:v>
                </c:pt>
                <c:pt idx="612">
                  <c:v>2022/08/26</c:v>
                </c:pt>
                <c:pt idx="613">
                  <c:v>2022/08/25</c:v>
                </c:pt>
                <c:pt idx="614">
                  <c:v>2022/08/24</c:v>
                </c:pt>
                <c:pt idx="615">
                  <c:v>2022/08/23</c:v>
                </c:pt>
                <c:pt idx="616">
                  <c:v>2022/08/20</c:v>
                </c:pt>
                <c:pt idx="617">
                  <c:v>2022/08/19</c:v>
                </c:pt>
                <c:pt idx="618">
                  <c:v>2022/08/18</c:v>
                </c:pt>
                <c:pt idx="619">
                  <c:v>2022/08/17</c:v>
                </c:pt>
                <c:pt idx="620">
                  <c:v>2022/08/16</c:v>
                </c:pt>
                <c:pt idx="621">
                  <c:v>2022/08/13</c:v>
                </c:pt>
                <c:pt idx="622">
                  <c:v>2022/08/12</c:v>
                </c:pt>
                <c:pt idx="623">
                  <c:v>2022/08/11</c:v>
                </c:pt>
                <c:pt idx="624">
                  <c:v>2022/08/10</c:v>
                </c:pt>
                <c:pt idx="625">
                  <c:v>2022/08/09</c:v>
                </c:pt>
                <c:pt idx="626">
                  <c:v>2022/08/06</c:v>
                </c:pt>
                <c:pt idx="627">
                  <c:v>2022/08/05</c:v>
                </c:pt>
                <c:pt idx="628">
                  <c:v>2022/08/04</c:v>
                </c:pt>
                <c:pt idx="629">
                  <c:v>2022/08/03</c:v>
                </c:pt>
                <c:pt idx="630">
                  <c:v>2022/08/02</c:v>
                </c:pt>
                <c:pt idx="631">
                  <c:v>2022/07/30</c:v>
                </c:pt>
                <c:pt idx="632">
                  <c:v>2022/07/29</c:v>
                </c:pt>
                <c:pt idx="633">
                  <c:v>2022/07/27</c:v>
                </c:pt>
                <c:pt idx="634">
                  <c:v>2022/07/26</c:v>
                </c:pt>
                <c:pt idx="635">
                  <c:v>2022/07/23</c:v>
                </c:pt>
                <c:pt idx="636">
                  <c:v>2022/07/22</c:v>
                </c:pt>
                <c:pt idx="637">
                  <c:v>2022/07/21</c:v>
                </c:pt>
                <c:pt idx="638">
                  <c:v>2022/07/20</c:v>
                </c:pt>
                <c:pt idx="639">
                  <c:v>2022/07/19</c:v>
                </c:pt>
                <c:pt idx="640">
                  <c:v>2022/07/16</c:v>
                </c:pt>
                <c:pt idx="641">
                  <c:v>2022/07/15</c:v>
                </c:pt>
                <c:pt idx="642">
                  <c:v>2022/07/14</c:v>
                </c:pt>
                <c:pt idx="643">
                  <c:v>2022/07/13</c:v>
                </c:pt>
                <c:pt idx="644">
                  <c:v>2022/07/12</c:v>
                </c:pt>
                <c:pt idx="645">
                  <c:v>2022/07/09</c:v>
                </c:pt>
                <c:pt idx="646">
                  <c:v>2022/07/08</c:v>
                </c:pt>
                <c:pt idx="647">
                  <c:v>2022/07/07</c:v>
                </c:pt>
                <c:pt idx="648">
                  <c:v>2022/07/06</c:v>
                </c:pt>
                <c:pt idx="649">
                  <c:v>2022/07/05</c:v>
                </c:pt>
                <c:pt idx="650">
                  <c:v>2022/07/02</c:v>
                </c:pt>
                <c:pt idx="651">
                  <c:v>2022/07/01</c:v>
                </c:pt>
                <c:pt idx="652">
                  <c:v>2022/06/30</c:v>
                </c:pt>
                <c:pt idx="653">
                  <c:v>2022/06/29</c:v>
                </c:pt>
                <c:pt idx="654">
                  <c:v>2022/06/28</c:v>
                </c:pt>
                <c:pt idx="655">
                  <c:v>2022/06/25</c:v>
                </c:pt>
                <c:pt idx="656">
                  <c:v>2022/06/24</c:v>
                </c:pt>
                <c:pt idx="657">
                  <c:v>2022/06/23</c:v>
                </c:pt>
                <c:pt idx="658">
                  <c:v>2022/06/22</c:v>
                </c:pt>
                <c:pt idx="659">
                  <c:v>2022/06/21</c:v>
                </c:pt>
                <c:pt idx="660">
                  <c:v>2022/06/18</c:v>
                </c:pt>
                <c:pt idx="661">
                  <c:v>2022/06/17</c:v>
                </c:pt>
                <c:pt idx="662">
                  <c:v>2022/06/16</c:v>
                </c:pt>
                <c:pt idx="663">
                  <c:v>2022/06/15</c:v>
                </c:pt>
                <c:pt idx="664">
                  <c:v>2022/06/14</c:v>
                </c:pt>
                <c:pt idx="665">
                  <c:v>2022/06/11</c:v>
                </c:pt>
                <c:pt idx="666">
                  <c:v>2022/06/10</c:v>
                </c:pt>
                <c:pt idx="667">
                  <c:v>2022/06/09</c:v>
                </c:pt>
                <c:pt idx="668">
                  <c:v>2022/06/08</c:v>
                </c:pt>
                <c:pt idx="669">
                  <c:v>2022/06/07</c:v>
                </c:pt>
                <c:pt idx="670">
                  <c:v>2022/06/03</c:v>
                </c:pt>
                <c:pt idx="671">
                  <c:v>2022/06/02</c:v>
                </c:pt>
                <c:pt idx="672">
                  <c:v>2022/06/01</c:v>
                </c:pt>
                <c:pt idx="673">
                  <c:v>2022/05/31</c:v>
                </c:pt>
                <c:pt idx="674">
                  <c:v>2022/05/28</c:v>
                </c:pt>
                <c:pt idx="675">
                  <c:v>2022/05/27</c:v>
                </c:pt>
                <c:pt idx="676">
                  <c:v>2022/05/26</c:v>
                </c:pt>
                <c:pt idx="677">
                  <c:v>2022/05/25</c:v>
                </c:pt>
                <c:pt idx="678">
                  <c:v>2022/05/24</c:v>
                </c:pt>
                <c:pt idx="679">
                  <c:v>2022/05/21</c:v>
                </c:pt>
                <c:pt idx="680">
                  <c:v>2022/05/20</c:v>
                </c:pt>
                <c:pt idx="681">
                  <c:v>2022/05/19</c:v>
                </c:pt>
                <c:pt idx="682">
                  <c:v>2022/05/18</c:v>
                </c:pt>
                <c:pt idx="683">
                  <c:v>2022/05/17</c:v>
                </c:pt>
                <c:pt idx="684">
                  <c:v>2022/05/14</c:v>
                </c:pt>
                <c:pt idx="685">
                  <c:v>2022/05/13</c:v>
                </c:pt>
                <c:pt idx="686">
                  <c:v>2022/05/12</c:v>
                </c:pt>
                <c:pt idx="687">
                  <c:v>2022/05/11</c:v>
                </c:pt>
                <c:pt idx="688">
                  <c:v>2022/05/10</c:v>
                </c:pt>
                <c:pt idx="689">
                  <c:v>2022/05/07</c:v>
                </c:pt>
                <c:pt idx="690">
                  <c:v>2022/05/06</c:v>
                </c:pt>
                <c:pt idx="691">
                  <c:v>2022/05/05</c:v>
                </c:pt>
                <c:pt idx="692">
                  <c:v>2022/05/04</c:v>
                </c:pt>
                <c:pt idx="693">
                  <c:v>2022/04/30</c:v>
                </c:pt>
                <c:pt idx="694">
                  <c:v>2022/04/29</c:v>
                </c:pt>
                <c:pt idx="695">
                  <c:v>2022/04/28</c:v>
                </c:pt>
                <c:pt idx="696">
                  <c:v>2022/04/27</c:v>
                </c:pt>
                <c:pt idx="697">
                  <c:v>2022/04/26</c:v>
                </c:pt>
                <c:pt idx="698">
                  <c:v>2022/04/23</c:v>
                </c:pt>
                <c:pt idx="699">
                  <c:v>2022/04/22</c:v>
                </c:pt>
                <c:pt idx="700">
                  <c:v>2022/04/21</c:v>
                </c:pt>
                <c:pt idx="701">
                  <c:v>2022/04/20</c:v>
                </c:pt>
                <c:pt idx="702">
                  <c:v>2022/04/19</c:v>
                </c:pt>
                <c:pt idx="703">
                  <c:v>2022/04/16</c:v>
                </c:pt>
                <c:pt idx="704">
                  <c:v>2022/04/15</c:v>
                </c:pt>
                <c:pt idx="705">
                  <c:v>2022/04/14</c:v>
                </c:pt>
                <c:pt idx="706">
                  <c:v>2022/04/13</c:v>
                </c:pt>
                <c:pt idx="707">
                  <c:v>2022/04/12</c:v>
                </c:pt>
                <c:pt idx="708">
                  <c:v>2022/04/09</c:v>
                </c:pt>
                <c:pt idx="709">
                  <c:v>2022/04/08</c:v>
                </c:pt>
                <c:pt idx="710">
                  <c:v>2022/04/07</c:v>
                </c:pt>
                <c:pt idx="711">
                  <c:v>2022/04/02</c:v>
                </c:pt>
                <c:pt idx="712">
                  <c:v>2022/04/01</c:v>
                </c:pt>
                <c:pt idx="713">
                  <c:v>2022/03/31</c:v>
                </c:pt>
                <c:pt idx="714">
                  <c:v>2022/03/30</c:v>
                </c:pt>
                <c:pt idx="715">
                  <c:v>2022/03/29</c:v>
                </c:pt>
                <c:pt idx="716">
                  <c:v>2022/03/26</c:v>
                </c:pt>
                <c:pt idx="717">
                  <c:v>2022/03/25</c:v>
                </c:pt>
                <c:pt idx="718">
                  <c:v>2022/03/24</c:v>
                </c:pt>
                <c:pt idx="719">
                  <c:v>2022/03/23</c:v>
                </c:pt>
                <c:pt idx="720">
                  <c:v>2022/03/22</c:v>
                </c:pt>
                <c:pt idx="721">
                  <c:v>2022/03/19</c:v>
                </c:pt>
                <c:pt idx="722">
                  <c:v>2022/03/18</c:v>
                </c:pt>
                <c:pt idx="723">
                  <c:v>2022/03/17</c:v>
                </c:pt>
                <c:pt idx="724">
                  <c:v>2022/03/16</c:v>
                </c:pt>
                <c:pt idx="725">
                  <c:v>2022/03/15</c:v>
                </c:pt>
                <c:pt idx="726">
                  <c:v>2022/03/12</c:v>
                </c:pt>
                <c:pt idx="727">
                  <c:v>2022/03/11</c:v>
                </c:pt>
                <c:pt idx="728">
                  <c:v>2022/03/10</c:v>
                </c:pt>
                <c:pt idx="729">
                  <c:v>2022/03/09</c:v>
                </c:pt>
                <c:pt idx="730">
                  <c:v>2022/03/08</c:v>
                </c:pt>
                <c:pt idx="731">
                  <c:v>2022/03/05</c:v>
                </c:pt>
                <c:pt idx="732">
                  <c:v>2022/03/04</c:v>
                </c:pt>
                <c:pt idx="733">
                  <c:v>2022/03/03</c:v>
                </c:pt>
                <c:pt idx="734">
                  <c:v>2022/03/02</c:v>
                </c:pt>
                <c:pt idx="735">
                  <c:v>2022/02/26</c:v>
                </c:pt>
                <c:pt idx="736">
                  <c:v>2022/02/25</c:v>
                </c:pt>
                <c:pt idx="737">
                  <c:v>2022/02/24</c:v>
                </c:pt>
                <c:pt idx="738">
                  <c:v>2022/02/23</c:v>
                </c:pt>
                <c:pt idx="739">
                  <c:v>2022/02/22</c:v>
                </c:pt>
                <c:pt idx="740">
                  <c:v>2022/02/19</c:v>
                </c:pt>
                <c:pt idx="741">
                  <c:v>2022/02/18</c:v>
                </c:pt>
                <c:pt idx="742">
                  <c:v>2022/02/17</c:v>
                </c:pt>
                <c:pt idx="743">
                  <c:v>2022/02/16</c:v>
                </c:pt>
                <c:pt idx="744">
                  <c:v>2022/02/15</c:v>
                </c:pt>
                <c:pt idx="745">
                  <c:v>2022/02/12</c:v>
                </c:pt>
                <c:pt idx="746">
                  <c:v>2022/02/11</c:v>
                </c:pt>
                <c:pt idx="747">
                  <c:v>2022/02/10</c:v>
                </c:pt>
                <c:pt idx="748">
                  <c:v>2022/02/09</c:v>
                </c:pt>
                <c:pt idx="749">
                  <c:v>2022/02/08</c:v>
                </c:pt>
                <c:pt idx="750">
                  <c:v>2022/01/27</c:v>
                </c:pt>
                <c:pt idx="751">
                  <c:v>2022/01/26</c:v>
                </c:pt>
                <c:pt idx="752">
                  <c:v>2022/01/25</c:v>
                </c:pt>
                <c:pt idx="753">
                  <c:v>2022/01/22</c:v>
                </c:pt>
                <c:pt idx="754">
                  <c:v>2022/01/21</c:v>
                </c:pt>
                <c:pt idx="755">
                  <c:v>2022/01/20</c:v>
                </c:pt>
                <c:pt idx="756">
                  <c:v>2022/01/19</c:v>
                </c:pt>
                <c:pt idx="757">
                  <c:v>2022/01/18</c:v>
                </c:pt>
                <c:pt idx="758">
                  <c:v>2022/01/15</c:v>
                </c:pt>
                <c:pt idx="759">
                  <c:v>2022/01/14</c:v>
                </c:pt>
                <c:pt idx="760">
                  <c:v>2022/01/13</c:v>
                </c:pt>
                <c:pt idx="761">
                  <c:v>2022/01/12</c:v>
                </c:pt>
                <c:pt idx="762">
                  <c:v>2022/01/11</c:v>
                </c:pt>
                <c:pt idx="763">
                  <c:v>2022/01/08</c:v>
                </c:pt>
                <c:pt idx="764">
                  <c:v>2022/01/07</c:v>
                </c:pt>
                <c:pt idx="765">
                  <c:v>2022/01/06</c:v>
                </c:pt>
                <c:pt idx="766">
                  <c:v>2022/01/05</c:v>
                </c:pt>
                <c:pt idx="767">
                  <c:v>2022/01/04</c:v>
                </c:pt>
                <c:pt idx="768">
                  <c:v>2021/12/31</c:v>
                </c:pt>
                <c:pt idx="769">
                  <c:v>2021/12/30</c:v>
                </c:pt>
                <c:pt idx="770">
                  <c:v>2021/12/29</c:v>
                </c:pt>
                <c:pt idx="771">
                  <c:v>2021/12/28</c:v>
                </c:pt>
                <c:pt idx="772">
                  <c:v>2021/12/25</c:v>
                </c:pt>
                <c:pt idx="773">
                  <c:v>2021/12/24</c:v>
                </c:pt>
                <c:pt idx="774">
                  <c:v>2021/12/23</c:v>
                </c:pt>
                <c:pt idx="775">
                  <c:v>2021/12/22</c:v>
                </c:pt>
                <c:pt idx="776">
                  <c:v>2021/12/21</c:v>
                </c:pt>
                <c:pt idx="777">
                  <c:v>2021/12/18</c:v>
                </c:pt>
                <c:pt idx="778">
                  <c:v>2021/12/17</c:v>
                </c:pt>
                <c:pt idx="779">
                  <c:v>2021/12/16</c:v>
                </c:pt>
                <c:pt idx="780">
                  <c:v>2021/12/15</c:v>
                </c:pt>
                <c:pt idx="781">
                  <c:v>2021/12/14</c:v>
                </c:pt>
                <c:pt idx="782">
                  <c:v>2021/12/11</c:v>
                </c:pt>
                <c:pt idx="783">
                  <c:v>2021/12/10</c:v>
                </c:pt>
                <c:pt idx="784">
                  <c:v>2021/12/09</c:v>
                </c:pt>
                <c:pt idx="785">
                  <c:v>2021/12/08</c:v>
                </c:pt>
                <c:pt idx="786">
                  <c:v>2021/12/07</c:v>
                </c:pt>
                <c:pt idx="787">
                  <c:v>2021/12/04</c:v>
                </c:pt>
                <c:pt idx="788">
                  <c:v>2021/12/03</c:v>
                </c:pt>
                <c:pt idx="789">
                  <c:v>2021/12/02</c:v>
                </c:pt>
                <c:pt idx="790">
                  <c:v>2021/12/01</c:v>
                </c:pt>
                <c:pt idx="791">
                  <c:v>2021/11/30</c:v>
                </c:pt>
                <c:pt idx="792">
                  <c:v>2021/11/27</c:v>
                </c:pt>
                <c:pt idx="793">
                  <c:v>2021/11/26</c:v>
                </c:pt>
                <c:pt idx="794">
                  <c:v>2021/11/25</c:v>
                </c:pt>
                <c:pt idx="795">
                  <c:v>2021/11/24</c:v>
                </c:pt>
                <c:pt idx="796">
                  <c:v>2021/11/23</c:v>
                </c:pt>
                <c:pt idx="797">
                  <c:v>2021/11/20</c:v>
                </c:pt>
                <c:pt idx="798">
                  <c:v>2021/11/19</c:v>
                </c:pt>
                <c:pt idx="799">
                  <c:v>2021/11/18</c:v>
                </c:pt>
                <c:pt idx="800">
                  <c:v>2021/11/17</c:v>
                </c:pt>
                <c:pt idx="801">
                  <c:v>2021/11/16</c:v>
                </c:pt>
                <c:pt idx="802">
                  <c:v>2021/11/13</c:v>
                </c:pt>
                <c:pt idx="803">
                  <c:v>2021/11/12</c:v>
                </c:pt>
                <c:pt idx="804">
                  <c:v>2021/11/11</c:v>
                </c:pt>
                <c:pt idx="805">
                  <c:v>2021/11/10</c:v>
                </c:pt>
                <c:pt idx="806">
                  <c:v>2021/11/09</c:v>
                </c:pt>
                <c:pt idx="807">
                  <c:v>2021/11/06</c:v>
                </c:pt>
                <c:pt idx="808">
                  <c:v>2021/11/05</c:v>
                </c:pt>
                <c:pt idx="809">
                  <c:v>2021/11/04</c:v>
                </c:pt>
                <c:pt idx="810">
                  <c:v>2021/11/03</c:v>
                </c:pt>
                <c:pt idx="811">
                  <c:v>2021/11/02</c:v>
                </c:pt>
                <c:pt idx="812">
                  <c:v>2021/10/30</c:v>
                </c:pt>
                <c:pt idx="813">
                  <c:v>2021/10/29</c:v>
                </c:pt>
                <c:pt idx="814">
                  <c:v>2021/10/28</c:v>
                </c:pt>
                <c:pt idx="815">
                  <c:v>2021/10/27</c:v>
                </c:pt>
                <c:pt idx="816">
                  <c:v>2021/10/26</c:v>
                </c:pt>
                <c:pt idx="817">
                  <c:v>2021/10/23</c:v>
                </c:pt>
                <c:pt idx="818">
                  <c:v>2021/10/22</c:v>
                </c:pt>
                <c:pt idx="819">
                  <c:v>2021/10/21</c:v>
                </c:pt>
                <c:pt idx="820">
                  <c:v>2021/10/20</c:v>
                </c:pt>
                <c:pt idx="821">
                  <c:v>2021/10/19</c:v>
                </c:pt>
                <c:pt idx="822">
                  <c:v>2021/10/16</c:v>
                </c:pt>
                <c:pt idx="823">
                  <c:v>2021/10/15</c:v>
                </c:pt>
                <c:pt idx="824">
                  <c:v>2021/10/14</c:v>
                </c:pt>
                <c:pt idx="825">
                  <c:v>2021/10/13</c:v>
                </c:pt>
                <c:pt idx="826">
                  <c:v>2021/10/09</c:v>
                </c:pt>
                <c:pt idx="827">
                  <c:v>2021/10/08</c:v>
                </c:pt>
                <c:pt idx="828">
                  <c:v>2021/10/07</c:v>
                </c:pt>
                <c:pt idx="829">
                  <c:v>2021/10/06</c:v>
                </c:pt>
                <c:pt idx="830">
                  <c:v>2021/10/05</c:v>
                </c:pt>
                <c:pt idx="831">
                  <c:v>2021/10/02</c:v>
                </c:pt>
                <c:pt idx="832">
                  <c:v>2021/10/01</c:v>
                </c:pt>
                <c:pt idx="833">
                  <c:v>2021/09/30</c:v>
                </c:pt>
                <c:pt idx="834">
                  <c:v>2021/09/29</c:v>
                </c:pt>
                <c:pt idx="835">
                  <c:v>2021/09/28</c:v>
                </c:pt>
                <c:pt idx="836">
                  <c:v>2021/09/25</c:v>
                </c:pt>
                <c:pt idx="837">
                  <c:v>2021/09/24</c:v>
                </c:pt>
                <c:pt idx="838">
                  <c:v>2021/09/23</c:v>
                </c:pt>
                <c:pt idx="839">
                  <c:v>2021/09/18</c:v>
                </c:pt>
                <c:pt idx="840">
                  <c:v>2021/09/17</c:v>
                </c:pt>
                <c:pt idx="841">
                  <c:v>2021/09/16</c:v>
                </c:pt>
                <c:pt idx="842">
                  <c:v>2021/09/14</c:v>
                </c:pt>
                <c:pt idx="843">
                  <c:v>2021/09/11</c:v>
                </c:pt>
                <c:pt idx="844">
                  <c:v>2021/09/10</c:v>
                </c:pt>
                <c:pt idx="845">
                  <c:v>2021/09/09</c:v>
                </c:pt>
                <c:pt idx="846">
                  <c:v>2021/09/08</c:v>
                </c:pt>
                <c:pt idx="847">
                  <c:v>2021/09/07</c:v>
                </c:pt>
                <c:pt idx="848">
                  <c:v>2021/09/04</c:v>
                </c:pt>
                <c:pt idx="849">
                  <c:v>2021/09/03</c:v>
                </c:pt>
                <c:pt idx="850">
                  <c:v>2021/09/02</c:v>
                </c:pt>
                <c:pt idx="851">
                  <c:v>2021/09/01</c:v>
                </c:pt>
                <c:pt idx="852">
                  <c:v>2021/08/31</c:v>
                </c:pt>
                <c:pt idx="853">
                  <c:v>2021/08/28</c:v>
                </c:pt>
                <c:pt idx="854">
                  <c:v>2021/08/27</c:v>
                </c:pt>
                <c:pt idx="855">
                  <c:v>2021/08/26</c:v>
                </c:pt>
                <c:pt idx="856">
                  <c:v>2021/08/25</c:v>
                </c:pt>
                <c:pt idx="857">
                  <c:v>2021/08/24</c:v>
                </c:pt>
                <c:pt idx="858">
                  <c:v>2021/08/21</c:v>
                </c:pt>
                <c:pt idx="859">
                  <c:v>2021/08/20</c:v>
                </c:pt>
                <c:pt idx="860">
                  <c:v>2021/08/19</c:v>
                </c:pt>
                <c:pt idx="861">
                  <c:v>2021/08/18</c:v>
                </c:pt>
                <c:pt idx="862">
                  <c:v>2021/08/17</c:v>
                </c:pt>
                <c:pt idx="863">
                  <c:v>2021/08/14</c:v>
                </c:pt>
                <c:pt idx="864">
                  <c:v>2021/08/13</c:v>
                </c:pt>
                <c:pt idx="865">
                  <c:v>2021/08/12</c:v>
                </c:pt>
                <c:pt idx="866">
                  <c:v>2021/08/11</c:v>
                </c:pt>
                <c:pt idx="867">
                  <c:v>2021/08/10</c:v>
                </c:pt>
                <c:pt idx="868">
                  <c:v>2021/08/07</c:v>
                </c:pt>
                <c:pt idx="869">
                  <c:v>2021/08/06</c:v>
                </c:pt>
                <c:pt idx="870">
                  <c:v>2021/08/05</c:v>
                </c:pt>
                <c:pt idx="871">
                  <c:v>2021/08/04</c:v>
                </c:pt>
                <c:pt idx="872">
                  <c:v>2021/08/03</c:v>
                </c:pt>
                <c:pt idx="873">
                  <c:v>2021/07/31</c:v>
                </c:pt>
                <c:pt idx="874">
                  <c:v>2021/07/30</c:v>
                </c:pt>
                <c:pt idx="875">
                  <c:v>2021/07/29</c:v>
                </c:pt>
                <c:pt idx="876">
                  <c:v>2021/07/28</c:v>
                </c:pt>
                <c:pt idx="877">
                  <c:v>2021/07/27</c:v>
                </c:pt>
                <c:pt idx="878">
                  <c:v>2021/07/24</c:v>
                </c:pt>
                <c:pt idx="879">
                  <c:v>2021/07/23</c:v>
                </c:pt>
                <c:pt idx="880">
                  <c:v>2021/07/22</c:v>
                </c:pt>
                <c:pt idx="881">
                  <c:v>2021/07/21</c:v>
                </c:pt>
                <c:pt idx="882">
                  <c:v>2021/07/20</c:v>
                </c:pt>
                <c:pt idx="883">
                  <c:v>2021/07/17</c:v>
                </c:pt>
                <c:pt idx="884">
                  <c:v>2021/07/16</c:v>
                </c:pt>
                <c:pt idx="885">
                  <c:v>2021/07/15</c:v>
                </c:pt>
                <c:pt idx="886">
                  <c:v>2021/07/14</c:v>
                </c:pt>
                <c:pt idx="887">
                  <c:v>2021/07/13</c:v>
                </c:pt>
                <c:pt idx="888">
                  <c:v>2021/07/10</c:v>
                </c:pt>
                <c:pt idx="889">
                  <c:v>2021/07/09</c:v>
                </c:pt>
                <c:pt idx="890">
                  <c:v>2021/07/08</c:v>
                </c:pt>
                <c:pt idx="891">
                  <c:v>2021/07/07</c:v>
                </c:pt>
                <c:pt idx="892">
                  <c:v>2021/07/06</c:v>
                </c:pt>
                <c:pt idx="893">
                  <c:v>2021/07/03</c:v>
                </c:pt>
                <c:pt idx="894">
                  <c:v>2021/07/02</c:v>
                </c:pt>
                <c:pt idx="895">
                  <c:v>2021/07/01</c:v>
                </c:pt>
                <c:pt idx="896">
                  <c:v>2021/06/30</c:v>
                </c:pt>
                <c:pt idx="897">
                  <c:v>2021/06/29</c:v>
                </c:pt>
                <c:pt idx="898">
                  <c:v>2021/06/26</c:v>
                </c:pt>
                <c:pt idx="899">
                  <c:v>2021/06/25</c:v>
                </c:pt>
                <c:pt idx="900">
                  <c:v>2021/06/24</c:v>
                </c:pt>
                <c:pt idx="901">
                  <c:v>2021/06/23</c:v>
                </c:pt>
                <c:pt idx="902">
                  <c:v>2021/06/22</c:v>
                </c:pt>
                <c:pt idx="903">
                  <c:v>2021/06/19</c:v>
                </c:pt>
                <c:pt idx="904">
                  <c:v>2021/06/18</c:v>
                </c:pt>
                <c:pt idx="905">
                  <c:v>2021/06/17</c:v>
                </c:pt>
                <c:pt idx="906">
                  <c:v>2021/06/16</c:v>
                </c:pt>
                <c:pt idx="907">
                  <c:v>2021/06/12</c:v>
                </c:pt>
                <c:pt idx="908">
                  <c:v>2021/06/11</c:v>
                </c:pt>
                <c:pt idx="909">
                  <c:v>2021/06/10</c:v>
                </c:pt>
                <c:pt idx="910">
                  <c:v>2021/06/09</c:v>
                </c:pt>
                <c:pt idx="911">
                  <c:v>2021/06/08</c:v>
                </c:pt>
                <c:pt idx="912">
                  <c:v>2021/06/05</c:v>
                </c:pt>
                <c:pt idx="913">
                  <c:v>2021/06/04</c:v>
                </c:pt>
                <c:pt idx="914">
                  <c:v>2021/06/03</c:v>
                </c:pt>
                <c:pt idx="915">
                  <c:v>2021/06/02</c:v>
                </c:pt>
                <c:pt idx="916">
                  <c:v>2021/06/01</c:v>
                </c:pt>
                <c:pt idx="917">
                  <c:v>2021/05/29</c:v>
                </c:pt>
                <c:pt idx="918">
                  <c:v>2021/05/28</c:v>
                </c:pt>
                <c:pt idx="919">
                  <c:v>2021/05/27</c:v>
                </c:pt>
                <c:pt idx="920">
                  <c:v>2021/05/26</c:v>
                </c:pt>
                <c:pt idx="921">
                  <c:v>2021/05/25</c:v>
                </c:pt>
                <c:pt idx="922">
                  <c:v>2021/05/22</c:v>
                </c:pt>
                <c:pt idx="923">
                  <c:v>2021/05/21</c:v>
                </c:pt>
                <c:pt idx="924">
                  <c:v>2021/05/20</c:v>
                </c:pt>
                <c:pt idx="925">
                  <c:v>2021/05/19</c:v>
                </c:pt>
                <c:pt idx="926">
                  <c:v>2021/05/18</c:v>
                </c:pt>
                <c:pt idx="927">
                  <c:v>2021/05/15</c:v>
                </c:pt>
                <c:pt idx="928">
                  <c:v>2021/05/14</c:v>
                </c:pt>
                <c:pt idx="929">
                  <c:v>2021/05/13</c:v>
                </c:pt>
                <c:pt idx="930">
                  <c:v>2021/05/12</c:v>
                </c:pt>
                <c:pt idx="931">
                  <c:v>2021/05/11</c:v>
                </c:pt>
                <c:pt idx="932">
                  <c:v>2021/05/08</c:v>
                </c:pt>
                <c:pt idx="933">
                  <c:v>2021/05/07</c:v>
                </c:pt>
                <c:pt idx="934">
                  <c:v>2021/05/06</c:v>
                </c:pt>
                <c:pt idx="935">
                  <c:v>2021/05/05</c:v>
                </c:pt>
                <c:pt idx="936">
                  <c:v>2021/05/04</c:v>
                </c:pt>
                <c:pt idx="937">
                  <c:v>2021/04/30</c:v>
                </c:pt>
                <c:pt idx="938">
                  <c:v>2021/04/29</c:v>
                </c:pt>
                <c:pt idx="939">
                  <c:v>2021/04/28</c:v>
                </c:pt>
                <c:pt idx="940">
                  <c:v>2021/04/27</c:v>
                </c:pt>
                <c:pt idx="941">
                  <c:v>2021/04/24</c:v>
                </c:pt>
                <c:pt idx="942">
                  <c:v>2021/04/23</c:v>
                </c:pt>
                <c:pt idx="943">
                  <c:v>2021/04/22</c:v>
                </c:pt>
                <c:pt idx="944">
                  <c:v>2021/04/21</c:v>
                </c:pt>
                <c:pt idx="945">
                  <c:v>2021/04/20</c:v>
                </c:pt>
                <c:pt idx="946">
                  <c:v>2021/04/17</c:v>
                </c:pt>
                <c:pt idx="947">
                  <c:v>2021/04/16</c:v>
                </c:pt>
                <c:pt idx="948">
                  <c:v>2021/04/15</c:v>
                </c:pt>
                <c:pt idx="949">
                  <c:v>2021/04/14</c:v>
                </c:pt>
                <c:pt idx="950">
                  <c:v>2021/04/13</c:v>
                </c:pt>
                <c:pt idx="951">
                  <c:v>2021/04/10</c:v>
                </c:pt>
                <c:pt idx="952">
                  <c:v>2021/04/09</c:v>
                </c:pt>
                <c:pt idx="953">
                  <c:v>2021/04/08</c:v>
                </c:pt>
                <c:pt idx="954">
                  <c:v>2021/04/07</c:v>
                </c:pt>
                <c:pt idx="955">
                  <c:v>2021/04/02</c:v>
                </c:pt>
                <c:pt idx="956">
                  <c:v>2021/04/01</c:v>
                </c:pt>
                <c:pt idx="957">
                  <c:v>2021/03/31</c:v>
                </c:pt>
                <c:pt idx="958">
                  <c:v>2021/03/30</c:v>
                </c:pt>
                <c:pt idx="959">
                  <c:v>2021/03/27</c:v>
                </c:pt>
                <c:pt idx="960">
                  <c:v>2021/03/26</c:v>
                </c:pt>
                <c:pt idx="961">
                  <c:v>2021/03/25</c:v>
                </c:pt>
                <c:pt idx="962">
                  <c:v>2021/03/24</c:v>
                </c:pt>
                <c:pt idx="963">
                  <c:v>2021/03/23</c:v>
                </c:pt>
                <c:pt idx="964">
                  <c:v>2021/03/20</c:v>
                </c:pt>
                <c:pt idx="965">
                  <c:v>2021/03/19</c:v>
                </c:pt>
                <c:pt idx="966">
                  <c:v>2021/03/18</c:v>
                </c:pt>
                <c:pt idx="967">
                  <c:v>2021/03/17</c:v>
                </c:pt>
                <c:pt idx="968">
                  <c:v>2021/03/16</c:v>
                </c:pt>
                <c:pt idx="969">
                  <c:v>2021/03/13</c:v>
                </c:pt>
                <c:pt idx="970">
                  <c:v>2021/03/12</c:v>
                </c:pt>
                <c:pt idx="971">
                  <c:v>2021/03/11</c:v>
                </c:pt>
                <c:pt idx="972">
                  <c:v>2021/03/10</c:v>
                </c:pt>
                <c:pt idx="973">
                  <c:v>2021/03/09</c:v>
                </c:pt>
                <c:pt idx="974">
                  <c:v>2021/03/06</c:v>
                </c:pt>
                <c:pt idx="975">
                  <c:v>2021/03/05</c:v>
                </c:pt>
                <c:pt idx="976">
                  <c:v>2021/03/04</c:v>
                </c:pt>
                <c:pt idx="977">
                  <c:v>2021/03/03</c:v>
                </c:pt>
                <c:pt idx="978">
                  <c:v>2021/02/27</c:v>
                </c:pt>
                <c:pt idx="979">
                  <c:v>2021/02/26</c:v>
                </c:pt>
                <c:pt idx="980">
                  <c:v>2021/02/25</c:v>
                </c:pt>
                <c:pt idx="981">
                  <c:v>2021/02/24</c:v>
                </c:pt>
                <c:pt idx="982">
                  <c:v>2021/02/23</c:v>
                </c:pt>
                <c:pt idx="983">
                  <c:v>2021/02/20</c:v>
                </c:pt>
                <c:pt idx="984">
                  <c:v>2021/02/19</c:v>
                </c:pt>
                <c:pt idx="985">
                  <c:v>2021/02/18</c:v>
                </c:pt>
                <c:pt idx="986">
                  <c:v>2021/02/06</c:v>
                </c:pt>
                <c:pt idx="987">
                  <c:v>2021/02/05</c:v>
                </c:pt>
                <c:pt idx="988">
                  <c:v>2021/02/04</c:v>
                </c:pt>
                <c:pt idx="989">
                  <c:v>2021/02/03</c:v>
                </c:pt>
                <c:pt idx="990">
                  <c:v>2021/02/02</c:v>
                </c:pt>
                <c:pt idx="991">
                  <c:v>2021/01/29</c:v>
                </c:pt>
                <c:pt idx="992">
                  <c:v>2021/01/28</c:v>
                </c:pt>
                <c:pt idx="993">
                  <c:v>2021/01/27</c:v>
                </c:pt>
                <c:pt idx="994">
                  <c:v>2021/01/26</c:v>
                </c:pt>
                <c:pt idx="995">
                  <c:v>2021/01/23</c:v>
                </c:pt>
                <c:pt idx="996">
                  <c:v>2021/01/22</c:v>
                </c:pt>
                <c:pt idx="997">
                  <c:v>2021/01/21</c:v>
                </c:pt>
                <c:pt idx="998">
                  <c:v>2021/01/20</c:v>
                </c:pt>
                <c:pt idx="999">
                  <c:v>2021/01/19</c:v>
                </c:pt>
                <c:pt idx="1000">
                  <c:v>2021/01/15</c:v>
                </c:pt>
                <c:pt idx="1001">
                  <c:v>2021/01/14</c:v>
                </c:pt>
                <c:pt idx="1002">
                  <c:v>2021/01/13</c:v>
                </c:pt>
                <c:pt idx="1003">
                  <c:v>2021/01/12</c:v>
                </c:pt>
                <c:pt idx="1004">
                  <c:v>2021/01/09</c:v>
                </c:pt>
                <c:pt idx="1005">
                  <c:v>2021/01/08</c:v>
                </c:pt>
                <c:pt idx="1006">
                  <c:v>2021/01/07</c:v>
                </c:pt>
                <c:pt idx="1007">
                  <c:v>2021/01/06</c:v>
                </c:pt>
                <c:pt idx="1008">
                  <c:v>2021/01/05</c:v>
                </c:pt>
                <c:pt idx="1009">
                  <c:v>2021/01/01</c:v>
                </c:pt>
                <c:pt idx="1010">
                  <c:v>2020/12/31</c:v>
                </c:pt>
                <c:pt idx="1011">
                  <c:v>2020/12/30</c:v>
                </c:pt>
                <c:pt idx="1012">
                  <c:v>2020/12/29</c:v>
                </c:pt>
                <c:pt idx="1013">
                  <c:v>2020/12/26</c:v>
                </c:pt>
                <c:pt idx="1014">
                  <c:v>2020/12/25</c:v>
                </c:pt>
                <c:pt idx="1015">
                  <c:v>2020/12/24</c:v>
                </c:pt>
                <c:pt idx="1016">
                  <c:v>2020/12/23</c:v>
                </c:pt>
                <c:pt idx="1017">
                  <c:v>2020/12/22</c:v>
                </c:pt>
                <c:pt idx="1018">
                  <c:v>2020/12/19</c:v>
                </c:pt>
                <c:pt idx="1019">
                  <c:v>2020/12/18</c:v>
                </c:pt>
                <c:pt idx="1020">
                  <c:v>2020/12/17</c:v>
                </c:pt>
                <c:pt idx="1021">
                  <c:v>2020/12/16</c:v>
                </c:pt>
                <c:pt idx="1022">
                  <c:v>2020/12/15</c:v>
                </c:pt>
                <c:pt idx="1023">
                  <c:v>2020/12/12</c:v>
                </c:pt>
                <c:pt idx="1024">
                  <c:v>2020/12/11</c:v>
                </c:pt>
                <c:pt idx="1025">
                  <c:v>2020/12/10</c:v>
                </c:pt>
                <c:pt idx="1026">
                  <c:v>2020/12/09</c:v>
                </c:pt>
                <c:pt idx="1027">
                  <c:v>2020/12/08</c:v>
                </c:pt>
                <c:pt idx="1028">
                  <c:v>2020/12/05</c:v>
                </c:pt>
                <c:pt idx="1029">
                  <c:v>2020/12/04</c:v>
                </c:pt>
                <c:pt idx="1030">
                  <c:v>2020/12/03</c:v>
                </c:pt>
                <c:pt idx="1031">
                  <c:v>2020/12/02</c:v>
                </c:pt>
                <c:pt idx="1032">
                  <c:v>2020/12/01</c:v>
                </c:pt>
                <c:pt idx="1033">
                  <c:v>2020/11/28</c:v>
                </c:pt>
                <c:pt idx="1034">
                  <c:v>2020/11/27</c:v>
                </c:pt>
                <c:pt idx="1035">
                  <c:v>2020/11/26</c:v>
                </c:pt>
                <c:pt idx="1036">
                  <c:v>2020/11/25</c:v>
                </c:pt>
                <c:pt idx="1037">
                  <c:v>2020/11/24</c:v>
                </c:pt>
                <c:pt idx="1038">
                  <c:v>2020/11/21</c:v>
                </c:pt>
                <c:pt idx="1039">
                  <c:v>2020/11/20</c:v>
                </c:pt>
                <c:pt idx="1040">
                  <c:v>2020/11/19</c:v>
                </c:pt>
                <c:pt idx="1041">
                  <c:v>2020/11/18</c:v>
                </c:pt>
                <c:pt idx="1042">
                  <c:v>2020/11/17</c:v>
                </c:pt>
                <c:pt idx="1043">
                  <c:v>2020/11/14</c:v>
                </c:pt>
                <c:pt idx="1044">
                  <c:v>2020/11/13</c:v>
                </c:pt>
                <c:pt idx="1045">
                  <c:v>2020/11/12</c:v>
                </c:pt>
                <c:pt idx="1046">
                  <c:v>2020/11/11</c:v>
                </c:pt>
                <c:pt idx="1047">
                  <c:v>2020/11/10</c:v>
                </c:pt>
                <c:pt idx="1048">
                  <c:v>2020/11/07</c:v>
                </c:pt>
                <c:pt idx="1049">
                  <c:v>2020/11/06</c:v>
                </c:pt>
                <c:pt idx="1050">
                  <c:v>2020/11/05</c:v>
                </c:pt>
                <c:pt idx="1051">
                  <c:v>2020/11/04</c:v>
                </c:pt>
                <c:pt idx="1052">
                  <c:v>2020/11/03</c:v>
                </c:pt>
                <c:pt idx="1053">
                  <c:v>2020/10/31</c:v>
                </c:pt>
                <c:pt idx="1054">
                  <c:v>2020/10/30</c:v>
                </c:pt>
                <c:pt idx="1055">
                  <c:v>2020/10/29</c:v>
                </c:pt>
                <c:pt idx="1056">
                  <c:v>2020/10/28</c:v>
                </c:pt>
                <c:pt idx="1057">
                  <c:v>2020/10/27</c:v>
                </c:pt>
                <c:pt idx="1058">
                  <c:v>2020/10/24</c:v>
                </c:pt>
                <c:pt idx="1059">
                  <c:v>2020/10/23</c:v>
                </c:pt>
                <c:pt idx="1060">
                  <c:v>2020/10/22</c:v>
                </c:pt>
                <c:pt idx="1061">
                  <c:v>2020/10/21</c:v>
                </c:pt>
                <c:pt idx="1062">
                  <c:v>2020/10/20</c:v>
                </c:pt>
                <c:pt idx="1063">
                  <c:v>2020/10/17</c:v>
                </c:pt>
                <c:pt idx="1064">
                  <c:v>2020/10/16</c:v>
                </c:pt>
                <c:pt idx="1065">
                  <c:v>2020/10/14</c:v>
                </c:pt>
                <c:pt idx="1066">
                  <c:v>2020/10/13</c:v>
                </c:pt>
                <c:pt idx="1067">
                  <c:v>2020/10/09</c:v>
                </c:pt>
                <c:pt idx="1068">
                  <c:v>2020/10/08</c:v>
                </c:pt>
                <c:pt idx="1069">
                  <c:v>2020/10/07</c:v>
                </c:pt>
                <c:pt idx="1070">
                  <c:v>2020/10/06</c:v>
                </c:pt>
                <c:pt idx="1071">
                  <c:v>2020/10/01</c:v>
                </c:pt>
                <c:pt idx="1072">
                  <c:v>2020/09/30</c:v>
                </c:pt>
                <c:pt idx="1073">
                  <c:v>2020/09/29</c:v>
                </c:pt>
                <c:pt idx="1074">
                  <c:v>2020/09/26</c:v>
                </c:pt>
                <c:pt idx="1075">
                  <c:v>2020/09/25</c:v>
                </c:pt>
                <c:pt idx="1076">
                  <c:v>2020/09/24</c:v>
                </c:pt>
                <c:pt idx="1077">
                  <c:v>2020/09/23</c:v>
                </c:pt>
                <c:pt idx="1078">
                  <c:v>2020/09/22</c:v>
                </c:pt>
                <c:pt idx="1079">
                  <c:v>2020/09/19</c:v>
                </c:pt>
                <c:pt idx="1080">
                  <c:v>2020/09/18</c:v>
                </c:pt>
                <c:pt idx="1081">
                  <c:v>2020/09/17</c:v>
                </c:pt>
                <c:pt idx="1082">
                  <c:v>2020/09/16</c:v>
                </c:pt>
                <c:pt idx="1083">
                  <c:v>2020/09/15</c:v>
                </c:pt>
                <c:pt idx="1084">
                  <c:v>2020/09/12</c:v>
                </c:pt>
                <c:pt idx="1085">
                  <c:v>2020/09/11</c:v>
                </c:pt>
                <c:pt idx="1086">
                  <c:v>2020/09/10</c:v>
                </c:pt>
                <c:pt idx="1087">
                  <c:v>2020/09/09</c:v>
                </c:pt>
                <c:pt idx="1088">
                  <c:v>2020/09/08</c:v>
                </c:pt>
                <c:pt idx="1089">
                  <c:v>2020/09/05</c:v>
                </c:pt>
                <c:pt idx="1090">
                  <c:v>2020/09/04</c:v>
                </c:pt>
                <c:pt idx="1091">
                  <c:v>2020/09/03</c:v>
                </c:pt>
                <c:pt idx="1092">
                  <c:v>2020/09/02</c:v>
                </c:pt>
                <c:pt idx="1093">
                  <c:v>2020/09/01</c:v>
                </c:pt>
                <c:pt idx="1094">
                  <c:v>2020/08/29</c:v>
                </c:pt>
                <c:pt idx="1095">
                  <c:v>2020/08/28</c:v>
                </c:pt>
                <c:pt idx="1096">
                  <c:v>2020/08/27</c:v>
                </c:pt>
                <c:pt idx="1097">
                  <c:v>2020/08/26</c:v>
                </c:pt>
                <c:pt idx="1098">
                  <c:v>2020/08/25</c:v>
                </c:pt>
                <c:pt idx="1099">
                  <c:v>2020/08/22</c:v>
                </c:pt>
                <c:pt idx="1100">
                  <c:v>2020/08/21</c:v>
                </c:pt>
                <c:pt idx="1101">
                  <c:v>2020/08/20</c:v>
                </c:pt>
                <c:pt idx="1102">
                  <c:v>2020/08/19</c:v>
                </c:pt>
                <c:pt idx="1103">
                  <c:v>2020/08/18</c:v>
                </c:pt>
                <c:pt idx="1104">
                  <c:v>2020/08/15</c:v>
                </c:pt>
                <c:pt idx="1105">
                  <c:v>2020/08/14</c:v>
                </c:pt>
                <c:pt idx="1106">
                  <c:v>2020/08/13</c:v>
                </c:pt>
                <c:pt idx="1107">
                  <c:v>2020/08/12</c:v>
                </c:pt>
                <c:pt idx="1108">
                  <c:v>2020/08/11</c:v>
                </c:pt>
                <c:pt idx="1109">
                  <c:v>2020/08/08</c:v>
                </c:pt>
                <c:pt idx="1110">
                  <c:v>2020/08/07</c:v>
                </c:pt>
                <c:pt idx="1111">
                  <c:v>2020/08/06</c:v>
                </c:pt>
                <c:pt idx="1112">
                  <c:v>2020/08/05</c:v>
                </c:pt>
                <c:pt idx="1113">
                  <c:v>2020/08/04</c:v>
                </c:pt>
                <c:pt idx="1114">
                  <c:v>2020/08/01</c:v>
                </c:pt>
                <c:pt idx="1115">
                  <c:v>2020/07/31</c:v>
                </c:pt>
                <c:pt idx="1116">
                  <c:v>2020/07/30</c:v>
                </c:pt>
                <c:pt idx="1117">
                  <c:v>2020/07/29</c:v>
                </c:pt>
                <c:pt idx="1118">
                  <c:v>2020/07/28</c:v>
                </c:pt>
                <c:pt idx="1119">
                  <c:v>2020/07/25</c:v>
                </c:pt>
                <c:pt idx="1120">
                  <c:v>2020/07/24</c:v>
                </c:pt>
                <c:pt idx="1121">
                  <c:v>2020/07/23</c:v>
                </c:pt>
                <c:pt idx="1122">
                  <c:v>2020/07/22</c:v>
                </c:pt>
                <c:pt idx="1123">
                  <c:v>2020/07/21</c:v>
                </c:pt>
                <c:pt idx="1124">
                  <c:v>2020/07/18</c:v>
                </c:pt>
                <c:pt idx="1125">
                  <c:v>2020/07/17</c:v>
                </c:pt>
                <c:pt idx="1126">
                  <c:v>2020/07/16</c:v>
                </c:pt>
                <c:pt idx="1127">
                  <c:v>2020/07/15</c:v>
                </c:pt>
                <c:pt idx="1128">
                  <c:v>2020/07/14</c:v>
                </c:pt>
                <c:pt idx="1129">
                  <c:v>2020/07/11</c:v>
                </c:pt>
                <c:pt idx="1130">
                  <c:v>2020/07/10</c:v>
                </c:pt>
                <c:pt idx="1131">
                  <c:v>2020/07/09</c:v>
                </c:pt>
                <c:pt idx="1132">
                  <c:v>2020/07/08</c:v>
                </c:pt>
                <c:pt idx="1133">
                  <c:v>2020/07/07</c:v>
                </c:pt>
                <c:pt idx="1134">
                  <c:v>2020/07/04</c:v>
                </c:pt>
                <c:pt idx="1135">
                  <c:v>2020/07/03</c:v>
                </c:pt>
                <c:pt idx="1136">
                  <c:v>2020/07/02</c:v>
                </c:pt>
                <c:pt idx="1137">
                  <c:v>2020/07/01</c:v>
                </c:pt>
                <c:pt idx="1138">
                  <c:v>2020/06/30</c:v>
                </c:pt>
                <c:pt idx="1139">
                  <c:v>2020/06/25</c:v>
                </c:pt>
                <c:pt idx="1140">
                  <c:v>2020/06/24</c:v>
                </c:pt>
                <c:pt idx="1141">
                  <c:v>2020/06/23</c:v>
                </c:pt>
                <c:pt idx="1142">
                  <c:v>2020/06/20</c:v>
                </c:pt>
                <c:pt idx="1143">
                  <c:v>2020/06/18</c:v>
                </c:pt>
                <c:pt idx="1144">
                  <c:v>2020/06/17</c:v>
                </c:pt>
                <c:pt idx="1145">
                  <c:v>2020/06/16</c:v>
                </c:pt>
                <c:pt idx="1146">
                  <c:v>2020/06/13</c:v>
                </c:pt>
                <c:pt idx="1147">
                  <c:v>2020/06/12</c:v>
                </c:pt>
                <c:pt idx="1148">
                  <c:v>2020/06/11</c:v>
                </c:pt>
                <c:pt idx="1149">
                  <c:v>2020/06/10</c:v>
                </c:pt>
                <c:pt idx="1150">
                  <c:v>2020/06/09</c:v>
                </c:pt>
                <c:pt idx="1151">
                  <c:v>2020/06/06</c:v>
                </c:pt>
                <c:pt idx="1152">
                  <c:v>2020/06/05</c:v>
                </c:pt>
                <c:pt idx="1153">
                  <c:v>2020/06/03</c:v>
                </c:pt>
                <c:pt idx="1154">
                  <c:v>2020/06/02</c:v>
                </c:pt>
                <c:pt idx="1155">
                  <c:v>2020/05/30</c:v>
                </c:pt>
                <c:pt idx="1156">
                  <c:v>2020/05/28</c:v>
                </c:pt>
                <c:pt idx="1157">
                  <c:v>2020/05/27</c:v>
                </c:pt>
                <c:pt idx="1158">
                  <c:v>2020/05/26</c:v>
                </c:pt>
                <c:pt idx="1159">
                  <c:v>2020/05/23</c:v>
                </c:pt>
                <c:pt idx="1160">
                  <c:v>2020/05/22</c:v>
                </c:pt>
                <c:pt idx="1161">
                  <c:v>2020/05/21</c:v>
                </c:pt>
                <c:pt idx="1162">
                  <c:v>2020/05/20</c:v>
                </c:pt>
                <c:pt idx="1163">
                  <c:v>2020/05/19</c:v>
                </c:pt>
                <c:pt idx="1164">
                  <c:v>2020/05/16</c:v>
                </c:pt>
                <c:pt idx="1165">
                  <c:v>2020/05/15</c:v>
                </c:pt>
                <c:pt idx="1166">
                  <c:v>2020/05/14</c:v>
                </c:pt>
                <c:pt idx="1167">
                  <c:v>2020/05/13</c:v>
                </c:pt>
                <c:pt idx="1168">
                  <c:v>2020/05/12</c:v>
                </c:pt>
                <c:pt idx="1169">
                  <c:v>2020/05/09</c:v>
                </c:pt>
                <c:pt idx="1170">
                  <c:v>2020/05/08</c:v>
                </c:pt>
                <c:pt idx="1171">
                  <c:v>2020/05/07</c:v>
                </c:pt>
                <c:pt idx="1172">
                  <c:v>2020/05/06</c:v>
                </c:pt>
                <c:pt idx="1173">
                  <c:v>2020/05/05</c:v>
                </c:pt>
                <c:pt idx="1174">
                  <c:v>2020/05/01</c:v>
                </c:pt>
                <c:pt idx="1175">
                  <c:v>2020/04/30</c:v>
                </c:pt>
                <c:pt idx="1176">
                  <c:v>2020/04/29</c:v>
                </c:pt>
                <c:pt idx="1177">
                  <c:v>2020/04/28</c:v>
                </c:pt>
                <c:pt idx="1178">
                  <c:v>2020/04/25</c:v>
                </c:pt>
                <c:pt idx="1179">
                  <c:v>2020/04/24</c:v>
                </c:pt>
                <c:pt idx="1180">
                  <c:v>2020/04/23</c:v>
                </c:pt>
                <c:pt idx="1181">
                  <c:v>2020/04/22</c:v>
                </c:pt>
                <c:pt idx="1182">
                  <c:v>2020/04/21</c:v>
                </c:pt>
                <c:pt idx="1183">
                  <c:v>2020/04/18</c:v>
                </c:pt>
                <c:pt idx="1184">
                  <c:v>2020/04/17</c:v>
                </c:pt>
                <c:pt idx="1185">
                  <c:v>2020/04/16</c:v>
                </c:pt>
                <c:pt idx="1186">
                  <c:v>2020/04/15</c:v>
                </c:pt>
                <c:pt idx="1187">
                  <c:v>2020/04/14</c:v>
                </c:pt>
                <c:pt idx="1188">
                  <c:v>2020/04/11</c:v>
                </c:pt>
                <c:pt idx="1189">
                  <c:v>2020/04/10</c:v>
                </c:pt>
                <c:pt idx="1190">
                  <c:v>2020/04/09</c:v>
                </c:pt>
                <c:pt idx="1191">
                  <c:v>2020/04/08</c:v>
                </c:pt>
                <c:pt idx="1192">
                  <c:v>2020/04/07</c:v>
                </c:pt>
                <c:pt idx="1193">
                  <c:v>2020/04/02</c:v>
                </c:pt>
                <c:pt idx="1194">
                  <c:v>2020/03/31</c:v>
                </c:pt>
                <c:pt idx="1195">
                  <c:v>2020/03/28</c:v>
                </c:pt>
                <c:pt idx="1196">
                  <c:v>2020/03/27</c:v>
                </c:pt>
                <c:pt idx="1197">
                  <c:v>2020/03/26</c:v>
                </c:pt>
                <c:pt idx="1198">
                  <c:v>2020/03/25</c:v>
                </c:pt>
                <c:pt idx="1199">
                  <c:v>2020/03/24</c:v>
                </c:pt>
                <c:pt idx="1200">
                  <c:v>2020/03/21</c:v>
                </c:pt>
                <c:pt idx="1201">
                  <c:v>2020/03/20</c:v>
                </c:pt>
                <c:pt idx="1202">
                  <c:v>2020/03/19</c:v>
                </c:pt>
                <c:pt idx="1203">
                  <c:v>2020/03/18</c:v>
                </c:pt>
                <c:pt idx="1204">
                  <c:v>2020/03/17</c:v>
                </c:pt>
                <c:pt idx="1205">
                  <c:v>2020/03/14</c:v>
                </c:pt>
                <c:pt idx="1206">
                  <c:v>2020/03/13</c:v>
                </c:pt>
                <c:pt idx="1207">
                  <c:v>2020/03/12</c:v>
                </c:pt>
                <c:pt idx="1208">
                  <c:v>2020/03/11</c:v>
                </c:pt>
                <c:pt idx="1209">
                  <c:v>2020/03/10</c:v>
                </c:pt>
                <c:pt idx="1210">
                  <c:v>2020/03/07</c:v>
                </c:pt>
                <c:pt idx="1211">
                  <c:v>2020/03/06</c:v>
                </c:pt>
                <c:pt idx="1212">
                  <c:v>2020/03/05</c:v>
                </c:pt>
                <c:pt idx="1213">
                  <c:v>2020/03/04</c:v>
                </c:pt>
                <c:pt idx="1214">
                  <c:v>2020/03/03</c:v>
                </c:pt>
                <c:pt idx="1215">
                  <c:v>2020/02/28</c:v>
                </c:pt>
                <c:pt idx="1216">
                  <c:v>2020/02/26</c:v>
                </c:pt>
                <c:pt idx="1217">
                  <c:v>2020/02/25</c:v>
                </c:pt>
                <c:pt idx="1218">
                  <c:v>2020/02/22</c:v>
                </c:pt>
                <c:pt idx="1219">
                  <c:v>2020/02/21</c:v>
                </c:pt>
                <c:pt idx="1220">
                  <c:v>2020/02/20</c:v>
                </c:pt>
                <c:pt idx="1221">
                  <c:v>2020/02/19</c:v>
                </c:pt>
                <c:pt idx="1222">
                  <c:v>2020/02/18</c:v>
                </c:pt>
                <c:pt idx="1223">
                  <c:v>2020/02/15</c:v>
                </c:pt>
              </c:strCache>
            </c:strRef>
          </c:cat>
          <c:val>
            <c:numRef>
              <c:f>週期分析!$C$2:$C$1225</c:f>
              <c:numCache>
                <c:formatCode>#,##0.00_ ;[Red]\-#,##0.00\ </c:formatCode>
                <c:ptCount val="1224"/>
                <c:pt idx="0">
                  <c:v>4976670.4720000019</c:v>
                </c:pt>
                <c:pt idx="1">
                  <c:v>4976670.4720000019</c:v>
                </c:pt>
                <c:pt idx="2">
                  <c:v>4976670.4720000019</c:v>
                </c:pt>
                <c:pt idx="3">
                  <c:v>4940947.5400000019</c:v>
                </c:pt>
                <c:pt idx="4">
                  <c:v>4962940.0300000021</c:v>
                </c:pt>
                <c:pt idx="5">
                  <c:v>4957400.0480000023</c:v>
                </c:pt>
                <c:pt idx="6">
                  <c:v>4957400.0480000023</c:v>
                </c:pt>
                <c:pt idx="7">
                  <c:v>4926653.4280000022</c:v>
                </c:pt>
                <c:pt idx="8">
                  <c:v>4881629.6460000025</c:v>
                </c:pt>
                <c:pt idx="9">
                  <c:v>4819501.5240000021</c:v>
                </c:pt>
                <c:pt idx="10">
                  <c:v>4838657.8060000017</c:v>
                </c:pt>
                <c:pt idx="11">
                  <c:v>4834188.6980000017</c:v>
                </c:pt>
                <c:pt idx="12">
                  <c:v>4834188.6980000017</c:v>
                </c:pt>
                <c:pt idx="13">
                  <c:v>4834188.6980000017</c:v>
                </c:pt>
                <c:pt idx="14">
                  <c:v>4844333.0720000016</c:v>
                </c:pt>
                <c:pt idx="15">
                  <c:v>4855151.1280000014</c:v>
                </c:pt>
                <c:pt idx="16">
                  <c:v>4851990.3180000018</c:v>
                </c:pt>
                <c:pt idx="17">
                  <c:v>4851990.3180000018</c:v>
                </c:pt>
                <c:pt idx="18">
                  <c:v>4827597.3400000017</c:v>
                </c:pt>
                <c:pt idx="19">
                  <c:v>4838372.6160000013</c:v>
                </c:pt>
                <c:pt idx="20">
                  <c:v>4857524.5200000014</c:v>
                </c:pt>
                <c:pt idx="21">
                  <c:v>4877569.9440000011</c:v>
                </c:pt>
                <c:pt idx="22">
                  <c:v>4883508.540000001</c:v>
                </c:pt>
                <c:pt idx="23">
                  <c:v>4871819.8820000011</c:v>
                </c:pt>
                <c:pt idx="24">
                  <c:v>4871435.790000001</c:v>
                </c:pt>
                <c:pt idx="25">
                  <c:v>4890582.8560000006</c:v>
                </c:pt>
                <c:pt idx="26">
                  <c:v>4874919.5600000005</c:v>
                </c:pt>
                <c:pt idx="27">
                  <c:v>4899625.5680000009</c:v>
                </c:pt>
                <c:pt idx="28">
                  <c:v>4908212.7640000014</c:v>
                </c:pt>
                <c:pt idx="29">
                  <c:v>4908212.7640000014</c:v>
                </c:pt>
                <c:pt idx="30">
                  <c:v>4888737.0080000013</c:v>
                </c:pt>
                <c:pt idx="31">
                  <c:v>4896608.0480000013</c:v>
                </c:pt>
                <c:pt idx="32">
                  <c:v>4896608.0480000013</c:v>
                </c:pt>
                <c:pt idx="33">
                  <c:v>4821508.4360000016</c:v>
                </c:pt>
                <c:pt idx="34">
                  <c:v>4821508.4360000016</c:v>
                </c:pt>
                <c:pt idx="35">
                  <c:v>4816019.2840000018</c:v>
                </c:pt>
                <c:pt idx="36">
                  <c:v>4809687.8380000014</c:v>
                </c:pt>
                <c:pt idx="37">
                  <c:v>4819333.2940000016</c:v>
                </c:pt>
                <c:pt idx="38">
                  <c:v>4838487.2420000015</c:v>
                </c:pt>
                <c:pt idx="39">
                  <c:v>4858110.2280000011</c:v>
                </c:pt>
                <c:pt idx="40">
                  <c:v>4849190.1720000012</c:v>
                </c:pt>
                <c:pt idx="41">
                  <c:v>4841308.7520000013</c:v>
                </c:pt>
                <c:pt idx="42">
                  <c:v>4848386.2360000014</c:v>
                </c:pt>
                <c:pt idx="43">
                  <c:v>4837196.3420000011</c:v>
                </c:pt>
                <c:pt idx="44">
                  <c:v>4792148.5040000007</c:v>
                </c:pt>
                <c:pt idx="45">
                  <c:v>4786507.6380000003</c:v>
                </c:pt>
                <c:pt idx="46">
                  <c:v>4786507.6380000003</c:v>
                </c:pt>
                <c:pt idx="47">
                  <c:v>4792332.25</c:v>
                </c:pt>
                <c:pt idx="48">
                  <c:v>4798299.9460000005</c:v>
                </c:pt>
                <c:pt idx="49">
                  <c:v>4835271.5520000001</c:v>
                </c:pt>
                <c:pt idx="50">
                  <c:v>4854403.642</c:v>
                </c:pt>
                <c:pt idx="51">
                  <c:v>4848698.182</c:v>
                </c:pt>
                <c:pt idx="52">
                  <c:v>4848698.182</c:v>
                </c:pt>
                <c:pt idx="53">
                  <c:v>4837183.2740000002</c:v>
                </c:pt>
                <c:pt idx="54">
                  <c:v>4846067.28</c:v>
                </c:pt>
                <c:pt idx="55">
                  <c:v>4825767.4300000006</c:v>
                </c:pt>
                <c:pt idx="56">
                  <c:v>4817290.6020000009</c:v>
                </c:pt>
                <c:pt idx="57">
                  <c:v>4804985.7020000005</c:v>
                </c:pt>
                <c:pt idx="58">
                  <c:v>4833016.6400000006</c:v>
                </c:pt>
                <c:pt idx="59">
                  <c:v>4841466.1320000002</c:v>
                </c:pt>
                <c:pt idx="60">
                  <c:v>4871857.3059999999</c:v>
                </c:pt>
                <c:pt idx="61">
                  <c:v>4861922.4679999994</c:v>
                </c:pt>
                <c:pt idx="62">
                  <c:v>4849006.6939999992</c:v>
                </c:pt>
                <c:pt idx="63">
                  <c:v>4844431.0859999992</c:v>
                </c:pt>
                <c:pt idx="64">
                  <c:v>4792131.4719999991</c:v>
                </c:pt>
                <c:pt idx="65">
                  <c:v>4712302.5899999989</c:v>
                </c:pt>
                <c:pt idx="66">
                  <c:v>4714653.4139999989</c:v>
                </c:pt>
                <c:pt idx="67">
                  <c:v>4681483.5539999986</c:v>
                </c:pt>
                <c:pt idx="68">
                  <c:v>4685598.777999999</c:v>
                </c:pt>
                <c:pt idx="69">
                  <c:v>4700117.0099999988</c:v>
                </c:pt>
                <c:pt idx="70">
                  <c:v>4718271.4799999986</c:v>
                </c:pt>
                <c:pt idx="71">
                  <c:v>4734666.9859999986</c:v>
                </c:pt>
                <c:pt idx="72">
                  <c:v>4723249.1079999991</c:v>
                </c:pt>
                <c:pt idx="73">
                  <c:v>4761488.0539999995</c:v>
                </c:pt>
                <c:pt idx="74">
                  <c:v>4742213.2639999995</c:v>
                </c:pt>
                <c:pt idx="75">
                  <c:v>4712412.2579999994</c:v>
                </c:pt>
                <c:pt idx="76">
                  <c:v>4764631.3139999993</c:v>
                </c:pt>
                <c:pt idx="77">
                  <c:v>4811174.7739999993</c:v>
                </c:pt>
                <c:pt idx="78">
                  <c:v>4783530.97</c:v>
                </c:pt>
                <c:pt idx="79">
                  <c:v>4764769.5819999995</c:v>
                </c:pt>
                <c:pt idx="80">
                  <c:v>4775691.6519999998</c:v>
                </c:pt>
                <c:pt idx="81">
                  <c:v>4704023.5</c:v>
                </c:pt>
                <c:pt idx="82">
                  <c:v>4679035.034</c:v>
                </c:pt>
                <c:pt idx="83">
                  <c:v>4665090.2719999999</c:v>
                </c:pt>
                <c:pt idx="84">
                  <c:v>4667535.68</c:v>
                </c:pt>
                <c:pt idx="85">
                  <c:v>4673262.0379999997</c:v>
                </c:pt>
                <c:pt idx="86">
                  <c:v>4665417.4720000001</c:v>
                </c:pt>
                <c:pt idx="87">
                  <c:v>4688722.0159999998</c:v>
                </c:pt>
                <c:pt idx="88">
                  <c:v>4702738.4459999995</c:v>
                </c:pt>
                <c:pt idx="89">
                  <c:v>4759454.4799999995</c:v>
                </c:pt>
                <c:pt idx="90">
                  <c:v>4769115.8979999991</c:v>
                </c:pt>
                <c:pt idx="91">
                  <c:v>4822129.7299999995</c:v>
                </c:pt>
                <c:pt idx="92">
                  <c:v>4837351.1439999994</c:v>
                </c:pt>
                <c:pt idx="93">
                  <c:v>4820792.6259999992</c:v>
                </c:pt>
                <c:pt idx="94">
                  <c:v>4829819.2559999991</c:v>
                </c:pt>
                <c:pt idx="95">
                  <c:v>4802437.0099999988</c:v>
                </c:pt>
                <c:pt idx="96">
                  <c:v>4840040.1179999989</c:v>
                </c:pt>
                <c:pt idx="97">
                  <c:v>4734028.0239999993</c:v>
                </c:pt>
                <c:pt idx="98">
                  <c:v>4691255.2719999989</c:v>
                </c:pt>
                <c:pt idx="99">
                  <c:v>4607801.2139999988</c:v>
                </c:pt>
                <c:pt idx="100">
                  <c:v>4600322.9179999987</c:v>
                </c:pt>
                <c:pt idx="101">
                  <c:v>4564852.3199999984</c:v>
                </c:pt>
                <c:pt idx="102">
                  <c:v>4585328.1919999989</c:v>
                </c:pt>
                <c:pt idx="103">
                  <c:v>4524283.9719999991</c:v>
                </c:pt>
                <c:pt idx="104">
                  <c:v>4479190.0259999987</c:v>
                </c:pt>
                <c:pt idx="105">
                  <c:v>4464249.2519999985</c:v>
                </c:pt>
                <c:pt idx="106">
                  <c:v>4460279.9979999987</c:v>
                </c:pt>
                <c:pt idx="107">
                  <c:v>4421503.7059999984</c:v>
                </c:pt>
                <c:pt idx="108">
                  <c:v>4420809.8199999984</c:v>
                </c:pt>
                <c:pt idx="109">
                  <c:v>4412621.6359999981</c:v>
                </c:pt>
                <c:pt idx="110">
                  <c:v>4406695.6259999983</c:v>
                </c:pt>
                <c:pt idx="111">
                  <c:v>4430559.2839999981</c:v>
                </c:pt>
                <c:pt idx="112">
                  <c:v>4337313.2679999983</c:v>
                </c:pt>
                <c:pt idx="113">
                  <c:v>4337710.413999998</c:v>
                </c:pt>
                <c:pt idx="114">
                  <c:v>4300562.6739999978</c:v>
                </c:pt>
                <c:pt idx="115">
                  <c:v>4353261.5639999975</c:v>
                </c:pt>
                <c:pt idx="116">
                  <c:v>4364115.5019999975</c:v>
                </c:pt>
                <c:pt idx="117">
                  <c:v>4372060.6559999976</c:v>
                </c:pt>
                <c:pt idx="118">
                  <c:v>4426579.0939999977</c:v>
                </c:pt>
                <c:pt idx="119">
                  <c:v>4399882.8839999977</c:v>
                </c:pt>
                <c:pt idx="120">
                  <c:v>4407110.7619999973</c:v>
                </c:pt>
                <c:pt idx="121">
                  <c:v>4434888.6879999973</c:v>
                </c:pt>
                <c:pt idx="122">
                  <c:v>4434589.691999997</c:v>
                </c:pt>
                <c:pt idx="123">
                  <c:v>4312108.0059999973</c:v>
                </c:pt>
                <c:pt idx="124">
                  <c:v>4311039.9639999969</c:v>
                </c:pt>
                <c:pt idx="125">
                  <c:v>4246700.2719999971</c:v>
                </c:pt>
                <c:pt idx="126">
                  <c:v>4296659.1539999973</c:v>
                </c:pt>
                <c:pt idx="127">
                  <c:v>4280512.8979999973</c:v>
                </c:pt>
                <c:pt idx="128">
                  <c:v>4282881.4899999974</c:v>
                </c:pt>
                <c:pt idx="129">
                  <c:v>4253770.3959999979</c:v>
                </c:pt>
                <c:pt idx="130">
                  <c:v>4278644.2019999977</c:v>
                </c:pt>
                <c:pt idx="131">
                  <c:v>4109301.1479999977</c:v>
                </c:pt>
                <c:pt idx="132">
                  <c:v>4127907.1599999978</c:v>
                </c:pt>
                <c:pt idx="133">
                  <c:v>4128917.5719999978</c:v>
                </c:pt>
                <c:pt idx="134">
                  <c:v>4105178.3319999976</c:v>
                </c:pt>
                <c:pt idx="135">
                  <c:v>4120593.2539999974</c:v>
                </c:pt>
                <c:pt idx="136">
                  <c:v>3982118.1159999976</c:v>
                </c:pt>
                <c:pt idx="137">
                  <c:v>4025476.8559999978</c:v>
                </c:pt>
                <c:pt idx="138">
                  <c:v>3914846.987999998</c:v>
                </c:pt>
                <c:pt idx="139">
                  <c:v>3917770.9559999979</c:v>
                </c:pt>
                <c:pt idx="140">
                  <c:v>3938617.2599999979</c:v>
                </c:pt>
                <c:pt idx="141">
                  <c:v>3950371.0839999979</c:v>
                </c:pt>
                <c:pt idx="142">
                  <c:v>3930850.3119999981</c:v>
                </c:pt>
                <c:pt idx="143">
                  <c:v>3882035.7939999979</c:v>
                </c:pt>
                <c:pt idx="144">
                  <c:v>3749842.3639999977</c:v>
                </c:pt>
                <c:pt idx="145">
                  <c:v>3687306.7879999978</c:v>
                </c:pt>
                <c:pt idx="146">
                  <c:v>3646444.6159999981</c:v>
                </c:pt>
                <c:pt idx="147">
                  <c:v>3551649.4119999981</c:v>
                </c:pt>
                <c:pt idx="148">
                  <c:v>3497294.5139999981</c:v>
                </c:pt>
                <c:pt idx="149">
                  <c:v>3497579.6419999981</c:v>
                </c:pt>
                <c:pt idx="150">
                  <c:v>3533230.9719999982</c:v>
                </c:pt>
                <c:pt idx="151">
                  <c:v>3568880.2959999982</c:v>
                </c:pt>
                <c:pt idx="152">
                  <c:v>3537922.0699999984</c:v>
                </c:pt>
                <c:pt idx="153">
                  <c:v>3556965.8599999985</c:v>
                </c:pt>
                <c:pt idx="154">
                  <c:v>3579825.4099999983</c:v>
                </c:pt>
                <c:pt idx="155">
                  <c:v>3467061.6459999983</c:v>
                </c:pt>
                <c:pt idx="156">
                  <c:v>3462221.8019999983</c:v>
                </c:pt>
                <c:pt idx="157">
                  <c:v>3480480.4059999981</c:v>
                </c:pt>
                <c:pt idx="158">
                  <c:v>3417984.103999998</c:v>
                </c:pt>
                <c:pt idx="159">
                  <c:v>3484875.8299999977</c:v>
                </c:pt>
                <c:pt idx="160">
                  <c:v>3500491.1019999976</c:v>
                </c:pt>
                <c:pt idx="161">
                  <c:v>3508485.6499999976</c:v>
                </c:pt>
                <c:pt idx="162">
                  <c:v>3566725.1299999976</c:v>
                </c:pt>
                <c:pt idx="163">
                  <c:v>3579162.6559999976</c:v>
                </c:pt>
                <c:pt idx="164">
                  <c:v>3582189.6979999975</c:v>
                </c:pt>
                <c:pt idx="165">
                  <c:v>3484957.8199999975</c:v>
                </c:pt>
                <c:pt idx="166">
                  <c:v>3357351.6979999975</c:v>
                </c:pt>
                <c:pt idx="167">
                  <c:v>3377680.8319999976</c:v>
                </c:pt>
                <c:pt idx="168">
                  <c:v>3414311.6839999976</c:v>
                </c:pt>
                <c:pt idx="169">
                  <c:v>3447829.3319999976</c:v>
                </c:pt>
                <c:pt idx="170">
                  <c:v>3431680.2299999977</c:v>
                </c:pt>
                <c:pt idx="171">
                  <c:v>3415062.4939999976</c:v>
                </c:pt>
                <c:pt idx="172">
                  <c:v>3414150.7299999977</c:v>
                </c:pt>
                <c:pt idx="173">
                  <c:v>3433634.3699999978</c:v>
                </c:pt>
                <c:pt idx="174">
                  <c:v>3398319.3499999978</c:v>
                </c:pt>
                <c:pt idx="175">
                  <c:v>3397870.3719999976</c:v>
                </c:pt>
                <c:pt idx="176">
                  <c:v>3391550.8699999978</c:v>
                </c:pt>
                <c:pt idx="177">
                  <c:v>3365027.089999998</c:v>
                </c:pt>
                <c:pt idx="178">
                  <c:v>3360615.2699999982</c:v>
                </c:pt>
                <c:pt idx="179">
                  <c:v>3387191.4179999982</c:v>
                </c:pt>
                <c:pt idx="180">
                  <c:v>3332981.663999998</c:v>
                </c:pt>
                <c:pt idx="181">
                  <c:v>3396918.5139999981</c:v>
                </c:pt>
                <c:pt idx="182">
                  <c:v>3421234.9519999982</c:v>
                </c:pt>
                <c:pt idx="183">
                  <c:v>3448730.1859999984</c:v>
                </c:pt>
                <c:pt idx="184">
                  <c:v>3404460.7519999985</c:v>
                </c:pt>
                <c:pt idx="185">
                  <c:v>3402336.0759999985</c:v>
                </c:pt>
                <c:pt idx="186">
                  <c:v>3423354.9899999984</c:v>
                </c:pt>
                <c:pt idx="187">
                  <c:v>3385431.5079999985</c:v>
                </c:pt>
                <c:pt idx="188">
                  <c:v>3374065.5279999985</c:v>
                </c:pt>
                <c:pt idx="189">
                  <c:v>3363815.9759999984</c:v>
                </c:pt>
                <c:pt idx="190">
                  <c:v>3385872.2439999986</c:v>
                </c:pt>
                <c:pt idx="191">
                  <c:v>3391526.4439999987</c:v>
                </c:pt>
                <c:pt idx="192">
                  <c:v>3381657.8139999988</c:v>
                </c:pt>
                <c:pt idx="193">
                  <c:v>3376920.2259999989</c:v>
                </c:pt>
                <c:pt idx="194">
                  <c:v>3344881.7159999991</c:v>
                </c:pt>
                <c:pt idx="195">
                  <c:v>3350864.0499999989</c:v>
                </c:pt>
                <c:pt idx="196">
                  <c:v>3385699.115999999</c:v>
                </c:pt>
                <c:pt idx="197">
                  <c:v>3390596.575999999</c:v>
                </c:pt>
                <c:pt idx="198">
                  <c:v>3443996.1039999989</c:v>
                </c:pt>
                <c:pt idx="199">
                  <c:v>3401039.4799999991</c:v>
                </c:pt>
                <c:pt idx="200">
                  <c:v>3308580.4439999992</c:v>
                </c:pt>
                <c:pt idx="201">
                  <c:v>3310184.8339999993</c:v>
                </c:pt>
                <c:pt idx="202">
                  <c:v>3324556.4179999991</c:v>
                </c:pt>
                <c:pt idx="203">
                  <c:v>3311368.621999999</c:v>
                </c:pt>
                <c:pt idx="204">
                  <c:v>3316923.993999999</c:v>
                </c:pt>
                <c:pt idx="205">
                  <c:v>3326486.5779999988</c:v>
                </c:pt>
                <c:pt idx="206">
                  <c:v>3310251.2679999988</c:v>
                </c:pt>
                <c:pt idx="207">
                  <c:v>3244759.4139999989</c:v>
                </c:pt>
                <c:pt idx="208">
                  <c:v>3309608.2619999987</c:v>
                </c:pt>
                <c:pt idx="209">
                  <c:v>3314546.1779999989</c:v>
                </c:pt>
                <c:pt idx="210">
                  <c:v>3316031.7479999987</c:v>
                </c:pt>
                <c:pt idx="211">
                  <c:v>3287608.4999999986</c:v>
                </c:pt>
                <c:pt idx="212">
                  <c:v>3216816.5599999987</c:v>
                </c:pt>
                <c:pt idx="213">
                  <c:v>3218599.4419999989</c:v>
                </c:pt>
                <c:pt idx="214">
                  <c:v>3112231.919999999</c:v>
                </c:pt>
                <c:pt idx="215">
                  <c:v>3025259.1379999989</c:v>
                </c:pt>
                <c:pt idx="216">
                  <c:v>3052959.4139999989</c:v>
                </c:pt>
                <c:pt idx="217">
                  <c:v>3052959.4139999989</c:v>
                </c:pt>
                <c:pt idx="218">
                  <c:v>3045178.9519999991</c:v>
                </c:pt>
                <c:pt idx="219">
                  <c:v>3062567.041999999</c:v>
                </c:pt>
                <c:pt idx="220">
                  <c:v>3005372.899999999</c:v>
                </c:pt>
                <c:pt idx="221">
                  <c:v>2976973.9239999992</c:v>
                </c:pt>
                <c:pt idx="222">
                  <c:v>3022917.7419999992</c:v>
                </c:pt>
                <c:pt idx="223">
                  <c:v>3054304.987999999</c:v>
                </c:pt>
                <c:pt idx="224">
                  <c:v>3080319.5859999992</c:v>
                </c:pt>
                <c:pt idx="225">
                  <c:v>3088397.189999999</c:v>
                </c:pt>
                <c:pt idx="226">
                  <c:v>3071512.4679999989</c:v>
                </c:pt>
                <c:pt idx="227">
                  <c:v>3071512.4679999989</c:v>
                </c:pt>
                <c:pt idx="228">
                  <c:v>3086543.5639999988</c:v>
                </c:pt>
                <c:pt idx="229">
                  <c:v>3095531.4139999989</c:v>
                </c:pt>
                <c:pt idx="230">
                  <c:v>3092885.0739999991</c:v>
                </c:pt>
                <c:pt idx="231">
                  <c:v>3097455.4139999989</c:v>
                </c:pt>
                <c:pt idx="232">
                  <c:v>3100151.6599999988</c:v>
                </c:pt>
                <c:pt idx="233">
                  <c:v>3059680.5259999987</c:v>
                </c:pt>
                <c:pt idx="234">
                  <c:v>3068078.8939999985</c:v>
                </c:pt>
                <c:pt idx="235">
                  <c:v>3070825.8979999986</c:v>
                </c:pt>
                <c:pt idx="236">
                  <c:v>3050891.1919999989</c:v>
                </c:pt>
                <c:pt idx="237">
                  <c:v>3067524.7959999987</c:v>
                </c:pt>
                <c:pt idx="238">
                  <c:v>3078898.0879999986</c:v>
                </c:pt>
                <c:pt idx="239">
                  <c:v>3095652.6719999984</c:v>
                </c:pt>
                <c:pt idx="240">
                  <c:v>3087424.2819999983</c:v>
                </c:pt>
                <c:pt idx="241">
                  <c:v>3076800.6079999981</c:v>
                </c:pt>
                <c:pt idx="242">
                  <c:v>3112689.9599999981</c:v>
                </c:pt>
                <c:pt idx="243">
                  <c:v>3111843.6159999981</c:v>
                </c:pt>
                <c:pt idx="244">
                  <c:v>3146140.5299999979</c:v>
                </c:pt>
                <c:pt idx="245">
                  <c:v>3103020.5839999979</c:v>
                </c:pt>
                <c:pt idx="246">
                  <c:v>2942594.569999998</c:v>
                </c:pt>
                <c:pt idx="247">
                  <c:v>2941172.853999998</c:v>
                </c:pt>
                <c:pt idx="248">
                  <c:v>2953951.7559999977</c:v>
                </c:pt>
                <c:pt idx="249">
                  <c:v>2749576.1999999979</c:v>
                </c:pt>
                <c:pt idx="250">
                  <c:v>2777687.3899999978</c:v>
                </c:pt>
                <c:pt idx="251">
                  <c:v>2799119.0719999978</c:v>
                </c:pt>
                <c:pt idx="252">
                  <c:v>2803394.1879999978</c:v>
                </c:pt>
                <c:pt idx="253">
                  <c:v>2802448.2339999978</c:v>
                </c:pt>
                <c:pt idx="254">
                  <c:v>2797161.9639999978</c:v>
                </c:pt>
                <c:pt idx="255">
                  <c:v>2798958.149999998</c:v>
                </c:pt>
                <c:pt idx="256">
                  <c:v>2813150.7279999983</c:v>
                </c:pt>
                <c:pt idx="257">
                  <c:v>2816141.0659999982</c:v>
                </c:pt>
                <c:pt idx="258">
                  <c:v>2821600.3419999983</c:v>
                </c:pt>
                <c:pt idx="259">
                  <c:v>2844332.6659999983</c:v>
                </c:pt>
                <c:pt idx="260">
                  <c:v>2845986.9459999981</c:v>
                </c:pt>
                <c:pt idx="261">
                  <c:v>2847458.2599999979</c:v>
                </c:pt>
                <c:pt idx="262">
                  <c:v>2872863.6519999979</c:v>
                </c:pt>
                <c:pt idx="263">
                  <c:v>2877020.3659999981</c:v>
                </c:pt>
                <c:pt idx="264">
                  <c:v>2880059.5859999983</c:v>
                </c:pt>
                <c:pt idx="265">
                  <c:v>2880434.1259999983</c:v>
                </c:pt>
                <c:pt idx="266">
                  <c:v>2885633.4899999984</c:v>
                </c:pt>
                <c:pt idx="267">
                  <c:v>2906937.5079999985</c:v>
                </c:pt>
                <c:pt idx="268">
                  <c:v>2884032.4199999985</c:v>
                </c:pt>
                <c:pt idx="269">
                  <c:v>2868809.0599999987</c:v>
                </c:pt>
                <c:pt idx="270">
                  <c:v>2880358.2919999985</c:v>
                </c:pt>
                <c:pt idx="271">
                  <c:v>2856401.7699999986</c:v>
                </c:pt>
                <c:pt idx="272">
                  <c:v>2827186.2039999985</c:v>
                </c:pt>
                <c:pt idx="273">
                  <c:v>2841214.3659999985</c:v>
                </c:pt>
                <c:pt idx="274">
                  <c:v>2852188.9119999986</c:v>
                </c:pt>
                <c:pt idx="275">
                  <c:v>2850196.0179999988</c:v>
                </c:pt>
                <c:pt idx="276">
                  <c:v>2862760.1439999989</c:v>
                </c:pt>
                <c:pt idx="277">
                  <c:v>2826833.6939999987</c:v>
                </c:pt>
                <c:pt idx="278">
                  <c:v>2841927.5159999989</c:v>
                </c:pt>
                <c:pt idx="279">
                  <c:v>2840031.831999999</c:v>
                </c:pt>
                <c:pt idx="280">
                  <c:v>2821302.4819999989</c:v>
                </c:pt>
                <c:pt idx="281">
                  <c:v>2799472.0699999989</c:v>
                </c:pt>
                <c:pt idx="282">
                  <c:v>2799718.615999999</c:v>
                </c:pt>
                <c:pt idx="283">
                  <c:v>2815414.3059999989</c:v>
                </c:pt>
                <c:pt idx="284">
                  <c:v>2812323.2339999988</c:v>
                </c:pt>
                <c:pt idx="285">
                  <c:v>2833655.8859999985</c:v>
                </c:pt>
                <c:pt idx="286">
                  <c:v>2831495.2519999985</c:v>
                </c:pt>
                <c:pt idx="287">
                  <c:v>2859796.3559999983</c:v>
                </c:pt>
                <c:pt idx="288">
                  <c:v>2863210.2799999984</c:v>
                </c:pt>
                <c:pt idx="289">
                  <c:v>2866246.3919999986</c:v>
                </c:pt>
                <c:pt idx="290">
                  <c:v>2879092.0719999988</c:v>
                </c:pt>
                <c:pt idx="291">
                  <c:v>2882302.0019999989</c:v>
                </c:pt>
                <c:pt idx="292">
                  <c:v>2864295.4859999991</c:v>
                </c:pt>
                <c:pt idx="293">
                  <c:v>2871524.0719999992</c:v>
                </c:pt>
                <c:pt idx="294">
                  <c:v>2865293.8339999993</c:v>
                </c:pt>
                <c:pt idx="295">
                  <c:v>2866601.6939999992</c:v>
                </c:pt>
                <c:pt idx="296">
                  <c:v>2873229.4479999994</c:v>
                </c:pt>
                <c:pt idx="297">
                  <c:v>2846595.0379999992</c:v>
                </c:pt>
                <c:pt idx="298">
                  <c:v>2885345.7199999993</c:v>
                </c:pt>
                <c:pt idx="299">
                  <c:v>2803969.5699999994</c:v>
                </c:pt>
                <c:pt idx="300">
                  <c:v>2803657.7799999993</c:v>
                </c:pt>
                <c:pt idx="301">
                  <c:v>2740600.4699999993</c:v>
                </c:pt>
                <c:pt idx="302">
                  <c:v>2777311.1739999992</c:v>
                </c:pt>
                <c:pt idx="303">
                  <c:v>2776072.243999999</c:v>
                </c:pt>
                <c:pt idx="304">
                  <c:v>2755113.8279999988</c:v>
                </c:pt>
                <c:pt idx="305">
                  <c:v>2773396.4379999987</c:v>
                </c:pt>
                <c:pt idx="306">
                  <c:v>2764232.9979999987</c:v>
                </c:pt>
                <c:pt idx="307">
                  <c:v>2770095.5279999985</c:v>
                </c:pt>
                <c:pt idx="308">
                  <c:v>2773802.0939999986</c:v>
                </c:pt>
                <c:pt idx="309">
                  <c:v>2768863.6339999987</c:v>
                </c:pt>
                <c:pt idx="310">
                  <c:v>2771992.2499999986</c:v>
                </c:pt>
                <c:pt idx="311">
                  <c:v>2774914.0219999985</c:v>
                </c:pt>
                <c:pt idx="312">
                  <c:v>2795182.2819999983</c:v>
                </c:pt>
                <c:pt idx="313">
                  <c:v>2765763.1699999981</c:v>
                </c:pt>
                <c:pt idx="314">
                  <c:v>2739990.5059999982</c:v>
                </c:pt>
                <c:pt idx="315">
                  <c:v>2751099.609999998</c:v>
                </c:pt>
                <c:pt idx="316">
                  <c:v>2756953.3439999982</c:v>
                </c:pt>
                <c:pt idx="317">
                  <c:v>2762825.6619999981</c:v>
                </c:pt>
                <c:pt idx="318">
                  <c:v>2716200.2339999983</c:v>
                </c:pt>
                <c:pt idx="319">
                  <c:v>2718310.9499999983</c:v>
                </c:pt>
                <c:pt idx="320">
                  <c:v>2578138.4819999984</c:v>
                </c:pt>
                <c:pt idx="321">
                  <c:v>2620881.6199999982</c:v>
                </c:pt>
                <c:pt idx="322">
                  <c:v>2644936.7099999981</c:v>
                </c:pt>
                <c:pt idx="323">
                  <c:v>2634507.7199999979</c:v>
                </c:pt>
                <c:pt idx="324">
                  <c:v>2638628.7959999978</c:v>
                </c:pt>
                <c:pt idx="325">
                  <c:v>2488264.7639999976</c:v>
                </c:pt>
                <c:pt idx="326">
                  <c:v>2493298.5819999976</c:v>
                </c:pt>
                <c:pt idx="327">
                  <c:v>2327880.7319999975</c:v>
                </c:pt>
                <c:pt idx="328">
                  <c:v>2332953.7699999977</c:v>
                </c:pt>
                <c:pt idx="329">
                  <c:v>2352899.0339999977</c:v>
                </c:pt>
                <c:pt idx="330">
                  <c:v>2348764.8759999978</c:v>
                </c:pt>
                <c:pt idx="331">
                  <c:v>2386620.8039999977</c:v>
                </c:pt>
                <c:pt idx="332">
                  <c:v>2361738.2179999975</c:v>
                </c:pt>
                <c:pt idx="333">
                  <c:v>2344375.6859999974</c:v>
                </c:pt>
                <c:pt idx="334">
                  <c:v>2342399.6319999974</c:v>
                </c:pt>
                <c:pt idx="335">
                  <c:v>2343091.9199999976</c:v>
                </c:pt>
                <c:pt idx="336">
                  <c:v>2355044.8159999978</c:v>
                </c:pt>
                <c:pt idx="337">
                  <c:v>2350986.677999998</c:v>
                </c:pt>
                <c:pt idx="338">
                  <c:v>2372581.4659999982</c:v>
                </c:pt>
                <c:pt idx="339">
                  <c:v>2323918.8879999979</c:v>
                </c:pt>
                <c:pt idx="340">
                  <c:v>2348167.2099999981</c:v>
                </c:pt>
                <c:pt idx="341">
                  <c:v>2334378.9439999983</c:v>
                </c:pt>
                <c:pt idx="342">
                  <c:v>2338339.7739999983</c:v>
                </c:pt>
                <c:pt idx="343">
                  <c:v>2356031.8619999983</c:v>
                </c:pt>
                <c:pt idx="344">
                  <c:v>2370831.5679999981</c:v>
                </c:pt>
                <c:pt idx="345">
                  <c:v>2376820.575999998</c:v>
                </c:pt>
                <c:pt idx="346">
                  <c:v>2357373.4559999979</c:v>
                </c:pt>
                <c:pt idx="347">
                  <c:v>2354968.4259999981</c:v>
                </c:pt>
                <c:pt idx="348">
                  <c:v>2327210.453999998</c:v>
                </c:pt>
                <c:pt idx="349">
                  <c:v>2333135.8919999981</c:v>
                </c:pt>
                <c:pt idx="350">
                  <c:v>2354056.7439999981</c:v>
                </c:pt>
                <c:pt idx="351">
                  <c:v>2356018.299999998</c:v>
                </c:pt>
                <c:pt idx="352">
                  <c:v>2383049.0619999981</c:v>
                </c:pt>
                <c:pt idx="353">
                  <c:v>2394219.859999998</c:v>
                </c:pt>
                <c:pt idx="354">
                  <c:v>2420135.7059999979</c:v>
                </c:pt>
                <c:pt idx="355">
                  <c:v>2428568.0819999981</c:v>
                </c:pt>
                <c:pt idx="356">
                  <c:v>2440982.0039999979</c:v>
                </c:pt>
                <c:pt idx="357">
                  <c:v>2396557.1719999979</c:v>
                </c:pt>
                <c:pt idx="358">
                  <c:v>2411382.3019999978</c:v>
                </c:pt>
                <c:pt idx="359">
                  <c:v>2399056.2959999978</c:v>
                </c:pt>
                <c:pt idx="360">
                  <c:v>2404883.9499999979</c:v>
                </c:pt>
                <c:pt idx="361">
                  <c:v>2385015.791999998</c:v>
                </c:pt>
                <c:pt idx="362">
                  <c:v>2390640.785999998</c:v>
                </c:pt>
                <c:pt idx="363">
                  <c:v>2369657.1719999979</c:v>
                </c:pt>
                <c:pt idx="364">
                  <c:v>2360770.3499999978</c:v>
                </c:pt>
                <c:pt idx="365">
                  <c:v>2362794.7399999979</c:v>
                </c:pt>
                <c:pt idx="366">
                  <c:v>2362794.7399999979</c:v>
                </c:pt>
                <c:pt idx="367">
                  <c:v>2380189.873999998</c:v>
                </c:pt>
                <c:pt idx="368">
                  <c:v>2359856.8239999982</c:v>
                </c:pt>
                <c:pt idx="369">
                  <c:v>2362864.4319999982</c:v>
                </c:pt>
                <c:pt idx="370">
                  <c:v>2337103.2199999983</c:v>
                </c:pt>
                <c:pt idx="371">
                  <c:v>2328337.1119999983</c:v>
                </c:pt>
                <c:pt idx="372">
                  <c:v>2326605.8939999985</c:v>
                </c:pt>
                <c:pt idx="373">
                  <c:v>2289042.2039999985</c:v>
                </c:pt>
                <c:pt idx="374">
                  <c:v>2311473.1399999987</c:v>
                </c:pt>
                <c:pt idx="375">
                  <c:v>2284558.6039999989</c:v>
                </c:pt>
                <c:pt idx="376">
                  <c:v>2282534.865999999</c:v>
                </c:pt>
                <c:pt idx="377">
                  <c:v>2277899.561999999</c:v>
                </c:pt>
                <c:pt idx="378">
                  <c:v>2280040.4999999991</c:v>
                </c:pt>
                <c:pt idx="379">
                  <c:v>2314334.7799999989</c:v>
                </c:pt>
                <c:pt idx="380">
                  <c:v>2318863.825999999</c:v>
                </c:pt>
                <c:pt idx="381">
                  <c:v>2257749.3499999992</c:v>
                </c:pt>
                <c:pt idx="382">
                  <c:v>2266623.121999999</c:v>
                </c:pt>
                <c:pt idx="383">
                  <c:v>2311148.8819999988</c:v>
                </c:pt>
                <c:pt idx="384">
                  <c:v>2262106.9759999989</c:v>
                </c:pt>
                <c:pt idx="385">
                  <c:v>2254118.5719999988</c:v>
                </c:pt>
                <c:pt idx="386">
                  <c:v>2269003.2999999989</c:v>
                </c:pt>
                <c:pt idx="387">
                  <c:v>2269492.0499999989</c:v>
                </c:pt>
                <c:pt idx="388">
                  <c:v>2266017.9139999989</c:v>
                </c:pt>
                <c:pt idx="389">
                  <c:v>2271049.0939999991</c:v>
                </c:pt>
                <c:pt idx="390">
                  <c:v>2279399.4039999992</c:v>
                </c:pt>
                <c:pt idx="391">
                  <c:v>2275096.507999999</c:v>
                </c:pt>
                <c:pt idx="392">
                  <c:v>2270200.3699999992</c:v>
                </c:pt>
                <c:pt idx="393">
                  <c:v>2276559.6599999992</c:v>
                </c:pt>
                <c:pt idx="394">
                  <c:v>2276352.7999999993</c:v>
                </c:pt>
                <c:pt idx="395">
                  <c:v>2261897.2719999994</c:v>
                </c:pt>
                <c:pt idx="396">
                  <c:v>2276117.5639999993</c:v>
                </c:pt>
                <c:pt idx="397">
                  <c:v>2273877.9319999991</c:v>
                </c:pt>
                <c:pt idx="398">
                  <c:v>2292003.8399999989</c:v>
                </c:pt>
                <c:pt idx="399">
                  <c:v>2277976.3739999989</c:v>
                </c:pt>
                <c:pt idx="400">
                  <c:v>2281833.6339999987</c:v>
                </c:pt>
                <c:pt idx="401">
                  <c:v>2272267.9259999986</c:v>
                </c:pt>
                <c:pt idx="402">
                  <c:v>2238809.9039999987</c:v>
                </c:pt>
                <c:pt idx="403">
                  <c:v>2090381.5679999988</c:v>
                </c:pt>
                <c:pt idx="404">
                  <c:v>2097299.1659999988</c:v>
                </c:pt>
                <c:pt idx="405">
                  <c:v>2075899.7739999988</c:v>
                </c:pt>
                <c:pt idx="406">
                  <c:v>2054703.1779999989</c:v>
                </c:pt>
                <c:pt idx="407">
                  <c:v>2023369.0259999989</c:v>
                </c:pt>
                <c:pt idx="408">
                  <c:v>2025832.929999999</c:v>
                </c:pt>
                <c:pt idx="409">
                  <c:v>2033641.8439999991</c:v>
                </c:pt>
                <c:pt idx="410">
                  <c:v>2067662.8099999991</c:v>
                </c:pt>
                <c:pt idx="411">
                  <c:v>2066297.3059999992</c:v>
                </c:pt>
                <c:pt idx="412">
                  <c:v>2071105.9699999993</c:v>
                </c:pt>
                <c:pt idx="413">
                  <c:v>2072077.4379999994</c:v>
                </c:pt>
                <c:pt idx="414">
                  <c:v>2057846.9239999994</c:v>
                </c:pt>
                <c:pt idx="415">
                  <c:v>2088124.7699999993</c:v>
                </c:pt>
                <c:pt idx="416">
                  <c:v>2090772.1819999993</c:v>
                </c:pt>
                <c:pt idx="417">
                  <c:v>2103060.1259999992</c:v>
                </c:pt>
                <c:pt idx="418">
                  <c:v>2103722.0259999991</c:v>
                </c:pt>
                <c:pt idx="419">
                  <c:v>2118636.115999999</c:v>
                </c:pt>
                <c:pt idx="420">
                  <c:v>2115579.3639999991</c:v>
                </c:pt>
                <c:pt idx="421">
                  <c:v>2136654.9699999993</c:v>
                </c:pt>
                <c:pt idx="422">
                  <c:v>2175070.8339999993</c:v>
                </c:pt>
                <c:pt idx="423">
                  <c:v>2146542.6879999992</c:v>
                </c:pt>
                <c:pt idx="424">
                  <c:v>2162491.2319999994</c:v>
                </c:pt>
                <c:pt idx="425">
                  <c:v>2144329.3439999996</c:v>
                </c:pt>
                <c:pt idx="426">
                  <c:v>2202568.7619999996</c:v>
                </c:pt>
                <c:pt idx="427">
                  <c:v>2200318.5539999995</c:v>
                </c:pt>
                <c:pt idx="428">
                  <c:v>2199479.5859999997</c:v>
                </c:pt>
                <c:pt idx="429">
                  <c:v>2199045.6319999998</c:v>
                </c:pt>
                <c:pt idx="430">
                  <c:v>2212384.5639999998</c:v>
                </c:pt>
                <c:pt idx="431">
                  <c:v>2205013.2479999997</c:v>
                </c:pt>
                <c:pt idx="432">
                  <c:v>2225842.5779999997</c:v>
                </c:pt>
                <c:pt idx="433">
                  <c:v>2227987.622</c:v>
                </c:pt>
                <c:pt idx="434">
                  <c:v>2175763.6839999999</c:v>
                </c:pt>
                <c:pt idx="435">
                  <c:v>2138379.2039999999</c:v>
                </c:pt>
                <c:pt idx="436">
                  <c:v>2116910.3619999997</c:v>
                </c:pt>
                <c:pt idx="437">
                  <c:v>2105262.7759999996</c:v>
                </c:pt>
                <c:pt idx="438">
                  <c:v>2121012.7119999998</c:v>
                </c:pt>
                <c:pt idx="439">
                  <c:v>2117569.8199999998</c:v>
                </c:pt>
                <c:pt idx="440">
                  <c:v>2139556.824</c:v>
                </c:pt>
                <c:pt idx="441">
                  <c:v>2156986.7140000002</c:v>
                </c:pt>
                <c:pt idx="442">
                  <c:v>2159543.7400000002</c:v>
                </c:pt>
                <c:pt idx="443">
                  <c:v>2161558.554</c:v>
                </c:pt>
                <c:pt idx="444">
                  <c:v>2158002.7999999998</c:v>
                </c:pt>
                <c:pt idx="445">
                  <c:v>2152292.878</c:v>
                </c:pt>
                <c:pt idx="446">
                  <c:v>2159988.8080000002</c:v>
                </c:pt>
                <c:pt idx="447">
                  <c:v>2158043.4980000001</c:v>
                </c:pt>
                <c:pt idx="448">
                  <c:v>2162112.83</c:v>
                </c:pt>
                <c:pt idx="449">
                  <c:v>2110388.83</c:v>
                </c:pt>
                <c:pt idx="450">
                  <c:v>2118986.7179999999</c:v>
                </c:pt>
                <c:pt idx="451">
                  <c:v>2114271.5239999997</c:v>
                </c:pt>
                <c:pt idx="452">
                  <c:v>2122037.0839999998</c:v>
                </c:pt>
                <c:pt idx="453">
                  <c:v>2121315.514</c:v>
                </c:pt>
                <c:pt idx="454">
                  <c:v>2062352.2279999999</c:v>
                </c:pt>
                <c:pt idx="455">
                  <c:v>2069344.0599999998</c:v>
                </c:pt>
                <c:pt idx="456">
                  <c:v>2055655.2739999997</c:v>
                </c:pt>
                <c:pt idx="457">
                  <c:v>2063567.6679999998</c:v>
                </c:pt>
                <c:pt idx="458">
                  <c:v>2074939.89</c:v>
                </c:pt>
                <c:pt idx="459">
                  <c:v>2085246.6359999999</c:v>
                </c:pt>
                <c:pt idx="460">
                  <c:v>2089529.6040000001</c:v>
                </c:pt>
                <c:pt idx="461">
                  <c:v>2096723.8660000002</c:v>
                </c:pt>
                <c:pt idx="462">
                  <c:v>2095075.4180000001</c:v>
                </c:pt>
                <c:pt idx="463">
                  <c:v>2105348.0260000001</c:v>
                </c:pt>
                <c:pt idx="464">
                  <c:v>2128533.102</c:v>
                </c:pt>
                <c:pt idx="465">
                  <c:v>2088421.0859999999</c:v>
                </c:pt>
                <c:pt idx="466">
                  <c:v>2090346.6619999998</c:v>
                </c:pt>
                <c:pt idx="467">
                  <c:v>2087148.0079999997</c:v>
                </c:pt>
                <c:pt idx="468">
                  <c:v>2090291.4959999996</c:v>
                </c:pt>
                <c:pt idx="469">
                  <c:v>2102405.0119999996</c:v>
                </c:pt>
                <c:pt idx="470">
                  <c:v>2102938.6719999998</c:v>
                </c:pt>
                <c:pt idx="471">
                  <c:v>2107216.9959999998</c:v>
                </c:pt>
                <c:pt idx="472">
                  <c:v>2096221.3199999998</c:v>
                </c:pt>
                <c:pt idx="473">
                  <c:v>2104606.9939999999</c:v>
                </c:pt>
                <c:pt idx="474">
                  <c:v>2117160.8560000001</c:v>
                </c:pt>
                <c:pt idx="475">
                  <c:v>2134184.5</c:v>
                </c:pt>
                <c:pt idx="476">
                  <c:v>2142565.3160000001</c:v>
                </c:pt>
                <c:pt idx="477">
                  <c:v>2177035.7620000001</c:v>
                </c:pt>
                <c:pt idx="478">
                  <c:v>2206291.38</c:v>
                </c:pt>
                <c:pt idx="479">
                  <c:v>2159683.6319999998</c:v>
                </c:pt>
                <c:pt idx="480">
                  <c:v>2159683.6319999998</c:v>
                </c:pt>
                <c:pt idx="481">
                  <c:v>2088109.8479999995</c:v>
                </c:pt>
                <c:pt idx="482">
                  <c:v>2102478.5339999995</c:v>
                </c:pt>
                <c:pt idx="483">
                  <c:v>2126929.5419999994</c:v>
                </c:pt>
                <c:pt idx="484">
                  <c:v>2132173.3499999996</c:v>
                </c:pt>
                <c:pt idx="485">
                  <c:v>2166434.1779999998</c:v>
                </c:pt>
                <c:pt idx="486">
                  <c:v>2210301.3339999998</c:v>
                </c:pt>
                <c:pt idx="487">
                  <c:v>2214542.2019999996</c:v>
                </c:pt>
                <c:pt idx="488">
                  <c:v>2200490.3979999996</c:v>
                </c:pt>
                <c:pt idx="489">
                  <c:v>2200490.3979999996</c:v>
                </c:pt>
                <c:pt idx="490">
                  <c:v>2183677.4619999994</c:v>
                </c:pt>
                <c:pt idx="491">
                  <c:v>2144011.8079999993</c:v>
                </c:pt>
                <c:pt idx="492">
                  <c:v>2172328.8279999993</c:v>
                </c:pt>
                <c:pt idx="493">
                  <c:v>2150412.0439999993</c:v>
                </c:pt>
                <c:pt idx="494">
                  <c:v>2169164.7519999994</c:v>
                </c:pt>
                <c:pt idx="495">
                  <c:v>2187206.7099999995</c:v>
                </c:pt>
                <c:pt idx="496">
                  <c:v>2171987.1059999997</c:v>
                </c:pt>
                <c:pt idx="497">
                  <c:v>2174429.2759999996</c:v>
                </c:pt>
                <c:pt idx="498">
                  <c:v>2183525.3319999995</c:v>
                </c:pt>
                <c:pt idx="499">
                  <c:v>2175228.3139999993</c:v>
                </c:pt>
                <c:pt idx="500">
                  <c:v>2168309.9599999995</c:v>
                </c:pt>
                <c:pt idx="501">
                  <c:v>2189394.4159999993</c:v>
                </c:pt>
                <c:pt idx="502">
                  <c:v>2160129.5219999994</c:v>
                </c:pt>
                <c:pt idx="503">
                  <c:v>2166457.5859999992</c:v>
                </c:pt>
                <c:pt idx="504">
                  <c:v>2191165.9999999991</c:v>
                </c:pt>
                <c:pt idx="505">
                  <c:v>2198820.7959999992</c:v>
                </c:pt>
                <c:pt idx="506">
                  <c:v>2226793.1039999994</c:v>
                </c:pt>
                <c:pt idx="507">
                  <c:v>2234207.5199999996</c:v>
                </c:pt>
                <c:pt idx="508">
                  <c:v>2245677.0239999997</c:v>
                </c:pt>
                <c:pt idx="509">
                  <c:v>2261015.2479999997</c:v>
                </c:pt>
                <c:pt idx="510">
                  <c:v>2242741.5359999998</c:v>
                </c:pt>
                <c:pt idx="511">
                  <c:v>2236496.122</c:v>
                </c:pt>
                <c:pt idx="512">
                  <c:v>2300876.858</c:v>
                </c:pt>
                <c:pt idx="513">
                  <c:v>2235417.7519999999</c:v>
                </c:pt>
                <c:pt idx="514">
                  <c:v>2238578.6680000001</c:v>
                </c:pt>
                <c:pt idx="515">
                  <c:v>2227483.2740000002</c:v>
                </c:pt>
                <c:pt idx="516">
                  <c:v>2217255.8620000002</c:v>
                </c:pt>
                <c:pt idx="517">
                  <c:v>2206532.8200000003</c:v>
                </c:pt>
                <c:pt idx="518">
                  <c:v>2205977.4300000002</c:v>
                </c:pt>
                <c:pt idx="519">
                  <c:v>2228313.8800000004</c:v>
                </c:pt>
                <c:pt idx="520">
                  <c:v>2239401.89</c:v>
                </c:pt>
                <c:pt idx="521">
                  <c:v>2231721.054</c:v>
                </c:pt>
                <c:pt idx="522">
                  <c:v>2228634.9619999998</c:v>
                </c:pt>
                <c:pt idx="523">
                  <c:v>2230573.6039999998</c:v>
                </c:pt>
                <c:pt idx="524">
                  <c:v>2227670.7619999996</c:v>
                </c:pt>
                <c:pt idx="525">
                  <c:v>2192538.7759999996</c:v>
                </c:pt>
                <c:pt idx="526">
                  <c:v>2164938.3459999994</c:v>
                </c:pt>
                <c:pt idx="527">
                  <c:v>2160099.9739999995</c:v>
                </c:pt>
                <c:pt idx="528">
                  <c:v>2161616.7959999996</c:v>
                </c:pt>
                <c:pt idx="529">
                  <c:v>2167226.5579999997</c:v>
                </c:pt>
                <c:pt idx="530">
                  <c:v>2146819.5219999999</c:v>
                </c:pt>
                <c:pt idx="531">
                  <c:v>2060033.74</c:v>
                </c:pt>
                <c:pt idx="532">
                  <c:v>2078375.7339999999</c:v>
                </c:pt>
                <c:pt idx="533">
                  <c:v>2069496.3259999999</c:v>
                </c:pt>
                <c:pt idx="534">
                  <c:v>2113340.9139999999</c:v>
                </c:pt>
                <c:pt idx="535">
                  <c:v>2094282.8219999999</c:v>
                </c:pt>
                <c:pt idx="536">
                  <c:v>2083272.8059999999</c:v>
                </c:pt>
                <c:pt idx="537">
                  <c:v>2040483.7299999997</c:v>
                </c:pt>
                <c:pt idx="538">
                  <c:v>2044685.9339999997</c:v>
                </c:pt>
                <c:pt idx="539">
                  <c:v>2042489.6259999997</c:v>
                </c:pt>
                <c:pt idx="540">
                  <c:v>1990089.5499999996</c:v>
                </c:pt>
                <c:pt idx="541">
                  <c:v>2024774.1019999995</c:v>
                </c:pt>
                <c:pt idx="542">
                  <c:v>2004768.4679999994</c:v>
                </c:pt>
                <c:pt idx="543">
                  <c:v>2001095.5479999995</c:v>
                </c:pt>
                <c:pt idx="544">
                  <c:v>2037660.9939999995</c:v>
                </c:pt>
                <c:pt idx="545">
                  <c:v>2056677.0499999996</c:v>
                </c:pt>
                <c:pt idx="546">
                  <c:v>2007766.1779999996</c:v>
                </c:pt>
                <c:pt idx="547">
                  <c:v>2027351.8879999996</c:v>
                </c:pt>
                <c:pt idx="548">
                  <c:v>2059274.9499999995</c:v>
                </c:pt>
                <c:pt idx="549">
                  <c:v>2071259.4979999994</c:v>
                </c:pt>
                <c:pt idx="550">
                  <c:v>2068787.2579999994</c:v>
                </c:pt>
                <c:pt idx="551">
                  <c:v>2061496.9779999994</c:v>
                </c:pt>
                <c:pt idx="552">
                  <c:v>2042296.9259999995</c:v>
                </c:pt>
                <c:pt idx="553">
                  <c:v>2054629.8539999996</c:v>
                </c:pt>
                <c:pt idx="554">
                  <c:v>2074498.9879999997</c:v>
                </c:pt>
                <c:pt idx="555">
                  <c:v>2046368.5819999997</c:v>
                </c:pt>
                <c:pt idx="556">
                  <c:v>2046050.7399999998</c:v>
                </c:pt>
                <c:pt idx="557">
                  <c:v>1902529.4159999997</c:v>
                </c:pt>
                <c:pt idx="558">
                  <c:v>1892904.0319999997</c:v>
                </c:pt>
                <c:pt idx="559">
                  <c:v>1916635.1159999997</c:v>
                </c:pt>
                <c:pt idx="560">
                  <c:v>1665702.7979999997</c:v>
                </c:pt>
                <c:pt idx="561">
                  <c:v>1671853.6719999998</c:v>
                </c:pt>
                <c:pt idx="562">
                  <c:v>1657746.1479999998</c:v>
                </c:pt>
                <c:pt idx="563">
                  <c:v>1655500.9599999997</c:v>
                </c:pt>
                <c:pt idx="564">
                  <c:v>1656298.6239999998</c:v>
                </c:pt>
                <c:pt idx="565">
                  <c:v>1678790.8399999999</c:v>
                </c:pt>
                <c:pt idx="566">
                  <c:v>1724650.0959999999</c:v>
                </c:pt>
                <c:pt idx="567">
                  <c:v>1751175.2999999998</c:v>
                </c:pt>
                <c:pt idx="568">
                  <c:v>1767738.5599999998</c:v>
                </c:pt>
                <c:pt idx="569">
                  <c:v>1755604.5879999998</c:v>
                </c:pt>
                <c:pt idx="570">
                  <c:v>1773792.6739999996</c:v>
                </c:pt>
                <c:pt idx="571">
                  <c:v>1812973.9719999996</c:v>
                </c:pt>
                <c:pt idx="572">
                  <c:v>1734542.6019999995</c:v>
                </c:pt>
                <c:pt idx="573">
                  <c:v>1767335.0399999996</c:v>
                </c:pt>
                <c:pt idx="574">
                  <c:v>1765800.9979999997</c:v>
                </c:pt>
                <c:pt idx="575">
                  <c:v>1821162.4419999996</c:v>
                </c:pt>
                <c:pt idx="576">
                  <c:v>1840880.5779999995</c:v>
                </c:pt>
                <c:pt idx="577">
                  <c:v>1844759.7219999996</c:v>
                </c:pt>
                <c:pt idx="578">
                  <c:v>1786824.7739999995</c:v>
                </c:pt>
                <c:pt idx="579">
                  <c:v>1818913.6239999996</c:v>
                </c:pt>
                <c:pt idx="580">
                  <c:v>1475401.3199999996</c:v>
                </c:pt>
                <c:pt idx="581">
                  <c:v>1491921.6199999996</c:v>
                </c:pt>
                <c:pt idx="582">
                  <c:v>1486650.4279999996</c:v>
                </c:pt>
                <c:pt idx="583">
                  <c:v>1439551.5759999997</c:v>
                </c:pt>
                <c:pt idx="584">
                  <c:v>1458083.0119999996</c:v>
                </c:pt>
                <c:pt idx="585">
                  <c:v>1449839.2439999997</c:v>
                </c:pt>
                <c:pt idx="586">
                  <c:v>1320039.6819999998</c:v>
                </c:pt>
                <c:pt idx="587">
                  <c:v>1238207.9999999998</c:v>
                </c:pt>
                <c:pt idx="588">
                  <c:v>1232832.1059999997</c:v>
                </c:pt>
                <c:pt idx="589">
                  <c:v>1218907.0779999997</c:v>
                </c:pt>
                <c:pt idx="590">
                  <c:v>1178030.1579999998</c:v>
                </c:pt>
                <c:pt idx="591">
                  <c:v>1196917.6179999998</c:v>
                </c:pt>
                <c:pt idx="592">
                  <c:v>1208163.0419999999</c:v>
                </c:pt>
                <c:pt idx="593">
                  <c:v>1210698.642</c:v>
                </c:pt>
                <c:pt idx="594">
                  <c:v>1222465.1540000001</c:v>
                </c:pt>
                <c:pt idx="595">
                  <c:v>1222068.544</c:v>
                </c:pt>
                <c:pt idx="596">
                  <c:v>1248362.754</c:v>
                </c:pt>
                <c:pt idx="597">
                  <c:v>1221168.2479999999</c:v>
                </c:pt>
                <c:pt idx="598">
                  <c:v>1259247.8779999998</c:v>
                </c:pt>
                <c:pt idx="599">
                  <c:v>1254028.3059999999</c:v>
                </c:pt>
                <c:pt idx="600">
                  <c:v>1280175.5019999999</c:v>
                </c:pt>
                <c:pt idx="601">
                  <c:v>1272234.3839999998</c:v>
                </c:pt>
                <c:pt idx="602">
                  <c:v>1267367.0899999999</c:v>
                </c:pt>
                <c:pt idx="603">
                  <c:v>1268835.2899999998</c:v>
                </c:pt>
                <c:pt idx="604">
                  <c:v>1305884.3419999997</c:v>
                </c:pt>
                <c:pt idx="605">
                  <c:v>1318901.1099999996</c:v>
                </c:pt>
                <c:pt idx="606">
                  <c:v>1322104.5199999996</c:v>
                </c:pt>
                <c:pt idx="607">
                  <c:v>1391024.3819999995</c:v>
                </c:pt>
                <c:pt idx="608">
                  <c:v>1403980.6719999996</c:v>
                </c:pt>
                <c:pt idx="609">
                  <c:v>1417018.5299999996</c:v>
                </c:pt>
                <c:pt idx="610">
                  <c:v>1413553.0419999997</c:v>
                </c:pt>
                <c:pt idx="611">
                  <c:v>1441536.0199999996</c:v>
                </c:pt>
                <c:pt idx="612">
                  <c:v>1399528.1739999996</c:v>
                </c:pt>
                <c:pt idx="613">
                  <c:v>1388906.1879999996</c:v>
                </c:pt>
                <c:pt idx="614">
                  <c:v>1395697.7259999996</c:v>
                </c:pt>
                <c:pt idx="615">
                  <c:v>1419852.3579999995</c:v>
                </c:pt>
                <c:pt idx="616">
                  <c:v>1394511.0479999995</c:v>
                </c:pt>
                <c:pt idx="617">
                  <c:v>1393574.7219999996</c:v>
                </c:pt>
                <c:pt idx="618">
                  <c:v>1398674.0819999997</c:v>
                </c:pt>
                <c:pt idx="619">
                  <c:v>1413742.4519999998</c:v>
                </c:pt>
                <c:pt idx="620">
                  <c:v>1421621.6759999997</c:v>
                </c:pt>
                <c:pt idx="621">
                  <c:v>1424714.2159999998</c:v>
                </c:pt>
                <c:pt idx="622">
                  <c:v>1390112.2119999998</c:v>
                </c:pt>
                <c:pt idx="623">
                  <c:v>1415583.9879999999</c:v>
                </c:pt>
                <c:pt idx="624">
                  <c:v>1371966.328</c:v>
                </c:pt>
                <c:pt idx="625">
                  <c:v>1365937.9639999999</c:v>
                </c:pt>
                <c:pt idx="626">
                  <c:v>1370379.888</c:v>
                </c:pt>
                <c:pt idx="627">
                  <c:v>1377560.4939999999</c:v>
                </c:pt>
                <c:pt idx="628">
                  <c:v>1387551.3859999999</c:v>
                </c:pt>
                <c:pt idx="629">
                  <c:v>1408862.372</c:v>
                </c:pt>
                <c:pt idx="630">
                  <c:v>1414193.2760000001</c:v>
                </c:pt>
                <c:pt idx="631">
                  <c:v>1404776.348</c:v>
                </c:pt>
                <c:pt idx="632">
                  <c:v>1386051.318</c:v>
                </c:pt>
                <c:pt idx="633">
                  <c:v>1385690.84</c:v>
                </c:pt>
                <c:pt idx="634">
                  <c:v>1385955.1440000001</c:v>
                </c:pt>
                <c:pt idx="635">
                  <c:v>1386829.784</c:v>
                </c:pt>
                <c:pt idx="636">
                  <c:v>1364573.9879999999</c:v>
                </c:pt>
                <c:pt idx="637">
                  <c:v>1347317.9179999998</c:v>
                </c:pt>
                <c:pt idx="638">
                  <c:v>1386549.5399999998</c:v>
                </c:pt>
                <c:pt idx="639">
                  <c:v>1349253.3039999998</c:v>
                </c:pt>
                <c:pt idx="640">
                  <c:v>1348080.6439999999</c:v>
                </c:pt>
                <c:pt idx="641">
                  <c:v>1327833.6519999998</c:v>
                </c:pt>
                <c:pt idx="642">
                  <c:v>1344132.5719999997</c:v>
                </c:pt>
                <c:pt idx="643">
                  <c:v>1366305.1939999997</c:v>
                </c:pt>
                <c:pt idx="644">
                  <c:v>1335920.2619999996</c:v>
                </c:pt>
                <c:pt idx="645">
                  <c:v>1318560.5139999997</c:v>
                </c:pt>
                <c:pt idx="646">
                  <c:v>1356497.8239999998</c:v>
                </c:pt>
                <c:pt idx="647">
                  <c:v>1279676.7399999998</c:v>
                </c:pt>
                <c:pt idx="648">
                  <c:v>1282688.4139999999</c:v>
                </c:pt>
                <c:pt idx="649">
                  <c:v>1283130.7959999999</c:v>
                </c:pt>
                <c:pt idx="650">
                  <c:v>1296235.2279999999</c:v>
                </c:pt>
                <c:pt idx="651">
                  <c:v>1307342.6779999998</c:v>
                </c:pt>
                <c:pt idx="652">
                  <c:v>1302234.2979999997</c:v>
                </c:pt>
                <c:pt idx="653">
                  <c:v>1305306.0959999997</c:v>
                </c:pt>
                <c:pt idx="654">
                  <c:v>1317980.7679999997</c:v>
                </c:pt>
                <c:pt idx="655">
                  <c:v>1316250.4739999997</c:v>
                </c:pt>
                <c:pt idx="656">
                  <c:v>1209893.0299999998</c:v>
                </c:pt>
                <c:pt idx="657">
                  <c:v>1209052.4579999999</c:v>
                </c:pt>
                <c:pt idx="658">
                  <c:v>1259522.4119999998</c:v>
                </c:pt>
                <c:pt idx="659">
                  <c:v>1265928.5679999997</c:v>
                </c:pt>
                <c:pt idx="660">
                  <c:v>1184533.5939999998</c:v>
                </c:pt>
                <c:pt idx="661">
                  <c:v>1202979.9359999998</c:v>
                </c:pt>
                <c:pt idx="662">
                  <c:v>1241188.7919999997</c:v>
                </c:pt>
                <c:pt idx="663">
                  <c:v>1258727.3239999996</c:v>
                </c:pt>
                <c:pt idx="664">
                  <c:v>1272480.3559999994</c:v>
                </c:pt>
                <c:pt idx="665">
                  <c:v>1268737.2819999994</c:v>
                </c:pt>
                <c:pt idx="666">
                  <c:v>1298612.2839999995</c:v>
                </c:pt>
                <c:pt idx="667">
                  <c:v>1276915.0739999996</c:v>
                </c:pt>
                <c:pt idx="668">
                  <c:v>1300831.1539999996</c:v>
                </c:pt>
                <c:pt idx="669">
                  <c:v>1308681.8479999995</c:v>
                </c:pt>
                <c:pt idx="670">
                  <c:v>1335629.7139999995</c:v>
                </c:pt>
                <c:pt idx="671">
                  <c:v>1332338.5719999995</c:v>
                </c:pt>
                <c:pt idx="672">
                  <c:v>1333193.6559999995</c:v>
                </c:pt>
                <c:pt idx="673">
                  <c:v>1341350.0559999994</c:v>
                </c:pt>
                <c:pt idx="674">
                  <c:v>1341461.3919999993</c:v>
                </c:pt>
                <c:pt idx="675">
                  <c:v>1306864.0759999992</c:v>
                </c:pt>
                <c:pt idx="676">
                  <c:v>1204797.5919999992</c:v>
                </c:pt>
                <c:pt idx="677">
                  <c:v>1205557.7619999992</c:v>
                </c:pt>
                <c:pt idx="678">
                  <c:v>1197805.3699999992</c:v>
                </c:pt>
                <c:pt idx="679">
                  <c:v>1197028.2939999993</c:v>
                </c:pt>
                <c:pt idx="680">
                  <c:v>1065054.7199999993</c:v>
                </c:pt>
                <c:pt idx="681">
                  <c:v>1046095.5679999992</c:v>
                </c:pt>
                <c:pt idx="682">
                  <c:v>1001053.2859999991</c:v>
                </c:pt>
                <c:pt idx="683">
                  <c:v>1004392.6199999992</c:v>
                </c:pt>
                <c:pt idx="684">
                  <c:v>1020178.2319999991</c:v>
                </c:pt>
                <c:pt idx="685">
                  <c:v>1031229.2739999992</c:v>
                </c:pt>
                <c:pt idx="686">
                  <c:v>1050960.5219999992</c:v>
                </c:pt>
                <c:pt idx="687">
                  <c:v>1049490.5639999991</c:v>
                </c:pt>
                <c:pt idx="688">
                  <c:v>1089752.5219999992</c:v>
                </c:pt>
                <c:pt idx="689">
                  <c:v>1088418.9739999992</c:v>
                </c:pt>
                <c:pt idx="690">
                  <c:v>1094436.8919999993</c:v>
                </c:pt>
                <c:pt idx="691">
                  <c:v>1042884.6839999993</c:v>
                </c:pt>
                <c:pt idx="692">
                  <c:v>1017109.4019999993</c:v>
                </c:pt>
                <c:pt idx="693">
                  <c:v>1049359.1619999993</c:v>
                </c:pt>
                <c:pt idx="694">
                  <c:v>1049492.7219999994</c:v>
                </c:pt>
                <c:pt idx="695">
                  <c:v>1049381.0999999994</c:v>
                </c:pt>
                <c:pt idx="696">
                  <c:v>1114643.1639999994</c:v>
                </c:pt>
                <c:pt idx="697">
                  <c:v>975292.16799999948</c:v>
                </c:pt>
                <c:pt idx="698">
                  <c:v>1001481.6539999995</c:v>
                </c:pt>
                <c:pt idx="699">
                  <c:v>981554.95399999956</c:v>
                </c:pt>
                <c:pt idx="700">
                  <c:v>909580.4499999996</c:v>
                </c:pt>
                <c:pt idx="701">
                  <c:v>909750.86999999965</c:v>
                </c:pt>
                <c:pt idx="702">
                  <c:v>907657.57199999969</c:v>
                </c:pt>
                <c:pt idx="703">
                  <c:v>961739.79399999965</c:v>
                </c:pt>
                <c:pt idx="704">
                  <c:v>964475.28599999961</c:v>
                </c:pt>
                <c:pt idx="705">
                  <c:v>924728.21399999957</c:v>
                </c:pt>
                <c:pt idx="706">
                  <c:v>930000.59999999963</c:v>
                </c:pt>
                <c:pt idx="707">
                  <c:v>950936.13199999963</c:v>
                </c:pt>
                <c:pt idx="708">
                  <c:v>940558.36999999965</c:v>
                </c:pt>
                <c:pt idx="709">
                  <c:v>939395.25399999961</c:v>
                </c:pt>
                <c:pt idx="710">
                  <c:v>947245.68599999964</c:v>
                </c:pt>
                <c:pt idx="711">
                  <c:v>973462.39999999967</c:v>
                </c:pt>
                <c:pt idx="712">
                  <c:v>947382.57999999973</c:v>
                </c:pt>
                <c:pt idx="713">
                  <c:v>954922.02199999976</c:v>
                </c:pt>
                <c:pt idx="714">
                  <c:v>992958.16599999974</c:v>
                </c:pt>
                <c:pt idx="715">
                  <c:v>982346.26799999969</c:v>
                </c:pt>
                <c:pt idx="716">
                  <c:v>987201.29199999967</c:v>
                </c:pt>
                <c:pt idx="717">
                  <c:v>1009499.9859999997</c:v>
                </c:pt>
                <c:pt idx="718">
                  <c:v>1011664.6079999997</c:v>
                </c:pt>
                <c:pt idx="719">
                  <c:v>1018230.5999999996</c:v>
                </c:pt>
                <c:pt idx="720">
                  <c:v>1032697.1759999996</c:v>
                </c:pt>
                <c:pt idx="721">
                  <c:v>1037162.2839999996</c:v>
                </c:pt>
                <c:pt idx="722">
                  <c:v>934984.19599999965</c:v>
                </c:pt>
                <c:pt idx="723">
                  <c:v>904512.79199999967</c:v>
                </c:pt>
                <c:pt idx="724">
                  <c:v>965253.2239999997</c:v>
                </c:pt>
                <c:pt idx="725">
                  <c:v>917382.95399999968</c:v>
                </c:pt>
                <c:pt idx="726">
                  <c:v>951493.67799999972</c:v>
                </c:pt>
                <c:pt idx="727">
                  <c:v>968272.2999999997</c:v>
                </c:pt>
                <c:pt idx="728">
                  <c:v>993814.27599999972</c:v>
                </c:pt>
                <c:pt idx="729">
                  <c:v>890415.13799999969</c:v>
                </c:pt>
                <c:pt idx="730">
                  <c:v>868133.84199999971</c:v>
                </c:pt>
                <c:pt idx="731">
                  <c:v>889263.10799999966</c:v>
                </c:pt>
                <c:pt idx="732">
                  <c:v>884250.57999999961</c:v>
                </c:pt>
                <c:pt idx="733">
                  <c:v>933387.78599999961</c:v>
                </c:pt>
                <c:pt idx="734">
                  <c:v>904767.69399999967</c:v>
                </c:pt>
                <c:pt idx="735">
                  <c:v>932875.77399999963</c:v>
                </c:pt>
                <c:pt idx="736">
                  <c:v>916558.50199999963</c:v>
                </c:pt>
                <c:pt idx="737">
                  <c:v>820812.56399999966</c:v>
                </c:pt>
                <c:pt idx="738">
                  <c:v>822493.95599999966</c:v>
                </c:pt>
                <c:pt idx="739">
                  <c:v>844913.41399999964</c:v>
                </c:pt>
                <c:pt idx="740">
                  <c:v>849900.73799999966</c:v>
                </c:pt>
                <c:pt idx="741">
                  <c:v>843604.93399999966</c:v>
                </c:pt>
                <c:pt idx="742">
                  <c:v>840836.44799999963</c:v>
                </c:pt>
                <c:pt idx="743">
                  <c:v>853764.68799999962</c:v>
                </c:pt>
                <c:pt idx="744">
                  <c:v>847052.89199999964</c:v>
                </c:pt>
                <c:pt idx="745">
                  <c:v>897143.61399999959</c:v>
                </c:pt>
                <c:pt idx="746">
                  <c:v>946814.60799999954</c:v>
                </c:pt>
                <c:pt idx="747">
                  <c:v>969512.37199999951</c:v>
                </c:pt>
                <c:pt idx="748">
                  <c:v>966264.47199999948</c:v>
                </c:pt>
                <c:pt idx="749">
                  <c:v>974991.76599999948</c:v>
                </c:pt>
                <c:pt idx="750">
                  <c:v>998717.04399999953</c:v>
                </c:pt>
                <c:pt idx="751">
                  <c:v>982877.15799999947</c:v>
                </c:pt>
                <c:pt idx="752">
                  <c:v>973433.10799999943</c:v>
                </c:pt>
                <c:pt idx="753">
                  <c:v>928081.21799999941</c:v>
                </c:pt>
                <c:pt idx="754">
                  <c:v>914557.33799999941</c:v>
                </c:pt>
                <c:pt idx="755">
                  <c:v>926433.11999999941</c:v>
                </c:pt>
                <c:pt idx="756">
                  <c:v>943629.99999999942</c:v>
                </c:pt>
                <c:pt idx="757">
                  <c:v>961876.39599999937</c:v>
                </c:pt>
                <c:pt idx="758">
                  <c:v>965930.27599999937</c:v>
                </c:pt>
                <c:pt idx="759">
                  <c:v>964444.02799999935</c:v>
                </c:pt>
                <c:pt idx="760">
                  <c:v>992662.0559999994</c:v>
                </c:pt>
                <c:pt idx="761">
                  <c:v>996521.1319999994</c:v>
                </c:pt>
                <c:pt idx="762">
                  <c:v>971874.48399999936</c:v>
                </c:pt>
                <c:pt idx="763">
                  <c:v>932248.98799999931</c:v>
                </c:pt>
                <c:pt idx="764">
                  <c:v>949188.92199999932</c:v>
                </c:pt>
                <c:pt idx="765">
                  <c:v>968514.80199999933</c:v>
                </c:pt>
                <c:pt idx="766">
                  <c:v>956044.8479999993</c:v>
                </c:pt>
                <c:pt idx="767">
                  <c:v>953723.21799999929</c:v>
                </c:pt>
                <c:pt idx="768">
                  <c:v>963586.16599999927</c:v>
                </c:pt>
                <c:pt idx="769">
                  <c:v>965486.9999999993</c:v>
                </c:pt>
                <c:pt idx="770">
                  <c:v>966634.23399999936</c:v>
                </c:pt>
                <c:pt idx="771">
                  <c:v>973319.52799999935</c:v>
                </c:pt>
                <c:pt idx="772">
                  <c:v>957121.89799999935</c:v>
                </c:pt>
                <c:pt idx="773">
                  <c:v>964914.38999999932</c:v>
                </c:pt>
                <c:pt idx="774">
                  <c:v>965893.05199999933</c:v>
                </c:pt>
                <c:pt idx="775">
                  <c:v>935121.51799999934</c:v>
                </c:pt>
                <c:pt idx="776">
                  <c:v>932634.89199999929</c:v>
                </c:pt>
                <c:pt idx="777">
                  <c:v>886507.61199999927</c:v>
                </c:pt>
                <c:pt idx="778">
                  <c:v>902489.89999999921</c:v>
                </c:pt>
                <c:pt idx="779">
                  <c:v>926374.37399999925</c:v>
                </c:pt>
                <c:pt idx="780">
                  <c:v>892264.68399999931</c:v>
                </c:pt>
                <c:pt idx="781">
                  <c:v>907952.3479999993</c:v>
                </c:pt>
                <c:pt idx="782">
                  <c:v>893713.95599999931</c:v>
                </c:pt>
                <c:pt idx="783">
                  <c:v>901405.64399999927</c:v>
                </c:pt>
                <c:pt idx="784">
                  <c:v>906560.72199999925</c:v>
                </c:pt>
                <c:pt idx="785">
                  <c:v>909562.16599999927</c:v>
                </c:pt>
                <c:pt idx="786">
                  <c:v>881319.55999999924</c:v>
                </c:pt>
                <c:pt idx="787">
                  <c:v>889968.27399999928</c:v>
                </c:pt>
                <c:pt idx="788">
                  <c:v>867315.47399999923</c:v>
                </c:pt>
                <c:pt idx="789">
                  <c:v>879153.3899999992</c:v>
                </c:pt>
                <c:pt idx="790">
                  <c:v>910752.58199999924</c:v>
                </c:pt>
                <c:pt idx="791">
                  <c:v>937324.03399999929</c:v>
                </c:pt>
                <c:pt idx="792">
                  <c:v>937351.57399999932</c:v>
                </c:pt>
                <c:pt idx="793">
                  <c:v>964441.58399999933</c:v>
                </c:pt>
                <c:pt idx="794">
                  <c:v>965726.68799999938</c:v>
                </c:pt>
                <c:pt idx="795">
                  <c:v>989275.68799999938</c:v>
                </c:pt>
                <c:pt idx="796">
                  <c:v>996601.37199999939</c:v>
                </c:pt>
                <c:pt idx="797">
                  <c:v>1043805.4919999994</c:v>
                </c:pt>
                <c:pt idx="798">
                  <c:v>1080346.8999999994</c:v>
                </c:pt>
                <c:pt idx="799">
                  <c:v>1066348.6379999993</c:v>
                </c:pt>
                <c:pt idx="800">
                  <c:v>1070465.1119999993</c:v>
                </c:pt>
                <c:pt idx="801">
                  <c:v>1068970.6519999993</c:v>
                </c:pt>
                <c:pt idx="802">
                  <c:v>1077798.4359999993</c:v>
                </c:pt>
                <c:pt idx="803">
                  <c:v>1064298.4399999992</c:v>
                </c:pt>
                <c:pt idx="804">
                  <c:v>1068482.4679999992</c:v>
                </c:pt>
                <c:pt idx="805">
                  <c:v>1058940.0819999992</c:v>
                </c:pt>
                <c:pt idx="806">
                  <c:v>1049241.6199999992</c:v>
                </c:pt>
                <c:pt idx="807">
                  <c:v>1050106.7679999992</c:v>
                </c:pt>
                <c:pt idx="808">
                  <c:v>1107614.9659999993</c:v>
                </c:pt>
                <c:pt idx="809">
                  <c:v>1086840.9899999993</c:v>
                </c:pt>
                <c:pt idx="810">
                  <c:v>1082651.9999999993</c:v>
                </c:pt>
                <c:pt idx="811">
                  <c:v>1078476.0519999992</c:v>
                </c:pt>
                <c:pt idx="812">
                  <c:v>1079611.9439999992</c:v>
                </c:pt>
                <c:pt idx="813">
                  <c:v>1071649.2099999993</c:v>
                </c:pt>
                <c:pt idx="814">
                  <c:v>1049613.9239999992</c:v>
                </c:pt>
                <c:pt idx="815">
                  <c:v>1057004.1939999992</c:v>
                </c:pt>
                <c:pt idx="816">
                  <c:v>1055547.5499999991</c:v>
                </c:pt>
                <c:pt idx="817">
                  <c:v>1066301.327999999</c:v>
                </c:pt>
                <c:pt idx="818">
                  <c:v>1090822.871999999</c:v>
                </c:pt>
                <c:pt idx="819">
                  <c:v>1093087.5739999991</c:v>
                </c:pt>
                <c:pt idx="820">
                  <c:v>1095944.189999999</c:v>
                </c:pt>
                <c:pt idx="821">
                  <c:v>1101406.5639999991</c:v>
                </c:pt>
                <c:pt idx="822">
                  <c:v>1055598.963999999</c:v>
                </c:pt>
                <c:pt idx="823">
                  <c:v>1052063.219999999</c:v>
                </c:pt>
                <c:pt idx="824">
                  <c:v>1050033.075999999</c:v>
                </c:pt>
                <c:pt idx="825">
                  <c:v>1067416.067999999</c:v>
                </c:pt>
                <c:pt idx="826">
                  <c:v>1052986.1579999991</c:v>
                </c:pt>
                <c:pt idx="827">
                  <c:v>1053943.2719999992</c:v>
                </c:pt>
                <c:pt idx="828">
                  <c:v>1057985.8279999993</c:v>
                </c:pt>
                <c:pt idx="829">
                  <c:v>1001822.0499999993</c:v>
                </c:pt>
                <c:pt idx="830">
                  <c:v>986876.12799999933</c:v>
                </c:pt>
                <c:pt idx="831">
                  <c:v>977733.43599999929</c:v>
                </c:pt>
                <c:pt idx="832">
                  <c:v>1002940.1819999993</c:v>
                </c:pt>
                <c:pt idx="833">
                  <c:v>1041700.6219999993</c:v>
                </c:pt>
                <c:pt idx="834">
                  <c:v>1041196.8759999992</c:v>
                </c:pt>
                <c:pt idx="835">
                  <c:v>998453.01199999917</c:v>
                </c:pt>
                <c:pt idx="836">
                  <c:v>1001709.3939999992</c:v>
                </c:pt>
                <c:pt idx="837">
                  <c:v>1004039.8299999991</c:v>
                </c:pt>
                <c:pt idx="838">
                  <c:v>994491.13199999917</c:v>
                </c:pt>
                <c:pt idx="839">
                  <c:v>984730.83799999917</c:v>
                </c:pt>
                <c:pt idx="840">
                  <c:v>990518.75799999922</c:v>
                </c:pt>
                <c:pt idx="841">
                  <c:v>992940.33199999924</c:v>
                </c:pt>
                <c:pt idx="842">
                  <c:v>990424.03399999929</c:v>
                </c:pt>
                <c:pt idx="843">
                  <c:v>994558.4019999993</c:v>
                </c:pt>
                <c:pt idx="844">
                  <c:v>988037.63799999934</c:v>
                </c:pt>
                <c:pt idx="845">
                  <c:v>989406.28999999934</c:v>
                </c:pt>
                <c:pt idx="846">
                  <c:v>999947.98799999931</c:v>
                </c:pt>
                <c:pt idx="847">
                  <c:v>1001219.2239999993</c:v>
                </c:pt>
                <c:pt idx="848">
                  <c:v>1009299.3559999993</c:v>
                </c:pt>
                <c:pt idx="849">
                  <c:v>1015442.3039999993</c:v>
                </c:pt>
                <c:pt idx="850">
                  <c:v>1038952.6759999993</c:v>
                </c:pt>
                <c:pt idx="851">
                  <c:v>1035187.4279999993</c:v>
                </c:pt>
                <c:pt idx="852">
                  <c:v>1029616.1439999993</c:v>
                </c:pt>
                <c:pt idx="853">
                  <c:v>1031938.4279999993</c:v>
                </c:pt>
                <c:pt idx="854">
                  <c:v>1034929.2219999993</c:v>
                </c:pt>
                <c:pt idx="855">
                  <c:v>1037644.0339999993</c:v>
                </c:pt>
                <c:pt idx="856">
                  <c:v>1023148.5959999993</c:v>
                </c:pt>
                <c:pt idx="857">
                  <c:v>1037001.2139999993</c:v>
                </c:pt>
                <c:pt idx="858">
                  <c:v>1030754.9999999993</c:v>
                </c:pt>
                <c:pt idx="859">
                  <c:v>957991.05199999933</c:v>
                </c:pt>
                <c:pt idx="860">
                  <c:v>926098.25799999933</c:v>
                </c:pt>
                <c:pt idx="861">
                  <c:v>924094.06799999939</c:v>
                </c:pt>
                <c:pt idx="862">
                  <c:v>875885.55799999938</c:v>
                </c:pt>
                <c:pt idx="863">
                  <c:v>856817.36399999936</c:v>
                </c:pt>
                <c:pt idx="864">
                  <c:v>857200.76799999934</c:v>
                </c:pt>
                <c:pt idx="865">
                  <c:v>864519.04599999939</c:v>
                </c:pt>
                <c:pt idx="866">
                  <c:v>880390.77599999937</c:v>
                </c:pt>
                <c:pt idx="867">
                  <c:v>870718.46999999939</c:v>
                </c:pt>
                <c:pt idx="868">
                  <c:v>894898.46399999934</c:v>
                </c:pt>
                <c:pt idx="869">
                  <c:v>895732.93999999936</c:v>
                </c:pt>
                <c:pt idx="870">
                  <c:v>881750.42399999942</c:v>
                </c:pt>
                <c:pt idx="871">
                  <c:v>883826.99399999937</c:v>
                </c:pt>
                <c:pt idx="872">
                  <c:v>889225.53599999938</c:v>
                </c:pt>
                <c:pt idx="873">
                  <c:v>889254.73199999938</c:v>
                </c:pt>
                <c:pt idx="874">
                  <c:v>904972.8599999994</c:v>
                </c:pt>
                <c:pt idx="875">
                  <c:v>901351.13999999943</c:v>
                </c:pt>
                <c:pt idx="876">
                  <c:v>929366.14799999946</c:v>
                </c:pt>
                <c:pt idx="877">
                  <c:v>910821.0139999995</c:v>
                </c:pt>
                <c:pt idx="878">
                  <c:v>881687.22399999946</c:v>
                </c:pt>
                <c:pt idx="879">
                  <c:v>868807.86799999943</c:v>
                </c:pt>
                <c:pt idx="880">
                  <c:v>861103.85199999949</c:v>
                </c:pt>
                <c:pt idx="881">
                  <c:v>823620.17399999953</c:v>
                </c:pt>
                <c:pt idx="882">
                  <c:v>827978.44399999955</c:v>
                </c:pt>
                <c:pt idx="883">
                  <c:v>826622.68199999956</c:v>
                </c:pt>
                <c:pt idx="884">
                  <c:v>794794.9159999995</c:v>
                </c:pt>
                <c:pt idx="885">
                  <c:v>757912.67599999951</c:v>
                </c:pt>
                <c:pt idx="886">
                  <c:v>769765.63799999957</c:v>
                </c:pt>
                <c:pt idx="887">
                  <c:v>784014.3419999996</c:v>
                </c:pt>
                <c:pt idx="888">
                  <c:v>771039.4719999996</c:v>
                </c:pt>
                <c:pt idx="889">
                  <c:v>756584.16199999955</c:v>
                </c:pt>
                <c:pt idx="890">
                  <c:v>754362.48599999957</c:v>
                </c:pt>
                <c:pt idx="891">
                  <c:v>771260.6239999996</c:v>
                </c:pt>
                <c:pt idx="892">
                  <c:v>801436.30599999963</c:v>
                </c:pt>
                <c:pt idx="893">
                  <c:v>804481.91399999964</c:v>
                </c:pt>
                <c:pt idx="894">
                  <c:v>768443.41199999966</c:v>
                </c:pt>
                <c:pt idx="895">
                  <c:v>778016.44399999967</c:v>
                </c:pt>
                <c:pt idx="896">
                  <c:v>792045.33399999968</c:v>
                </c:pt>
                <c:pt idx="897">
                  <c:v>781853.63399999973</c:v>
                </c:pt>
                <c:pt idx="898">
                  <c:v>738664.30999999971</c:v>
                </c:pt>
                <c:pt idx="899">
                  <c:v>742054.02599999972</c:v>
                </c:pt>
                <c:pt idx="900">
                  <c:v>715654.80199999968</c:v>
                </c:pt>
                <c:pt idx="901">
                  <c:v>745663.87399999972</c:v>
                </c:pt>
                <c:pt idx="902">
                  <c:v>761011.73599999968</c:v>
                </c:pt>
                <c:pt idx="903">
                  <c:v>749639.63199999963</c:v>
                </c:pt>
                <c:pt idx="904">
                  <c:v>734203.04399999965</c:v>
                </c:pt>
                <c:pt idx="905">
                  <c:v>759491.50799999968</c:v>
                </c:pt>
                <c:pt idx="906">
                  <c:v>812031.33599999966</c:v>
                </c:pt>
                <c:pt idx="907">
                  <c:v>812031.33599999966</c:v>
                </c:pt>
                <c:pt idx="908">
                  <c:v>815588.90399999963</c:v>
                </c:pt>
                <c:pt idx="909">
                  <c:v>797884.63999999966</c:v>
                </c:pt>
                <c:pt idx="910">
                  <c:v>799955.31399999966</c:v>
                </c:pt>
                <c:pt idx="911">
                  <c:v>812163.42399999965</c:v>
                </c:pt>
                <c:pt idx="912">
                  <c:v>806341.8199999996</c:v>
                </c:pt>
                <c:pt idx="913">
                  <c:v>675304.15799999959</c:v>
                </c:pt>
                <c:pt idx="914">
                  <c:v>698875.35999999964</c:v>
                </c:pt>
                <c:pt idx="915">
                  <c:v>702911.6679999996</c:v>
                </c:pt>
                <c:pt idx="916">
                  <c:v>708317.50199999963</c:v>
                </c:pt>
                <c:pt idx="917">
                  <c:v>714850.45799999963</c:v>
                </c:pt>
                <c:pt idx="918">
                  <c:v>725323.02999999968</c:v>
                </c:pt>
                <c:pt idx="919">
                  <c:v>725029.36999999965</c:v>
                </c:pt>
                <c:pt idx="920">
                  <c:v>734662.39399999962</c:v>
                </c:pt>
                <c:pt idx="921">
                  <c:v>724451.04399999965</c:v>
                </c:pt>
                <c:pt idx="922">
                  <c:v>719338.64399999962</c:v>
                </c:pt>
                <c:pt idx="923">
                  <c:v>763579.57799999963</c:v>
                </c:pt>
                <c:pt idx="924">
                  <c:v>770576.44399999967</c:v>
                </c:pt>
                <c:pt idx="925">
                  <c:v>748687.99999999965</c:v>
                </c:pt>
                <c:pt idx="926">
                  <c:v>747206.26799999969</c:v>
                </c:pt>
                <c:pt idx="927">
                  <c:v>768494.95999999973</c:v>
                </c:pt>
                <c:pt idx="928">
                  <c:v>734833.28799999971</c:v>
                </c:pt>
                <c:pt idx="929">
                  <c:v>678866.16799999971</c:v>
                </c:pt>
                <c:pt idx="930">
                  <c:v>742900.45999999973</c:v>
                </c:pt>
                <c:pt idx="931">
                  <c:v>731920.99799999979</c:v>
                </c:pt>
                <c:pt idx="932">
                  <c:v>707565.92999999982</c:v>
                </c:pt>
                <c:pt idx="933">
                  <c:v>731959.59799999977</c:v>
                </c:pt>
                <c:pt idx="934">
                  <c:v>687510.0299999998</c:v>
                </c:pt>
                <c:pt idx="935">
                  <c:v>695206.9099999998</c:v>
                </c:pt>
                <c:pt idx="936">
                  <c:v>645669.20599999977</c:v>
                </c:pt>
                <c:pt idx="937">
                  <c:v>656189.83199999982</c:v>
                </c:pt>
                <c:pt idx="938">
                  <c:v>675314.0839999998</c:v>
                </c:pt>
                <c:pt idx="939">
                  <c:v>682352.64599999983</c:v>
                </c:pt>
                <c:pt idx="940">
                  <c:v>685690.65399999986</c:v>
                </c:pt>
                <c:pt idx="941">
                  <c:v>685690.65399999986</c:v>
                </c:pt>
                <c:pt idx="942">
                  <c:v>686513.72599999991</c:v>
                </c:pt>
                <c:pt idx="943">
                  <c:v>699767.45</c:v>
                </c:pt>
                <c:pt idx="944">
                  <c:v>667230.02999999991</c:v>
                </c:pt>
                <c:pt idx="945">
                  <c:v>668449.47199999995</c:v>
                </c:pt>
                <c:pt idx="946">
                  <c:v>675900.86399999994</c:v>
                </c:pt>
                <c:pt idx="947">
                  <c:v>680969.88399999996</c:v>
                </c:pt>
                <c:pt idx="948">
                  <c:v>683838.18400000001</c:v>
                </c:pt>
                <c:pt idx="949">
                  <c:v>696778.64</c:v>
                </c:pt>
                <c:pt idx="950">
                  <c:v>709001.39399999997</c:v>
                </c:pt>
                <c:pt idx="951">
                  <c:v>711868.03999999992</c:v>
                </c:pt>
                <c:pt idx="952">
                  <c:v>721944.98599999992</c:v>
                </c:pt>
                <c:pt idx="953">
                  <c:v>715729.84</c:v>
                </c:pt>
                <c:pt idx="954">
                  <c:v>711576.59199999995</c:v>
                </c:pt>
                <c:pt idx="955">
                  <c:v>721825.40399999998</c:v>
                </c:pt>
                <c:pt idx="956">
                  <c:v>699306.71799999999</c:v>
                </c:pt>
                <c:pt idx="957">
                  <c:v>656409.75199999998</c:v>
                </c:pt>
                <c:pt idx="958">
                  <c:v>658397.83199999994</c:v>
                </c:pt>
                <c:pt idx="959">
                  <c:v>668537.6939999999</c:v>
                </c:pt>
                <c:pt idx="960">
                  <c:v>699471.79799999995</c:v>
                </c:pt>
                <c:pt idx="961">
                  <c:v>705439.34399999992</c:v>
                </c:pt>
                <c:pt idx="962">
                  <c:v>700250.83599999989</c:v>
                </c:pt>
                <c:pt idx="963">
                  <c:v>728597.96799999988</c:v>
                </c:pt>
                <c:pt idx="964">
                  <c:v>722186.19799999986</c:v>
                </c:pt>
                <c:pt idx="965">
                  <c:v>730428.53199999989</c:v>
                </c:pt>
                <c:pt idx="966">
                  <c:v>719020.75599999994</c:v>
                </c:pt>
                <c:pt idx="967">
                  <c:v>703032.43799999997</c:v>
                </c:pt>
                <c:pt idx="968">
                  <c:v>730100.02399999998</c:v>
                </c:pt>
                <c:pt idx="969">
                  <c:v>746135.94400000002</c:v>
                </c:pt>
                <c:pt idx="970">
                  <c:v>741594.02399999998</c:v>
                </c:pt>
                <c:pt idx="971">
                  <c:v>758846.80200000003</c:v>
                </c:pt>
                <c:pt idx="972">
                  <c:v>796186.68400000001</c:v>
                </c:pt>
                <c:pt idx="973">
                  <c:v>710090.99</c:v>
                </c:pt>
                <c:pt idx="974">
                  <c:v>708232.29</c:v>
                </c:pt>
                <c:pt idx="975">
                  <c:v>766086.63</c:v>
                </c:pt>
                <c:pt idx="976">
                  <c:v>777997.93200000003</c:v>
                </c:pt>
                <c:pt idx="977">
                  <c:v>744483.74199999997</c:v>
                </c:pt>
                <c:pt idx="978">
                  <c:v>763567.84399999992</c:v>
                </c:pt>
                <c:pt idx="979">
                  <c:v>737495.31199999992</c:v>
                </c:pt>
                <c:pt idx="980">
                  <c:v>688929.91599999997</c:v>
                </c:pt>
                <c:pt idx="981">
                  <c:v>681290.46</c:v>
                </c:pt>
                <c:pt idx="982">
                  <c:v>672712.80799999996</c:v>
                </c:pt>
                <c:pt idx="983">
                  <c:v>703696.29799999995</c:v>
                </c:pt>
                <c:pt idx="984">
                  <c:v>752073.9879999999</c:v>
                </c:pt>
                <c:pt idx="985">
                  <c:v>751627.63799999992</c:v>
                </c:pt>
                <c:pt idx="986">
                  <c:v>785675.93599999987</c:v>
                </c:pt>
                <c:pt idx="987">
                  <c:v>791446.15799999982</c:v>
                </c:pt>
                <c:pt idx="988">
                  <c:v>812360.14199999988</c:v>
                </c:pt>
                <c:pt idx="989">
                  <c:v>801424.06199999992</c:v>
                </c:pt>
                <c:pt idx="990">
                  <c:v>805924.91599999997</c:v>
                </c:pt>
                <c:pt idx="991">
                  <c:v>759252.08199999994</c:v>
                </c:pt>
                <c:pt idx="992">
                  <c:v>735325.30199999991</c:v>
                </c:pt>
                <c:pt idx="993">
                  <c:v>713907.19199999992</c:v>
                </c:pt>
                <c:pt idx="994">
                  <c:v>725558.15199999989</c:v>
                </c:pt>
                <c:pt idx="995">
                  <c:v>718464.99999999988</c:v>
                </c:pt>
                <c:pt idx="996">
                  <c:v>680038.89599999983</c:v>
                </c:pt>
                <c:pt idx="997">
                  <c:v>689745.62799999979</c:v>
                </c:pt>
                <c:pt idx="998">
                  <c:v>695506.40599999984</c:v>
                </c:pt>
                <c:pt idx="999">
                  <c:v>695385.35399999982</c:v>
                </c:pt>
                <c:pt idx="1000">
                  <c:v>701493.62399999984</c:v>
                </c:pt>
                <c:pt idx="1001">
                  <c:v>537696.99399999983</c:v>
                </c:pt>
                <c:pt idx="1002">
                  <c:v>584171.25199999986</c:v>
                </c:pt>
                <c:pt idx="1003">
                  <c:v>584234.01799999981</c:v>
                </c:pt>
                <c:pt idx="1004">
                  <c:v>579661.68799999985</c:v>
                </c:pt>
                <c:pt idx="1005">
                  <c:v>655695.70399999991</c:v>
                </c:pt>
                <c:pt idx="1006">
                  <c:v>596102.16799999995</c:v>
                </c:pt>
                <c:pt idx="1007">
                  <c:v>558541.0639999999</c:v>
                </c:pt>
                <c:pt idx="1008">
                  <c:v>563270.30599999987</c:v>
                </c:pt>
                <c:pt idx="1009">
                  <c:v>548030.06599999988</c:v>
                </c:pt>
                <c:pt idx="1010">
                  <c:v>548939.62999999989</c:v>
                </c:pt>
                <c:pt idx="1011">
                  <c:v>553485.97599999991</c:v>
                </c:pt>
                <c:pt idx="1012">
                  <c:v>555279.01599999995</c:v>
                </c:pt>
                <c:pt idx="1013">
                  <c:v>554009.74</c:v>
                </c:pt>
                <c:pt idx="1014">
                  <c:v>561056.99800000002</c:v>
                </c:pt>
                <c:pt idx="1015">
                  <c:v>567906.67599999998</c:v>
                </c:pt>
                <c:pt idx="1016">
                  <c:v>570592.73600000003</c:v>
                </c:pt>
                <c:pt idx="1017">
                  <c:v>573090.24600000004</c:v>
                </c:pt>
                <c:pt idx="1018">
                  <c:v>569157.36400000006</c:v>
                </c:pt>
                <c:pt idx="1019">
                  <c:v>573660.81800000009</c:v>
                </c:pt>
                <c:pt idx="1020">
                  <c:v>573405.01600000006</c:v>
                </c:pt>
                <c:pt idx="1021">
                  <c:v>574494.73400000005</c:v>
                </c:pt>
                <c:pt idx="1022">
                  <c:v>528200.83400000003</c:v>
                </c:pt>
                <c:pt idx="1023">
                  <c:v>529738.95600000001</c:v>
                </c:pt>
                <c:pt idx="1024">
                  <c:v>532404.5</c:v>
                </c:pt>
                <c:pt idx="1025">
                  <c:v>506880.04200000002</c:v>
                </c:pt>
                <c:pt idx="1026">
                  <c:v>451476.196</c:v>
                </c:pt>
                <c:pt idx="1027">
                  <c:v>454040.228</c:v>
                </c:pt>
                <c:pt idx="1028">
                  <c:v>451789.85800000001</c:v>
                </c:pt>
                <c:pt idx="1029">
                  <c:v>453141.658</c:v>
                </c:pt>
                <c:pt idx="1030">
                  <c:v>454643.49400000001</c:v>
                </c:pt>
                <c:pt idx="1031">
                  <c:v>452662.16600000003</c:v>
                </c:pt>
                <c:pt idx="1032">
                  <c:v>442317.30000000005</c:v>
                </c:pt>
                <c:pt idx="1033">
                  <c:v>452298.60400000005</c:v>
                </c:pt>
                <c:pt idx="1034">
                  <c:v>473983.08400000003</c:v>
                </c:pt>
                <c:pt idx="1035">
                  <c:v>517338.15800000005</c:v>
                </c:pt>
                <c:pt idx="1036">
                  <c:v>517283.08400000003</c:v>
                </c:pt>
                <c:pt idx="1037">
                  <c:v>502405.89600000001</c:v>
                </c:pt>
                <c:pt idx="1038">
                  <c:v>500136.46600000001</c:v>
                </c:pt>
                <c:pt idx="1039">
                  <c:v>497624.52400000003</c:v>
                </c:pt>
                <c:pt idx="1040">
                  <c:v>495905.75200000004</c:v>
                </c:pt>
                <c:pt idx="1041">
                  <c:v>497495.97800000006</c:v>
                </c:pt>
                <c:pt idx="1042">
                  <c:v>494863.47400000005</c:v>
                </c:pt>
                <c:pt idx="1043">
                  <c:v>469191.70400000003</c:v>
                </c:pt>
                <c:pt idx="1044">
                  <c:v>466745.576</c:v>
                </c:pt>
                <c:pt idx="1045">
                  <c:v>471345.50599999999</c:v>
                </c:pt>
                <c:pt idx="1046">
                  <c:v>482667.97599999997</c:v>
                </c:pt>
                <c:pt idx="1047">
                  <c:v>487668.58799999999</c:v>
                </c:pt>
                <c:pt idx="1048">
                  <c:v>337745.93400000001</c:v>
                </c:pt>
                <c:pt idx="1049">
                  <c:v>328298.86599999998</c:v>
                </c:pt>
                <c:pt idx="1050">
                  <c:v>335089.45199999999</c:v>
                </c:pt>
                <c:pt idx="1051">
                  <c:v>293452.55</c:v>
                </c:pt>
                <c:pt idx="1052">
                  <c:v>304789.21600000001</c:v>
                </c:pt>
                <c:pt idx="1053">
                  <c:v>312738.45</c:v>
                </c:pt>
                <c:pt idx="1054">
                  <c:v>313812.04200000002</c:v>
                </c:pt>
                <c:pt idx="1055">
                  <c:v>308244.22600000002</c:v>
                </c:pt>
                <c:pt idx="1056">
                  <c:v>322866.14800000004</c:v>
                </c:pt>
                <c:pt idx="1057">
                  <c:v>325086.53000000003</c:v>
                </c:pt>
                <c:pt idx="1058">
                  <c:v>338069.136</c:v>
                </c:pt>
                <c:pt idx="1059">
                  <c:v>342412.87199999997</c:v>
                </c:pt>
                <c:pt idx="1060">
                  <c:v>345328.87</c:v>
                </c:pt>
                <c:pt idx="1061">
                  <c:v>359367.36</c:v>
                </c:pt>
                <c:pt idx="1062">
                  <c:v>361153.74400000001</c:v>
                </c:pt>
                <c:pt idx="1063">
                  <c:v>345418.43</c:v>
                </c:pt>
                <c:pt idx="1064">
                  <c:v>346110.98800000001</c:v>
                </c:pt>
                <c:pt idx="1065">
                  <c:v>337561.51400000002</c:v>
                </c:pt>
                <c:pt idx="1066">
                  <c:v>336067.93800000002</c:v>
                </c:pt>
                <c:pt idx="1067">
                  <c:v>317997.342</c:v>
                </c:pt>
                <c:pt idx="1068">
                  <c:v>325780.80800000002</c:v>
                </c:pt>
                <c:pt idx="1069">
                  <c:v>321958.36800000002</c:v>
                </c:pt>
                <c:pt idx="1070">
                  <c:v>340000.24</c:v>
                </c:pt>
                <c:pt idx="1071">
                  <c:v>318583.14399999997</c:v>
                </c:pt>
                <c:pt idx="1072">
                  <c:v>326106.41199999995</c:v>
                </c:pt>
                <c:pt idx="1073">
                  <c:v>300300.79599999997</c:v>
                </c:pt>
                <c:pt idx="1074">
                  <c:v>305637.83399999997</c:v>
                </c:pt>
                <c:pt idx="1075">
                  <c:v>269186.136</c:v>
                </c:pt>
                <c:pt idx="1076">
                  <c:v>312379.98200000002</c:v>
                </c:pt>
                <c:pt idx="1077">
                  <c:v>283615.65600000002</c:v>
                </c:pt>
                <c:pt idx="1078">
                  <c:v>295777.91600000003</c:v>
                </c:pt>
                <c:pt idx="1079">
                  <c:v>288586.18200000003</c:v>
                </c:pt>
                <c:pt idx="1080">
                  <c:v>271701.35800000001</c:v>
                </c:pt>
                <c:pt idx="1081">
                  <c:v>267802.022</c:v>
                </c:pt>
                <c:pt idx="1082">
                  <c:v>263683.04200000002</c:v>
                </c:pt>
                <c:pt idx="1083">
                  <c:v>252058.36000000004</c:v>
                </c:pt>
                <c:pt idx="1084">
                  <c:v>251475.51000000004</c:v>
                </c:pt>
                <c:pt idx="1085">
                  <c:v>255965.78800000003</c:v>
                </c:pt>
                <c:pt idx="1086">
                  <c:v>310443.09600000002</c:v>
                </c:pt>
                <c:pt idx="1087">
                  <c:v>311905.60400000005</c:v>
                </c:pt>
                <c:pt idx="1088">
                  <c:v>304070.47600000002</c:v>
                </c:pt>
                <c:pt idx="1089">
                  <c:v>293165.92800000001</c:v>
                </c:pt>
                <c:pt idx="1090">
                  <c:v>317629.79800000001</c:v>
                </c:pt>
                <c:pt idx="1091">
                  <c:v>257094.85200000001</c:v>
                </c:pt>
                <c:pt idx="1092">
                  <c:v>251795.73800000001</c:v>
                </c:pt>
                <c:pt idx="1093">
                  <c:v>245588.62600000002</c:v>
                </c:pt>
                <c:pt idx="1094">
                  <c:v>265430.73800000001</c:v>
                </c:pt>
                <c:pt idx="1095">
                  <c:v>252620.34400000004</c:v>
                </c:pt>
                <c:pt idx="1096">
                  <c:v>280580.00600000005</c:v>
                </c:pt>
                <c:pt idx="1097">
                  <c:v>273790.95400000003</c:v>
                </c:pt>
                <c:pt idx="1098">
                  <c:v>279368.18000000005</c:v>
                </c:pt>
                <c:pt idx="1099">
                  <c:v>291095.32400000008</c:v>
                </c:pt>
                <c:pt idx="1100">
                  <c:v>312876.68200000009</c:v>
                </c:pt>
                <c:pt idx="1101">
                  <c:v>321968.00600000011</c:v>
                </c:pt>
                <c:pt idx="1102">
                  <c:v>320546.80200000008</c:v>
                </c:pt>
                <c:pt idx="1103">
                  <c:v>324493.0340000001</c:v>
                </c:pt>
                <c:pt idx="1104">
                  <c:v>339587.53000000009</c:v>
                </c:pt>
                <c:pt idx="1105">
                  <c:v>345462.3660000001</c:v>
                </c:pt>
                <c:pt idx="1106">
                  <c:v>364492.10600000009</c:v>
                </c:pt>
                <c:pt idx="1107">
                  <c:v>349196.41200000007</c:v>
                </c:pt>
                <c:pt idx="1108">
                  <c:v>365638.41200000007</c:v>
                </c:pt>
                <c:pt idx="1109">
                  <c:v>380001.20600000006</c:v>
                </c:pt>
                <c:pt idx="1110">
                  <c:v>386458.62200000009</c:v>
                </c:pt>
                <c:pt idx="1111">
                  <c:v>387049.98200000008</c:v>
                </c:pt>
                <c:pt idx="1112">
                  <c:v>421808.14000000007</c:v>
                </c:pt>
                <c:pt idx="1113">
                  <c:v>425892.47400000005</c:v>
                </c:pt>
                <c:pt idx="1114">
                  <c:v>425563.12200000003</c:v>
                </c:pt>
                <c:pt idx="1115">
                  <c:v>425507.87400000001</c:v>
                </c:pt>
                <c:pt idx="1116">
                  <c:v>446327.88</c:v>
                </c:pt>
                <c:pt idx="1117">
                  <c:v>221766.27799999996</c:v>
                </c:pt>
                <c:pt idx="1118">
                  <c:v>261169.01199999996</c:v>
                </c:pt>
                <c:pt idx="1119">
                  <c:v>189513.27199999997</c:v>
                </c:pt>
                <c:pt idx="1120">
                  <c:v>89340.24599999997</c:v>
                </c:pt>
                <c:pt idx="1121">
                  <c:v>105176.54599999997</c:v>
                </c:pt>
                <c:pt idx="1122">
                  <c:v>108442.74599999997</c:v>
                </c:pt>
                <c:pt idx="1123">
                  <c:v>104902.90799999997</c:v>
                </c:pt>
                <c:pt idx="1124">
                  <c:v>93528.127999999968</c:v>
                </c:pt>
                <c:pt idx="1125">
                  <c:v>97631.807999999975</c:v>
                </c:pt>
                <c:pt idx="1126">
                  <c:v>96380.049999999974</c:v>
                </c:pt>
                <c:pt idx="1127">
                  <c:v>91364.377999999968</c:v>
                </c:pt>
                <c:pt idx="1128">
                  <c:v>85373.475999999966</c:v>
                </c:pt>
                <c:pt idx="1129">
                  <c:v>71890.045999999973</c:v>
                </c:pt>
                <c:pt idx="1130">
                  <c:v>68494.405999999974</c:v>
                </c:pt>
                <c:pt idx="1131">
                  <c:v>83036.125999999975</c:v>
                </c:pt>
                <c:pt idx="1132">
                  <c:v>74437.35199999997</c:v>
                </c:pt>
                <c:pt idx="1133">
                  <c:v>67787.949999999968</c:v>
                </c:pt>
                <c:pt idx="1134">
                  <c:v>41100.825999999965</c:v>
                </c:pt>
                <c:pt idx="1135">
                  <c:v>50480.009999999966</c:v>
                </c:pt>
                <c:pt idx="1136">
                  <c:v>60070.455999999969</c:v>
                </c:pt>
                <c:pt idx="1137">
                  <c:v>63514.919999999969</c:v>
                </c:pt>
                <c:pt idx="1138">
                  <c:v>81393.643999999971</c:v>
                </c:pt>
                <c:pt idx="1139">
                  <c:v>62030.07999999998</c:v>
                </c:pt>
                <c:pt idx="1140">
                  <c:v>58370.003999999979</c:v>
                </c:pt>
                <c:pt idx="1141">
                  <c:v>57425.981999999982</c:v>
                </c:pt>
                <c:pt idx="1142">
                  <c:v>65483.597999999984</c:v>
                </c:pt>
                <c:pt idx="1143">
                  <c:v>47249.531999999977</c:v>
                </c:pt>
                <c:pt idx="1144">
                  <c:v>46675.743999999977</c:v>
                </c:pt>
                <c:pt idx="1145">
                  <c:v>54544.551999999981</c:v>
                </c:pt>
                <c:pt idx="1146">
                  <c:v>9749.1379999999735</c:v>
                </c:pt>
                <c:pt idx="1147">
                  <c:v>19757.879999999976</c:v>
                </c:pt>
                <c:pt idx="1148">
                  <c:v>23258.705999999976</c:v>
                </c:pt>
                <c:pt idx="1149">
                  <c:v>36929.373999999974</c:v>
                </c:pt>
                <c:pt idx="1150">
                  <c:v>33817.399999999972</c:v>
                </c:pt>
                <c:pt idx="1151">
                  <c:v>33835.705999999969</c:v>
                </c:pt>
                <c:pt idx="1152">
                  <c:v>30659.857999999967</c:v>
                </c:pt>
                <c:pt idx="1153">
                  <c:v>37315.519999999968</c:v>
                </c:pt>
                <c:pt idx="1154">
                  <c:v>34189.587999999967</c:v>
                </c:pt>
                <c:pt idx="1155">
                  <c:v>26985.575999999965</c:v>
                </c:pt>
                <c:pt idx="1156">
                  <c:v>36399.683999999965</c:v>
                </c:pt>
                <c:pt idx="1157">
                  <c:v>22209.541999999965</c:v>
                </c:pt>
                <c:pt idx="1158">
                  <c:v>29242.317999999967</c:v>
                </c:pt>
                <c:pt idx="1159">
                  <c:v>34281.437999999966</c:v>
                </c:pt>
                <c:pt idx="1160">
                  <c:v>47985.239999999969</c:v>
                </c:pt>
                <c:pt idx="1161">
                  <c:v>69984.007999999973</c:v>
                </c:pt>
                <c:pt idx="1162">
                  <c:v>68137.811999999976</c:v>
                </c:pt>
                <c:pt idx="1163">
                  <c:v>73205.203999999969</c:v>
                </c:pt>
                <c:pt idx="1164">
                  <c:v>-22713.99200000002</c:v>
                </c:pt>
                <c:pt idx="1165">
                  <c:v>-13569.87600000002</c:v>
                </c:pt>
                <c:pt idx="1166">
                  <c:v>-24026.056000000019</c:v>
                </c:pt>
                <c:pt idx="1167">
                  <c:v>-42832.348000000013</c:v>
                </c:pt>
                <c:pt idx="1168">
                  <c:v>-41198.212000000014</c:v>
                </c:pt>
                <c:pt idx="1169">
                  <c:v>-35723.874000000011</c:v>
                </c:pt>
                <c:pt idx="1170">
                  <c:v>-39068.48000000001</c:v>
                </c:pt>
                <c:pt idx="1171">
                  <c:v>-32826.754000000008</c:v>
                </c:pt>
                <c:pt idx="1172">
                  <c:v>-31789.762000000006</c:v>
                </c:pt>
                <c:pt idx="1173">
                  <c:v>-32973.418000000005</c:v>
                </c:pt>
                <c:pt idx="1174">
                  <c:v>-27842.940000000002</c:v>
                </c:pt>
                <c:pt idx="1175">
                  <c:v>-27911.334000000003</c:v>
                </c:pt>
                <c:pt idx="1176">
                  <c:v>-98145.83600000001</c:v>
                </c:pt>
                <c:pt idx="1177">
                  <c:v>-91466.8</c:v>
                </c:pt>
                <c:pt idx="1178">
                  <c:v>-85048.252000000008</c:v>
                </c:pt>
                <c:pt idx="1179">
                  <c:v>-56788.448000000004</c:v>
                </c:pt>
                <c:pt idx="1180">
                  <c:v>-31113.698000000004</c:v>
                </c:pt>
                <c:pt idx="1181">
                  <c:v>-15590.178000000002</c:v>
                </c:pt>
                <c:pt idx="1182">
                  <c:v>-16694.404000000002</c:v>
                </c:pt>
                <c:pt idx="1183">
                  <c:v>6803.148000000002</c:v>
                </c:pt>
                <c:pt idx="1184">
                  <c:v>4431.0000000000018</c:v>
                </c:pt>
                <c:pt idx="1185">
                  <c:v>12128.558000000001</c:v>
                </c:pt>
                <c:pt idx="1186">
                  <c:v>-1289.1659999999974</c:v>
                </c:pt>
                <c:pt idx="1187">
                  <c:v>-8161.0899999999983</c:v>
                </c:pt>
                <c:pt idx="1188">
                  <c:v>-998.8259999999982</c:v>
                </c:pt>
                <c:pt idx="1189">
                  <c:v>-3397.2219999999979</c:v>
                </c:pt>
                <c:pt idx="1190">
                  <c:v>32259.140000000003</c:v>
                </c:pt>
                <c:pt idx="1191">
                  <c:v>38280.228000000003</c:v>
                </c:pt>
                <c:pt idx="1192">
                  <c:v>33534.988000000005</c:v>
                </c:pt>
                <c:pt idx="1193">
                  <c:v>-41332.607999999986</c:v>
                </c:pt>
                <c:pt idx="1194">
                  <c:v>-38179.295999999988</c:v>
                </c:pt>
                <c:pt idx="1195">
                  <c:v>-118331.61799999999</c:v>
                </c:pt>
                <c:pt idx="1196">
                  <c:v>-93404.187999999995</c:v>
                </c:pt>
                <c:pt idx="1197">
                  <c:v>-149470.85399999999</c:v>
                </c:pt>
                <c:pt idx="1198">
                  <c:v>-170129.538</c:v>
                </c:pt>
                <c:pt idx="1199">
                  <c:v>-164567.33199999999</c:v>
                </c:pt>
                <c:pt idx="1200">
                  <c:v>-101097.56000000001</c:v>
                </c:pt>
                <c:pt idx="1201">
                  <c:v>-138927.61800000002</c:v>
                </c:pt>
                <c:pt idx="1202">
                  <c:v>-128896.56600000002</c:v>
                </c:pt>
                <c:pt idx="1203">
                  <c:v>-68474.03800000003</c:v>
                </c:pt>
                <c:pt idx="1204">
                  <c:v>-99816.490000000034</c:v>
                </c:pt>
                <c:pt idx="1205">
                  <c:v>-47599.772000000026</c:v>
                </c:pt>
                <c:pt idx="1206">
                  <c:v>-81028.692000000025</c:v>
                </c:pt>
                <c:pt idx="1207">
                  <c:v>-73550.818000000028</c:v>
                </c:pt>
                <c:pt idx="1208">
                  <c:v>-81655.968000000023</c:v>
                </c:pt>
                <c:pt idx="1209">
                  <c:v>-111944.34800000001</c:v>
                </c:pt>
                <c:pt idx="1210">
                  <c:v>-100811.79800000001</c:v>
                </c:pt>
                <c:pt idx="1211">
                  <c:v>-84970.260000000009</c:v>
                </c:pt>
                <c:pt idx="1212">
                  <c:v>-86801.594000000012</c:v>
                </c:pt>
                <c:pt idx="1213">
                  <c:v>-89398.866000000009</c:v>
                </c:pt>
                <c:pt idx="1214">
                  <c:v>-54823.362000000001</c:v>
                </c:pt>
                <c:pt idx="1215">
                  <c:v>-57887.351999999999</c:v>
                </c:pt>
                <c:pt idx="1216">
                  <c:v>-47163.462</c:v>
                </c:pt>
                <c:pt idx="1217">
                  <c:v>-61959.163999999997</c:v>
                </c:pt>
                <c:pt idx="1218">
                  <c:v>-39548.475999999995</c:v>
                </c:pt>
                <c:pt idx="1219">
                  <c:v>-26678.029999999995</c:v>
                </c:pt>
                <c:pt idx="1220">
                  <c:v>-33877.517999999996</c:v>
                </c:pt>
                <c:pt idx="1221">
                  <c:v>-27887.703999999998</c:v>
                </c:pt>
                <c:pt idx="1222">
                  <c:v>-11335.861999999999</c:v>
                </c:pt>
                <c:pt idx="1223">
                  <c:v>-1389.998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B9-414E-B801-968BBFD27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8499440"/>
        <c:axId val="728501736"/>
      </c:lineChart>
      <c:catAx>
        <c:axId val="72849944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28501736"/>
        <c:crosses val="autoZero"/>
        <c:auto val="1"/>
        <c:lblAlgn val="ctr"/>
        <c:lblOffset val="100"/>
        <c:noMultiLvlLbl val="0"/>
      </c:catAx>
      <c:valAx>
        <c:axId val="72850173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;[Red]\-#,##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28499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週期分析!$D$1</c:f>
              <c:strCache>
                <c:ptCount val="1"/>
                <c:pt idx="0">
                  <c:v>MDD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週期分析!$A$2:$A$1225</c:f>
              <c:strCache>
                <c:ptCount val="1224"/>
                <c:pt idx="0">
                  <c:v>2025/03/13</c:v>
                </c:pt>
                <c:pt idx="1">
                  <c:v>2025/03/12</c:v>
                </c:pt>
                <c:pt idx="2">
                  <c:v>2025/03/11</c:v>
                </c:pt>
                <c:pt idx="3">
                  <c:v>2025/03/08</c:v>
                </c:pt>
                <c:pt idx="4">
                  <c:v>2025/03/07</c:v>
                </c:pt>
                <c:pt idx="5">
                  <c:v>2025/03/06</c:v>
                </c:pt>
                <c:pt idx="6">
                  <c:v>2025/03/05</c:v>
                </c:pt>
                <c:pt idx="7">
                  <c:v>2025/03/04</c:v>
                </c:pt>
                <c:pt idx="8">
                  <c:v>2025/02/28</c:v>
                </c:pt>
                <c:pt idx="9">
                  <c:v>2025/02/27</c:v>
                </c:pt>
                <c:pt idx="10">
                  <c:v>2025/02/26</c:v>
                </c:pt>
                <c:pt idx="11">
                  <c:v>2025/02/25</c:v>
                </c:pt>
                <c:pt idx="12">
                  <c:v>2025/02/22</c:v>
                </c:pt>
                <c:pt idx="13">
                  <c:v>2025/02/21</c:v>
                </c:pt>
                <c:pt idx="14">
                  <c:v>2025/02/20</c:v>
                </c:pt>
                <c:pt idx="15">
                  <c:v>2025/02/19</c:v>
                </c:pt>
                <c:pt idx="16">
                  <c:v>2025/02/18</c:v>
                </c:pt>
                <c:pt idx="17">
                  <c:v>2025/02/15</c:v>
                </c:pt>
                <c:pt idx="18">
                  <c:v>2025/02/14</c:v>
                </c:pt>
                <c:pt idx="19">
                  <c:v>2025/02/13</c:v>
                </c:pt>
                <c:pt idx="20">
                  <c:v>2025/02/12</c:v>
                </c:pt>
                <c:pt idx="21">
                  <c:v>2025/02/11</c:v>
                </c:pt>
                <c:pt idx="22">
                  <c:v>2025/02/08</c:v>
                </c:pt>
                <c:pt idx="23">
                  <c:v>2025/02/07</c:v>
                </c:pt>
                <c:pt idx="24">
                  <c:v>2025/02/06</c:v>
                </c:pt>
                <c:pt idx="25">
                  <c:v>2025/02/05</c:v>
                </c:pt>
                <c:pt idx="26">
                  <c:v>2025/02/04</c:v>
                </c:pt>
                <c:pt idx="27">
                  <c:v>2025/01/23</c:v>
                </c:pt>
                <c:pt idx="28">
                  <c:v>2025/01/22</c:v>
                </c:pt>
                <c:pt idx="29">
                  <c:v>2025/01/21</c:v>
                </c:pt>
                <c:pt idx="30">
                  <c:v>2025/01/18</c:v>
                </c:pt>
                <c:pt idx="31">
                  <c:v>2025/01/17</c:v>
                </c:pt>
                <c:pt idx="32">
                  <c:v>2025/01/16</c:v>
                </c:pt>
                <c:pt idx="33">
                  <c:v>2025/01/15</c:v>
                </c:pt>
                <c:pt idx="34">
                  <c:v>2025/01/14</c:v>
                </c:pt>
                <c:pt idx="35">
                  <c:v>2025/01/11</c:v>
                </c:pt>
                <c:pt idx="36">
                  <c:v>2025/01/10</c:v>
                </c:pt>
                <c:pt idx="37">
                  <c:v>2025/01/09</c:v>
                </c:pt>
                <c:pt idx="38">
                  <c:v>2025/01/08</c:v>
                </c:pt>
                <c:pt idx="39">
                  <c:v>2025/01/07</c:v>
                </c:pt>
                <c:pt idx="40">
                  <c:v>2025/01/04</c:v>
                </c:pt>
                <c:pt idx="41">
                  <c:v>2025/01/03</c:v>
                </c:pt>
                <c:pt idx="42">
                  <c:v>2025/01/01</c:v>
                </c:pt>
                <c:pt idx="43">
                  <c:v>2024/12/31</c:v>
                </c:pt>
                <c:pt idx="44">
                  <c:v>2024/12/28</c:v>
                </c:pt>
                <c:pt idx="45">
                  <c:v>2024/12/27</c:v>
                </c:pt>
                <c:pt idx="46">
                  <c:v>2024/12/26</c:v>
                </c:pt>
                <c:pt idx="47">
                  <c:v>2024/12/25</c:v>
                </c:pt>
                <c:pt idx="48">
                  <c:v>2024/12/24</c:v>
                </c:pt>
                <c:pt idx="49">
                  <c:v>2024/12/21</c:v>
                </c:pt>
                <c:pt idx="50">
                  <c:v>2024/12/20</c:v>
                </c:pt>
                <c:pt idx="51">
                  <c:v>2024/12/19</c:v>
                </c:pt>
                <c:pt idx="52">
                  <c:v>2024/12/18</c:v>
                </c:pt>
                <c:pt idx="53">
                  <c:v>2024/12/17</c:v>
                </c:pt>
                <c:pt idx="54">
                  <c:v>2024/12/14</c:v>
                </c:pt>
                <c:pt idx="55">
                  <c:v>2024/12/13</c:v>
                </c:pt>
                <c:pt idx="56">
                  <c:v>2024/12/12</c:v>
                </c:pt>
                <c:pt idx="57">
                  <c:v>2024/12/11</c:v>
                </c:pt>
                <c:pt idx="58">
                  <c:v>2024/12/10</c:v>
                </c:pt>
                <c:pt idx="59">
                  <c:v>2024/12/07</c:v>
                </c:pt>
                <c:pt idx="60">
                  <c:v>2024/12/06</c:v>
                </c:pt>
                <c:pt idx="61">
                  <c:v>2024/12/05</c:v>
                </c:pt>
                <c:pt idx="62">
                  <c:v>2024/12/04</c:v>
                </c:pt>
                <c:pt idx="63">
                  <c:v>2024/12/03</c:v>
                </c:pt>
                <c:pt idx="64">
                  <c:v>2024/11/30</c:v>
                </c:pt>
                <c:pt idx="65">
                  <c:v>2024/11/29</c:v>
                </c:pt>
                <c:pt idx="66">
                  <c:v>2024/11/28</c:v>
                </c:pt>
                <c:pt idx="67">
                  <c:v>2024/11/27</c:v>
                </c:pt>
                <c:pt idx="68">
                  <c:v>2024/11/26</c:v>
                </c:pt>
                <c:pt idx="69">
                  <c:v>2024/11/23</c:v>
                </c:pt>
                <c:pt idx="70">
                  <c:v>2024/11/22</c:v>
                </c:pt>
                <c:pt idx="71">
                  <c:v>2024/11/21</c:v>
                </c:pt>
                <c:pt idx="72">
                  <c:v>2024/11/20</c:v>
                </c:pt>
                <c:pt idx="73">
                  <c:v>2024/11/19</c:v>
                </c:pt>
                <c:pt idx="74">
                  <c:v>2024/11/16</c:v>
                </c:pt>
                <c:pt idx="75">
                  <c:v>2024/11/15</c:v>
                </c:pt>
                <c:pt idx="76">
                  <c:v>2024/11/14</c:v>
                </c:pt>
                <c:pt idx="77">
                  <c:v>2024/11/13</c:v>
                </c:pt>
                <c:pt idx="78">
                  <c:v>2024/11/12</c:v>
                </c:pt>
                <c:pt idx="79">
                  <c:v>2024/11/09</c:v>
                </c:pt>
                <c:pt idx="80">
                  <c:v>2024/11/08</c:v>
                </c:pt>
                <c:pt idx="81">
                  <c:v>2024/11/07</c:v>
                </c:pt>
                <c:pt idx="82">
                  <c:v>2024/11/06</c:v>
                </c:pt>
                <c:pt idx="83">
                  <c:v>2024/11/05</c:v>
                </c:pt>
                <c:pt idx="84">
                  <c:v>2024/11/02</c:v>
                </c:pt>
                <c:pt idx="85">
                  <c:v>2024/10/31</c:v>
                </c:pt>
                <c:pt idx="86">
                  <c:v>2024/10/30</c:v>
                </c:pt>
                <c:pt idx="87">
                  <c:v>2024/10/29</c:v>
                </c:pt>
                <c:pt idx="88">
                  <c:v>2024/10/26</c:v>
                </c:pt>
                <c:pt idx="89">
                  <c:v>2024/10/25</c:v>
                </c:pt>
                <c:pt idx="90">
                  <c:v>2024/10/24</c:v>
                </c:pt>
                <c:pt idx="91">
                  <c:v>2024/10/23</c:v>
                </c:pt>
                <c:pt idx="92">
                  <c:v>2024/10/22</c:v>
                </c:pt>
                <c:pt idx="93">
                  <c:v>2024/10/19</c:v>
                </c:pt>
                <c:pt idx="94">
                  <c:v>2024/10/18</c:v>
                </c:pt>
                <c:pt idx="95">
                  <c:v>2024/10/17</c:v>
                </c:pt>
                <c:pt idx="96">
                  <c:v>2024/10/16</c:v>
                </c:pt>
                <c:pt idx="97">
                  <c:v>2024/10/15</c:v>
                </c:pt>
                <c:pt idx="98">
                  <c:v>2024/10/12</c:v>
                </c:pt>
                <c:pt idx="99">
                  <c:v>2024/10/10</c:v>
                </c:pt>
                <c:pt idx="100">
                  <c:v>2024/10/09</c:v>
                </c:pt>
                <c:pt idx="101">
                  <c:v>2024/10/08</c:v>
                </c:pt>
                <c:pt idx="102">
                  <c:v>2024/10/05</c:v>
                </c:pt>
                <c:pt idx="103">
                  <c:v>2024/10/02</c:v>
                </c:pt>
                <c:pt idx="104">
                  <c:v>2024/10/01</c:v>
                </c:pt>
                <c:pt idx="105">
                  <c:v>2024/09/28</c:v>
                </c:pt>
                <c:pt idx="106">
                  <c:v>2024/09/27</c:v>
                </c:pt>
                <c:pt idx="107">
                  <c:v>2024/09/26</c:v>
                </c:pt>
                <c:pt idx="108">
                  <c:v>2024/09/25</c:v>
                </c:pt>
                <c:pt idx="109">
                  <c:v>2024/09/24</c:v>
                </c:pt>
                <c:pt idx="110">
                  <c:v>2024/09/21</c:v>
                </c:pt>
                <c:pt idx="111">
                  <c:v>2024/09/20</c:v>
                </c:pt>
                <c:pt idx="112">
                  <c:v>2024/09/19</c:v>
                </c:pt>
                <c:pt idx="113">
                  <c:v>2024/09/17</c:v>
                </c:pt>
                <c:pt idx="114">
                  <c:v>2024/09/14</c:v>
                </c:pt>
                <c:pt idx="115">
                  <c:v>2024/09/13</c:v>
                </c:pt>
                <c:pt idx="116">
                  <c:v>2024/09/12</c:v>
                </c:pt>
                <c:pt idx="117">
                  <c:v>2024/09/11</c:v>
                </c:pt>
                <c:pt idx="118">
                  <c:v>2024/09/10</c:v>
                </c:pt>
                <c:pt idx="119">
                  <c:v>2024/09/07</c:v>
                </c:pt>
                <c:pt idx="120">
                  <c:v>2024/09/06</c:v>
                </c:pt>
                <c:pt idx="121">
                  <c:v>2024/09/05</c:v>
                </c:pt>
                <c:pt idx="122">
                  <c:v>2024/09/04</c:v>
                </c:pt>
                <c:pt idx="123">
                  <c:v>2024/09/03</c:v>
                </c:pt>
                <c:pt idx="124">
                  <c:v>2024/08/31</c:v>
                </c:pt>
                <c:pt idx="125">
                  <c:v>2024/08/30</c:v>
                </c:pt>
                <c:pt idx="126">
                  <c:v>2024/08/29</c:v>
                </c:pt>
                <c:pt idx="127">
                  <c:v>2024/08/28</c:v>
                </c:pt>
                <c:pt idx="128">
                  <c:v>2024/08/27</c:v>
                </c:pt>
                <c:pt idx="129">
                  <c:v>2024/08/24</c:v>
                </c:pt>
                <c:pt idx="130">
                  <c:v>2024/08/23</c:v>
                </c:pt>
                <c:pt idx="131">
                  <c:v>2024/08/22</c:v>
                </c:pt>
                <c:pt idx="132">
                  <c:v>2024/08/21</c:v>
                </c:pt>
                <c:pt idx="133">
                  <c:v>2024/08/20</c:v>
                </c:pt>
                <c:pt idx="134">
                  <c:v>2024/08/17</c:v>
                </c:pt>
                <c:pt idx="135">
                  <c:v>2024/08/16</c:v>
                </c:pt>
                <c:pt idx="136">
                  <c:v>2024/08/15</c:v>
                </c:pt>
                <c:pt idx="137">
                  <c:v>2024/08/14</c:v>
                </c:pt>
                <c:pt idx="138">
                  <c:v>2024/08/13</c:v>
                </c:pt>
                <c:pt idx="139">
                  <c:v>2024/08/10</c:v>
                </c:pt>
                <c:pt idx="140">
                  <c:v>2024/08/09</c:v>
                </c:pt>
                <c:pt idx="141">
                  <c:v>2024/08/08</c:v>
                </c:pt>
                <c:pt idx="142">
                  <c:v>2024/08/07</c:v>
                </c:pt>
                <c:pt idx="143">
                  <c:v>2024/08/06</c:v>
                </c:pt>
                <c:pt idx="144">
                  <c:v>2024/08/03</c:v>
                </c:pt>
                <c:pt idx="145">
                  <c:v>2024/08/02</c:v>
                </c:pt>
                <c:pt idx="146">
                  <c:v>2024/08/01</c:v>
                </c:pt>
                <c:pt idx="147">
                  <c:v>2024/07/31</c:v>
                </c:pt>
                <c:pt idx="148">
                  <c:v>2024/07/30</c:v>
                </c:pt>
                <c:pt idx="149">
                  <c:v>2024/07/27</c:v>
                </c:pt>
                <c:pt idx="150">
                  <c:v>2024/07/24</c:v>
                </c:pt>
                <c:pt idx="151">
                  <c:v>2024/07/23</c:v>
                </c:pt>
                <c:pt idx="152">
                  <c:v>2024/07/20</c:v>
                </c:pt>
                <c:pt idx="153">
                  <c:v>2024/07/19</c:v>
                </c:pt>
                <c:pt idx="154">
                  <c:v>2024/07/18</c:v>
                </c:pt>
                <c:pt idx="155">
                  <c:v>2024/07/17</c:v>
                </c:pt>
                <c:pt idx="156">
                  <c:v>2024/07/16</c:v>
                </c:pt>
                <c:pt idx="157">
                  <c:v>2024/07/13</c:v>
                </c:pt>
                <c:pt idx="158">
                  <c:v>2024/07/12</c:v>
                </c:pt>
                <c:pt idx="159">
                  <c:v>2024/07/11</c:v>
                </c:pt>
                <c:pt idx="160">
                  <c:v>2024/07/10</c:v>
                </c:pt>
                <c:pt idx="161">
                  <c:v>2024/07/09</c:v>
                </c:pt>
                <c:pt idx="162">
                  <c:v>2024/07/06</c:v>
                </c:pt>
                <c:pt idx="163">
                  <c:v>2024/07/05</c:v>
                </c:pt>
                <c:pt idx="164">
                  <c:v>2024/07/04</c:v>
                </c:pt>
                <c:pt idx="165">
                  <c:v>2024/07/03</c:v>
                </c:pt>
                <c:pt idx="166">
                  <c:v>2024/07/02</c:v>
                </c:pt>
                <c:pt idx="167">
                  <c:v>2024/06/29</c:v>
                </c:pt>
                <c:pt idx="168">
                  <c:v>2024/06/28</c:v>
                </c:pt>
                <c:pt idx="169">
                  <c:v>2024/06/27</c:v>
                </c:pt>
                <c:pt idx="170">
                  <c:v>2024/06/26</c:v>
                </c:pt>
                <c:pt idx="171">
                  <c:v>2024/06/25</c:v>
                </c:pt>
                <c:pt idx="172">
                  <c:v>2024/06/22</c:v>
                </c:pt>
                <c:pt idx="173">
                  <c:v>2024/06/21</c:v>
                </c:pt>
                <c:pt idx="174">
                  <c:v>2024/06/20</c:v>
                </c:pt>
                <c:pt idx="175">
                  <c:v>2024/06/19</c:v>
                </c:pt>
                <c:pt idx="176">
                  <c:v>2024/06/18</c:v>
                </c:pt>
                <c:pt idx="177">
                  <c:v>2024/06/15</c:v>
                </c:pt>
                <c:pt idx="178">
                  <c:v>2024/06/14</c:v>
                </c:pt>
                <c:pt idx="179">
                  <c:v>2024/06/13</c:v>
                </c:pt>
                <c:pt idx="180">
                  <c:v>2024/06/12</c:v>
                </c:pt>
                <c:pt idx="181">
                  <c:v>2024/06/08</c:v>
                </c:pt>
                <c:pt idx="182">
                  <c:v>2024/06/07</c:v>
                </c:pt>
                <c:pt idx="183">
                  <c:v>2024/06/06</c:v>
                </c:pt>
                <c:pt idx="184">
                  <c:v>2024/06/05</c:v>
                </c:pt>
                <c:pt idx="185">
                  <c:v>2024/06/04</c:v>
                </c:pt>
                <c:pt idx="186">
                  <c:v>2024/06/01</c:v>
                </c:pt>
                <c:pt idx="187">
                  <c:v>2024/05/31</c:v>
                </c:pt>
                <c:pt idx="188">
                  <c:v>2024/05/30</c:v>
                </c:pt>
                <c:pt idx="189">
                  <c:v>2024/05/29</c:v>
                </c:pt>
                <c:pt idx="190">
                  <c:v>2024/05/28</c:v>
                </c:pt>
                <c:pt idx="191">
                  <c:v>2024/05/25</c:v>
                </c:pt>
                <c:pt idx="192">
                  <c:v>2024/05/24</c:v>
                </c:pt>
                <c:pt idx="193">
                  <c:v>2024/05/23</c:v>
                </c:pt>
                <c:pt idx="194">
                  <c:v>2024/05/22</c:v>
                </c:pt>
                <c:pt idx="195">
                  <c:v>2024/05/21</c:v>
                </c:pt>
                <c:pt idx="196">
                  <c:v>2024/05/18</c:v>
                </c:pt>
                <c:pt idx="197">
                  <c:v>2024/05/17</c:v>
                </c:pt>
                <c:pt idx="198">
                  <c:v>2024/05/16</c:v>
                </c:pt>
                <c:pt idx="199">
                  <c:v>2024/05/15</c:v>
                </c:pt>
                <c:pt idx="200">
                  <c:v>2024/05/14</c:v>
                </c:pt>
                <c:pt idx="201">
                  <c:v>2024/05/11</c:v>
                </c:pt>
                <c:pt idx="202">
                  <c:v>2024/05/10</c:v>
                </c:pt>
                <c:pt idx="203">
                  <c:v>2024/05/09</c:v>
                </c:pt>
                <c:pt idx="204">
                  <c:v>2024/05/08</c:v>
                </c:pt>
                <c:pt idx="205">
                  <c:v>2024/05/07</c:v>
                </c:pt>
                <c:pt idx="206">
                  <c:v>2024/05/04</c:v>
                </c:pt>
                <c:pt idx="207">
                  <c:v>2024/05/03</c:v>
                </c:pt>
                <c:pt idx="208">
                  <c:v>2024/05/01</c:v>
                </c:pt>
                <c:pt idx="209">
                  <c:v>2024/04/30</c:v>
                </c:pt>
                <c:pt idx="210">
                  <c:v>2024/04/27</c:v>
                </c:pt>
                <c:pt idx="211">
                  <c:v>2024/04/26</c:v>
                </c:pt>
                <c:pt idx="212">
                  <c:v>2024/04/25</c:v>
                </c:pt>
                <c:pt idx="213">
                  <c:v>2024/04/24</c:v>
                </c:pt>
                <c:pt idx="214">
                  <c:v>2024/04/23</c:v>
                </c:pt>
                <c:pt idx="215">
                  <c:v>2024/04/20</c:v>
                </c:pt>
                <c:pt idx="216">
                  <c:v>2024/04/19</c:v>
                </c:pt>
                <c:pt idx="217">
                  <c:v>2024/04/18</c:v>
                </c:pt>
                <c:pt idx="218">
                  <c:v>2024/04/17</c:v>
                </c:pt>
                <c:pt idx="219">
                  <c:v>2024/04/16</c:v>
                </c:pt>
                <c:pt idx="220">
                  <c:v>2024/04/13</c:v>
                </c:pt>
                <c:pt idx="221">
                  <c:v>2024/04/12</c:v>
                </c:pt>
                <c:pt idx="222">
                  <c:v>2024/04/11</c:v>
                </c:pt>
                <c:pt idx="223">
                  <c:v>2024/04/10</c:v>
                </c:pt>
                <c:pt idx="224">
                  <c:v>2024/04/09</c:v>
                </c:pt>
                <c:pt idx="225">
                  <c:v>2024/04/04</c:v>
                </c:pt>
                <c:pt idx="226">
                  <c:v>2024/04/03</c:v>
                </c:pt>
                <c:pt idx="227">
                  <c:v>2024/04/02</c:v>
                </c:pt>
                <c:pt idx="228">
                  <c:v>2024/03/30</c:v>
                </c:pt>
                <c:pt idx="229">
                  <c:v>2024/03/29</c:v>
                </c:pt>
                <c:pt idx="230">
                  <c:v>2024/03/28</c:v>
                </c:pt>
                <c:pt idx="231">
                  <c:v>2024/03/27</c:v>
                </c:pt>
                <c:pt idx="232">
                  <c:v>2024/03/26</c:v>
                </c:pt>
                <c:pt idx="233">
                  <c:v>2024/03/23</c:v>
                </c:pt>
                <c:pt idx="234">
                  <c:v>2024/03/22</c:v>
                </c:pt>
                <c:pt idx="235">
                  <c:v>2024/03/21</c:v>
                </c:pt>
                <c:pt idx="236">
                  <c:v>2024/03/20</c:v>
                </c:pt>
                <c:pt idx="237">
                  <c:v>2024/03/19</c:v>
                </c:pt>
                <c:pt idx="238">
                  <c:v>2024/03/16</c:v>
                </c:pt>
                <c:pt idx="239">
                  <c:v>2024/03/15</c:v>
                </c:pt>
                <c:pt idx="240">
                  <c:v>2024/03/14</c:v>
                </c:pt>
                <c:pt idx="241">
                  <c:v>2024/03/13</c:v>
                </c:pt>
                <c:pt idx="242">
                  <c:v>2024/03/12</c:v>
                </c:pt>
                <c:pt idx="243">
                  <c:v>2024/03/09</c:v>
                </c:pt>
                <c:pt idx="244">
                  <c:v>2024/03/08</c:v>
                </c:pt>
                <c:pt idx="245">
                  <c:v>2024/03/07</c:v>
                </c:pt>
                <c:pt idx="246">
                  <c:v>2024/03/06</c:v>
                </c:pt>
                <c:pt idx="247">
                  <c:v>2024/03/05</c:v>
                </c:pt>
                <c:pt idx="248">
                  <c:v>2024/03/02</c:v>
                </c:pt>
                <c:pt idx="249">
                  <c:v>2024/03/01</c:v>
                </c:pt>
                <c:pt idx="250">
                  <c:v>2024/02/28</c:v>
                </c:pt>
                <c:pt idx="251">
                  <c:v>2024/02/27</c:v>
                </c:pt>
                <c:pt idx="252">
                  <c:v>2024/02/24</c:v>
                </c:pt>
                <c:pt idx="253">
                  <c:v>2024/02/23</c:v>
                </c:pt>
                <c:pt idx="254">
                  <c:v>2024/02/22</c:v>
                </c:pt>
                <c:pt idx="255">
                  <c:v>2024/02/21</c:v>
                </c:pt>
                <c:pt idx="256">
                  <c:v>2024/02/20</c:v>
                </c:pt>
                <c:pt idx="257">
                  <c:v>2024/02/17</c:v>
                </c:pt>
                <c:pt idx="258">
                  <c:v>2024/02/16</c:v>
                </c:pt>
                <c:pt idx="259">
                  <c:v>2024/02/06</c:v>
                </c:pt>
                <c:pt idx="260">
                  <c:v>2024/02/03</c:v>
                </c:pt>
                <c:pt idx="261">
                  <c:v>2024/02/02</c:v>
                </c:pt>
                <c:pt idx="262">
                  <c:v>2024/02/01</c:v>
                </c:pt>
                <c:pt idx="263">
                  <c:v>2024/01/31</c:v>
                </c:pt>
                <c:pt idx="264">
                  <c:v>2024/01/30</c:v>
                </c:pt>
                <c:pt idx="265">
                  <c:v>2024/01/27</c:v>
                </c:pt>
                <c:pt idx="266">
                  <c:v>2024/01/26</c:v>
                </c:pt>
                <c:pt idx="267">
                  <c:v>2024/01/25</c:v>
                </c:pt>
                <c:pt idx="268">
                  <c:v>2024/01/24</c:v>
                </c:pt>
                <c:pt idx="269">
                  <c:v>2024/01/23</c:v>
                </c:pt>
                <c:pt idx="270">
                  <c:v>2024/01/20</c:v>
                </c:pt>
                <c:pt idx="271">
                  <c:v>2024/01/19</c:v>
                </c:pt>
                <c:pt idx="272">
                  <c:v>2024/01/18</c:v>
                </c:pt>
                <c:pt idx="273">
                  <c:v>2024/01/17</c:v>
                </c:pt>
                <c:pt idx="274">
                  <c:v>2024/01/16</c:v>
                </c:pt>
                <c:pt idx="275">
                  <c:v>2024/01/13</c:v>
                </c:pt>
                <c:pt idx="276">
                  <c:v>2024/01/12</c:v>
                </c:pt>
                <c:pt idx="277">
                  <c:v>2024/01/11</c:v>
                </c:pt>
                <c:pt idx="278">
                  <c:v>2024/01/10</c:v>
                </c:pt>
                <c:pt idx="279">
                  <c:v>2024/01/09</c:v>
                </c:pt>
                <c:pt idx="280">
                  <c:v>2024/01/06</c:v>
                </c:pt>
                <c:pt idx="281">
                  <c:v>2024/01/05</c:v>
                </c:pt>
                <c:pt idx="282">
                  <c:v>2024/01/04</c:v>
                </c:pt>
                <c:pt idx="283">
                  <c:v>2024/01/03</c:v>
                </c:pt>
                <c:pt idx="284">
                  <c:v>2023/12/30</c:v>
                </c:pt>
                <c:pt idx="285">
                  <c:v>2023/12/29</c:v>
                </c:pt>
                <c:pt idx="286">
                  <c:v>2023/12/28</c:v>
                </c:pt>
                <c:pt idx="287">
                  <c:v>2023/12/27</c:v>
                </c:pt>
                <c:pt idx="288">
                  <c:v>2023/12/26</c:v>
                </c:pt>
                <c:pt idx="289">
                  <c:v>2023/12/23</c:v>
                </c:pt>
                <c:pt idx="290">
                  <c:v>2023/12/22</c:v>
                </c:pt>
                <c:pt idx="291">
                  <c:v>2023/12/21</c:v>
                </c:pt>
                <c:pt idx="292">
                  <c:v>2023/12/20</c:v>
                </c:pt>
                <c:pt idx="293">
                  <c:v>2023/12/19</c:v>
                </c:pt>
                <c:pt idx="294">
                  <c:v>2023/12/16</c:v>
                </c:pt>
                <c:pt idx="295">
                  <c:v>2023/12/15</c:v>
                </c:pt>
                <c:pt idx="296">
                  <c:v>2023/12/14</c:v>
                </c:pt>
                <c:pt idx="297">
                  <c:v>2023/12/13</c:v>
                </c:pt>
                <c:pt idx="298">
                  <c:v>2023/12/12</c:v>
                </c:pt>
                <c:pt idx="299">
                  <c:v>2023/12/09</c:v>
                </c:pt>
                <c:pt idx="300">
                  <c:v>2023/12/08</c:v>
                </c:pt>
                <c:pt idx="301">
                  <c:v>2023/12/07</c:v>
                </c:pt>
                <c:pt idx="302">
                  <c:v>2023/12/06</c:v>
                </c:pt>
                <c:pt idx="303">
                  <c:v>2023/12/05</c:v>
                </c:pt>
                <c:pt idx="304">
                  <c:v>2023/12/02</c:v>
                </c:pt>
                <c:pt idx="305">
                  <c:v>2023/12/01</c:v>
                </c:pt>
                <c:pt idx="306">
                  <c:v>2023/11/30</c:v>
                </c:pt>
                <c:pt idx="307">
                  <c:v>2023/11/29</c:v>
                </c:pt>
                <c:pt idx="308">
                  <c:v>2023/11/28</c:v>
                </c:pt>
                <c:pt idx="309">
                  <c:v>2023/11/25</c:v>
                </c:pt>
                <c:pt idx="310">
                  <c:v>2023/11/24</c:v>
                </c:pt>
                <c:pt idx="311">
                  <c:v>2023/11/23</c:v>
                </c:pt>
                <c:pt idx="312">
                  <c:v>2023/11/22</c:v>
                </c:pt>
                <c:pt idx="313">
                  <c:v>2023/11/21</c:v>
                </c:pt>
                <c:pt idx="314">
                  <c:v>2023/11/18</c:v>
                </c:pt>
                <c:pt idx="315">
                  <c:v>2023/11/17</c:v>
                </c:pt>
                <c:pt idx="316">
                  <c:v>2023/11/16</c:v>
                </c:pt>
                <c:pt idx="317">
                  <c:v>2023/11/15</c:v>
                </c:pt>
                <c:pt idx="318">
                  <c:v>2023/11/14</c:v>
                </c:pt>
                <c:pt idx="319">
                  <c:v>2023/11/11</c:v>
                </c:pt>
                <c:pt idx="320">
                  <c:v>2023/11/10</c:v>
                </c:pt>
                <c:pt idx="321">
                  <c:v>2023/11/09</c:v>
                </c:pt>
                <c:pt idx="322">
                  <c:v>2023/11/08</c:v>
                </c:pt>
                <c:pt idx="323">
                  <c:v>2023/11/07</c:v>
                </c:pt>
                <c:pt idx="324">
                  <c:v>2023/11/04</c:v>
                </c:pt>
                <c:pt idx="325">
                  <c:v>2023/11/03</c:v>
                </c:pt>
                <c:pt idx="326">
                  <c:v>2023/11/02</c:v>
                </c:pt>
                <c:pt idx="327">
                  <c:v>2023/11/01</c:v>
                </c:pt>
                <c:pt idx="328">
                  <c:v>2023/10/31</c:v>
                </c:pt>
                <c:pt idx="329">
                  <c:v>2023/10/28</c:v>
                </c:pt>
                <c:pt idx="330">
                  <c:v>2023/10/27</c:v>
                </c:pt>
                <c:pt idx="331">
                  <c:v>2023/10/26</c:v>
                </c:pt>
                <c:pt idx="332">
                  <c:v>2023/10/25</c:v>
                </c:pt>
                <c:pt idx="333">
                  <c:v>2023/10/24</c:v>
                </c:pt>
                <c:pt idx="334">
                  <c:v>2023/10/21</c:v>
                </c:pt>
                <c:pt idx="335">
                  <c:v>2023/10/20</c:v>
                </c:pt>
                <c:pt idx="336">
                  <c:v>2023/10/19</c:v>
                </c:pt>
                <c:pt idx="337">
                  <c:v>2023/10/18</c:v>
                </c:pt>
                <c:pt idx="338">
                  <c:v>2023/10/17</c:v>
                </c:pt>
                <c:pt idx="339">
                  <c:v>2023/10/14</c:v>
                </c:pt>
                <c:pt idx="340">
                  <c:v>2023/10/13</c:v>
                </c:pt>
                <c:pt idx="341">
                  <c:v>2023/10/12</c:v>
                </c:pt>
                <c:pt idx="342">
                  <c:v>2023/10/07</c:v>
                </c:pt>
                <c:pt idx="343">
                  <c:v>2023/10/06</c:v>
                </c:pt>
                <c:pt idx="344">
                  <c:v>2023/10/05</c:v>
                </c:pt>
                <c:pt idx="345">
                  <c:v>2023/10/04</c:v>
                </c:pt>
                <c:pt idx="346">
                  <c:v>2023/10/03</c:v>
                </c:pt>
                <c:pt idx="347">
                  <c:v>2023/09/29</c:v>
                </c:pt>
                <c:pt idx="348">
                  <c:v>2023/09/28</c:v>
                </c:pt>
                <c:pt idx="349">
                  <c:v>2023/09/27</c:v>
                </c:pt>
                <c:pt idx="350">
                  <c:v>2023/09/26</c:v>
                </c:pt>
                <c:pt idx="351">
                  <c:v>2023/09/23</c:v>
                </c:pt>
                <c:pt idx="352">
                  <c:v>2023/09/22</c:v>
                </c:pt>
                <c:pt idx="353">
                  <c:v>2023/09/21</c:v>
                </c:pt>
                <c:pt idx="354">
                  <c:v>2023/09/20</c:v>
                </c:pt>
                <c:pt idx="355">
                  <c:v>2023/09/19</c:v>
                </c:pt>
                <c:pt idx="356">
                  <c:v>2023/09/16</c:v>
                </c:pt>
                <c:pt idx="357">
                  <c:v>2023/09/15</c:v>
                </c:pt>
                <c:pt idx="358">
                  <c:v>2023/09/14</c:v>
                </c:pt>
                <c:pt idx="359">
                  <c:v>2023/09/13</c:v>
                </c:pt>
                <c:pt idx="360">
                  <c:v>2023/09/12</c:v>
                </c:pt>
                <c:pt idx="361">
                  <c:v>2023/09/09</c:v>
                </c:pt>
                <c:pt idx="362">
                  <c:v>2023/09/08</c:v>
                </c:pt>
                <c:pt idx="363">
                  <c:v>2023/09/07</c:v>
                </c:pt>
                <c:pt idx="364">
                  <c:v>2023/09/06</c:v>
                </c:pt>
                <c:pt idx="365">
                  <c:v>2023/09/05</c:v>
                </c:pt>
                <c:pt idx="366">
                  <c:v>2023/09/02</c:v>
                </c:pt>
                <c:pt idx="367">
                  <c:v>2023/09/01</c:v>
                </c:pt>
                <c:pt idx="368">
                  <c:v>2023/08/31</c:v>
                </c:pt>
                <c:pt idx="369">
                  <c:v>2023/08/30</c:v>
                </c:pt>
                <c:pt idx="370">
                  <c:v>2023/08/29</c:v>
                </c:pt>
                <c:pt idx="371">
                  <c:v>2023/08/26</c:v>
                </c:pt>
                <c:pt idx="372">
                  <c:v>2023/08/25</c:v>
                </c:pt>
                <c:pt idx="373">
                  <c:v>2023/08/24</c:v>
                </c:pt>
                <c:pt idx="374">
                  <c:v>2023/08/23</c:v>
                </c:pt>
                <c:pt idx="375">
                  <c:v>2023/08/22</c:v>
                </c:pt>
                <c:pt idx="376">
                  <c:v>2023/08/19</c:v>
                </c:pt>
                <c:pt idx="377">
                  <c:v>2023/08/18</c:v>
                </c:pt>
                <c:pt idx="378">
                  <c:v>2023/08/17</c:v>
                </c:pt>
                <c:pt idx="379">
                  <c:v>2023/08/16</c:v>
                </c:pt>
                <c:pt idx="380">
                  <c:v>2023/08/15</c:v>
                </c:pt>
                <c:pt idx="381">
                  <c:v>2023/08/12</c:v>
                </c:pt>
                <c:pt idx="382">
                  <c:v>2023/08/11</c:v>
                </c:pt>
                <c:pt idx="383">
                  <c:v>2023/08/10</c:v>
                </c:pt>
                <c:pt idx="384">
                  <c:v>2023/08/09</c:v>
                </c:pt>
                <c:pt idx="385">
                  <c:v>2023/08/08</c:v>
                </c:pt>
                <c:pt idx="386">
                  <c:v>2023/08/05</c:v>
                </c:pt>
                <c:pt idx="387">
                  <c:v>2023/08/03</c:v>
                </c:pt>
                <c:pt idx="388">
                  <c:v>2023/08/02</c:v>
                </c:pt>
                <c:pt idx="389">
                  <c:v>2023/08/01</c:v>
                </c:pt>
                <c:pt idx="390">
                  <c:v>2023/07/29</c:v>
                </c:pt>
                <c:pt idx="391">
                  <c:v>2023/07/28</c:v>
                </c:pt>
                <c:pt idx="392">
                  <c:v>2023/07/27</c:v>
                </c:pt>
                <c:pt idx="393">
                  <c:v>2023/07/26</c:v>
                </c:pt>
                <c:pt idx="394">
                  <c:v>2023/07/25</c:v>
                </c:pt>
                <c:pt idx="395">
                  <c:v>2023/07/22</c:v>
                </c:pt>
                <c:pt idx="396">
                  <c:v>2023/07/21</c:v>
                </c:pt>
                <c:pt idx="397">
                  <c:v>2023/07/20</c:v>
                </c:pt>
                <c:pt idx="398">
                  <c:v>2023/07/19</c:v>
                </c:pt>
                <c:pt idx="399">
                  <c:v>2023/07/18</c:v>
                </c:pt>
                <c:pt idx="400">
                  <c:v>2023/07/15</c:v>
                </c:pt>
                <c:pt idx="401">
                  <c:v>2023/07/14</c:v>
                </c:pt>
                <c:pt idx="402">
                  <c:v>2023/07/13</c:v>
                </c:pt>
                <c:pt idx="403">
                  <c:v>2023/07/12</c:v>
                </c:pt>
                <c:pt idx="404">
                  <c:v>2023/07/11</c:v>
                </c:pt>
                <c:pt idx="405">
                  <c:v>2023/07/08</c:v>
                </c:pt>
                <c:pt idx="406">
                  <c:v>2023/07/07</c:v>
                </c:pt>
                <c:pt idx="407">
                  <c:v>2023/07/06</c:v>
                </c:pt>
                <c:pt idx="408">
                  <c:v>2023/07/05</c:v>
                </c:pt>
                <c:pt idx="409">
                  <c:v>2023/07/04</c:v>
                </c:pt>
                <c:pt idx="410">
                  <c:v>2023/07/01</c:v>
                </c:pt>
                <c:pt idx="411">
                  <c:v>2023/06/30</c:v>
                </c:pt>
                <c:pt idx="412">
                  <c:v>2023/06/29</c:v>
                </c:pt>
                <c:pt idx="413">
                  <c:v>2023/06/28</c:v>
                </c:pt>
                <c:pt idx="414">
                  <c:v>2023/06/27</c:v>
                </c:pt>
                <c:pt idx="415">
                  <c:v>2023/06/22</c:v>
                </c:pt>
                <c:pt idx="416">
                  <c:v>2023/06/21</c:v>
                </c:pt>
                <c:pt idx="417">
                  <c:v>2023/06/20</c:v>
                </c:pt>
                <c:pt idx="418">
                  <c:v>2023/06/17</c:v>
                </c:pt>
                <c:pt idx="419">
                  <c:v>2023/06/16</c:v>
                </c:pt>
                <c:pt idx="420">
                  <c:v>2023/06/15</c:v>
                </c:pt>
                <c:pt idx="421">
                  <c:v>2023/06/14</c:v>
                </c:pt>
                <c:pt idx="422">
                  <c:v>2023/06/13</c:v>
                </c:pt>
                <c:pt idx="423">
                  <c:v>2023/06/10</c:v>
                </c:pt>
                <c:pt idx="424">
                  <c:v>2023/06/09</c:v>
                </c:pt>
                <c:pt idx="425">
                  <c:v>2023/06/08</c:v>
                </c:pt>
                <c:pt idx="426">
                  <c:v>2023/06/07</c:v>
                </c:pt>
                <c:pt idx="427">
                  <c:v>2023/06/06</c:v>
                </c:pt>
                <c:pt idx="428">
                  <c:v>2023/06/03</c:v>
                </c:pt>
                <c:pt idx="429">
                  <c:v>2023/06/02</c:v>
                </c:pt>
                <c:pt idx="430">
                  <c:v>2023/06/01</c:v>
                </c:pt>
                <c:pt idx="431">
                  <c:v>2023/05/31</c:v>
                </c:pt>
                <c:pt idx="432">
                  <c:v>2023/05/30</c:v>
                </c:pt>
                <c:pt idx="433">
                  <c:v>2023/05/27</c:v>
                </c:pt>
                <c:pt idx="434">
                  <c:v>2023/05/26</c:v>
                </c:pt>
                <c:pt idx="435">
                  <c:v>2023/05/25</c:v>
                </c:pt>
                <c:pt idx="436">
                  <c:v>2023/05/24</c:v>
                </c:pt>
                <c:pt idx="437">
                  <c:v>2023/05/23</c:v>
                </c:pt>
                <c:pt idx="438">
                  <c:v>2023/05/20</c:v>
                </c:pt>
                <c:pt idx="439">
                  <c:v>2023/05/19</c:v>
                </c:pt>
                <c:pt idx="440">
                  <c:v>2023/05/18</c:v>
                </c:pt>
                <c:pt idx="441">
                  <c:v>2023/05/17</c:v>
                </c:pt>
                <c:pt idx="442">
                  <c:v>2023/05/16</c:v>
                </c:pt>
                <c:pt idx="443">
                  <c:v>2023/05/13</c:v>
                </c:pt>
                <c:pt idx="444">
                  <c:v>2023/05/12</c:v>
                </c:pt>
                <c:pt idx="445">
                  <c:v>2023/05/11</c:v>
                </c:pt>
                <c:pt idx="446">
                  <c:v>2023/05/10</c:v>
                </c:pt>
                <c:pt idx="447">
                  <c:v>2023/05/09</c:v>
                </c:pt>
                <c:pt idx="448">
                  <c:v>2023/05/06</c:v>
                </c:pt>
                <c:pt idx="449">
                  <c:v>2023/05/05</c:v>
                </c:pt>
                <c:pt idx="450">
                  <c:v>2023/05/04</c:v>
                </c:pt>
                <c:pt idx="451">
                  <c:v>2023/05/03</c:v>
                </c:pt>
                <c:pt idx="452">
                  <c:v>2023/04/29</c:v>
                </c:pt>
                <c:pt idx="453">
                  <c:v>2023/04/28</c:v>
                </c:pt>
                <c:pt idx="454">
                  <c:v>2023/04/27</c:v>
                </c:pt>
                <c:pt idx="455">
                  <c:v>2023/04/26</c:v>
                </c:pt>
                <c:pt idx="456">
                  <c:v>2023/04/25</c:v>
                </c:pt>
                <c:pt idx="457">
                  <c:v>2023/04/22</c:v>
                </c:pt>
                <c:pt idx="458">
                  <c:v>2023/04/21</c:v>
                </c:pt>
                <c:pt idx="459">
                  <c:v>2023/04/20</c:v>
                </c:pt>
                <c:pt idx="460">
                  <c:v>2023/04/19</c:v>
                </c:pt>
                <c:pt idx="461">
                  <c:v>2023/04/18</c:v>
                </c:pt>
                <c:pt idx="462">
                  <c:v>2023/04/15</c:v>
                </c:pt>
                <c:pt idx="463">
                  <c:v>2023/04/14</c:v>
                </c:pt>
                <c:pt idx="464">
                  <c:v>2023/04/13</c:v>
                </c:pt>
                <c:pt idx="465">
                  <c:v>2023/04/12</c:v>
                </c:pt>
                <c:pt idx="466">
                  <c:v>2023/04/11</c:v>
                </c:pt>
                <c:pt idx="467">
                  <c:v>2023/04/08</c:v>
                </c:pt>
                <c:pt idx="468">
                  <c:v>2023/04/07</c:v>
                </c:pt>
                <c:pt idx="469">
                  <c:v>2023/04/01</c:v>
                </c:pt>
                <c:pt idx="470">
                  <c:v>2023/03/31</c:v>
                </c:pt>
                <c:pt idx="471">
                  <c:v>2023/03/30</c:v>
                </c:pt>
                <c:pt idx="472">
                  <c:v>2023/03/29</c:v>
                </c:pt>
                <c:pt idx="473">
                  <c:v>2023/03/28</c:v>
                </c:pt>
                <c:pt idx="474">
                  <c:v>2023/03/25</c:v>
                </c:pt>
                <c:pt idx="475">
                  <c:v>2023/03/24</c:v>
                </c:pt>
                <c:pt idx="476">
                  <c:v>2023/03/23</c:v>
                </c:pt>
                <c:pt idx="477">
                  <c:v>2023/03/22</c:v>
                </c:pt>
                <c:pt idx="478">
                  <c:v>2023/03/21</c:v>
                </c:pt>
                <c:pt idx="479">
                  <c:v>2023/03/18</c:v>
                </c:pt>
                <c:pt idx="480">
                  <c:v>2023/03/17</c:v>
                </c:pt>
                <c:pt idx="481">
                  <c:v>2023/03/16</c:v>
                </c:pt>
                <c:pt idx="482">
                  <c:v>2023/03/15</c:v>
                </c:pt>
                <c:pt idx="483">
                  <c:v>2023/03/14</c:v>
                </c:pt>
                <c:pt idx="484">
                  <c:v>2023/03/11</c:v>
                </c:pt>
                <c:pt idx="485">
                  <c:v>2023/03/10</c:v>
                </c:pt>
                <c:pt idx="486">
                  <c:v>2023/03/09</c:v>
                </c:pt>
                <c:pt idx="487">
                  <c:v>2023/03/08</c:v>
                </c:pt>
                <c:pt idx="488">
                  <c:v>2023/03/07</c:v>
                </c:pt>
                <c:pt idx="489">
                  <c:v>2023/03/04</c:v>
                </c:pt>
                <c:pt idx="490">
                  <c:v>2023/03/03</c:v>
                </c:pt>
                <c:pt idx="491">
                  <c:v>2023/03/02</c:v>
                </c:pt>
                <c:pt idx="492">
                  <c:v>2023/02/25</c:v>
                </c:pt>
                <c:pt idx="493">
                  <c:v>2023/02/24</c:v>
                </c:pt>
                <c:pt idx="494">
                  <c:v>2023/02/23</c:v>
                </c:pt>
                <c:pt idx="495">
                  <c:v>2023/02/22</c:v>
                </c:pt>
                <c:pt idx="496">
                  <c:v>2023/02/21</c:v>
                </c:pt>
                <c:pt idx="497">
                  <c:v>2023/02/18</c:v>
                </c:pt>
                <c:pt idx="498">
                  <c:v>2023/02/17</c:v>
                </c:pt>
                <c:pt idx="499">
                  <c:v>2023/02/16</c:v>
                </c:pt>
                <c:pt idx="500">
                  <c:v>2023/02/15</c:v>
                </c:pt>
                <c:pt idx="501">
                  <c:v>2023/02/14</c:v>
                </c:pt>
                <c:pt idx="502">
                  <c:v>2023/02/11</c:v>
                </c:pt>
                <c:pt idx="503">
                  <c:v>2023/02/10</c:v>
                </c:pt>
                <c:pt idx="504">
                  <c:v>2023/02/09</c:v>
                </c:pt>
                <c:pt idx="505">
                  <c:v>2023/02/08</c:v>
                </c:pt>
                <c:pt idx="506">
                  <c:v>2023/02/07</c:v>
                </c:pt>
                <c:pt idx="507">
                  <c:v>2023/02/04</c:v>
                </c:pt>
                <c:pt idx="508">
                  <c:v>2023/02/03</c:v>
                </c:pt>
                <c:pt idx="509">
                  <c:v>2023/02/02</c:v>
                </c:pt>
                <c:pt idx="510">
                  <c:v>2023/02/01</c:v>
                </c:pt>
                <c:pt idx="511">
                  <c:v>2023/01/31</c:v>
                </c:pt>
                <c:pt idx="512">
                  <c:v>2023/01/18</c:v>
                </c:pt>
                <c:pt idx="513">
                  <c:v>2023/01/17</c:v>
                </c:pt>
                <c:pt idx="514">
                  <c:v>2023/01/14</c:v>
                </c:pt>
                <c:pt idx="515">
                  <c:v>2023/01/13</c:v>
                </c:pt>
                <c:pt idx="516">
                  <c:v>2023/01/12</c:v>
                </c:pt>
                <c:pt idx="517">
                  <c:v>2023/01/11</c:v>
                </c:pt>
                <c:pt idx="518">
                  <c:v>2023/01/10</c:v>
                </c:pt>
                <c:pt idx="519">
                  <c:v>2023/01/07</c:v>
                </c:pt>
                <c:pt idx="520">
                  <c:v>2023/01/06</c:v>
                </c:pt>
                <c:pt idx="521">
                  <c:v>2023/01/05</c:v>
                </c:pt>
                <c:pt idx="522">
                  <c:v>2023/01/04</c:v>
                </c:pt>
                <c:pt idx="523">
                  <c:v>2022/12/31</c:v>
                </c:pt>
                <c:pt idx="524">
                  <c:v>2022/12/30</c:v>
                </c:pt>
                <c:pt idx="525">
                  <c:v>2022/12/29</c:v>
                </c:pt>
                <c:pt idx="526">
                  <c:v>2022/12/28</c:v>
                </c:pt>
                <c:pt idx="527">
                  <c:v>2022/12/27</c:v>
                </c:pt>
                <c:pt idx="528">
                  <c:v>2022/12/24</c:v>
                </c:pt>
                <c:pt idx="529">
                  <c:v>2022/12/23</c:v>
                </c:pt>
                <c:pt idx="530">
                  <c:v>2022/12/22</c:v>
                </c:pt>
                <c:pt idx="531">
                  <c:v>2022/12/21</c:v>
                </c:pt>
                <c:pt idx="532">
                  <c:v>2022/12/20</c:v>
                </c:pt>
                <c:pt idx="533">
                  <c:v>2022/12/17</c:v>
                </c:pt>
                <c:pt idx="534">
                  <c:v>2022/12/16</c:v>
                </c:pt>
                <c:pt idx="535">
                  <c:v>2022/12/15</c:v>
                </c:pt>
                <c:pt idx="536">
                  <c:v>2022/12/14</c:v>
                </c:pt>
                <c:pt idx="537">
                  <c:v>2022/12/13</c:v>
                </c:pt>
                <c:pt idx="538">
                  <c:v>2022/12/10</c:v>
                </c:pt>
                <c:pt idx="539">
                  <c:v>2022/12/09</c:v>
                </c:pt>
                <c:pt idx="540">
                  <c:v>2022/12/08</c:v>
                </c:pt>
                <c:pt idx="541">
                  <c:v>2022/12/07</c:v>
                </c:pt>
                <c:pt idx="542">
                  <c:v>2022/12/06</c:v>
                </c:pt>
                <c:pt idx="543">
                  <c:v>2022/12/03</c:v>
                </c:pt>
                <c:pt idx="544">
                  <c:v>2022/12/02</c:v>
                </c:pt>
                <c:pt idx="545">
                  <c:v>2022/12/01</c:v>
                </c:pt>
                <c:pt idx="546">
                  <c:v>2022/11/30</c:v>
                </c:pt>
                <c:pt idx="547">
                  <c:v>2022/11/29</c:v>
                </c:pt>
                <c:pt idx="548">
                  <c:v>2022/11/26</c:v>
                </c:pt>
                <c:pt idx="549">
                  <c:v>2022/11/25</c:v>
                </c:pt>
                <c:pt idx="550">
                  <c:v>2022/11/24</c:v>
                </c:pt>
                <c:pt idx="551">
                  <c:v>2022/11/23</c:v>
                </c:pt>
                <c:pt idx="552">
                  <c:v>2022/11/22</c:v>
                </c:pt>
                <c:pt idx="553">
                  <c:v>2022/11/19</c:v>
                </c:pt>
                <c:pt idx="554">
                  <c:v>2022/11/18</c:v>
                </c:pt>
                <c:pt idx="555">
                  <c:v>2022/11/17</c:v>
                </c:pt>
                <c:pt idx="556">
                  <c:v>2022/11/16</c:v>
                </c:pt>
                <c:pt idx="557">
                  <c:v>2022/11/15</c:v>
                </c:pt>
                <c:pt idx="558">
                  <c:v>2022/11/12</c:v>
                </c:pt>
                <c:pt idx="559">
                  <c:v>2022/11/11</c:v>
                </c:pt>
                <c:pt idx="560">
                  <c:v>2022/11/10</c:v>
                </c:pt>
                <c:pt idx="561">
                  <c:v>2022/11/09</c:v>
                </c:pt>
                <c:pt idx="562">
                  <c:v>2022/11/08</c:v>
                </c:pt>
                <c:pt idx="563">
                  <c:v>2022/11/05</c:v>
                </c:pt>
                <c:pt idx="564">
                  <c:v>2022/11/04</c:v>
                </c:pt>
                <c:pt idx="565">
                  <c:v>2022/11/03</c:v>
                </c:pt>
                <c:pt idx="566">
                  <c:v>2022/11/02</c:v>
                </c:pt>
                <c:pt idx="567">
                  <c:v>2022/11/01</c:v>
                </c:pt>
                <c:pt idx="568">
                  <c:v>2022/10/29</c:v>
                </c:pt>
                <c:pt idx="569">
                  <c:v>2022/10/28</c:v>
                </c:pt>
                <c:pt idx="570">
                  <c:v>2022/10/27</c:v>
                </c:pt>
                <c:pt idx="571">
                  <c:v>2022/10/26</c:v>
                </c:pt>
                <c:pt idx="572">
                  <c:v>2022/10/25</c:v>
                </c:pt>
                <c:pt idx="573">
                  <c:v>2022/10/22</c:v>
                </c:pt>
                <c:pt idx="574">
                  <c:v>2022/10/21</c:v>
                </c:pt>
                <c:pt idx="575">
                  <c:v>2022/10/20</c:v>
                </c:pt>
                <c:pt idx="576">
                  <c:v>2022/10/19</c:v>
                </c:pt>
                <c:pt idx="577">
                  <c:v>2022/10/18</c:v>
                </c:pt>
                <c:pt idx="578">
                  <c:v>2022/10/15</c:v>
                </c:pt>
                <c:pt idx="579">
                  <c:v>2022/10/14</c:v>
                </c:pt>
                <c:pt idx="580">
                  <c:v>2022/10/13</c:v>
                </c:pt>
                <c:pt idx="581">
                  <c:v>2022/10/12</c:v>
                </c:pt>
                <c:pt idx="582">
                  <c:v>2022/10/08</c:v>
                </c:pt>
                <c:pt idx="583">
                  <c:v>2022/10/07</c:v>
                </c:pt>
                <c:pt idx="584">
                  <c:v>2022/10/06</c:v>
                </c:pt>
                <c:pt idx="585">
                  <c:v>2022/10/05</c:v>
                </c:pt>
                <c:pt idx="586">
                  <c:v>2022/10/04</c:v>
                </c:pt>
                <c:pt idx="587">
                  <c:v>2022/10/01</c:v>
                </c:pt>
                <c:pt idx="588">
                  <c:v>2022/09/30</c:v>
                </c:pt>
                <c:pt idx="589">
                  <c:v>2022/09/29</c:v>
                </c:pt>
                <c:pt idx="590">
                  <c:v>2022/09/28</c:v>
                </c:pt>
                <c:pt idx="591">
                  <c:v>2022/09/27</c:v>
                </c:pt>
                <c:pt idx="592">
                  <c:v>2022/09/24</c:v>
                </c:pt>
                <c:pt idx="593">
                  <c:v>2022/09/23</c:v>
                </c:pt>
                <c:pt idx="594">
                  <c:v>2022/09/22</c:v>
                </c:pt>
                <c:pt idx="595">
                  <c:v>2022/09/21</c:v>
                </c:pt>
                <c:pt idx="596">
                  <c:v>2022/09/20</c:v>
                </c:pt>
                <c:pt idx="597">
                  <c:v>2022/09/17</c:v>
                </c:pt>
                <c:pt idx="598">
                  <c:v>2022/09/16</c:v>
                </c:pt>
                <c:pt idx="599">
                  <c:v>2022/09/15</c:v>
                </c:pt>
                <c:pt idx="600">
                  <c:v>2022/09/14</c:v>
                </c:pt>
                <c:pt idx="601">
                  <c:v>2022/09/13</c:v>
                </c:pt>
                <c:pt idx="602">
                  <c:v>2022/09/09</c:v>
                </c:pt>
                <c:pt idx="603">
                  <c:v>2022/09/08</c:v>
                </c:pt>
                <c:pt idx="604">
                  <c:v>2022/09/07</c:v>
                </c:pt>
                <c:pt idx="605">
                  <c:v>2022/09/06</c:v>
                </c:pt>
                <c:pt idx="606">
                  <c:v>2022/09/03</c:v>
                </c:pt>
                <c:pt idx="607">
                  <c:v>2022/09/02</c:v>
                </c:pt>
                <c:pt idx="608">
                  <c:v>2022/09/01</c:v>
                </c:pt>
                <c:pt idx="609">
                  <c:v>2022/08/31</c:v>
                </c:pt>
                <c:pt idx="610">
                  <c:v>2022/08/30</c:v>
                </c:pt>
                <c:pt idx="611">
                  <c:v>2022/08/27</c:v>
                </c:pt>
                <c:pt idx="612">
                  <c:v>2022/08/26</c:v>
                </c:pt>
                <c:pt idx="613">
                  <c:v>2022/08/25</c:v>
                </c:pt>
                <c:pt idx="614">
                  <c:v>2022/08/24</c:v>
                </c:pt>
                <c:pt idx="615">
                  <c:v>2022/08/23</c:v>
                </c:pt>
                <c:pt idx="616">
                  <c:v>2022/08/20</c:v>
                </c:pt>
                <c:pt idx="617">
                  <c:v>2022/08/19</c:v>
                </c:pt>
                <c:pt idx="618">
                  <c:v>2022/08/18</c:v>
                </c:pt>
                <c:pt idx="619">
                  <c:v>2022/08/17</c:v>
                </c:pt>
                <c:pt idx="620">
                  <c:v>2022/08/16</c:v>
                </c:pt>
                <c:pt idx="621">
                  <c:v>2022/08/13</c:v>
                </c:pt>
                <c:pt idx="622">
                  <c:v>2022/08/12</c:v>
                </c:pt>
                <c:pt idx="623">
                  <c:v>2022/08/11</c:v>
                </c:pt>
                <c:pt idx="624">
                  <c:v>2022/08/10</c:v>
                </c:pt>
                <c:pt idx="625">
                  <c:v>2022/08/09</c:v>
                </c:pt>
                <c:pt idx="626">
                  <c:v>2022/08/06</c:v>
                </c:pt>
                <c:pt idx="627">
                  <c:v>2022/08/05</c:v>
                </c:pt>
                <c:pt idx="628">
                  <c:v>2022/08/04</c:v>
                </c:pt>
                <c:pt idx="629">
                  <c:v>2022/08/03</c:v>
                </c:pt>
                <c:pt idx="630">
                  <c:v>2022/08/02</c:v>
                </c:pt>
                <c:pt idx="631">
                  <c:v>2022/07/30</c:v>
                </c:pt>
                <c:pt idx="632">
                  <c:v>2022/07/29</c:v>
                </c:pt>
                <c:pt idx="633">
                  <c:v>2022/07/27</c:v>
                </c:pt>
                <c:pt idx="634">
                  <c:v>2022/07/26</c:v>
                </c:pt>
                <c:pt idx="635">
                  <c:v>2022/07/23</c:v>
                </c:pt>
                <c:pt idx="636">
                  <c:v>2022/07/22</c:v>
                </c:pt>
                <c:pt idx="637">
                  <c:v>2022/07/21</c:v>
                </c:pt>
                <c:pt idx="638">
                  <c:v>2022/07/20</c:v>
                </c:pt>
                <c:pt idx="639">
                  <c:v>2022/07/19</c:v>
                </c:pt>
                <c:pt idx="640">
                  <c:v>2022/07/16</c:v>
                </c:pt>
                <c:pt idx="641">
                  <c:v>2022/07/15</c:v>
                </c:pt>
                <c:pt idx="642">
                  <c:v>2022/07/14</c:v>
                </c:pt>
                <c:pt idx="643">
                  <c:v>2022/07/13</c:v>
                </c:pt>
                <c:pt idx="644">
                  <c:v>2022/07/12</c:v>
                </c:pt>
                <c:pt idx="645">
                  <c:v>2022/07/09</c:v>
                </c:pt>
                <c:pt idx="646">
                  <c:v>2022/07/08</c:v>
                </c:pt>
                <c:pt idx="647">
                  <c:v>2022/07/07</c:v>
                </c:pt>
                <c:pt idx="648">
                  <c:v>2022/07/06</c:v>
                </c:pt>
                <c:pt idx="649">
                  <c:v>2022/07/05</c:v>
                </c:pt>
                <c:pt idx="650">
                  <c:v>2022/07/02</c:v>
                </c:pt>
                <c:pt idx="651">
                  <c:v>2022/07/01</c:v>
                </c:pt>
                <c:pt idx="652">
                  <c:v>2022/06/30</c:v>
                </c:pt>
                <c:pt idx="653">
                  <c:v>2022/06/29</c:v>
                </c:pt>
                <c:pt idx="654">
                  <c:v>2022/06/28</c:v>
                </c:pt>
                <c:pt idx="655">
                  <c:v>2022/06/25</c:v>
                </c:pt>
                <c:pt idx="656">
                  <c:v>2022/06/24</c:v>
                </c:pt>
                <c:pt idx="657">
                  <c:v>2022/06/23</c:v>
                </c:pt>
                <c:pt idx="658">
                  <c:v>2022/06/22</c:v>
                </c:pt>
                <c:pt idx="659">
                  <c:v>2022/06/21</c:v>
                </c:pt>
                <c:pt idx="660">
                  <c:v>2022/06/18</c:v>
                </c:pt>
                <c:pt idx="661">
                  <c:v>2022/06/17</c:v>
                </c:pt>
                <c:pt idx="662">
                  <c:v>2022/06/16</c:v>
                </c:pt>
                <c:pt idx="663">
                  <c:v>2022/06/15</c:v>
                </c:pt>
                <c:pt idx="664">
                  <c:v>2022/06/14</c:v>
                </c:pt>
                <c:pt idx="665">
                  <c:v>2022/06/11</c:v>
                </c:pt>
                <c:pt idx="666">
                  <c:v>2022/06/10</c:v>
                </c:pt>
                <c:pt idx="667">
                  <c:v>2022/06/09</c:v>
                </c:pt>
                <c:pt idx="668">
                  <c:v>2022/06/08</c:v>
                </c:pt>
                <c:pt idx="669">
                  <c:v>2022/06/07</c:v>
                </c:pt>
                <c:pt idx="670">
                  <c:v>2022/06/03</c:v>
                </c:pt>
                <c:pt idx="671">
                  <c:v>2022/06/02</c:v>
                </c:pt>
                <c:pt idx="672">
                  <c:v>2022/06/01</c:v>
                </c:pt>
                <c:pt idx="673">
                  <c:v>2022/05/31</c:v>
                </c:pt>
                <c:pt idx="674">
                  <c:v>2022/05/28</c:v>
                </c:pt>
                <c:pt idx="675">
                  <c:v>2022/05/27</c:v>
                </c:pt>
                <c:pt idx="676">
                  <c:v>2022/05/26</c:v>
                </c:pt>
                <c:pt idx="677">
                  <c:v>2022/05/25</c:v>
                </c:pt>
                <c:pt idx="678">
                  <c:v>2022/05/24</c:v>
                </c:pt>
                <c:pt idx="679">
                  <c:v>2022/05/21</c:v>
                </c:pt>
                <c:pt idx="680">
                  <c:v>2022/05/20</c:v>
                </c:pt>
                <c:pt idx="681">
                  <c:v>2022/05/19</c:v>
                </c:pt>
                <c:pt idx="682">
                  <c:v>2022/05/18</c:v>
                </c:pt>
                <c:pt idx="683">
                  <c:v>2022/05/17</c:v>
                </c:pt>
                <c:pt idx="684">
                  <c:v>2022/05/14</c:v>
                </c:pt>
                <c:pt idx="685">
                  <c:v>2022/05/13</c:v>
                </c:pt>
                <c:pt idx="686">
                  <c:v>2022/05/12</c:v>
                </c:pt>
                <c:pt idx="687">
                  <c:v>2022/05/11</c:v>
                </c:pt>
                <c:pt idx="688">
                  <c:v>2022/05/10</c:v>
                </c:pt>
                <c:pt idx="689">
                  <c:v>2022/05/07</c:v>
                </c:pt>
                <c:pt idx="690">
                  <c:v>2022/05/06</c:v>
                </c:pt>
                <c:pt idx="691">
                  <c:v>2022/05/05</c:v>
                </c:pt>
                <c:pt idx="692">
                  <c:v>2022/05/04</c:v>
                </c:pt>
                <c:pt idx="693">
                  <c:v>2022/04/30</c:v>
                </c:pt>
                <c:pt idx="694">
                  <c:v>2022/04/29</c:v>
                </c:pt>
                <c:pt idx="695">
                  <c:v>2022/04/28</c:v>
                </c:pt>
                <c:pt idx="696">
                  <c:v>2022/04/27</c:v>
                </c:pt>
                <c:pt idx="697">
                  <c:v>2022/04/26</c:v>
                </c:pt>
                <c:pt idx="698">
                  <c:v>2022/04/23</c:v>
                </c:pt>
                <c:pt idx="699">
                  <c:v>2022/04/22</c:v>
                </c:pt>
                <c:pt idx="700">
                  <c:v>2022/04/21</c:v>
                </c:pt>
                <c:pt idx="701">
                  <c:v>2022/04/20</c:v>
                </c:pt>
                <c:pt idx="702">
                  <c:v>2022/04/19</c:v>
                </c:pt>
                <c:pt idx="703">
                  <c:v>2022/04/16</c:v>
                </c:pt>
                <c:pt idx="704">
                  <c:v>2022/04/15</c:v>
                </c:pt>
                <c:pt idx="705">
                  <c:v>2022/04/14</c:v>
                </c:pt>
                <c:pt idx="706">
                  <c:v>2022/04/13</c:v>
                </c:pt>
                <c:pt idx="707">
                  <c:v>2022/04/12</c:v>
                </c:pt>
                <c:pt idx="708">
                  <c:v>2022/04/09</c:v>
                </c:pt>
                <c:pt idx="709">
                  <c:v>2022/04/08</c:v>
                </c:pt>
                <c:pt idx="710">
                  <c:v>2022/04/07</c:v>
                </c:pt>
                <c:pt idx="711">
                  <c:v>2022/04/02</c:v>
                </c:pt>
                <c:pt idx="712">
                  <c:v>2022/04/01</c:v>
                </c:pt>
                <c:pt idx="713">
                  <c:v>2022/03/31</c:v>
                </c:pt>
                <c:pt idx="714">
                  <c:v>2022/03/30</c:v>
                </c:pt>
                <c:pt idx="715">
                  <c:v>2022/03/29</c:v>
                </c:pt>
                <c:pt idx="716">
                  <c:v>2022/03/26</c:v>
                </c:pt>
                <c:pt idx="717">
                  <c:v>2022/03/25</c:v>
                </c:pt>
                <c:pt idx="718">
                  <c:v>2022/03/24</c:v>
                </c:pt>
                <c:pt idx="719">
                  <c:v>2022/03/23</c:v>
                </c:pt>
                <c:pt idx="720">
                  <c:v>2022/03/22</c:v>
                </c:pt>
                <c:pt idx="721">
                  <c:v>2022/03/19</c:v>
                </c:pt>
                <c:pt idx="722">
                  <c:v>2022/03/18</c:v>
                </c:pt>
                <c:pt idx="723">
                  <c:v>2022/03/17</c:v>
                </c:pt>
                <c:pt idx="724">
                  <c:v>2022/03/16</c:v>
                </c:pt>
                <c:pt idx="725">
                  <c:v>2022/03/15</c:v>
                </c:pt>
                <c:pt idx="726">
                  <c:v>2022/03/12</c:v>
                </c:pt>
                <c:pt idx="727">
                  <c:v>2022/03/11</c:v>
                </c:pt>
                <c:pt idx="728">
                  <c:v>2022/03/10</c:v>
                </c:pt>
                <c:pt idx="729">
                  <c:v>2022/03/09</c:v>
                </c:pt>
                <c:pt idx="730">
                  <c:v>2022/03/08</c:v>
                </c:pt>
                <c:pt idx="731">
                  <c:v>2022/03/05</c:v>
                </c:pt>
                <c:pt idx="732">
                  <c:v>2022/03/04</c:v>
                </c:pt>
                <c:pt idx="733">
                  <c:v>2022/03/03</c:v>
                </c:pt>
                <c:pt idx="734">
                  <c:v>2022/03/02</c:v>
                </c:pt>
                <c:pt idx="735">
                  <c:v>2022/02/26</c:v>
                </c:pt>
                <c:pt idx="736">
                  <c:v>2022/02/25</c:v>
                </c:pt>
                <c:pt idx="737">
                  <c:v>2022/02/24</c:v>
                </c:pt>
                <c:pt idx="738">
                  <c:v>2022/02/23</c:v>
                </c:pt>
                <c:pt idx="739">
                  <c:v>2022/02/22</c:v>
                </c:pt>
                <c:pt idx="740">
                  <c:v>2022/02/19</c:v>
                </c:pt>
                <c:pt idx="741">
                  <c:v>2022/02/18</c:v>
                </c:pt>
                <c:pt idx="742">
                  <c:v>2022/02/17</c:v>
                </c:pt>
                <c:pt idx="743">
                  <c:v>2022/02/16</c:v>
                </c:pt>
                <c:pt idx="744">
                  <c:v>2022/02/15</c:v>
                </c:pt>
                <c:pt idx="745">
                  <c:v>2022/02/12</c:v>
                </c:pt>
                <c:pt idx="746">
                  <c:v>2022/02/11</c:v>
                </c:pt>
                <c:pt idx="747">
                  <c:v>2022/02/10</c:v>
                </c:pt>
                <c:pt idx="748">
                  <c:v>2022/02/09</c:v>
                </c:pt>
                <c:pt idx="749">
                  <c:v>2022/02/08</c:v>
                </c:pt>
                <c:pt idx="750">
                  <c:v>2022/01/27</c:v>
                </c:pt>
                <c:pt idx="751">
                  <c:v>2022/01/26</c:v>
                </c:pt>
                <c:pt idx="752">
                  <c:v>2022/01/25</c:v>
                </c:pt>
                <c:pt idx="753">
                  <c:v>2022/01/22</c:v>
                </c:pt>
                <c:pt idx="754">
                  <c:v>2022/01/21</c:v>
                </c:pt>
                <c:pt idx="755">
                  <c:v>2022/01/20</c:v>
                </c:pt>
                <c:pt idx="756">
                  <c:v>2022/01/19</c:v>
                </c:pt>
                <c:pt idx="757">
                  <c:v>2022/01/18</c:v>
                </c:pt>
                <c:pt idx="758">
                  <c:v>2022/01/15</c:v>
                </c:pt>
                <c:pt idx="759">
                  <c:v>2022/01/14</c:v>
                </c:pt>
                <c:pt idx="760">
                  <c:v>2022/01/13</c:v>
                </c:pt>
                <c:pt idx="761">
                  <c:v>2022/01/12</c:v>
                </c:pt>
                <c:pt idx="762">
                  <c:v>2022/01/11</c:v>
                </c:pt>
                <c:pt idx="763">
                  <c:v>2022/01/08</c:v>
                </c:pt>
                <c:pt idx="764">
                  <c:v>2022/01/07</c:v>
                </c:pt>
                <c:pt idx="765">
                  <c:v>2022/01/06</c:v>
                </c:pt>
                <c:pt idx="766">
                  <c:v>2022/01/05</c:v>
                </c:pt>
                <c:pt idx="767">
                  <c:v>2022/01/04</c:v>
                </c:pt>
                <c:pt idx="768">
                  <c:v>2021/12/31</c:v>
                </c:pt>
                <c:pt idx="769">
                  <c:v>2021/12/30</c:v>
                </c:pt>
                <c:pt idx="770">
                  <c:v>2021/12/29</c:v>
                </c:pt>
                <c:pt idx="771">
                  <c:v>2021/12/28</c:v>
                </c:pt>
                <c:pt idx="772">
                  <c:v>2021/12/25</c:v>
                </c:pt>
                <c:pt idx="773">
                  <c:v>2021/12/24</c:v>
                </c:pt>
                <c:pt idx="774">
                  <c:v>2021/12/23</c:v>
                </c:pt>
                <c:pt idx="775">
                  <c:v>2021/12/22</c:v>
                </c:pt>
                <c:pt idx="776">
                  <c:v>2021/12/21</c:v>
                </c:pt>
                <c:pt idx="777">
                  <c:v>2021/12/18</c:v>
                </c:pt>
                <c:pt idx="778">
                  <c:v>2021/12/17</c:v>
                </c:pt>
                <c:pt idx="779">
                  <c:v>2021/12/16</c:v>
                </c:pt>
                <c:pt idx="780">
                  <c:v>2021/12/15</c:v>
                </c:pt>
                <c:pt idx="781">
                  <c:v>2021/12/14</c:v>
                </c:pt>
                <c:pt idx="782">
                  <c:v>2021/12/11</c:v>
                </c:pt>
                <c:pt idx="783">
                  <c:v>2021/12/10</c:v>
                </c:pt>
                <c:pt idx="784">
                  <c:v>2021/12/09</c:v>
                </c:pt>
                <c:pt idx="785">
                  <c:v>2021/12/08</c:v>
                </c:pt>
                <c:pt idx="786">
                  <c:v>2021/12/07</c:v>
                </c:pt>
                <c:pt idx="787">
                  <c:v>2021/12/04</c:v>
                </c:pt>
                <c:pt idx="788">
                  <c:v>2021/12/03</c:v>
                </c:pt>
                <c:pt idx="789">
                  <c:v>2021/12/02</c:v>
                </c:pt>
                <c:pt idx="790">
                  <c:v>2021/12/01</c:v>
                </c:pt>
                <c:pt idx="791">
                  <c:v>2021/11/30</c:v>
                </c:pt>
                <c:pt idx="792">
                  <c:v>2021/11/27</c:v>
                </c:pt>
                <c:pt idx="793">
                  <c:v>2021/11/26</c:v>
                </c:pt>
                <c:pt idx="794">
                  <c:v>2021/11/25</c:v>
                </c:pt>
                <c:pt idx="795">
                  <c:v>2021/11/24</c:v>
                </c:pt>
                <c:pt idx="796">
                  <c:v>2021/11/23</c:v>
                </c:pt>
                <c:pt idx="797">
                  <c:v>2021/11/20</c:v>
                </c:pt>
                <c:pt idx="798">
                  <c:v>2021/11/19</c:v>
                </c:pt>
                <c:pt idx="799">
                  <c:v>2021/11/18</c:v>
                </c:pt>
                <c:pt idx="800">
                  <c:v>2021/11/17</c:v>
                </c:pt>
                <c:pt idx="801">
                  <c:v>2021/11/16</c:v>
                </c:pt>
                <c:pt idx="802">
                  <c:v>2021/11/13</c:v>
                </c:pt>
                <c:pt idx="803">
                  <c:v>2021/11/12</c:v>
                </c:pt>
                <c:pt idx="804">
                  <c:v>2021/11/11</c:v>
                </c:pt>
                <c:pt idx="805">
                  <c:v>2021/11/10</c:v>
                </c:pt>
                <c:pt idx="806">
                  <c:v>2021/11/09</c:v>
                </c:pt>
                <c:pt idx="807">
                  <c:v>2021/11/06</c:v>
                </c:pt>
                <c:pt idx="808">
                  <c:v>2021/11/05</c:v>
                </c:pt>
                <c:pt idx="809">
                  <c:v>2021/11/04</c:v>
                </c:pt>
                <c:pt idx="810">
                  <c:v>2021/11/03</c:v>
                </c:pt>
                <c:pt idx="811">
                  <c:v>2021/11/02</c:v>
                </c:pt>
                <c:pt idx="812">
                  <c:v>2021/10/30</c:v>
                </c:pt>
                <c:pt idx="813">
                  <c:v>2021/10/29</c:v>
                </c:pt>
                <c:pt idx="814">
                  <c:v>2021/10/28</c:v>
                </c:pt>
                <c:pt idx="815">
                  <c:v>2021/10/27</c:v>
                </c:pt>
                <c:pt idx="816">
                  <c:v>2021/10/26</c:v>
                </c:pt>
                <c:pt idx="817">
                  <c:v>2021/10/23</c:v>
                </c:pt>
                <c:pt idx="818">
                  <c:v>2021/10/22</c:v>
                </c:pt>
                <c:pt idx="819">
                  <c:v>2021/10/21</c:v>
                </c:pt>
                <c:pt idx="820">
                  <c:v>2021/10/20</c:v>
                </c:pt>
                <c:pt idx="821">
                  <c:v>2021/10/19</c:v>
                </c:pt>
                <c:pt idx="822">
                  <c:v>2021/10/16</c:v>
                </c:pt>
                <c:pt idx="823">
                  <c:v>2021/10/15</c:v>
                </c:pt>
                <c:pt idx="824">
                  <c:v>2021/10/14</c:v>
                </c:pt>
                <c:pt idx="825">
                  <c:v>2021/10/13</c:v>
                </c:pt>
                <c:pt idx="826">
                  <c:v>2021/10/09</c:v>
                </c:pt>
                <c:pt idx="827">
                  <c:v>2021/10/08</c:v>
                </c:pt>
                <c:pt idx="828">
                  <c:v>2021/10/07</c:v>
                </c:pt>
                <c:pt idx="829">
                  <c:v>2021/10/06</c:v>
                </c:pt>
                <c:pt idx="830">
                  <c:v>2021/10/05</c:v>
                </c:pt>
                <c:pt idx="831">
                  <c:v>2021/10/02</c:v>
                </c:pt>
                <c:pt idx="832">
                  <c:v>2021/10/01</c:v>
                </c:pt>
                <c:pt idx="833">
                  <c:v>2021/09/30</c:v>
                </c:pt>
                <c:pt idx="834">
                  <c:v>2021/09/29</c:v>
                </c:pt>
                <c:pt idx="835">
                  <c:v>2021/09/28</c:v>
                </c:pt>
                <c:pt idx="836">
                  <c:v>2021/09/25</c:v>
                </c:pt>
                <c:pt idx="837">
                  <c:v>2021/09/24</c:v>
                </c:pt>
                <c:pt idx="838">
                  <c:v>2021/09/23</c:v>
                </c:pt>
                <c:pt idx="839">
                  <c:v>2021/09/18</c:v>
                </c:pt>
                <c:pt idx="840">
                  <c:v>2021/09/17</c:v>
                </c:pt>
                <c:pt idx="841">
                  <c:v>2021/09/16</c:v>
                </c:pt>
                <c:pt idx="842">
                  <c:v>2021/09/14</c:v>
                </c:pt>
                <c:pt idx="843">
                  <c:v>2021/09/11</c:v>
                </c:pt>
                <c:pt idx="844">
                  <c:v>2021/09/10</c:v>
                </c:pt>
                <c:pt idx="845">
                  <c:v>2021/09/09</c:v>
                </c:pt>
                <c:pt idx="846">
                  <c:v>2021/09/08</c:v>
                </c:pt>
                <c:pt idx="847">
                  <c:v>2021/09/07</c:v>
                </c:pt>
                <c:pt idx="848">
                  <c:v>2021/09/04</c:v>
                </c:pt>
                <c:pt idx="849">
                  <c:v>2021/09/03</c:v>
                </c:pt>
                <c:pt idx="850">
                  <c:v>2021/09/02</c:v>
                </c:pt>
                <c:pt idx="851">
                  <c:v>2021/09/01</c:v>
                </c:pt>
                <c:pt idx="852">
                  <c:v>2021/08/31</c:v>
                </c:pt>
                <c:pt idx="853">
                  <c:v>2021/08/28</c:v>
                </c:pt>
                <c:pt idx="854">
                  <c:v>2021/08/27</c:v>
                </c:pt>
                <c:pt idx="855">
                  <c:v>2021/08/26</c:v>
                </c:pt>
                <c:pt idx="856">
                  <c:v>2021/08/25</c:v>
                </c:pt>
                <c:pt idx="857">
                  <c:v>2021/08/24</c:v>
                </c:pt>
                <c:pt idx="858">
                  <c:v>2021/08/21</c:v>
                </c:pt>
                <c:pt idx="859">
                  <c:v>2021/08/20</c:v>
                </c:pt>
                <c:pt idx="860">
                  <c:v>2021/08/19</c:v>
                </c:pt>
                <c:pt idx="861">
                  <c:v>2021/08/18</c:v>
                </c:pt>
                <c:pt idx="862">
                  <c:v>2021/08/17</c:v>
                </c:pt>
                <c:pt idx="863">
                  <c:v>2021/08/14</c:v>
                </c:pt>
                <c:pt idx="864">
                  <c:v>2021/08/13</c:v>
                </c:pt>
                <c:pt idx="865">
                  <c:v>2021/08/12</c:v>
                </c:pt>
                <c:pt idx="866">
                  <c:v>2021/08/11</c:v>
                </c:pt>
                <c:pt idx="867">
                  <c:v>2021/08/10</c:v>
                </c:pt>
                <c:pt idx="868">
                  <c:v>2021/08/07</c:v>
                </c:pt>
                <c:pt idx="869">
                  <c:v>2021/08/06</c:v>
                </c:pt>
                <c:pt idx="870">
                  <c:v>2021/08/05</c:v>
                </c:pt>
                <c:pt idx="871">
                  <c:v>2021/08/04</c:v>
                </c:pt>
                <c:pt idx="872">
                  <c:v>2021/08/03</c:v>
                </c:pt>
                <c:pt idx="873">
                  <c:v>2021/07/31</c:v>
                </c:pt>
                <c:pt idx="874">
                  <c:v>2021/07/30</c:v>
                </c:pt>
                <c:pt idx="875">
                  <c:v>2021/07/29</c:v>
                </c:pt>
                <c:pt idx="876">
                  <c:v>2021/07/28</c:v>
                </c:pt>
                <c:pt idx="877">
                  <c:v>2021/07/27</c:v>
                </c:pt>
                <c:pt idx="878">
                  <c:v>2021/07/24</c:v>
                </c:pt>
                <c:pt idx="879">
                  <c:v>2021/07/23</c:v>
                </c:pt>
                <c:pt idx="880">
                  <c:v>2021/07/22</c:v>
                </c:pt>
                <c:pt idx="881">
                  <c:v>2021/07/21</c:v>
                </c:pt>
                <c:pt idx="882">
                  <c:v>2021/07/20</c:v>
                </c:pt>
                <c:pt idx="883">
                  <c:v>2021/07/17</c:v>
                </c:pt>
                <c:pt idx="884">
                  <c:v>2021/07/16</c:v>
                </c:pt>
                <c:pt idx="885">
                  <c:v>2021/07/15</c:v>
                </c:pt>
                <c:pt idx="886">
                  <c:v>2021/07/14</c:v>
                </c:pt>
                <c:pt idx="887">
                  <c:v>2021/07/13</c:v>
                </c:pt>
                <c:pt idx="888">
                  <c:v>2021/07/10</c:v>
                </c:pt>
                <c:pt idx="889">
                  <c:v>2021/07/09</c:v>
                </c:pt>
                <c:pt idx="890">
                  <c:v>2021/07/08</c:v>
                </c:pt>
                <c:pt idx="891">
                  <c:v>2021/07/07</c:v>
                </c:pt>
                <c:pt idx="892">
                  <c:v>2021/07/06</c:v>
                </c:pt>
                <c:pt idx="893">
                  <c:v>2021/07/03</c:v>
                </c:pt>
                <c:pt idx="894">
                  <c:v>2021/07/02</c:v>
                </c:pt>
                <c:pt idx="895">
                  <c:v>2021/07/01</c:v>
                </c:pt>
                <c:pt idx="896">
                  <c:v>2021/06/30</c:v>
                </c:pt>
                <c:pt idx="897">
                  <c:v>2021/06/29</c:v>
                </c:pt>
                <c:pt idx="898">
                  <c:v>2021/06/26</c:v>
                </c:pt>
                <c:pt idx="899">
                  <c:v>2021/06/25</c:v>
                </c:pt>
                <c:pt idx="900">
                  <c:v>2021/06/24</c:v>
                </c:pt>
                <c:pt idx="901">
                  <c:v>2021/06/23</c:v>
                </c:pt>
                <c:pt idx="902">
                  <c:v>2021/06/22</c:v>
                </c:pt>
                <c:pt idx="903">
                  <c:v>2021/06/19</c:v>
                </c:pt>
                <c:pt idx="904">
                  <c:v>2021/06/18</c:v>
                </c:pt>
                <c:pt idx="905">
                  <c:v>2021/06/17</c:v>
                </c:pt>
                <c:pt idx="906">
                  <c:v>2021/06/16</c:v>
                </c:pt>
                <c:pt idx="907">
                  <c:v>2021/06/12</c:v>
                </c:pt>
                <c:pt idx="908">
                  <c:v>2021/06/11</c:v>
                </c:pt>
                <c:pt idx="909">
                  <c:v>2021/06/10</c:v>
                </c:pt>
                <c:pt idx="910">
                  <c:v>2021/06/09</c:v>
                </c:pt>
                <c:pt idx="911">
                  <c:v>2021/06/08</c:v>
                </c:pt>
                <c:pt idx="912">
                  <c:v>2021/06/05</c:v>
                </c:pt>
                <c:pt idx="913">
                  <c:v>2021/06/04</c:v>
                </c:pt>
                <c:pt idx="914">
                  <c:v>2021/06/03</c:v>
                </c:pt>
                <c:pt idx="915">
                  <c:v>2021/06/02</c:v>
                </c:pt>
                <c:pt idx="916">
                  <c:v>2021/06/01</c:v>
                </c:pt>
                <c:pt idx="917">
                  <c:v>2021/05/29</c:v>
                </c:pt>
                <c:pt idx="918">
                  <c:v>2021/05/28</c:v>
                </c:pt>
                <c:pt idx="919">
                  <c:v>2021/05/27</c:v>
                </c:pt>
                <c:pt idx="920">
                  <c:v>2021/05/26</c:v>
                </c:pt>
                <c:pt idx="921">
                  <c:v>2021/05/25</c:v>
                </c:pt>
                <c:pt idx="922">
                  <c:v>2021/05/22</c:v>
                </c:pt>
                <c:pt idx="923">
                  <c:v>2021/05/21</c:v>
                </c:pt>
                <c:pt idx="924">
                  <c:v>2021/05/20</c:v>
                </c:pt>
                <c:pt idx="925">
                  <c:v>2021/05/19</c:v>
                </c:pt>
                <c:pt idx="926">
                  <c:v>2021/05/18</c:v>
                </c:pt>
                <c:pt idx="927">
                  <c:v>2021/05/15</c:v>
                </c:pt>
                <c:pt idx="928">
                  <c:v>2021/05/14</c:v>
                </c:pt>
                <c:pt idx="929">
                  <c:v>2021/05/13</c:v>
                </c:pt>
                <c:pt idx="930">
                  <c:v>2021/05/12</c:v>
                </c:pt>
                <c:pt idx="931">
                  <c:v>2021/05/11</c:v>
                </c:pt>
                <c:pt idx="932">
                  <c:v>2021/05/08</c:v>
                </c:pt>
                <c:pt idx="933">
                  <c:v>2021/05/07</c:v>
                </c:pt>
                <c:pt idx="934">
                  <c:v>2021/05/06</c:v>
                </c:pt>
                <c:pt idx="935">
                  <c:v>2021/05/05</c:v>
                </c:pt>
                <c:pt idx="936">
                  <c:v>2021/05/04</c:v>
                </c:pt>
                <c:pt idx="937">
                  <c:v>2021/04/30</c:v>
                </c:pt>
                <c:pt idx="938">
                  <c:v>2021/04/29</c:v>
                </c:pt>
                <c:pt idx="939">
                  <c:v>2021/04/28</c:v>
                </c:pt>
                <c:pt idx="940">
                  <c:v>2021/04/27</c:v>
                </c:pt>
                <c:pt idx="941">
                  <c:v>2021/04/24</c:v>
                </c:pt>
                <c:pt idx="942">
                  <c:v>2021/04/23</c:v>
                </c:pt>
                <c:pt idx="943">
                  <c:v>2021/04/22</c:v>
                </c:pt>
                <c:pt idx="944">
                  <c:v>2021/04/21</c:v>
                </c:pt>
                <c:pt idx="945">
                  <c:v>2021/04/20</c:v>
                </c:pt>
                <c:pt idx="946">
                  <c:v>2021/04/17</c:v>
                </c:pt>
                <c:pt idx="947">
                  <c:v>2021/04/16</c:v>
                </c:pt>
                <c:pt idx="948">
                  <c:v>2021/04/15</c:v>
                </c:pt>
                <c:pt idx="949">
                  <c:v>2021/04/14</c:v>
                </c:pt>
                <c:pt idx="950">
                  <c:v>2021/04/13</c:v>
                </c:pt>
                <c:pt idx="951">
                  <c:v>2021/04/10</c:v>
                </c:pt>
                <c:pt idx="952">
                  <c:v>2021/04/09</c:v>
                </c:pt>
                <c:pt idx="953">
                  <c:v>2021/04/08</c:v>
                </c:pt>
                <c:pt idx="954">
                  <c:v>2021/04/07</c:v>
                </c:pt>
                <c:pt idx="955">
                  <c:v>2021/04/02</c:v>
                </c:pt>
                <c:pt idx="956">
                  <c:v>2021/04/01</c:v>
                </c:pt>
                <c:pt idx="957">
                  <c:v>2021/03/31</c:v>
                </c:pt>
                <c:pt idx="958">
                  <c:v>2021/03/30</c:v>
                </c:pt>
                <c:pt idx="959">
                  <c:v>2021/03/27</c:v>
                </c:pt>
                <c:pt idx="960">
                  <c:v>2021/03/26</c:v>
                </c:pt>
                <c:pt idx="961">
                  <c:v>2021/03/25</c:v>
                </c:pt>
                <c:pt idx="962">
                  <c:v>2021/03/24</c:v>
                </c:pt>
                <c:pt idx="963">
                  <c:v>2021/03/23</c:v>
                </c:pt>
                <c:pt idx="964">
                  <c:v>2021/03/20</c:v>
                </c:pt>
                <c:pt idx="965">
                  <c:v>2021/03/19</c:v>
                </c:pt>
                <c:pt idx="966">
                  <c:v>2021/03/18</c:v>
                </c:pt>
                <c:pt idx="967">
                  <c:v>2021/03/17</c:v>
                </c:pt>
                <c:pt idx="968">
                  <c:v>2021/03/16</c:v>
                </c:pt>
                <c:pt idx="969">
                  <c:v>2021/03/13</c:v>
                </c:pt>
                <c:pt idx="970">
                  <c:v>2021/03/12</c:v>
                </c:pt>
                <c:pt idx="971">
                  <c:v>2021/03/11</c:v>
                </c:pt>
                <c:pt idx="972">
                  <c:v>2021/03/10</c:v>
                </c:pt>
                <c:pt idx="973">
                  <c:v>2021/03/09</c:v>
                </c:pt>
                <c:pt idx="974">
                  <c:v>2021/03/06</c:v>
                </c:pt>
                <c:pt idx="975">
                  <c:v>2021/03/05</c:v>
                </c:pt>
                <c:pt idx="976">
                  <c:v>2021/03/04</c:v>
                </c:pt>
                <c:pt idx="977">
                  <c:v>2021/03/03</c:v>
                </c:pt>
                <c:pt idx="978">
                  <c:v>2021/02/27</c:v>
                </c:pt>
                <c:pt idx="979">
                  <c:v>2021/02/26</c:v>
                </c:pt>
                <c:pt idx="980">
                  <c:v>2021/02/25</c:v>
                </c:pt>
                <c:pt idx="981">
                  <c:v>2021/02/24</c:v>
                </c:pt>
                <c:pt idx="982">
                  <c:v>2021/02/23</c:v>
                </c:pt>
                <c:pt idx="983">
                  <c:v>2021/02/20</c:v>
                </c:pt>
                <c:pt idx="984">
                  <c:v>2021/02/19</c:v>
                </c:pt>
                <c:pt idx="985">
                  <c:v>2021/02/18</c:v>
                </c:pt>
                <c:pt idx="986">
                  <c:v>2021/02/06</c:v>
                </c:pt>
                <c:pt idx="987">
                  <c:v>2021/02/05</c:v>
                </c:pt>
                <c:pt idx="988">
                  <c:v>2021/02/04</c:v>
                </c:pt>
                <c:pt idx="989">
                  <c:v>2021/02/03</c:v>
                </c:pt>
                <c:pt idx="990">
                  <c:v>2021/02/02</c:v>
                </c:pt>
                <c:pt idx="991">
                  <c:v>2021/01/29</c:v>
                </c:pt>
                <c:pt idx="992">
                  <c:v>2021/01/28</c:v>
                </c:pt>
                <c:pt idx="993">
                  <c:v>2021/01/27</c:v>
                </c:pt>
                <c:pt idx="994">
                  <c:v>2021/01/26</c:v>
                </c:pt>
                <c:pt idx="995">
                  <c:v>2021/01/23</c:v>
                </c:pt>
                <c:pt idx="996">
                  <c:v>2021/01/22</c:v>
                </c:pt>
                <c:pt idx="997">
                  <c:v>2021/01/21</c:v>
                </c:pt>
                <c:pt idx="998">
                  <c:v>2021/01/20</c:v>
                </c:pt>
                <c:pt idx="999">
                  <c:v>2021/01/19</c:v>
                </c:pt>
                <c:pt idx="1000">
                  <c:v>2021/01/15</c:v>
                </c:pt>
                <c:pt idx="1001">
                  <c:v>2021/01/14</c:v>
                </c:pt>
                <c:pt idx="1002">
                  <c:v>2021/01/13</c:v>
                </c:pt>
                <c:pt idx="1003">
                  <c:v>2021/01/12</c:v>
                </c:pt>
                <c:pt idx="1004">
                  <c:v>2021/01/09</c:v>
                </c:pt>
                <c:pt idx="1005">
                  <c:v>2021/01/08</c:v>
                </c:pt>
                <c:pt idx="1006">
                  <c:v>2021/01/07</c:v>
                </c:pt>
                <c:pt idx="1007">
                  <c:v>2021/01/06</c:v>
                </c:pt>
                <c:pt idx="1008">
                  <c:v>2021/01/05</c:v>
                </c:pt>
                <c:pt idx="1009">
                  <c:v>2021/01/01</c:v>
                </c:pt>
                <c:pt idx="1010">
                  <c:v>2020/12/31</c:v>
                </c:pt>
                <c:pt idx="1011">
                  <c:v>2020/12/30</c:v>
                </c:pt>
                <c:pt idx="1012">
                  <c:v>2020/12/29</c:v>
                </c:pt>
                <c:pt idx="1013">
                  <c:v>2020/12/26</c:v>
                </c:pt>
                <c:pt idx="1014">
                  <c:v>2020/12/25</c:v>
                </c:pt>
                <c:pt idx="1015">
                  <c:v>2020/12/24</c:v>
                </c:pt>
                <c:pt idx="1016">
                  <c:v>2020/12/23</c:v>
                </c:pt>
                <c:pt idx="1017">
                  <c:v>2020/12/22</c:v>
                </c:pt>
                <c:pt idx="1018">
                  <c:v>2020/12/19</c:v>
                </c:pt>
                <c:pt idx="1019">
                  <c:v>2020/12/18</c:v>
                </c:pt>
                <c:pt idx="1020">
                  <c:v>2020/12/17</c:v>
                </c:pt>
                <c:pt idx="1021">
                  <c:v>2020/12/16</c:v>
                </c:pt>
                <c:pt idx="1022">
                  <c:v>2020/12/15</c:v>
                </c:pt>
                <c:pt idx="1023">
                  <c:v>2020/12/12</c:v>
                </c:pt>
                <c:pt idx="1024">
                  <c:v>2020/12/11</c:v>
                </c:pt>
                <c:pt idx="1025">
                  <c:v>2020/12/10</c:v>
                </c:pt>
                <c:pt idx="1026">
                  <c:v>2020/12/09</c:v>
                </c:pt>
                <c:pt idx="1027">
                  <c:v>2020/12/08</c:v>
                </c:pt>
                <c:pt idx="1028">
                  <c:v>2020/12/05</c:v>
                </c:pt>
                <c:pt idx="1029">
                  <c:v>2020/12/04</c:v>
                </c:pt>
                <c:pt idx="1030">
                  <c:v>2020/12/03</c:v>
                </c:pt>
                <c:pt idx="1031">
                  <c:v>2020/12/02</c:v>
                </c:pt>
                <c:pt idx="1032">
                  <c:v>2020/12/01</c:v>
                </c:pt>
                <c:pt idx="1033">
                  <c:v>2020/11/28</c:v>
                </c:pt>
                <c:pt idx="1034">
                  <c:v>2020/11/27</c:v>
                </c:pt>
                <c:pt idx="1035">
                  <c:v>2020/11/26</c:v>
                </c:pt>
                <c:pt idx="1036">
                  <c:v>2020/11/25</c:v>
                </c:pt>
                <c:pt idx="1037">
                  <c:v>2020/11/24</c:v>
                </c:pt>
                <c:pt idx="1038">
                  <c:v>2020/11/21</c:v>
                </c:pt>
                <c:pt idx="1039">
                  <c:v>2020/11/20</c:v>
                </c:pt>
                <c:pt idx="1040">
                  <c:v>2020/11/19</c:v>
                </c:pt>
                <c:pt idx="1041">
                  <c:v>2020/11/18</c:v>
                </c:pt>
                <c:pt idx="1042">
                  <c:v>2020/11/17</c:v>
                </c:pt>
                <c:pt idx="1043">
                  <c:v>2020/11/14</c:v>
                </c:pt>
                <c:pt idx="1044">
                  <c:v>2020/11/13</c:v>
                </c:pt>
                <c:pt idx="1045">
                  <c:v>2020/11/12</c:v>
                </c:pt>
                <c:pt idx="1046">
                  <c:v>2020/11/11</c:v>
                </c:pt>
                <c:pt idx="1047">
                  <c:v>2020/11/10</c:v>
                </c:pt>
                <c:pt idx="1048">
                  <c:v>2020/11/07</c:v>
                </c:pt>
                <c:pt idx="1049">
                  <c:v>2020/11/06</c:v>
                </c:pt>
                <c:pt idx="1050">
                  <c:v>2020/11/05</c:v>
                </c:pt>
                <c:pt idx="1051">
                  <c:v>2020/11/04</c:v>
                </c:pt>
                <c:pt idx="1052">
                  <c:v>2020/11/03</c:v>
                </c:pt>
                <c:pt idx="1053">
                  <c:v>2020/10/31</c:v>
                </c:pt>
                <c:pt idx="1054">
                  <c:v>2020/10/30</c:v>
                </c:pt>
                <c:pt idx="1055">
                  <c:v>2020/10/29</c:v>
                </c:pt>
                <c:pt idx="1056">
                  <c:v>2020/10/28</c:v>
                </c:pt>
                <c:pt idx="1057">
                  <c:v>2020/10/27</c:v>
                </c:pt>
                <c:pt idx="1058">
                  <c:v>2020/10/24</c:v>
                </c:pt>
                <c:pt idx="1059">
                  <c:v>2020/10/23</c:v>
                </c:pt>
                <c:pt idx="1060">
                  <c:v>2020/10/22</c:v>
                </c:pt>
                <c:pt idx="1061">
                  <c:v>2020/10/21</c:v>
                </c:pt>
                <c:pt idx="1062">
                  <c:v>2020/10/20</c:v>
                </c:pt>
                <c:pt idx="1063">
                  <c:v>2020/10/17</c:v>
                </c:pt>
                <c:pt idx="1064">
                  <c:v>2020/10/16</c:v>
                </c:pt>
                <c:pt idx="1065">
                  <c:v>2020/10/14</c:v>
                </c:pt>
                <c:pt idx="1066">
                  <c:v>2020/10/13</c:v>
                </c:pt>
                <c:pt idx="1067">
                  <c:v>2020/10/09</c:v>
                </c:pt>
                <c:pt idx="1068">
                  <c:v>2020/10/08</c:v>
                </c:pt>
                <c:pt idx="1069">
                  <c:v>2020/10/07</c:v>
                </c:pt>
                <c:pt idx="1070">
                  <c:v>2020/10/06</c:v>
                </c:pt>
                <c:pt idx="1071">
                  <c:v>2020/10/01</c:v>
                </c:pt>
                <c:pt idx="1072">
                  <c:v>2020/09/30</c:v>
                </c:pt>
                <c:pt idx="1073">
                  <c:v>2020/09/29</c:v>
                </c:pt>
                <c:pt idx="1074">
                  <c:v>2020/09/26</c:v>
                </c:pt>
                <c:pt idx="1075">
                  <c:v>2020/09/25</c:v>
                </c:pt>
                <c:pt idx="1076">
                  <c:v>2020/09/24</c:v>
                </c:pt>
                <c:pt idx="1077">
                  <c:v>2020/09/23</c:v>
                </c:pt>
                <c:pt idx="1078">
                  <c:v>2020/09/22</c:v>
                </c:pt>
                <c:pt idx="1079">
                  <c:v>2020/09/19</c:v>
                </c:pt>
                <c:pt idx="1080">
                  <c:v>2020/09/18</c:v>
                </c:pt>
                <c:pt idx="1081">
                  <c:v>2020/09/17</c:v>
                </c:pt>
                <c:pt idx="1082">
                  <c:v>2020/09/16</c:v>
                </c:pt>
                <c:pt idx="1083">
                  <c:v>2020/09/15</c:v>
                </c:pt>
                <c:pt idx="1084">
                  <c:v>2020/09/12</c:v>
                </c:pt>
                <c:pt idx="1085">
                  <c:v>2020/09/11</c:v>
                </c:pt>
                <c:pt idx="1086">
                  <c:v>2020/09/10</c:v>
                </c:pt>
                <c:pt idx="1087">
                  <c:v>2020/09/09</c:v>
                </c:pt>
                <c:pt idx="1088">
                  <c:v>2020/09/08</c:v>
                </c:pt>
                <c:pt idx="1089">
                  <c:v>2020/09/05</c:v>
                </c:pt>
                <c:pt idx="1090">
                  <c:v>2020/09/04</c:v>
                </c:pt>
                <c:pt idx="1091">
                  <c:v>2020/09/03</c:v>
                </c:pt>
                <c:pt idx="1092">
                  <c:v>2020/09/02</c:v>
                </c:pt>
                <c:pt idx="1093">
                  <c:v>2020/09/01</c:v>
                </c:pt>
                <c:pt idx="1094">
                  <c:v>2020/08/29</c:v>
                </c:pt>
                <c:pt idx="1095">
                  <c:v>2020/08/28</c:v>
                </c:pt>
                <c:pt idx="1096">
                  <c:v>2020/08/27</c:v>
                </c:pt>
                <c:pt idx="1097">
                  <c:v>2020/08/26</c:v>
                </c:pt>
                <c:pt idx="1098">
                  <c:v>2020/08/25</c:v>
                </c:pt>
                <c:pt idx="1099">
                  <c:v>2020/08/22</c:v>
                </c:pt>
                <c:pt idx="1100">
                  <c:v>2020/08/21</c:v>
                </c:pt>
                <c:pt idx="1101">
                  <c:v>2020/08/20</c:v>
                </c:pt>
                <c:pt idx="1102">
                  <c:v>2020/08/19</c:v>
                </c:pt>
                <c:pt idx="1103">
                  <c:v>2020/08/18</c:v>
                </c:pt>
                <c:pt idx="1104">
                  <c:v>2020/08/15</c:v>
                </c:pt>
                <c:pt idx="1105">
                  <c:v>2020/08/14</c:v>
                </c:pt>
                <c:pt idx="1106">
                  <c:v>2020/08/13</c:v>
                </c:pt>
                <c:pt idx="1107">
                  <c:v>2020/08/12</c:v>
                </c:pt>
                <c:pt idx="1108">
                  <c:v>2020/08/11</c:v>
                </c:pt>
                <c:pt idx="1109">
                  <c:v>2020/08/08</c:v>
                </c:pt>
                <c:pt idx="1110">
                  <c:v>2020/08/07</c:v>
                </c:pt>
                <c:pt idx="1111">
                  <c:v>2020/08/06</c:v>
                </c:pt>
                <c:pt idx="1112">
                  <c:v>2020/08/05</c:v>
                </c:pt>
                <c:pt idx="1113">
                  <c:v>2020/08/04</c:v>
                </c:pt>
                <c:pt idx="1114">
                  <c:v>2020/08/01</c:v>
                </c:pt>
                <c:pt idx="1115">
                  <c:v>2020/07/31</c:v>
                </c:pt>
                <c:pt idx="1116">
                  <c:v>2020/07/30</c:v>
                </c:pt>
                <c:pt idx="1117">
                  <c:v>2020/07/29</c:v>
                </c:pt>
                <c:pt idx="1118">
                  <c:v>2020/07/28</c:v>
                </c:pt>
                <c:pt idx="1119">
                  <c:v>2020/07/25</c:v>
                </c:pt>
                <c:pt idx="1120">
                  <c:v>2020/07/24</c:v>
                </c:pt>
                <c:pt idx="1121">
                  <c:v>2020/07/23</c:v>
                </c:pt>
                <c:pt idx="1122">
                  <c:v>2020/07/22</c:v>
                </c:pt>
                <c:pt idx="1123">
                  <c:v>2020/07/21</c:v>
                </c:pt>
                <c:pt idx="1124">
                  <c:v>2020/07/18</c:v>
                </c:pt>
                <c:pt idx="1125">
                  <c:v>2020/07/17</c:v>
                </c:pt>
                <c:pt idx="1126">
                  <c:v>2020/07/16</c:v>
                </c:pt>
                <c:pt idx="1127">
                  <c:v>2020/07/15</c:v>
                </c:pt>
                <c:pt idx="1128">
                  <c:v>2020/07/14</c:v>
                </c:pt>
                <c:pt idx="1129">
                  <c:v>2020/07/11</c:v>
                </c:pt>
                <c:pt idx="1130">
                  <c:v>2020/07/10</c:v>
                </c:pt>
                <c:pt idx="1131">
                  <c:v>2020/07/09</c:v>
                </c:pt>
                <c:pt idx="1132">
                  <c:v>2020/07/08</c:v>
                </c:pt>
                <c:pt idx="1133">
                  <c:v>2020/07/07</c:v>
                </c:pt>
                <c:pt idx="1134">
                  <c:v>2020/07/04</c:v>
                </c:pt>
                <c:pt idx="1135">
                  <c:v>2020/07/03</c:v>
                </c:pt>
                <c:pt idx="1136">
                  <c:v>2020/07/02</c:v>
                </c:pt>
                <c:pt idx="1137">
                  <c:v>2020/07/01</c:v>
                </c:pt>
                <c:pt idx="1138">
                  <c:v>2020/06/30</c:v>
                </c:pt>
                <c:pt idx="1139">
                  <c:v>2020/06/25</c:v>
                </c:pt>
                <c:pt idx="1140">
                  <c:v>2020/06/24</c:v>
                </c:pt>
                <c:pt idx="1141">
                  <c:v>2020/06/23</c:v>
                </c:pt>
                <c:pt idx="1142">
                  <c:v>2020/06/20</c:v>
                </c:pt>
                <c:pt idx="1143">
                  <c:v>2020/06/18</c:v>
                </c:pt>
                <c:pt idx="1144">
                  <c:v>2020/06/17</c:v>
                </c:pt>
                <c:pt idx="1145">
                  <c:v>2020/06/16</c:v>
                </c:pt>
                <c:pt idx="1146">
                  <c:v>2020/06/13</c:v>
                </c:pt>
                <c:pt idx="1147">
                  <c:v>2020/06/12</c:v>
                </c:pt>
                <c:pt idx="1148">
                  <c:v>2020/06/11</c:v>
                </c:pt>
                <c:pt idx="1149">
                  <c:v>2020/06/10</c:v>
                </c:pt>
                <c:pt idx="1150">
                  <c:v>2020/06/09</c:v>
                </c:pt>
                <c:pt idx="1151">
                  <c:v>2020/06/06</c:v>
                </c:pt>
                <c:pt idx="1152">
                  <c:v>2020/06/05</c:v>
                </c:pt>
                <c:pt idx="1153">
                  <c:v>2020/06/03</c:v>
                </c:pt>
                <c:pt idx="1154">
                  <c:v>2020/06/02</c:v>
                </c:pt>
                <c:pt idx="1155">
                  <c:v>2020/05/30</c:v>
                </c:pt>
                <c:pt idx="1156">
                  <c:v>2020/05/28</c:v>
                </c:pt>
                <c:pt idx="1157">
                  <c:v>2020/05/27</c:v>
                </c:pt>
                <c:pt idx="1158">
                  <c:v>2020/05/26</c:v>
                </c:pt>
                <c:pt idx="1159">
                  <c:v>2020/05/23</c:v>
                </c:pt>
                <c:pt idx="1160">
                  <c:v>2020/05/22</c:v>
                </c:pt>
                <c:pt idx="1161">
                  <c:v>2020/05/21</c:v>
                </c:pt>
                <c:pt idx="1162">
                  <c:v>2020/05/20</c:v>
                </c:pt>
                <c:pt idx="1163">
                  <c:v>2020/05/19</c:v>
                </c:pt>
                <c:pt idx="1164">
                  <c:v>2020/05/16</c:v>
                </c:pt>
                <c:pt idx="1165">
                  <c:v>2020/05/15</c:v>
                </c:pt>
                <c:pt idx="1166">
                  <c:v>2020/05/14</c:v>
                </c:pt>
                <c:pt idx="1167">
                  <c:v>2020/05/13</c:v>
                </c:pt>
                <c:pt idx="1168">
                  <c:v>2020/05/12</c:v>
                </c:pt>
                <c:pt idx="1169">
                  <c:v>2020/05/09</c:v>
                </c:pt>
                <c:pt idx="1170">
                  <c:v>2020/05/08</c:v>
                </c:pt>
                <c:pt idx="1171">
                  <c:v>2020/05/07</c:v>
                </c:pt>
                <c:pt idx="1172">
                  <c:v>2020/05/06</c:v>
                </c:pt>
                <c:pt idx="1173">
                  <c:v>2020/05/05</c:v>
                </c:pt>
                <c:pt idx="1174">
                  <c:v>2020/05/01</c:v>
                </c:pt>
                <c:pt idx="1175">
                  <c:v>2020/04/30</c:v>
                </c:pt>
                <c:pt idx="1176">
                  <c:v>2020/04/29</c:v>
                </c:pt>
                <c:pt idx="1177">
                  <c:v>2020/04/28</c:v>
                </c:pt>
                <c:pt idx="1178">
                  <c:v>2020/04/25</c:v>
                </c:pt>
                <c:pt idx="1179">
                  <c:v>2020/04/24</c:v>
                </c:pt>
                <c:pt idx="1180">
                  <c:v>2020/04/23</c:v>
                </c:pt>
                <c:pt idx="1181">
                  <c:v>2020/04/22</c:v>
                </c:pt>
                <c:pt idx="1182">
                  <c:v>2020/04/21</c:v>
                </c:pt>
                <c:pt idx="1183">
                  <c:v>2020/04/18</c:v>
                </c:pt>
                <c:pt idx="1184">
                  <c:v>2020/04/17</c:v>
                </c:pt>
                <c:pt idx="1185">
                  <c:v>2020/04/16</c:v>
                </c:pt>
                <c:pt idx="1186">
                  <c:v>2020/04/15</c:v>
                </c:pt>
                <c:pt idx="1187">
                  <c:v>2020/04/14</c:v>
                </c:pt>
                <c:pt idx="1188">
                  <c:v>2020/04/11</c:v>
                </c:pt>
                <c:pt idx="1189">
                  <c:v>2020/04/10</c:v>
                </c:pt>
                <c:pt idx="1190">
                  <c:v>2020/04/09</c:v>
                </c:pt>
                <c:pt idx="1191">
                  <c:v>2020/04/08</c:v>
                </c:pt>
                <c:pt idx="1192">
                  <c:v>2020/04/07</c:v>
                </c:pt>
                <c:pt idx="1193">
                  <c:v>2020/04/02</c:v>
                </c:pt>
                <c:pt idx="1194">
                  <c:v>2020/03/31</c:v>
                </c:pt>
                <c:pt idx="1195">
                  <c:v>2020/03/28</c:v>
                </c:pt>
                <c:pt idx="1196">
                  <c:v>2020/03/27</c:v>
                </c:pt>
                <c:pt idx="1197">
                  <c:v>2020/03/26</c:v>
                </c:pt>
                <c:pt idx="1198">
                  <c:v>2020/03/25</c:v>
                </c:pt>
                <c:pt idx="1199">
                  <c:v>2020/03/24</c:v>
                </c:pt>
                <c:pt idx="1200">
                  <c:v>2020/03/21</c:v>
                </c:pt>
                <c:pt idx="1201">
                  <c:v>2020/03/20</c:v>
                </c:pt>
                <c:pt idx="1202">
                  <c:v>2020/03/19</c:v>
                </c:pt>
                <c:pt idx="1203">
                  <c:v>2020/03/18</c:v>
                </c:pt>
                <c:pt idx="1204">
                  <c:v>2020/03/17</c:v>
                </c:pt>
                <c:pt idx="1205">
                  <c:v>2020/03/14</c:v>
                </c:pt>
                <c:pt idx="1206">
                  <c:v>2020/03/13</c:v>
                </c:pt>
                <c:pt idx="1207">
                  <c:v>2020/03/12</c:v>
                </c:pt>
                <c:pt idx="1208">
                  <c:v>2020/03/11</c:v>
                </c:pt>
                <c:pt idx="1209">
                  <c:v>2020/03/10</c:v>
                </c:pt>
                <c:pt idx="1210">
                  <c:v>2020/03/07</c:v>
                </c:pt>
                <c:pt idx="1211">
                  <c:v>2020/03/06</c:v>
                </c:pt>
                <c:pt idx="1212">
                  <c:v>2020/03/05</c:v>
                </c:pt>
                <c:pt idx="1213">
                  <c:v>2020/03/04</c:v>
                </c:pt>
                <c:pt idx="1214">
                  <c:v>2020/03/03</c:v>
                </c:pt>
                <c:pt idx="1215">
                  <c:v>2020/02/28</c:v>
                </c:pt>
                <c:pt idx="1216">
                  <c:v>2020/02/26</c:v>
                </c:pt>
                <c:pt idx="1217">
                  <c:v>2020/02/25</c:v>
                </c:pt>
                <c:pt idx="1218">
                  <c:v>2020/02/22</c:v>
                </c:pt>
                <c:pt idx="1219">
                  <c:v>2020/02/21</c:v>
                </c:pt>
                <c:pt idx="1220">
                  <c:v>2020/02/20</c:v>
                </c:pt>
                <c:pt idx="1221">
                  <c:v>2020/02/19</c:v>
                </c:pt>
                <c:pt idx="1222">
                  <c:v>2020/02/18</c:v>
                </c:pt>
                <c:pt idx="1223">
                  <c:v>2020/02/15</c:v>
                </c:pt>
              </c:strCache>
            </c:strRef>
          </c:cat>
          <c:val>
            <c:numRef>
              <c:f>週期分析!$D$2:$D$1225</c:f>
              <c:numCache>
                <c:formatCode>#,##0.00_ ;[Red]\-#,##0.00\ </c:formatCode>
                <c:ptCount val="1224"/>
                <c:pt idx="0">
                  <c:v>-75099.611999999994</c:v>
                </c:pt>
                <c:pt idx="1">
                  <c:v>-75099.611999999994</c:v>
                </c:pt>
                <c:pt idx="2">
                  <c:v>-39376.679999999993</c:v>
                </c:pt>
                <c:pt idx="3">
                  <c:v>-97092.101999999984</c:v>
                </c:pt>
                <c:pt idx="4">
                  <c:v>-69559.62999999999</c:v>
                </c:pt>
                <c:pt idx="5">
                  <c:v>-75099.611999999994</c:v>
                </c:pt>
                <c:pt idx="6">
                  <c:v>-49082.261999999995</c:v>
                </c:pt>
                <c:pt idx="7">
                  <c:v>-34805.1</c:v>
                </c:pt>
                <c:pt idx="8">
                  <c:v>-17700.760000000002</c:v>
                </c:pt>
                <c:pt idx="9">
                  <c:v>-98985.16399999999</c:v>
                </c:pt>
                <c:pt idx="10">
                  <c:v>-75359.774000000005</c:v>
                </c:pt>
                <c:pt idx="11">
                  <c:v>-79828.881999999998</c:v>
                </c:pt>
                <c:pt idx="12">
                  <c:v>-79828.881999999998</c:v>
                </c:pt>
                <c:pt idx="13">
                  <c:v>-89973.255999999994</c:v>
                </c:pt>
                <c:pt idx="14">
                  <c:v>-90646.937999999995</c:v>
                </c:pt>
                <c:pt idx="15">
                  <c:v>-76668.072</c:v>
                </c:pt>
                <c:pt idx="16">
                  <c:v>-79828.881999999998</c:v>
                </c:pt>
                <c:pt idx="17">
                  <c:v>-55435.903999999995</c:v>
                </c:pt>
                <c:pt idx="18">
                  <c:v>-90604.157999999996</c:v>
                </c:pt>
                <c:pt idx="19">
                  <c:v>-98980.785999999993</c:v>
                </c:pt>
                <c:pt idx="20">
                  <c:v>-99874.305999999997</c:v>
                </c:pt>
                <c:pt idx="21">
                  <c:v>-85767.478000000003</c:v>
                </c:pt>
                <c:pt idx="22">
                  <c:v>-68140.224000000002</c:v>
                </c:pt>
                <c:pt idx="23">
                  <c:v>-79444.789999999994</c:v>
                </c:pt>
                <c:pt idx="24">
                  <c:v>-98975.948000000004</c:v>
                </c:pt>
                <c:pt idx="25">
                  <c:v>-64165.585999999996</c:v>
                </c:pt>
                <c:pt idx="26">
                  <c:v>-104534.89</c:v>
                </c:pt>
                <c:pt idx="27">
                  <c:v>-88416.077999999994</c:v>
                </c:pt>
                <c:pt idx="28">
                  <c:v>-79828.881999999998</c:v>
                </c:pt>
                <c:pt idx="29">
                  <c:v>-60353.125999999997</c:v>
                </c:pt>
                <c:pt idx="30">
                  <c:v>-87699.921999999991</c:v>
                </c:pt>
                <c:pt idx="31">
                  <c:v>-79828.881999999998</c:v>
                </c:pt>
                <c:pt idx="32">
                  <c:v>-4729.2700000000041</c:v>
                </c:pt>
                <c:pt idx="33">
                  <c:v>-79828.881999999998</c:v>
                </c:pt>
                <c:pt idx="34">
                  <c:v>-74339.73</c:v>
                </c:pt>
                <c:pt idx="35">
                  <c:v>-73497.436000000002</c:v>
                </c:pt>
                <c:pt idx="36">
                  <c:v>-89474.338000000003</c:v>
                </c:pt>
                <c:pt idx="37">
                  <c:v>-98982.83</c:v>
                </c:pt>
                <c:pt idx="38">
                  <c:v>-125635.07999999999</c:v>
                </c:pt>
                <c:pt idx="39">
                  <c:v>-97092.038</c:v>
                </c:pt>
                <c:pt idx="40">
                  <c:v>-98130.673999999999</c:v>
                </c:pt>
                <c:pt idx="41">
                  <c:v>-113089.57799999999</c:v>
                </c:pt>
                <c:pt idx="42">
                  <c:v>-94822.2</c:v>
                </c:pt>
                <c:pt idx="43">
                  <c:v>-60964.255999999994</c:v>
                </c:pt>
                <c:pt idx="44">
                  <c:v>-100371.228</c:v>
                </c:pt>
                <c:pt idx="45">
                  <c:v>-106012.094</c:v>
                </c:pt>
                <c:pt idx="46">
                  <c:v>-111836.70599999999</c:v>
                </c:pt>
                <c:pt idx="47">
                  <c:v>-111979.79</c:v>
                </c:pt>
                <c:pt idx="48">
                  <c:v>-142983.70000000001</c:v>
                </c:pt>
                <c:pt idx="49">
                  <c:v>-125144.18399999999</c:v>
                </c:pt>
                <c:pt idx="50">
                  <c:v>-100306.63399999999</c:v>
                </c:pt>
                <c:pt idx="51">
                  <c:v>-106012.094</c:v>
                </c:pt>
                <c:pt idx="52">
                  <c:v>-94497.186000000002</c:v>
                </c:pt>
                <c:pt idx="53">
                  <c:v>-114896.09999999999</c:v>
                </c:pt>
                <c:pt idx="54">
                  <c:v>-85712.244000000006</c:v>
                </c:pt>
                <c:pt idx="55">
                  <c:v>-97535.266000000003</c:v>
                </c:pt>
                <c:pt idx="56">
                  <c:v>-93707.194000000003</c:v>
                </c:pt>
                <c:pt idx="57">
                  <c:v>-134043.03200000001</c:v>
                </c:pt>
                <c:pt idx="58">
                  <c:v>-114461.586</c:v>
                </c:pt>
                <c:pt idx="59">
                  <c:v>-136403.26799999998</c:v>
                </c:pt>
                <c:pt idx="60">
                  <c:v>-96077.255999999994</c:v>
                </c:pt>
                <c:pt idx="61">
                  <c:v>-93096.319999999992</c:v>
                </c:pt>
                <c:pt idx="62">
                  <c:v>-101436.486</c:v>
                </c:pt>
                <c:pt idx="63">
                  <c:v>-53712.479999999996</c:v>
                </c:pt>
                <c:pt idx="64">
                  <c:v>-42652.803999999989</c:v>
                </c:pt>
                <c:pt idx="65">
                  <c:v>-124832.50999999998</c:v>
                </c:pt>
                <c:pt idx="66">
                  <c:v>-89311.825999999986</c:v>
                </c:pt>
                <c:pt idx="67">
                  <c:v>-126596.90999999999</c:v>
                </c:pt>
                <c:pt idx="68">
                  <c:v>-136999.91799999998</c:v>
                </c:pt>
                <c:pt idx="69">
                  <c:v>-140636.15599999999</c:v>
                </c:pt>
                <c:pt idx="70">
                  <c:v>-138877.19199999998</c:v>
                </c:pt>
                <c:pt idx="71">
                  <c:v>-111063.80799999999</c:v>
                </c:pt>
                <c:pt idx="72">
                  <c:v>-207582</c:v>
                </c:pt>
                <c:pt idx="73">
                  <c:v>-150068.264</c:v>
                </c:pt>
                <c:pt idx="74">
                  <c:v>-139542.04800000001</c:v>
                </c:pt>
                <c:pt idx="75">
                  <c:v>-221562.11</c:v>
                </c:pt>
                <c:pt idx="76">
                  <c:v>-215886.514</c:v>
                </c:pt>
                <c:pt idx="77">
                  <c:v>-141699.25</c:v>
                </c:pt>
                <c:pt idx="78">
                  <c:v>-150581.666</c:v>
                </c:pt>
                <c:pt idx="79">
                  <c:v>-180265.12400000001</c:v>
                </c:pt>
                <c:pt idx="80">
                  <c:v>-97674.902000000002</c:v>
                </c:pt>
                <c:pt idx="81">
                  <c:v>-144354.58800000002</c:v>
                </c:pt>
                <c:pt idx="82">
                  <c:v>-155398.29200000002</c:v>
                </c:pt>
                <c:pt idx="83">
                  <c:v>-171788.462</c:v>
                </c:pt>
                <c:pt idx="84">
                  <c:v>-175069.41200000001</c:v>
                </c:pt>
                <c:pt idx="85">
                  <c:v>-161498.48800000001</c:v>
                </c:pt>
                <c:pt idx="86">
                  <c:v>-192647.598</c:v>
                </c:pt>
                <c:pt idx="87">
                  <c:v>-183359.484</c:v>
                </c:pt>
                <c:pt idx="88">
                  <c:v>-226059.08799999999</c:v>
                </c:pt>
                <c:pt idx="89">
                  <c:v>-179004.47200000001</c:v>
                </c:pt>
                <c:pt idx="90">
                  <c:v>-222356.886</c:v>
                </c:pt>
                <c:pt idx="91">
                  <c:v>-184564.46799999999</c:v>
                </c:pt>
                <c:pt idx="92">
                  <c:v>-152784.53599999999</c:v>
                </c:pt>
                <c:pt idx="93">
                  <c:v>-178369.68400000001</c:v>
                </c:pt>
                <c:pt idx="94">
                  <c:v>-141960.80800000002</c:v>
                </c:pt>
                <c:pt idx="95">
                  <c:v>-206946.16200000001</c:v>
                </c:pt>
                <c:pt idx="96">
                  <c:v>-63330.960000000006</c:v>
                </c:pt>
                <c:pt idx="97">
                  <c:v>-126570.302</c:v>
                </c:pt>
                <c:pt idx="98">
                  <c:v>-85888.995999999999</c:v>
                </c:pt>
                <c:pt idx="99">
                  <c:v>-161864.758</c:v>
                </c:pt>
                <c:pt idx="100">
                  <c:v>-133872.45600000001</c:v>
                </c:pt>
                <c:pt idx="101">
                  <c:v>-189818.92600000001</c:v>
                </c:pt>
                <c:pt idx="102">
                  <c:v>-108298.834</c:v>
                </c:pt>
                <c:pt idx="103">
                  <c:v>-124249.10800000001</c:v>
                </c:pt>
                <c:pt idx="104">
                  <c:v>-154402.28</c:v>
                </c:pt>
                <c:pt idx="105">
                  <c:v>-165373.80000000002</c:v>
                </c:pt>
                <c:pt idx="106">
                  <c:v>-130566.762</c:v>
                </c:pt>
                <c:pt idx="107">
                  <c:v>-168649.16800000001</c:v>
                </c:pt>
                <c:pt idx="108">
                  <c:v>-161154.87</c:v>
                </c:pt>
                <c:pt idx="109">
                  <c:v>-163417.04399999999</c:v>
                </c:pt>
                <c:pt idx="110">
                  <c:v>-193206.712</c:v>
                </c:pt>
                <c:pt idx="111">
                  <c:v>-76097.038</c:v>
                </c:pt>
                <c:pt idx="112">
                  <c:v>-169740.2</c:v>
                </c:pt>
                <c:pt idx="113">
                  <c:v>-132195.31400000001</c:v>
                </c:pt>
                <c:pt idx="114">
                  <c:v>-222041.94400000002</c:v>
                </c:pt>
                <c:pt idx="115">
                  <c:v>-180196.992</c:v>
                </c:pt>
                <c:pt idx="116">
                  <c:v>-177288.20800000001</c:v>
                </c:pt>
                <c:pt idx="117">
                  <c:v>-223861.492</c:v>
                </c:pt>
                <c:pt idx="118">
                  <c:v>-142646.84400000001</c:v>
                </c:pt>
                <c:pt idx="119">
                  <c:v>-176570.932</c:v>
                </c:pt>
                <c:pt idx="120">
                  <c:v>-197120.98</c:v>
                </c:pt>
                <c:pt idx="121">
                  <c:v>-169044.05799999999</c:v>
                </c:pt>
                <c:pt idx="122">
                  <c:v>-46861.368000000017</c:v>
                </c:pt>
                <c:pt idx="123">
                  <c:v>-168275.01200000002</c:v>
                </c:pt>
                <c:pt idx="124">
                  <c:v>-105003.36200000001</c:v>
                </c:pt>
                <c:pt idx="125">
                  <c:v>-219301.93599999999</c:v>
                </c:pt>
                <c:pt idx="126">
                  <c:v>-153196.79800000001</c:v>
                </c:pt>
                <c:pt idx="127">
                  <c:v>-171711.64600000001</c:v>
                </c:pt>
                <c:pt idx="128">
                  <c:v>-140231.96</c:v>
                </c:pt>
                <c:pt idx="129">
                  <c:v>-194216.86000000002</c:v>
                </c:pt>
                <c:pt idx="130">
                  <c:v>0</c:v>
                </c:pt>
                <c:pt idx="131">
                  <c:v>-157081.15</c:v>
                </c:pt>
                <c:pt idx="132">
                  <c:v>-139485.55000000002</c:v>
                </c:pt>
                <c:pt idx="133">
                  <c:v>-114735.89800000002</c:v>
                </c:pt>
                <c:pt idx="134">
                  <c:v>-153890.06</c:v>
                </c:pt>
                <c:pt idx="135">
                  <c:v>0</c:v>
                </c:pt>
                <c:pt idx="136">
                  <c:v>-175552.16999999998</c:v>
                </c:pt>
                <c:pt idx="137">
                  <c:v>-21563.562000000005</c:v>
                </c:pt>
                <c:pt idx="138">
                  <c:v>-135117.39799999999</c:v>
                </c:pt>
                <c:pt idx="139">
                  <c:v>-153039.734</c:v>
                </c:pt>
                <c:pt idx="140">
                  <c:v>-143947.25399999999</c:v>
                </c:pt>
                <c:pt idx="141">
                  <c:v>-112672.658</c:v>
                </c:pt>
                <c:pt idx="142">
                  <c:v>-83378.911999999997</c:v>
                </c:pt>
                <c:pt idx="143">
                  <c:v>0</c:v>
                </c:pt>
                <c:pt idx="144">
                  <c:v>-65070.546000000017</c:v>
                </c:pt>
                <c:pt idx="145">
                  <c:v>-86743.950000000012</c:v>
                </c:pt>
                <c:pt idx="146">
                  <c:v>-32810.91800000002</c:v>
                </c:pt>
                <c:pt idx="147">
                  <c:v>-73251.224000000017</c:v>
                </c:pt>
                <c:pt idx="148">
                  <c:v>-127891.25000000001</c:v>
                </c:pt>
                <c:pt idx="149">
                  <c:v>-163257.45200000002</c:v>
                </c:pt>
                <c:pt idx="150">
                  <c:v>-163255.44600000003</c:v>
                </c:pt>
                <c:pt idx="151">
                  <c:v>-96647.896000000008</c:v>
                </c:pt>
                <c:pt idx="152">
                  <c:v>-146649.91200000001</c:v>
                </c:pt>
                <c:pt idx="153">
                  <c:v>-150465.67200000002</c:v>
                </c:pt>
                <c:pt idx="154">
                  <c:v>-14842.358000000022</c:v>
                </c:pt>
                <c:pt idx="155">
                  <c:v>-122766.27800000002</c:v>
                </c:pt>
                <c:pt idx="156">
                  <c:v>-145864.72600000002</c:v>
                </c:pt>
                <c:pt idx="157">
                  <c:v>-65109.820000000014</c:v>
                </c:pt>
                <c:pt idx="158">
                  <c:v>-194497.848</c:v>
                </c:pt>
                <c:pt idx="159">
                  <c:v>-143221.39400000003</c:v>
                </c:pt>
                <c:pt idx="160">
                  <c:v>-135600.67000000001</c:v>
                </c:pt>
                <c:pt idx="161">
                  <c:v>-185845.60200000001</c:v>
                </c:pt>
                <c:pt idx="162">
                  <c:v>-140043.64800000002</c:v>
                </c:pt>
                <c:pt idx="163">
                  <c:v>-130633.16400000002</c:v>
                </c:pt>
                <c:pt idx="164">
                  <c:v>-30374.244000000021</c:v>
                </c:pt>
                <c:pt idx="165">
                  <c:v>0</c:v>
                </c:pt>
                <c:pt idx="166">
                  <c:v>-126696.65599999999</c:v>
                </c:pt>
                <c:pt idx="167">
                  <c:v>-142998.37400000001</c:v>
                </c:pt>
                <c:pt idx="168">
                  <c:v>-139885.16999999998</c:v>
                </c:pt>
                <c:pt idx="169">
                  <c:v>-90218.42</c:v>
                </c:pt>
                <c:pt idx="170">
                  <c:v>-89749.785999999993</c:v>
                </c:pt>
                <c:pt idx="171">
                  <c:v>-105455.758</c:v>
                </c:pt>
                <c:pt idx="172">
                  <c:v>-125851.162</c:v>
                </c:pt>
                <c:pt idx="173">
                  <c:v>-71052.501999999993</c:v>
                </c:pt>
                <c:pt idx="174">
                  <c:v>-105918.54399999999</c:v>
                </c:pt>
                <c:pt idx="175">
                  <c:v>-100048.01999999999</c:v>
                </c:pt>
                <c:pt idx="176">
                  <c:v>-79843.741999999998</c:v>
                </c:pt>
                <c:pt idx="177">
                  <c:v>-101955.70199999999</c:v>
                </c:pt>
                <c:pt idx="178">
                  <c:v>-132943.66999999998</c:v>
                </c:pt>
                <c:pt idx="179">
                  <c:v>-52157.767999999996</c:v>
                </c:pt>
                <c:pt idx="180">
                  <c:v>-170304.372</c:v>
                </c:pt>
                <c:pt idx="181">
                  <c:v>-130683.95999999999</c:v>
                </c:pt>
                <c:pt idx="182">
                  <c:v>-133862.75599999999</c:v>
                </c:pt>
                <c:pt idx="183">
                  <c:v>-62098.088000000003</c:v>
                </c:pt>
                <c:pt idx="184">
                  <c:v>-104242.84599999999</c:v>
                </c:pt>
                <c:pt idx="185">
                  <c:v>-127386.436</c:v>
                </c:pt>
                <c:pt idx="186">
                  <c:v>-68444.040000000008</c:v>
                </c:pt>
                <c:pt idx="187">
                  <c:v>-149060.03400000001</c:v>
                </c:pt>
                <c:pt idx="188">
                  <c:v>-150176.46200000003</c:v>
                </c:pt>
                <c:pt idx="189">
                  <c:v>-182482.28200000004</c:v>
                </c:pt>
                <c:pt idx="190">
                  <c:v>-210029.75600000002</c:v>
                </c:pt>
                <c:pt idx="191">
                  <c:v>-194506.92600000001</c:v>
                </c:pt>
                <c:pt idx="192">
                  <c:v>-199637.96800000002</c:v>
                </c:pt>
                <c:pt idx="193">
                  <c:v>-172337.046</c:v>
                </c:pt>
                <c:pt idx="194">
                  <c:v>-210357.89</c:v>
                </c:pt>
                <c:pt idx="195">
                  <c:v>-239210.62200000003</c:v>
                </c:pt>
                <c:pt idx="196">
                  <c:v>-209273.016</c:v>
                </c:pt>
                <c:pt idx="197">
                  <c:v>-257775.08400000003</c:v>
                </c:pt>
                <c:pt idx="198">
                  <c:v>-161418.93200000003</c:v>
                </c:pt>
                <c:pt idx="199">
                  <c:v>-111916.52000000002</c:v>
                </c:pt>
                <c:pt idx="200">
                  <c:v>-205979.94600000003</c:v>
                </c:pt>
                <c:pt idx="201">
                  <c:v>-218747.14</c:v>
                </c:pt>
                <c:pt idx="202">
                  <c:v>-191187.76</c:v>
                </c:pt>
                <c:pt idx="203">
                  <c:v>-209930.92800000001</c:v>
                </c:pt>
                <c:pt idx="204">
                  <c:v>-213938.14</c:v>
                </c:pt>
                <c:pt idx="205">
                  <c:v>-188140.24600000001</c:v>
                </c:pt>
                <c:pt idx="206">
                  <c:v>-138883.70200000002</c:v>
                </c:pt>
                <c:pt idx="207">
                  <c:v>-269224.40399999998</c:v>
                </c:pt>
                <c:pt idx="208">
                  <c:v>-209313.47200000001</c:v>
                </c:pt>
                <c:pt idx="209">
                  <c:v>-205861.12600000002</c:v>
                </c:pt>
                <c:pt idx="210">
                  <c:v>-175952.30800000002</c:v>
                </c:pt>
                <c:pt idx="211">
                  <c:v>-133583.61600000001</c:v>
                </c:pt>
                <c:pt idx="212">
                  <c:v>-206158.43800000002</c:v>
                </c:pt>
                <c:pt idx="213">
                  <c:v>-98008.034000000014</c:v>
                </c:pt>
                <c:pt idx="214">
                  <c:v>-117402.774</c:v>
                </c:pt>
                <c:pt idx="215">
                  <c:v>-232075.83200000002</c:v>
                </c:pt>
                <c:pt idx="216">
                  <c:v>-204375.55600000001</c:v>
                </c:pt>
                <c:pt idx="217">
                  <c:v>-196595.09400000001</c:v>
                </c:pt>
                <c:pt idx="218">
                  <c:v>-221763.64600000001</c:v>
                </c:pt>
                <c:pt idx="219">
                  <c:v>-147181.41399999999</c:v>
                </c:pt>
                <c:pt idx="220">
                  <c:v>-175976.58000000002</c:v>
                </c:pt>
                <c:pt idx="221">
                  <c:v>-250319.37400000001</c:v>
                </c:pt>
                <c:pt idx="222">
                  <c:v>-235762.80200000003</c:v>
                </c:pt>
                <c:pt idx="223">
                  <c:v>-230390.15400000001</c:v>
                </c:pt>
                <c:pt idx="224">
                  <c:v>-212453.16</c:v>
                </c:pt>
                <c:pt idx="225">
                  <c:v>-187490.834</c:v>
                </c:pt>
                <c:pt idx="226">
                  <c:v>-204375.55600000001</c:v>
                </c:pt>
                <c:pt idx="227">
                  <c:v>-219406.652</c:v>
                </c:pt>
                <c:pt idx="228">
                  <c:v>-213363.40600000002</c:v>
                </c:pt>
                <c:pt idx="229">
                  <c:v>-201729.21600000001</c:v>
                </c:pt>
                <c:pt idx="230">
                  <c:v>-208945.89600000001</c:v>
                </c:pt>
                <c:pt idx="231">
                  <c:v>-207071.80200000003</c:v>
                </c:pt>
                <c:pt idx="232">
                  <c:v>-163904.42200000002</c:v>
                </c:pt>
                <c:pt idx="233">
                  <c:v>-212773.924</c:v>
                </c:pt>
                <c:pt idx="234">
                  <c:v>-207122.56</c:v>
                </c:pt>
                <c:pt idx="235">
                  <c:v>-184440.85</c:v>
                </c:pt>
                <c:pt idx="236">
                  <c:v>-221009.16</c:v>
                </c:pt>
                <c:pt idx="237">
                  <c:v>-215748.848</c:v>
                </c:pt>
                <c:pt idx="238">
                  <c:v>-221130.14</c:v>
                </c:pt>
                <c:pt idx="239">
                  <c:v>-196147.16600000003</c:v>
                </c:pt>
                <c:pt idx="240">
                  <c:v>-193751.88200000001</c:v>
                </c:pt>
                <c:pt idx="241">
                  <c:v>-240264.908</c:v>
                </c:pt>
                <c:pt idx="242">
                  <c:v>-203529.212</c:v>
                </c:pt>
                <c:pt idx="243">
                  <c:v>-238672.47000000003</c:v>
                </c:pt>
                <c:pt idx="244">
                  <c:v>-161255.61000000002</c:v>
                </c:pt>
                <c:pt idx="245">
                  <c:v>-43949.541999999987</c:v>
                </c:pt>
                <c:pt idx="246">
                  <c:v>-202953.84000000003</c:v>
                </c:pt>
                <c:pt idx="247">
                  <c:v>-217154.45800000001</c:v>
                </c:pt>
                <c:pt idx="248">
                  <c:v>0</c:v>
                </c:pt>
                <c:pt idx="249">
                  <c:v>-109487.34</c:v>
                </c:pt>
                <c:pt idx="250">
                  <c:v>-102807.83199999999</c:v>
                </c:pt>
                <c:pt idx="251">
                  <c:v>-85651.265999999989</c:v>
                </c:pt>
                <c:pt idx="252">
                  <c:v>-80430.195999999996</c:v>
                </c:pt>
                <c:pt idx="253">
                  <c:v>-76089.87999999999</c:v>
                </c:pt>
                <c:pt idx="254">
                  <c:v>-83172.335999999996</c:v>
                </c:pt>
                <c:pt idx="255">
                  <c:v>-95568.727999999988</c:v>
                </c:pt>
                <c:pt idx="256">
                  <c:v>-84366.487999999998</c:v>
                </c:pt>
                <c:pt idx="257">
                  <c:v>-86835.425999999992</c:v>
                </c:pt>
                <c:pt idx="258">
                  <c:v>-104108.47399999999</c:v>
                </c:pt>
                <c:pt idx="259">
                  <c:v>-83030.429999999993</c:v>
                </c:pt>
                <c:pt idx="260">
                  <c:v>-82847.463999999993</c:v>
                </c:pt>
                <c:pt idx="261">
                  <c:v>-165577.86000000002</c:v>
                </c:pt>
                <c:pt idx="262">
                  <c:v>-144329.18200000003</c:v>
                </c:pt>
                <c:pt idx="263">
                  <c:v>-143211.68800000002</c:v>
                </c:pt>
                <c:pt idx="264">
                  <c:v>-140547.00800000003</c:v>
                </c:pt>
                <c:pt idx="265">
                  <c:v>-145371.83200000002</c:v>
                </c:pt>
                <c:pt idx="266">
                  <c:v>-171668.05000000002</c:v>
                </c:pt>
                <c:pt idx="267">
                  <c:v>-127458.944</c:v>
                </c:pt>
                <c:pt idx="268">
                  <c:v>-150194.49</c:v>
                </c:pt>
                <c:pt idx="269">
                  <c:v>-176967.08199999999</c:v>
                </c:pt>
                <c:pt idx="270">
                  <c:v>-141461.32800000001</c:v>
                </c:pt>
                <c:pt idx="271">
                  <c:v>-136202.28400000001</c:v>
                </c:pt>
                <c:pt idx="272">
                  <c:v>-179446.01200000002</c:v>
                </c:pt>
                <c:pt idx="273">
                  <c:v>-176392.39600000001</c:v>
                </c:pt>
                <c:pt idx="274">
                  <c:v>-163424.95600000001</c:v>
                </c:pt>
                <c:pt idx="275">
                  <c:v>-177981.976</c:v>
                </c:pt>
                <c:pt idx="276">
                  <c:v>-129491.40000000001</c:v>
                </c:pt>
                <c:pt idx="277">
                  <c:v>-180511.67200000002</c:v>
                </c:pt>
                <c:pt idx="278">
                  <c:v>-163522.166</c:v>
                </c:pt>
                <c:pt idx="279">
                  <c:v>-146688.5</c:v>
                </c:pt>
                <c:pt idx="280">
                  <c:v>-143587.43799999999</c:v>
                </c:pt>
                <c:pt idx="281">
                  <c:v>-165664.39600000001</c:v>
                </c:pt>
                <c:pt idx="282">
                  <c:v>-181113.54</c:v>
                </c:pt>
                <c:pt idx="283">
                  <c:v>-162326.77799999999</c:v>
                </c:pt>
                <c:pt idx="284">
                  <c:v>-186750.50200000001</c:v>
                </c:pt>
                <c:pt idx="285">
                  <c:v>-163257.21600000001</c:v>
                </c:pt>
                <c:pt idx="286">
                  <c:v>-193718.954</c:v>
                </c:pt>
                <c:pt idx="287">
                  <c:v>-168831.774</c:v>
                </c:pt>
                <c:pt idx="288">
                  <c:v>-168453.962</c:v>
                </c:pt>
                <c:pt idx="289">
                  <c:v>-178263.53</c:v>
                </c:pt>
                <c:pt idx="290">
                  <c:v>-168627.78</c:v>
                </c:pt>
                <c:pt idx="291">
                  <c:v>-147411.334</c:v>
                </c:pt>
                <c:pt idx="292">
                  <c:v>-172646.43600000002</c:v>
                </c:pt>
                <c:pt idx="293">
                  <c:v>-159187.61199999999</c:v>
                </c:pt>
                <c:pt idx="294">
                  <c:v>-166725.71</c:v>
                </c:pt>
                <c:pt idx="295">
                  <c:v>-172045.60399999999</c:v>
                </c:pt>
                <c:pt idx="296">
                  <c:v>-138783.44</c:v>
                </c:pt>
                <c:pt idx="297">
                  <c:v>-204168.53200000001</c:v>
                </c:pt>
                <c:pt idx="298">
                  <c:v>-84041.700000000012</c:v>
                </c:pt>
                <c:pt idx="299">
                  <c:v>-165106.06</c:v>
                </c:pt>
                <c:pt idx="300">
                  <c:v>-102360.54000000001</c:v>
                </c:pt>
                <c:pt idx="301">
                  <c:v>-202128.554</c:v>
                </c:pt>
                <c:pt idx="302">
                  <c:v>-164178.92000000001</c:v>
                </c:pt>
                <c:pt idx="303">
                  <c:v>-144459.43400000001</c:v>
                </c:pt>
                <c:pt idx="304">
                  <c:v>-183700.46000000002</c:v>
                </c:pt>
                <c:pt idx="305">
                  <c:v>-156254.41</c:v>
                </c:pt>
                <c:pt idx="306">
                  <c:v>-171280.38</c:v>
                </c:pt>
                <c:pt idx="307">
                  <c:v>-169124.416</c:v>
                </c:pt>
                <c:pt idx="308">
                  <c:v>-160479.39000000001</c:v>
                </c:pt>
                <c:pt idx="309">
                  <c:v>-168546.46600000001</c:v>
                </c:pt>
                <c:pt idx="310">
                  <c:v>-168339.622</c:v>
                </c:pt>
                <c:pt idx="311">
                  <c:v>-185686.11000000002</c:v>
                </c:pt>
                <c:pt idx="312">
                  <c:v>-135998.73800000001</c:v>
                </c:pt>
                <c:pt idx="313">
                  <c:v>-139645.18600000002</c:v>
                </c:pt>
                <c:pt idx="314">
                  <c:v>-176526.954</c:v>
                </c:pt>
                <c:pt idx="315">
                  <c:v>-171271.584</c:v>
                </c:pt>
                <c:pt idx="316">
                  <c:v>-171290.16800000001</c:v>
                </c:pt>
                <c:pt idx="317">
                  <c:v>-118792.42200000001</c:v>
                </c:pt>
                <c:pt idx="318">
                  <c:v>-167528.56599999999</c:v>
                </c:pt>
                <c:pt idx="319">
                  <c:v>-25245.381999999983</c:v>
                </c:pt>
                <c:pt idx="320">
                  <c:v>-208160.98800000001</c:v>
                </c:pt>
                <c:pt idx="321">
                  <c:v>-189472.94</c:v>
                </c:pt>
                <c:pt idx="322">
                  <c:v>-154988.86000000002</c:v>
                </c:pt>
                <c:pt idx="323">
                  <c:v>-169538.92600000001</c:v>
                </c:pt>
                <c:pt idx="324">
                  <c:v>-15053.817999999999</c:v>
                </c:pt>
                <c:pt idx="325">
                  <c:v>-170451.66800000001</c:v>
                </c:pt>
                <c:pt idx="326">
                  <c:v>0</c:v>
                </c:pt>
                <c:pt idx="327">
                  <c:v>-66187.513999999996</c:v>
                </c:pt>
                <c:pt idx="328">
                  <c:v>-81059.740000000005</c:v>
                </c:pt>
                <c:pt idx="329">
                  <c:v>-56980.317999999999</c:v>
                </c:pt>
                <c:pt idx="330">
                  <c:v>-98970.40400000001</c:v>
                </c:pt>
                <c:pt idx="331">
                  <c:v>-36231.89</c:v>
                </c:pt>
                <c:pt idx="332">
                  <c:v>-43751.944000000003</c:v>
                </c:pt>
                <c:pt idx="333">
                  <c:v>-59138.422000000006</c:v>
                </c:pt>
                <c:pt idx="334">
                  <c:v>-61806.764000000003</c:v>
                </c:pt>
                <c:pt idx="335">
                  <c:v>-73067.372000000003</c:v>
                </c:pt>
                <c:pt idx="336">
                  <c:v>-57056.338000000003</c:v>
                </c:pt>
                <c:pt idx="337">
                  <c:v>-82709.263999999996</c:v>
                </c:pt>
                <c:pt idx="338">
                  <c:v>-12451.898000000001</c:v>
                </c:pt>
                <c:pt idx="339">
                  <c:v>-85362.79800000001</c:v>
                </c:pt>
                <c:pt idx="340">
                  <c:v>-47326.210000000006</c:v>
                </c:pt>
                <c:pt idx="341">
                  <c:v>-65075.306000000004</c:v>
                </c:pt>
                <c:pt idx="342">
                  <c:v>-78806.563999999998</c:v>
                </c:pt>
                <c:pt idx="343">
                  <c:v>-75914.182000000001</c:v>
                </c:pt>
                <c:pt idx="344">
                  <c:v>-154417.34400000001</c:v>
                </c:pt>
                <c:pt idx="345">
                  <c:v>-128981.21600000001</c:v>
                </c:pt>
                <c:pt idx="346">
                  <c:v>-146023.30600000001</c:v>
                </c:pt>
                <c:pt idx="347">
                  <c:v>-120670.36400000002</c:v>
                </c:pt>
                <c:pt idx="348">
                  <c:v>-154353.774</c:v>
                </c:pt>
                <c:pt idx="349">
                  <c:v>-169349.18800000002</c:v>
                </c:pt>
                <c:pt idx="350">
                  <c:v>-150389.89200000002</c:v>
                </c:pt>
                <c:pt idx="351">
                  <c:v>-175459.098</c:v>
                </c:pt>
                <c:pt idx="352">
                  <c:v>-159599.13400000002</c:v>
                </c:pt>
                <c:pt idx="353">
                  <c:v>-174344.182</c:v>
                </c:pt>
                <c:pt idx="354">
                  <c:v>-156860.712</c:v>
                </c:pt>
                <c:pt idx="355">
                  <c:v>-160842.258</c:v>
                </c:pt>
                <c:pt idx="356">
                  <c:v>-104003.50400000002</c:v>
                </c:pt>
                <c:pt idx="357">
                  <c:v>-163253.46600000001</c:v>
                </c:pt>
                <c:pt idx="358">
                  <c:v>-136102.33000000002</c:v>
                </c:pt>
                <c:pt idx="359">
                  <c:v>-154255.99000000002</c:v>
                </c:pt>
                <c:pt idx="360">
                  <c:v>-128560.17800000001</c:v>
                </c:pt>
                <c:pt idx="361">
                  <c:v>-154053.33000000002</c:v>
                </c:pt>
                <c:pt idx="362">
                  <c:v>-127444.72200000001</c:v>
                </c:pt>
                <c:pt idx="363">
                  <c:v>-139541.51400000002</c:v>
                </c:pt>
                <c:pt idx="364">
                  <c:v>-150452.72600000002</c:v>
                </c:pt>
                <c:pt idx="365">
                  <c:v>-148428.33600000001</c:v>
                </c:pt>
                <c:pt idx="366">
                  <c:v>-165823.47</c:v>
                </c:pt>
                <c:pt idx="367">
                  <c:v>-128095.28600000001</c:v>
                </c:pt>
                <c:pt idx="368">
                  <c:v>-151435.94400000002</c:v>
                </c:pt>
                <c:pt idx="369">
                  <c:v>-122667.12400000001</c:v>
                </c:pt>
                <c:pt idx="370">
                  <c:v>-139662.228</c:v>
                </c:pt>
                <c:pt idx="371">
                  <c:v>-146697.11800000002</c:v>
                </c:pt>
                <c:pt idx="372">
                  <c:v>-110864.64600000001</c:v>
                </c:pt>
                <c:pt idx="373">
                  <c:v>-170859.272</c:v>
                </c:pt>
                <c:pt idx="374">
                  <c:v>-121513.80000000002</c:v>
                </c:pt>
                <c:pt idx="375">
                  <c:v>-146404.598</c:v>
                </c:pt>
                <c:pt idx="376">
                  <c:v>-143793.03200000001</c:v>
                </c:pt>
                <c:pt idx="377">
                  <c:v>-150569.274</c:v>
                </c:pt>
                <c:pt idx="378">
                  <c:v>-182722.61600000001</c:v>
                </c:pt>
                <c:pt idx="379">
                  <c:v>-152957.38200000001</c:v>
                </c:pt>
                <c:pt idx="380">
                  <c:v>-87313.860000000015</c:v>
                </c:pt>
                <c:pt idx="381">
                  <c:v>-157302.10800000001</c:v>
                </c:pt>
                <c:pt idx="382">
                  <c:v>-192954.09600000002</c:v>
                </c:pt>
                <c:pt idx="383">
                  <c:v>-99386.430000000008</c:v>
                </c:pt>
                <c:pt idx="384">
                  <c:v>-140439.932</c:v>
                </c:pt>
                <c:pt idx="385">
                  <c:v>-163313.06400000001</c:v>
                </c:pt>
                <c:pt idx="386">
                  <c:v>-148917.08600000001</c:v>
                </c:pt>
                <c:pt idx="387">
                  <c:v>-144954.20000000001</c:v>
                </c:pt>
                <c:pt idx="388">
                  <c:v>-153459.516</c:v>
                </c:pt>
                <c:pt idx="389">
                  <c:v>-156778.64600000001</c:v>
                </c:pt>
                <c:pt idx="390">
                  <c:v>-144125.44</c:v>
                </c:pt>
                <c:pt idx="391">
                  <c:v>-143532.198</c:v>
                </c:pt>
                <c:pt idx="392">
                  <c:v>-154787.62600000002</c:v>
                </c:pt>
                <c:pt idx="393">
                  <c:v>-148221.47600000002</c:v>
                </c:pt>
                <c:pt idx="394">
                  <c:v>-133972.80800000002</c:v>
                </c:pt>
                <c:pt idx="395">
                  <c:v>-162648.628</c:v>
                </c:pt>
                <c:pt idx="396">
                  <c:v>-146188.704</c:v>
                </c:pt>
                <c:pt idx="397">
                  <c:v>-166554.24400000001</c:v>
                </c:pt>
                <c:pt idx="398">
                  <c:v>-134400.87</c:v>
                </c:pt>
                <c:pt idx="399">
                  <c:v>-152285.59600000002</c:v>
                </c:pt>
                <c:pt idx="400">
                  <c:v>-138862.628</c:v>
                </c:pt>
                <c:pt idx="401">
                  <c:v>-114970.31400000001</c:v>
                </c:pt>
                <c:pt idx="402">
                  <c:v>0</c:v>
                </c:pt>
                <c:pt idx="403">
                  <c:v>-65880.884000000005</c:v>
                </c:pt>
                <c:pt idx="404">
                  <c:v>-37563.894</c:v>
                </c:pt>
                <c:pt idx="405">
                  <c:v>-37766.69</c:v>
                </c:pt>
                <c:pt idx="406">
                  <c:v>-27629.133999999998</c:v>
                </c:pt>
                <c:pt idx="407">
                  <c:v>-61427.19</c:v>
                </c:pt>
                <c:pt idx="408">
                  <c:v>-66772.2</c:v>
                </c:pt>
                <c:pt idx="409">
                  <c:v>-92984.252000000008</c:v>
                </c:pt>
                <c:pt idx="410">
                  <c:v>-57597.781999999999</c:v>
                </c:pt>
                <c:pt idx="411">
                  <c:v>-63771.95</c:v>
                </c:pt>
                <c:pt idx="412">
                  <c:v>-59934.754000000001</c:v>
                </c:pt>
                <c:pt idx="413">
                  <c:v>-44732.771999999997</c:v>
                </c:pt>
                <c:pt idx="414">
                  <c:v>-89241.131999999998</c:v>
                </c:pt>
                <c:pt idx="415">
                  <c:v>-61610.697999999997</c:v>
                </c:pt>
                <c:pt idx="416">
                  <c:v>-71251.23</c:v>
                </c:pt>
                <c:pt idx="417">
                  <c:v>-59625.186000000002</c:v>
                </c:pt>
                <c:pt idx="418">
                  <c:v>-73877.375999999989</c:v>
                </c:pt>
                <c:pt idx="419">
                  <c:v>-55906.534</c:v>
                </c:pt>
                <c:pt idx="420">
                  <c:v>-80038.891999999993</c:v>
                </c:pt>
                <c:pt idx="421">
                  <c:v>-97379.15</c:v>
                </c:pt>
                <c:pt idx="422">
                  <c:v>-43045.637999999999</c:v>
                </c:pt>
                <c:pt idx="423">
                  <c:v>-87522.327999999994</c:v>
                </c:pt>
                <c:pt idx="424">
                  <c:v>-53411.896000000001</c:v>
                </c:pt>
                <c:pt idx="425">
                  <c:v>-129813.202</c:v>
                </c:pt>
                <c:pt idx="426">
                  <c:v>-69323.576000000001</c:v>
                </c:pt>
                <c:pt idx="427">
                  <c:v>-70734.816000000006</c:v>
                </c:pt>
                <c:pt idx="428">
                  <c:v>-71139.83</c:v>
                </c:pt>
                <c:pt idx="429">
                  <c:v>-84912.716</c:v>
                </c:pt>
                <c:pt idx="430">
                  <c:v>-64202.468000000001</c:v>
                </c:pt>
                <c:pt idx="431">
                  <c:v>-92403.114000000001</c:v>
                </c:pt>
                <c:pt idx="432">
                  <c:v>-73718.827999999994</c:v>
                </c:pt>
                <c:pt idx="433">
                  <c:v>-19349.845999999998</c:v>
                </c:pt>
                <c:pt idx="434">
                  <c:v>-34189.304000000004</c:v>
                </c:pt>
                <c:pt idx="435">
                  <c:v>-50104.942000000003</c:v>
                </c:pt>
                <c:pt idx="436">
                  <c:v>-59926.198000000004</c:v>
                </c:pt>
                <c:pt idx="437">
                  <c:v>-87323.72</c:v>
                </c:pt>
                <c:pt idx="438">
                  <c:v>-68130.891999999993</c:v>
                </c:pt>
                <c:pt idx="439">
                  <c:v>-93560.788</c:v>
                </c:pt>
                <c:pt idx="440">
                  <c:v>-89003.673999999999</c:v>
                </c:pt>
                <c:pt idx="441">
                  <c:v>-74130.81</c:v>
                </c:pt>
                <c:pt idx="442">
                  <c:v>-73588.597999999998</c:v>
                </c:pt>
                <c:pt idx="443">
                  <c:v>-68018.03</c:v>
                </c:pt>
                <c:pt idx="444">
                  <c:v>-65863.862000000008</c:v>
                </c:pt>
                <c:pt idx="445">
                  <c:v>-79269.713999999993</c:v>
                </c:pt>
                <c:pt idx="446">
                  <c:v>-69628.474000000002</c:v>
                </c:pt>
                <c:pt idx="447">
                  <c:v>-75643.115999999995</c:v>
                </c:pt>
                <c:pt idx="448">
                  <c:v>-19849.784</c:v>
                </c:pt>
                <c:pt idx="449">
                  <c:v>-80171.672000000006</c:v>
                </c:pt>
                <c:pt idx="450">
                  <c:v>-66858.59</c:v>
                </c:pt>
                <c:pt idx="451">
                  <c:v>-79339.343999999997</c:v>
                </c:pt>
                <c:pt idx="452">
                  <c:v>-70852.213999999993</c:v>
                </c:pt>
                <c:pt idx="453">
                  <c:v>-12610.498</c:v>
                </c:pt>
                <c:pt idx="454">
                  <c:v>-78565.615999999995</c:v>
                </c:pt>
                <c:pt idx="455">
                  <c:v>-57884.998</c:v>
                </c:pt>
                <c:pt idx="456">
                  <c:v>-79486.178</c:v>
                </c:pt>
                <c:pt idx="457">
                  <c:v>-82946.005999999994</c:v>
                </c:pt>
                <c:pt idx="458">
                  <c:v>-81880.53</c:v>
                </c:pt>
                <c:pt idx="459">
                  <c:v>-75856.751999999993</c:v>
                </c:pt>
                <c:pt idx="460">
                  <c:v>-78768.046000000002</c:v>
                </c:pt>
                <c:pt idx="461">
                  <c:v>-69925.335999999996</c:v>
                </c:pt>
                <c:pt idx="462">
                  <c:v>-81846.392000000007</c:v>
                </c:pt>
                <c:pt idx="463">
                  <c:v>-94758.86</c:v>
                </c:pt>
                <c:pt idx="464">
                  <c:v>-31461.768000000004</c:v>
                </c:pt>
                <c:pt idx="465">
                  <c:v>-73499.360000000001</c:v>
                </c:pt>
                <c:pt idx="466">
                  <c:v>-68375.13</c:v>
                </c:pt>
                <c:pt idx="467">
                  <c:v>-74717.271999999997</c:v>
                </c:pt>
                <c:pt idx="468">
                  <c:v>-83687.3</c:v>
                </c:pt>
                <c:pt idx="469">
                  <c:v>-72107.444000000003</c:v>
                </c:pt>
                <c:pt idx="470">
                  <c:v>-75852.108000000007</c:v>
                </c:pt>
                <c:pt idx="471">
                  <c:v>-60578.108</c:v>
                </c:pt>
                <c:pt idx="472">
                  <c:v>-95171.456000000006</c:v>
                </c:pt>
                <c:pt idx="473">
                  <c:v>-99339.644</c:v>
                </c:pt>
                <c:pt idx="474">
                  <c:v>-103809.42600000001</c:v>
                </c:pt>
                <c:pt idx="475">
                  <c:v>-95166.597999999998</c:v>
                </c:pt>
                <c:pt idx="476">
                  <c:v>-121256.228</c:v>
                </c:pt>
                <c:pt idx="477">
                  <c:v>-116041.40000000001</c:v>
                </c:pt>
                <c:pt idx="478">
                  <c:v>-40178.034</c:v>
                </c:pt>
                <c:pt idx="479">
                  <c:v>-86785.782000000007</c:v>
                </c:pt>
                <c:pt idx="480">
                  <c:v>-15211.998000000007</c:v>
                </c:pt>
                <c:pt idx="481">
                  <c:v>-101154.46800000001</c:v>
                </c:pt>
                <c:pt idx="482">
                  <c:v>-111236.79000000001</c:v>
                </c:pt>
                <c:pt idx="483">
                  <c:v>-92029.590000000011</c:v>
                </c:pt>
                <c:pt idx="484">
                  <c:v>-121046.61</c:v>
                </c:pt>
                <c:pt idx="485">
                  <c:v>-130652.93800000001</c:v>
                </c:pt>
                <c:pt idx="486">
                  <c:v>-91026.650000000009</c:v>
                </c:pt>
                <c:pt idx="487">
                  <c:v>-72733.978000000003</c:v>
                </c:pt>
                <c:pt idx="488">
                  <c:v>-86785.782000000007</c:v>
                </c:pt>
                <c:pt idx="489">
                  <c:v>-69972.846000000005</c:v>
                </c:pt>
                <c:pt idx="490">
                  <c:v>-47120.128000000004</c:v>
                </c:pt>
                <c:pt idx="491">
                  <c:v>-115102.80200000001</c:v>
                </c:pt>
                <c:pt idx="492">
                  <c:v>-64868.998000000007</c:v>
                </c:pt>
                <c:pt idx="493">
                  <c:v>-105538.49</c:v>
                </c:pt>
                <c:pt idx="494">
                  <c:v>-104827.74</c:v>
                </c:pt>
                <c:pt idx="495">
                  <c:v>-71566.178</c:v>
                </c:pt>
                <c:pt idx="496">
                  <c:v>-89227.952000000005</c:v>
                </c:pt>
                <c:pt idx="497">
                  <c:v>-95881.838000000003</c:v>
                </c:pt>
                <c:pt idx="498">
                  <c:v>-135224.30599999998</c:v>
                </c:pt>
                <c:pt idx="499">
                  <c:v>-136602.97</c:v>
                </c:pt>
                <c:pt idx="500">
                  <c:v>-164605.78</c:v>
                </c:pt>
                <c:pt idx="501">
                  <c:v>-221667.42400000003</c:v>
                </c:pt>
                <c:pt idx="502">
                  <c:v>-257260.38200000004</c:v>
                </c:pt>
                <c:pt idx="503">
                  <c:v>-275640.73200000002</c:v>
                </c:pt>
                <c:pt idx="504">
                  <c:v>-258587.11400000003</c:v>
                </c:pt>
                <c:pt idx="505">
                  <c:v>-278904.62600000005</c:v>
                </c:pt>
                <c:pt idx="506">
                  <c:v>-258346.73400000003</c:v>
                </c:pt>
                <c:pt idx="507">
                  <c:v>-262401.82200000004</c:v>
                </c:pt>
                <c:pt idx="508">
                  <c:v>-266270.54200000002</c:v>
                </c:pt>
                <c:pt idx="509">
                  <c:v>-232658.60600000003</c:v>
                </c:pt>
                <c:pt idx="510">
                  <c:v>-244686.90400000004</c:v>
                </c:pt>
                <c:pt idx="511">
                  <c:v>-315313.054</c:v>
                </c:pt>
                <c:pt idx="512">
                  <c:v>-185473.21200000003</c:v>
                </c:pt>
                <c:pt idx="513">
                  <c:v>-254093.23400000003</c:v>
                </c:pt>
                <c:pt idx="514">
                  <c:v>-239836.92400000003</c:v>
                </c:pt>
                <c:pt idx="515">
                  <c:v>-240704.90600000002</c:v>
                </c:pt>
                <c:pt idx="516">
                  <c:v>-240209.27600000004</c:v>
                </c:pt>
                <c:pt idx="517">
                  <c:v>-250376.92800000001</c:v>
                </c:pt>
                <c:pt idx="518">
                  <c:v>-273268.76800000004</c:v>
                </c:pt>
                <c:pt idx="519">
                  <c:v>-262020.32800000004</c:v>
                </c:pt>
                <c:pt idx="520">
                  <c:v>-243251.48200000002</c:v>
                </c:pt>
                <c:pt idx="521">
                  <c:v>-340426.21199999994</c:v>
                </c:pt>
                <c:pt idx="522">
                  <c:v>-345450.94599999994</c:v>
                </c:pt>
                <c:pt idx="523">
                  <c:v>-340609.46199999994</c:v>
                </c:pt>
                <c:pt idx="524">
                  <c:v>-308380.31799999997</c:v>
                </c:pt>
                <c:pt idx="525">
                  <c:v>-315911.87399999995</c:v>
                </c:pt>
                <c:pt idx="526">
                  <c:v>-338673.93199999997</c:v>
                </c:pt>
                <c:pt idx="527">
                  <c:v>-345029.12599999993</c:v>
                </c:pt>
                <c:pt idx="528">
                  <c:v>-349122.06599999993</c:v>
                </c:pt>
                <c:pt idx="529">
                  <c:v>-323105.26799999992</c:v>
                </c:pt>
                <c:pt idx="530">
                  <c:v>-256726.52199999994</c:v>
                </c:pt>
                <c:pt idx="531">
                  <c:v>-361854.29799999995</c:v>
                </c:pt>
                <c:pt idx="532">
                  <c:v>-334632.89599999995</c:v>
                </c:pt>
                <c:pt idx="533">
                  <c:v>-387356.89199999993</c:v>
                </c:pt>
                <c:pt idx="534">
                  <c:v>-324454.21199999994</c:v>
                </c:pt>
                <c:pt idx="535">
                  <c:v>-332502.28799999994</c:v>
                </c:pt>
                <c:pt idx="536">
                  <c:v>-300723.22799999994</c:v>
                </c:pt>
                <c:pt idx="537">
                  <c:v>-347714.50799999997</c:v>
                </c:pt>
                <c:pt idx="538">
                  <c:v>-341315.99599999993</c:v>
                </c:pt>
                <c:pt idx="539">
                  <c:v>-291112.22799999994</c:v>
                </c:pt>
                <c:pt idx="540">
                  <c:v>-378196.85599999997</c:v>
                </c:pt>
                <c:pt idx="541">
                  <c:v>-323506.66999999993</c:v>
                </c:pt>
                <c:pt idx="542">
                  <c:v>-339839.38399999996</c:v>
                </c:pt>
                <c:pt idx="543">
                  <c:v>-380077.74999999994</c:v>
                </c:pt>
                <c:pt idx="544">
                  <c:v>-362528.35999999993</c:v>
                </c:pt>
                <c:pt idx="545">
                  <c:v>-294601.43199999991</c:v>
                </c:pt>
                <c:pt idx="546">
                  <c:v>-363098.01399999997</c:v>
                </c:pt>
                <c:pt idx="547">
                  <c:v>-375435.36599999992</c:v>
                </c:pt>
                <c:pt idx="548">
                  <c:v>-355496.85199999996</c:v>
                </c:pt>
                <c:pt idx="549">
                  <c:v>-341040.06399999995</c:v>
                </c:pt>
                <c:pt idx="550">
                  <c:v>-336222.02399999992</c:v>
                </c:pt>
                <c:pt idx="551">
                  <c:v>-324312.25199999992</c:v>
                </c:pt>
                <c:pt idx="552">
                  <c:v>-355845.23199999996</c:v>
                </c:pt>
                <c:pt idx="553">
                  <c:v>-363381.43799999997</c:v>
                </c:pt>
                <c:pt idx="554">
                  <c:v>-315381.89799999993</c:v>
                </c:pt>
                <c:pt idx="555">
                  <c:v>-343194.46199999994</c:v>
                </c:pt>
                <c:pt idx="556">
                  <c:v>-199990.97999999995</c:v>
                </c:pt>
                <c:pt idx="557">
                  <c:v>-333886.91999999993</c:v>
                </c:pt>
                <c:pt idx="558">
                  <c:v>-367243.38799999992</c:v>
                </c:pt>
                <c:pt idx="559">
                  <c:v>-92579.985999999917</c:v>
                </c:pt>
                <c:pt idx="560">
                  <c:v>-349663.17799999996</c:v>
                </c:pt>
                <c:pt idx="561">
                  <c:v>-329404.77999999997</c:v>
                </c:pt>
                <c:pt idx="562">
                  <c:v>-341267.11599999992</c:v>
                </c:pt>
                <c:pt idx="563">
                  <c:v>-344309.96799999994</c:v>
                </c:pt>
                <c:pt idx="564">
                  <c:v>-366004.51999999996</c:v>
                </c:pt>
                <c:pt idx="565">
                  <c:v>-389371.55999999994</c:v>
                </c:pt>
                <c:pt idx="566">
                  <c:v>-370037.50799999997</c:v>
                </c:pt>
                <c:pt idx="567">
                  <c:v>-360075.56399999995</c:v>
                </c:pt>
                <c:pt idx="568">
                  <c:v>-331378.33199999994</c:v>
                </c:pt>
                <c:pt idx="569">
                  <c:v>-361700.38999999996</c:v>
                </c:pt>
                <c:pt idx="570">
                  <c:v>-382693.60199999996</c:v>
                </c:pt>
                <c:pt idx="571">
                  <c:v>-265080.93399999995</c:v>
                </c:pt>
                <c:pt idx="572">
                  <c:v>-376304.74199999997</c:v>
                </c:pt>
                <c:pt idx="573">
                  <c:v>-341978.26199999993</c:v>
                </c:pt>
                <c:pt idx="574">
                  <c:v>-398873.74799999996</c:v>
                </c:pt>
                <c:pt idx="575">
                  <c:v>-363230.43999999994</c:v>
                </c:pt>
                <c:pt idx="576">
                  <c:v>-347391.44799999992</c:v>
                </c:pt>
                <c:pt idx="577">
                  <c:v>-285577.35599999997</c:v>
                </c:pt>
                <c:pt idx="578">
                  <c:v>-375601.15399999992</c:v>
                </c:pt>
                <c:pt idx="579">
                  <c:v>0</c:v>
                </c:pt>
                <c:pt idx="580">
                  <c:v>-146319.86199999996</c:v>
                </c:pt>
                <c:pt idx="581">
                  <c:v>-124528.36999999997</c:v>
                </c:pt>
                <c:pt idx="582">
                  <c:v>-82700.709999999963</c:v>
                </c:pt>
                <c:pt idx="583">
                  <c:v>-148330.99799999996</c:v>
                </c:pt>
                <c:pt idx="584">
                  <c:v>-121555.79399999997</c:v>
                </c:pt>
                <c:pt idx="585">
                  <c:v>0</c:v>
                </c:pt>
                <c:pt idx="586">
                  <c:v>0</c:v>
                </c:pt>
                <c:pt idx="587">
                  <c:v>-38241.765999999996</c:v>
                </c:pt>
                <c:pt idx="588">
                  <c:v>-62896.055999999997</c:v>
                </c:pt>
                <c:pt idx="589">
                  <c:v>-35944.164000000004</c:v>
                </c:pt>
                <c:pt idx="590">
                  <c:v>-95708.543999999994</c:v>
                </c:pt>
                <c:pt idx="591">
                  <c:v>-88066.508000000002</c:v>
                </c:pt>
                <c:pt idx="592">
                  <c:v>-79356.684000000008</c:v>
                </c:pt>
                <c:pt idx="593">
                  <c:v>-88587.596000000005</c:v>
                </c:pt>
                <c:pt idx="594">
                  <c:v>-76424.474000000002</c:v>
                </c:pt>
                <c:pt idx="595">
                  <c:v>-103115.29399999999</c:v>
                </c:pt>
                <c:pt idx="596">
                  <c:v>-49626.578000000001</c:v>
                </c:pt>
                <c:pt idx="597">
                  <c:v>-144437.07399999999</c:v>
                </c:pt>
                <c:pt idx="598">
                  <c:v>-101137.87199999999</c:v>
                </c:pt>
                <c:pt idx="599">
                  <c:v>-132504.63999999998</c:v>
                </c:pt>
                <c:pt idx="600">
                  <c:v>-98416.325999999986</c:v>
                </c:pt>
                <c:pt idx="601">
                  <c:v>-101490.15</c:v>
                </c:pt>
                <c:pt idx="602">
                  <c:v>-107825.64399999999</c:v>
                </c:pt>
                <c:pt idx="603">
                  <c:v>-143406.49599999998</c:v>
                </c:pt>
                <c:pt idx="604">
                  <c:v>-119374.21199999998</c:v>
                </c:pt>
                <c:pt idx="605">
                  <c:v>-109560.85399999999</c:v>
                </c:pt>
                <c:pt idx="606">
                  <c:v>-175277.30599999998</c:v>
                </c:pt>
                <c:pt idx="607">
                  <c:v>-119313.734</c:v>
                </c:pt>
                <c:pt idx="608">
                  <c:v>-119395.302</c:v>
                </c:pt>
                <c:pt idx="609">
                  <c:v>-102891.95599999999</c:v>
                </c:pt>
                <c:pt idx="610">
                  <c:v>-134340.42199999999</c:v>
                </c:pt>
                <c:pt idx="611">
                  <c:v>-64349.597999999984</c:v>
                </c:pt>
                <c:pt idx="612">
                  <c:v>-95735.457999999984</c:v>
                </c:pt>
                <c:pt idx="613">
                  <c:v>-113148.98199999999</c:v>
                </c:pt>
                <c:pt idx="614">
                  <c:v>-130512.07599999999</c:v>
                </c:pt>
                <c:pt idx="615">
                  <c:v>-81016.133999999991</c:v>
                </c:pt>
                <c:pt idx="616">
                  <c:v>-105421.11799999999</c:v>
                </c:pt>
                <c:pt idx="617">
                  <c:v>-111456.80399999999</c:v>
                </c:pt>
                <c:pt idx="618">
                  <c:v>-121425.81399999998</c:v>
                </c:pt>
                <c:pt idx="619">
                  <c:v>-114236.66799999999</c:v>
                </c:pt>
                <c:pt idx="620">
                  <c:v>-109449.98399999998</c:v>
                </c:pt>
                <c:pt idx="621">
                  <c:v>-97371.569999999992</c:v>
                </c:pt>
                <c:pt idx="622">
                  <c:v>-157445.35</c:v>
                </c:pt>
                <c:pt idx="623">
                  <c:v>-88355.91399999999</c:v>
                </c:pt>
                <c:pt idx="624">
                  <c:v>-125945.20999999999</c:v>
                </c:pt>
                <c:pt idx="625">
                  <c:v>-136415.49799999999</c:v>
                </c:pt>
                <c:pt idx="626">
                  <c:v>-139154.18</c:v>
                </c:pt>
                <c:pt idx="627">
                  <c:v>-141964.46599999999</c:v>
                </c:pt>
                <c:pt idx="628">
                  <c:v>-153284.56</c:v>
                </c:pt>
                <c:pt idx="629">
                  <c:v>-137304.478</c:v>
                </c:pt>
                <c:pt idx="630">
                  <c:v>-122556.64599999999</c:v>
                </c:pt>
                <c:pt idx="631">
                  <c:v>-113248.54399999999</c:v>
                </c:pt>
                <c:pt idx="632">
                  <c:v>-131613.09599999999</c:v>
                </c:pt>
                <c:pt idx="633">
                  <c:v>-132237.878</c:v>
                </c:pt>
                <c:pt idx="634">
                  <c:v>-132848.21400000001</c:v>
                </c:pt>
                <c:pt idx="635">
                  <c:v>-109717.77799999999</c:v>
                </c:pt>
                <c:pt idx="636">
                  <c:v>-114717.50399999999</c:v>
                </c:pt>
                <c:pt idx="637">
                  <c:v>-171205.196</c:v>
                </c:pt>
                <c:pt idx="638">
                  <c:v>-102054.75999999998</c:v>
                </c:pt>
                <c:pt idx="639">
                  <c:v>-138178.33599999998</c:v>
                </c:pt>
                <c:pt idx="640">
                  <c:v>-119104.00399999999</c:v>
                </c:pt>
                <c:pt idx="641">
                  <c:v>-155649.91599999997</c:v>
                </c:pt>
                <c:pt idx="642">
                  <c:v>-161523.61799999999</c:v>
                </c:pt>
                <c:pt idx="643">
                  <c:v>-108966.06399999998</c:v>
                </c:pt>
                <c:pt idx="644">
                  <c:v>-121991.24799999999</c:v>
                </c:pt>
                <c:pt idx="645">
                  <c:v>-177288.30599999998</c:v>
                </c:pt>
                <c:pt idx="646">
                  <c:v>-62529.911999999982</c:v>
                </c:pt>
                <c:pt idx="647">
                  <c:v>-142362.66999999998</c:v>
                </c:pt>
                <c:pt idx="648">
                  <c:v>-139793.378</c:v>
                </c:pt>
                <c:pt idx="649">
                  <c:v>-152455.42799999999</c:v>
                </c:pt>
                <c:pt idx="650">
                  <c:v>-150458.446</c:v>
                </c:pt>
                <c:pt idx="651">
                  <c:v>-134242.61599999998</c:v>
                </c:pt>
                <c:pt idx="652">
                  <c:v>-142422.79399999999</c:v>
                </c:pt>
                <c:pt idx="653">
                  <c:v>-152025.66799999998</c:v>
                </c:pt>
                <c:pt idx="654">
                  <c:v>-137620.70199999999</c:v>
                </c:pt>
                <c:pt idx="655">
                  <c:v>-32993.551999999996</c:v>
                </c:pt>
                <c:pt idx="656">
                  <c:v>-138510.424</c:v>
                </c:pt>
                <c:pt idx="657">
                  <c:v>-189820.94999999998</c:v>
                </c:pt>
                <c:pt idx="658">
                  <c:v>-145757.15199999997</c:v>
                </c:pt>
                <c:pt idx="659">
                  <c:v>-57956.021999999983</c:v>
                </c:pt>
                <c:pt idx="660">
                  <c:v>-157797.33799999999</c:v>
                </c:pt>
                <c:pt idx="661">
                  <c:v>-177559.85199999998</c:v>
                </c:pt>
                <c:pt idx="662">
                  <c:v>-156889.52799999999</c:v>
                </c:pt>
                <c:pt idx="663">
                  <c:v>-153104.02799999999</c:v>
                </c:pt>
                <c:pt idx="664">
                  <c:v>-135607.92199999999</c:v>
                </c:pt>
                <c:pt idx="665">
                  <c:v>-169225.99799999999</c:v>
                </c:pt>
                <c:pt idx="666">
                  <c:v>-117653.78599999999</c:v>
                </c:pt>
                <c:pt idx="667">
                  <c:v>-163267.07599999997</c:v>
                </c:pt>
                <c:pt idx="668">
                  <c:v>-147201.68999999997</c:v>
                </c:pt>
                <c:pt idx="669">
                  <c:v>-166298.86199999999</c:v>
                </c:pt>
                <c:pt idx="670">
                  <c:v>-136059.85399999999</c:v>
                </c:pt>
                <c:pt idx="671">
                  <c:v>-140206.07999999999</c:v>
                </c:pt>
                <c:pt idx="672">
                  <c:v>-147507.39599999998</c:v>
                </c:pt>
                <c:pt idx="673">
                  <c:v>-139462.33199999999</c:v>
                </c:pt>
                <c:pt idx="674">
                  <c:v>-104753.68</c:v>
                </c:pt>
                <c:pt idx="675">
                  <c:v>-37284.511999999973</c:v>
                </c:pt>
                <c:pt idx="676">
                  <c:v>-140111.166</c:v>
                </c:pt>
                <c:pt idx="677">
                  <c:v>-131598.60399999999</c:v>
                </c:pt>
                <c:pt idx="678">
                  <c:v>-138573.91999999998</c:v>
                </c:pt>
                <c:pt idx="679">
                  <c:v>-7377.4219999999914</c:v>
                </c:pt>
                <c:pt idx="680">
                  <c:v>-120391.84399999998</c:v>
                </c:pt>
                <c:pt idx="681">
                  <c:v>-94308.713999999978</c:v>
                </c:pt>
                <c:pt idx="682">
                  <c:v>-142690.32999999999</c:v>
                </c:pt>
                <c:pt idx="683">
                  <c:v>-155136.60799999998</c:v>
                </c:pt>
                <c:pt idx="684">
                  <c:v>-150402.03799999997</c:v>
                </c:pt>
                <c:pt idx="685">
                  <c:v>-159082.24399999998</c:v>
                </c:pt>
                <c:pt idx="686">
                  <c:v>-137881.03799999997</c:v>
                </c:pt>
                <c:pt idx="687">
                  <c:v>-179612.95399999997</c:v>
                </c:pt>
                <c:pt idx="688">
                  <c:v>-138017.44799999997</c:v>
                </c:pt>
                <c:pt idx="689">
                  <c:v>-145368.91399999999</c:v>
                </c:pt>
                <c:pt idx="690">
                  <c:v>-87798.787999999986</c:v>
                </c:pt>
                <c:pt idx="691">
                  <c:v>-113575.71399999998</c:v>
                </c:pt>
                <c:pt idx="692">
                  <c:v>-171600.75599999999</c:v>
                </c:pt>
                <c:pt idx="693">
                  <c:v>-139484.55599999998</c:v>
                </c:pt>
                <c:pt idx="694">
                  <c:v>-139239.37399999998</c:v>
                </c:pt>
                <c:pt idx="695">
                  <c:v>-204613.06</c:v>
                </c:pt>
                <c:pt idx="696">
                  <c:v>0</c:v>
                </c:pt>
                <c:pt idx="697">
                  <c:v>-129588.62400000001</c:v>
                </c:pt>
                <c:pt idx="698">
                  <c:v>-83472.438000000009</c:v>
                </c:pt>
                <c:pt idx="699">
                  <c:v>-31424.634000000005</c:v>
                </c:pt>
                <c:pt idx="700">
                  <c:v>-103569.558</c:v>
                </c:pt>
                <c:pt idx="701">
                  <c:v>-101305.84000000001</c:v>
                </c:pt>
                <c:pt idx="702">
                  <c:v>-157481.35999999999</c:v>
                </c:pt>
                <c:pt idx="703">
                  <c:v>-106134.63</c:v>
                </c:pt>
                <c:pt idx="704">
                  <c:v>-63652.066000000006</c:v>
                </c:pt>
                <c:pt idx="705">
                  <c:v>-108671.524</c:v>
                </c:pt>
                <c:pt idx="706">
                  <c:v>-124334.67000000001</c:v>
                </c:pt>
                <c:pt idx="707">
                  <c:v>-93021.376000000004</c:v>
                </c:pt>
                <c:pt idx="708">
                  <c:v>-102236.02200000001</c:v>
                </c:pt>
                <c:pt idx="709">
                  <c:v>-111249.57</c:v>
                </c:pt>
                <c:pt idx="710">
                  <c:v>-129615.85200000001</c:v>
                </c:pt>
                <c:pt idx="711">
                  <c:v>-77319.317999999999</c:v>
                </c:pt>
                <c:pt idx="712">
                  <c:v>-110938.58</c:v>
                </c:pt>
                <c:pt idx="713">
                  <c:v>-141435.28200000001</c:v>
                </c:pt>
                <c:pt idx="714">
                  <c:v>-92787.24</c:v>
                </c:pt>
                <c:pt idx="715">
                  <c:v>-108254.16200000001</c:v>
                </c:pt>
                <c:pt idx="716">
                  <c:v>-125697.83200000001</c:v>
                </c:pt>
                <c:pt idx="717">
                  <c:v>-105563.76000000001</c:v>
                </c:pt>
                <c:pt idx="718">
                  <c:v>-109965.13</c:v>
                </c:pt>
                <c:pt idx="719">
                  <c:v>-117865.71400000001</c:v>
                </c:pt>
                <c:pt idx="720">
                  <c:v>-107864.24600000001</c:v>
                </c:pt>
                <c:pt idx="721">
                  <c:v>-1221.0499999999884</c:v>
                </c:pt>
                <c:pt idx="722">
                  <c:v>-72927.733999999997</c:v>
                </c:pt>
                <c:pt idx="723">
                  <c:v>-164139.57</c:v>
                </c:pt>
                <c:pt idx="724">
                  <c:v>-55528.868000000009</c:v>
                </c:pt>
                <c:pt idx="725">
                  <c:v>-137509.86200000002</c:v>
                </c:pt>
                <c:pt idx="726">
                  <c:v>-120177.76000000001</c:v>
                </c:pt>
                <c:pt idx="727">
                  <c:v>-128941.114</c:v>
                </c:pt>
                <c:pt idx="728">
                  <c:v>0</c:v>
                </c:pt>
                <c:pt idx="729">
                  <c:v>-73464.641999999993</c:v>
                </c:pt>
                <c:pt idx="730">
                  <c:v>-116875.204</c:v>
                </c:pt>
                <c:pt idx="731">
                  <c:v>-90733.409999999989</c:v>
                </c:pt>
                <c:pt idx="732">
                  <c:v>-144883.144</c:v>
                </c:pt>
                <c:pt idx="733">
                  <c:v>-67125.84599999999</c:v>
                </c:pt>
                <c:pt idx="734">
                  <c:v>-123854.018</c:v>
                </c:pt>
                <c:pt idx="735">
                  <c:v>-79428.665999999997</c:v>
                </c:pt>
                <c:pt idx="736">
                  <c:v>0</c:v>
                </c:pt>
                <c:pt idx="737">
                  <c:v>-47808.672000000006</c:v>
                </c:pt>
                <c:pt idx="738">
                  <c:v>-68546.738000000012</c:v>
                </c:pt>
                <c:pt idx="739">
                  <c:v>-51114.604000000007</c:v>
                </c:pt>
                <c:pt idx="740">
                  <c:v>-39831.476000000002</c:v>
                </c:pt>
                <c:pt idx="741">
                  <c:v>-43358.794000000009</c:v>
                </c:pt>
                <c:pt idx="742">
                  <c:v>-59055.520000000004</c:v>
                </c:pt>
                <c:pt idx="743">
                  <c:v>-39415.484000000004</c:v>
                </c:pt>
                <c:pt idx="744">
                  <c:v>-96218.002000000008</c:v>
                </c:pt>
                <c:pt idx="745">
                  <c:v>-95798.274000000005</c:v>
                </c:pt>
                <c:pt idx="746">
                  <c:v>-68825.044000000009</c:v>
                </c:pt>
                <c:pt idx="747">
                  <c:v>-42879.380000000005</c:v>
                </c:pt>
                <c:pt idx="748">
                  <c:v>-54854.574000000008</c:v>
                </c:pt>
                <c:pt idx="749">
                  <c:v>-69852.558000000005</c:v>
                </c:pt>
                <c:pt idx="750">
                  <c:v>-30287.394000000008</c:v>
                </c:pt>
                <c:pt idx="751">
                  <c:v>-36683.23000000001</c:v>
                </c:pt>
                <c:pt idx="752">
                  <c:v>-775.39000000000669</c:v>
                </c:pt>
                <c:pt idx="753">
                  <c:v>-32603.400000000009</c:v>
                </c:pt>
                <c:pt idx="754">
                  <c:v>-58003.062000000005</c:v>
                </c:pt>
                <c:pt idx="755">
                  <c:v>-63324.160000000003</c:v>
                </c:pt>
                <c:pt idx="756">
                  <c:v>-64373.676000000007</c:v>
                </c:pt>
                <c:pt idx="757">
                  <c:v>-50181.16</c:v>
                </c:pt>
                <c:pt idx="758">
                  <c:v>-44641.032000000007</c:v>
                </c:pt>
                <c:pt idx="759">
                  <c:v>-74345.308000000005</c:v>
                </c:pt>
                <c:pt idx="760">
                  <c:v>-49986.356000000007</c:v>
                </c:pt>
                <c:pt idx="761">
                  <c:v>-21480.632000000009</c:v>
                </c:pt>
                <c:pt idx="762">
                  <c:v>-6501.7840000000069</c:v>
                </c:pt>
                <c:pt idx="763">
                  <c:v>-63067.214000000007</c:v>
                </c:pt>
                <c:pt idx="764">
                  <c:v>-65453.16</c:v>
                </c:pt>
                <c:pt idx="765">
                  <c:v>-33657.326000000001</c:v>
                </c:pt>
                <c:pt idx="766">
                  <c:v>-43805.650000000009</c:v>
                </c:pt>
                <c:pt idx="767">
                  <c:v>-55990.228000000003</c:v>
                </c:pt>
                <c:pt idx="768">
                  <c:v>-48028.114000000009</c:v>
                </c:pt>
                <c:pt idx="769">
                  <c:v>-47274.514000000003</c:v>
                </c:pt>
                <c:pt idx="770">
                  <c:v>-62849.072000000007</c:v>
                </c:pt>
                <c:pt idx="771">
                  <c:v>-39966.148000000008</c:v>
                </c:pt>
                <c:pt idx="772">
                  <c:v>-63956.270000000004</c:v>
                </c:pt>
                <c:pt idx="773">
                  <c:v>-57142.44</c:v>
                </c:pt>
                <c:pt idx="774">
                  <c:v>-25392.24400000001</c:v>
                </c:pt>
                <c:pt idx="775">
                  <c:v>-53677.152000000009</c:v>
                </c:pt>
                <c:pt idx="776">
                  <c:v>-10036.498</c:v>
                </c:pt>
                <c:pt idx="777">
                  <c:v>-72146.066000000006</c:v>
                </c:pt>
                <c:pt idx="778">
                  <c:v>-80048.252000000008</c:v>
                </c:pt>
                <c:pt idx="779">
                  <c:v>-22054.088000000011</c:v>
                </c:pt>
                <c:pt idx="780">
                  <c:v>-71851.44200000001</c:v>
                </c:pt>
                <c:pt idx="781">
                  <c:v>-41925.386000000006</c:v>
                </c:pt>
                <c:pt idx="782">
                  <c:v>-63855.466000000008</c:v>
                </c:pt>
                <c:pt idx="783">
                  <c:v>-61318.856000000007</c:v>
                </c:pt>
                <c:pt idx="784">
                  <c:v>-59165.222000000009</c:v>
                </c:pt>
                <c:pt idx="785">
                  <c:v>-27921.172000000006</c:v>
                </c:pt>
                <c:pt idx="786">
                  <c:v>-64812.492000000006</c:v>
                </c:pt>
                <c:pt idx="787">
                  <c:v>-33510.978000000003</c:v>
                </c:pt>
                <c:pt idx="788">
                  <c:v>-68001.694000000003</c:v>
                </c:pt>
                <c:pt idx="789">
                  <c:v>-87762.97</c:v>
                </c:pt>
                <c:pt idx="790">
                  <c:v>-82735.23000000001</c:v>
                </c:pt>
                <c:pt idx="791">
                  <c:v>-56191.318000000007</c:v>
                </c:pt>
                <c:pt idx="792">
                  <c:v>-83253.788</c:v>
                </c:pt>
                <c:pt idx="793">
                  <c:v>-57448.882000000005</c:v>
                </c:pt>
                <c:pt idx="794">
                  <c:v>-79712.778000000006</c:v>
                </c:pt>
                <c:pt idx="795">
                  <c:v>-63489.462000000007</c:v>
                </c:pt>
                <c:pt idx="796">
                  <c:v>-103367.89800000002</c:v>
                </c:pt>
                <c:pt idx="797">
                  <c:v>-92705.186000000002</c:v>
                </c:pt>
                <c:pt idx="798">
                  <c:v>-42165.516000000003</c:v>
                </c:pt>
                <c:pt idx="799">
                  <c:v>-60280.252000000008</c:v>
                </c:pt>
                <c:pt idx="800">
                  <c:v>-71269.487999999998</c:v>
                </c:pt>
                <c:pt idx="801">
                  <c:v>-81591.732000000004</c:v>
                </c:pt>
                <c:pt idx="802">
                  <c:v>-59263.952000000005</c:v>
                </c:pt>
                <c:pt idx="803">
                  <c:v>-76947.97600000001</c:v>
                </c:pt>
                <c:pt idx="804">
                  <c:v>-63221.562000000005</c:v>
                </c:pt>
                <c:pt idx="805">
                  <c:v>-63065.486000000004</c:v>
                </c:pt>
                <c:pt idx="806">
                  <c:v>-73629.096000000005</c:v>
                </c:pt>
                <c:pt idx="807">
                  <c:v>-130272.14600000001</c:v>
                </c:pt>
                <c:pt idx="808">
                  <c:v>-51989.972000000002</c:v>
                </c:pt>
                <c:pt idx="809">
                  <c:v>-68574.957999999999</c:v>
                </c:pt>
                <c:pt idx="810">
                  <c:v>-68588</c:v>
                </c:pt>
                <c:pt idx="811">
                  <c:v>-73899.840000000011</c:v>
                </c:pt>
                <c:pt idx="812">
                  <c:v>-64801.214000000007</c:v>
                </c:pt>
                <c:pt idx="813">
                  <c:v>-50728.662000000004</c:v>
                </c:pt>
                <c:pt idx="814">
                  <c:v>-80154.218000000008</c:v>
                </c:pt>
                <c:pt idx="815">
                  <c:v>-71307.304000000004</c:v>
                </c:pt>
                <c:pt idx="816">
                  <c:v>-83517.72600000001</c:v>
                </c:pt>
                <c:pt idx="817">
                  <c:v>-97285.491999999998</c:v>
                </c:pt>
                <c:pt idx="818">
                  <c:v>-75028.650000000009</c:v>
                </c:pt>
                <c:pt idx="819">
                  <c:v>-75620.563999999998</c:v>
                </c:pt>
                <c:pt idx="820">
                  <c:v>-78226.322</c:v>
                </c:pt>
                <c:pt idx="821">
                  <c:v>-26956.348000000013</c:v>
                </c:pt>
                <c:pt idx="822">
                  <c:v>-69228.203999999998</c:v>
                </c:pt>
                <c:pt idx="823">
                  <c:v>-70733.804000000004</c:v>
                </c:pt>
                <c:pt idx="824">
                  <c:v>-90146.94</c:v>
                </c:pt>
                <c:pt idx="825">
                  <c:v>-58334.038</c:v>
                </c:pt>
                <c:pt idx="826">
                  <c:v>-73721.062000000005</c:v>
                </c:pt>
                <c:pt idx="827">
                  <c:v>-76806.504000000001</c:v>
                </c:pt>
                <c:pt idx="828">
                  <c:v>-16600.169999999998</c:v>
                </c:pt>
                <c:pt idx="829">
                  <c:v>-57818.026000000005</c:v>
                </c:pt>
                <c:pt idx="830">
                  <c:v>-63621.256000000008</c:v>
                </c:pt>
                <c:pt idx="831">
                  <c:v>-97970.694000000003</c:v>
                </c:pt>
                <c:pt idx="832">
                  <c:v>-111524.38800000001</c:v>
                </c:pt>
                <c:pt idx="833">
                  <c:v>-72260.202000000005</c:v>
                </c:pt>
                <c:pt idx="834">
                  <c:v>-30020.084000000003</c:v>
                </c:pt>
                <c:pt idx="835">
                  <c:v>-76020.33</c:v>
                </c:pt>
                <c:pt idx="836">
                  <c:v>-75094.384000000005</c:v>
                </c:pt>
                <c:pt idx="837">
                  <c:v>-63215.25</c:v>
                </c:pt>
                <c:pt idx="838">
                  <c:v>-63003.654000000002</c:v>
                </c:pt>
                <c:pt idx="839">
                  <c:v>-78551.868000000002</c:v>
                </c:pt>
                <c:pt idx="840">
                  <c:v>-75185.521999999997</c:v>
                </c:pt>
                <c:pt idx="841">
                  <c:v>-70247.650000000009</c:v>
                </c:pt>
                <c:pt idx="842">
                  <c:v>-76898.316000000006</c:v>
                </c:pt>
                <c:pt idx="843">
                  <c:v>-66243.184000000008</c:v>
                </c:pt>
                <c:pt idx="844">
                  <c:v>-74132.600000000006</c:v>
                </c:pt>
                <c:pt idx="845">
                  <c:v>-83305.646000000008</c:v>
                </c:pt>
                <c:pt idx="846">
                  <c:v>-74035.184000000008</c:v>
                </c:pt>
                <c:pt idx="847">
                  <c:v>-80844.08</c:v>
                </c:pt>
                <c:pt idx="848">
                  <c:v>-78906.896000000008</c:v>
                </c:pt>
                <c:pt idx="849">
                  <c:v>-96274.32</c:v>
                </c:pt>
                <c:pt idx="850">
                  <c:v>-68998.700000000012</c:v>
                </c:pt>
                <c:pt idx="851">
                  <c:v>-67192.664000000004</c:v>
                </c:pt>
                <c:pt idx="852">
                  <c:v>-75086.232000000004</c:v>
                </c:pt>
                <c:pt idx="853">
                  <c:v>-75754.741999999998</c:v>
                </c:pt>
                <c:pt idx="854">
                  <c:v>-133752.47399999999</c:v>
                </c:pt>
                <c:pt idx="855">
                  <c:v>-116542.22399999999</c:v>
                </c:pt>
                <c:pt idx="856">
                  <c:v>-144890.27999999997</c:v>
                </c:pt>
                <c:pt idx="857">
                  <c:v>-124791.44799999997</c:v>
                </c:pt>
                <c:pt idx="858">
                  <c:v>-58273.713999999978</c:v>
                </c:pt>
                <c:pt idx="859">
                  <c:v>-99144.867999999973</c:v>
                </c:pt>
                <c:pt idx="860">
                  <c:v>-129033.47199999998</c:v>
                </c:pt>
                <c:pt idx="861">
                  <c:v>-82829.151999999987</c:v>
                </c:pt>
                <c:pt idx="862">
                  <c:v>-111969.46799999998</c:v>
                </c:pt>
                <c:pt idx="863">
                  <c:v>-131421.06599999999</c:v>
                </c:pt>
                <c:pt idx="864">
                  <c:v>-138355.93999999997</c:v>
                </c:pt>
                <c:pt idx="865">
                  <c:v>-146909.39199999999</c:v>
                </c:pt>
                <c:pt idx="866">
                  <c:v>-121365.35599999999</c:v>
                </c:pt>
                <c:pt idx="867">
                  <c:v>-155217.65599999999</c:v>
                </c:pt>
                <c:pt idx="868">
                  <c:v>-131872.13799999998</c:v>
                </c:pt>
                <c:pt idx="869">
                  <c:v>-117055.14599999998</c:v>
                </c:pt>
                <c:pt idx="870">
                  <c:v>-133114.23199999999</c:v>
                </c:pt>
                <c:pt idx="871">
                  <c:v>-136436.20399999997</c:v>
                </c:pt>
                <c:pt idx="872">
                  <c:v>-131066.85799999998</c:v>
                </c:pt>
                <c:pt idx="873">
                  <c:v>-146755.78999999998</c:v>
                </c:pt>
                <c:pt idx="874">
                  <c:v>-127415.94199999998</c:v>
                </c:pt>
                <c:pt idx="875">
                  <c:v>-159052.66999999998</c:v>
                </c:pt>
                <c:pt idx="876">
                  <c:v>-112492.52799999998</c:v>
                </c:pt>
                <c:pt idx="877">
                  <c:v>-101903.87199999997</c:v>
                </c:pt>
                <c:pt idx="878">
                  <c:v>-118158.30599999998</c:v>
                </c:pt>
                <c:pt idx="879">
                  <c:v>-123333.64599999998</c:v>
                </c:pt>
                <c:pt idx="880">
                  <c:v>-93553.983999999997</c:v>
                </c:pt>
                <c:pt idx="881">
                  <c:v>-135395.93199999997</c:v>
                </c:pt>
                <c:pt idx="882">
                  <c:v>-129681.89999999998</c:v>
                </c:pt>
                <c:pt idx="883">
                  <c:v>-99209.895999999979</c:v>
                </c:pt>
                <c:pt idx="884">
                  <c:v>-94155.421999999977</c:v>
                </c:pt>
                <c:pt idx="885">
                  <c:v>-142890.62399999998</c:v>
                </c:pt>
                <c:pt idx="886">
                  <c:v>-145286.36599999998</c:v>
                </c:pt>
                <c:pt idx="887">
                  <c:v>-118062.79199999999</c:v>
                </c:pt>
                <c:pt idx="888">
                  <c:v>-116582.35199999998</c:v>
                </c:pt>
                <c:pt idx="889">
                  <c:v>-128815.98599999998</c:v>
                </c:pt>
                <c:pt idx="890">
                  <c:v>-147935.79999999999</c:v>
                </c:pt>
                <c:pt idx="891">
                  <c:v>-161213.34399999998</c:v>
                </c:pt>
                <c:pt idx="892">
                  <c:v>-134083.26999999999</c:v>
                </c:pt>
                <c:pt idx="893">
                  <c:v>-94999.159999999989</c:v>
                </c:pt>
                <c:pt idx="894">
                  <c:v>-140610.69399999999</c:v>
                </c:pt>
                <c:pt idx="895">
                  <c:v>-145066.55199999997</c:v>
                </c:pt>
                <c:pt idx="896">
                  <c:v>-120845.96199999998</c:v>
                </c:pt>
                <c:pt idx="897">
                  <c:v>-87848.337999999989</c:v>
                </c:pt>
                <c:pt idx="898">
                  <c:v>-134427.37799999997</c:v>
                </c:pt>
                <c:pt idx="899">
                  <c:v>-104638.43799999998</c:v>
                </c:pt>
                <c:pt idx="900">
                  <c:v>-161046.73399999997</c:v>
                </c:pt>
                <c:pt idx="901">
                  <c:v>-146385.52399999998</c:v>
                </c:pt>
                <c:pt idx="902">
                  <c:v>-119665.55799999999</c:v>
                </c:pt>
                <c:pt idx="903">
                  <c:v>-115601.07399999998</c:v>
                </c:pt>
                <c:pt idx="904">
                  <c:v>-156326.12599999999</c:v>
                </c:pt>
                <c:pt idx="905">
                  <c:v>-183577.49</c:v>
                </c:pt>
                <c:pt idx="906">
                  <c:v>-131037.66199999998</c:v>
                </c:pt>
                <c:pt idx="907">
                  <c:v>-134595.22999999998</c:v>
                </c:pt>
                <c:pt idx="908">
                  <c:v>-113333.39799999999</c:v>
                </c:pt>
                <c:pt idx="909">
                  <c:v>-133108.33599999998</c:v>
                </c:pt>
                <c:pt idx="910">
                  <c:v>-143245.772</c:v>
                </c:pt>
                <c:pt idx="911">
                  <c:v>-125216.05799999998</c:v>
                </c:pt>
                <c:pt idx="912">
                  <c:v>0</c:v>
                </c:pt>
                <c:pt idx="913">
                  <c:v>-79538.322</c:v>
                </c:pt>
                <c:pt idx="914">
                  <c:v>-90132.002000000008</c:v>
                </c:pt>
                <c:pt idx="915">
                  <c:v>-91501.528000000006</c:v>
                </c:pt>
                <c:pt idx="916">
                  <c:v>-92628.650000000009</c:v>
                </c:pt>
                <c:pt idx="917">
                  <c:v>-96568.266000000003</c:v>
                </c:pt>
                <c:pt idx="918">
                  <c:v>-85802.034</c:v>
                </c:pt>
                <c:pt idx="919">
                  <c:v>-95728.718000000008</c:v>
                </c:pt>
                <c:pt idx="920">
                  <c:v>-75884.343999999997</c:v>
                </c:pt>
                <c:pt idx="921">
                  <c:v>-80983.294000000009</c:v>
                </c:pt>
                <c:pt idx="922">
                  <c:v>-130336.628</c:v>
                </c:pt>
                <c:pt idx="923">
                  <c:v>-93092.56</c:v>
                </c:pt>
                <c:pt idx="924">
                  <c:v>-64207.25</c:v>
                </c:pt>
                <c:pt idx="925">
                  <c:v>-84613.962</c:v>
                </c:pt>
                <c:pt idx="926">
                  <c:v>-107384.386</c:v>
                </c:pt>
                <c:pt idx="927">
                  <c:v>-52434.022000000004</c:v>
                </c:pt>
                <c:pt idx="928">
                  <c:v>-30128.574000000008</c:v>
                </c:pt>
                <c:pt idx="929">
                  <c:v>-150129.986</c:v>
                </c:pt>
                <c:pt idx="930">
                  <c:v>-75116.232000000004</c:v>
                </c:pt>
                <c:pt idx="931">
                  <c:v>-61740.626000000004</c:v>
                </c:pt>
                <c:pt idx="932">
                  <c:v>-110489.36199999999</c:v>
                </c:pt>
                <c:pt idx="933">
                  <c:v>-41646.126000000004</c:v>
                </c:pt>
                <c:pt idx="934">
                  <c:v>-93792.574000000008</c:v>
                </c:pt>
                <c:pt idx="935">
                  <c:v>-36557.99</c:v>
                </c:pt>
                <c:pt idx="936">
                  <c:v>-96616.320000000007</c:v>
                </c:pt>
                <c:pt idx="937">
                  <c:v>-105219.946</c:v>
                </c:pt>
                <c:pt idx="938">
                  <c:v>-93134.256000000008</c:v>
                </c:pt>
                <c:pt idx="939">
                  <c:v>-89433.702000000005</c:v>
                </c:pt>
                <c:pt idx="940">
                  <c:v>-86095.694000000003</c:v>
                </c:pt>
                <c:pt idx="941">
                  <c:v>-86918.766000000003</c:v>
                </c:pt>
                <c:pt idx="942">
                  <c:v>-177050.35399999999</c:v>
                </c:pt>
                <c:pt idx="943">
                  <c:v>-131259.21</c:v>
                </c:pt>
                <c:pt idx="944">
                  <c:v>-165016.07200000001</c:v>
                </c:pt>
                <c:pt idx="945">
                  <c:v>-171248.022</c:v>
                </c:pt>
                <c:pt idx="946">
                  <c:v>-168865.65</c:v>
                </c:pt>
                <c:pt idx="947">
                  <c:v>-166664.93</c:v>
                </c:pt>
                <c:pt idx="948">
                  <c:v>-176737.08600000001</c:v>
                </c:pt>
                <c:pt idx="949">
                  <c:v>-176019.38400000002</c:v>
                </c:pt>
                <c:pt idx="950">
                  <c:v>-166663.27600000001</c:v>
                </c:pt>
                <c:pt idx="951">
                  <c:v>-173873.576</c:v>
                </c:pt>
                <c:pt idx="952">
                  <c:v>-157581.484</c:v>
                </c:pt>
                <c:pt idx="953">
                  <c:v>-159643.38200000001</c:v>
                </c:pt>
                <c:pt idx="954">
                  <c:v>-174045.44200000001</c:v>
                </c:pt>
                <c:pt idx="955">
                  <c:v>-141277.94400000002</c:v>
                </c:pt>
                <c:pt idx="956">
                  <c:v>-120899.664</c:v>
                </c:pt>
                <c:pt idx="957">
                  <c:v>-165784.71</c:v>
                </c:pt>
                <c:pt idx="958">
                  <c:v>-173936.492</c:v>
                </c:pt>
                <c:pt idx="959">
                  <c:v>-194730.734</c:v>
                </c:pt>
                <c:pt idx="960">
                  <c:v>-169764.17600000001</c:v>
                </c:pt>
                <c:pt idx="961">
                  <c:v>-158608.122</c:v>
                </c:pt>
                <c:pt idx="962">
                  <c:v>-192143.76200000002</c:v>
                </c:pt>
                <c:pt idx="963">
                  <c:v>-157384.86000000002</c:v>
                </c:pt>
                <c:pt idx="964">
                  <c:v>-172038.96400000001</c:v>
                </c:pt>
                <c:pt idx="965">
                  <c:v>-152388.85399999999</c:v>
                </c:pt>
                <c:pt idx="966">
                  <c:v>-147808.31200000001</c:v>
                </c:pt>
                <c:pt idx="967">
                  <c:v>-190864.21600000001</c:v>
                </c:pt>
                <c:pt idx="968">
                  <c:v>-179832.55000000002</c:v>
                </c:pt>
                <c:pt idx="969">
                  <c:v>-159254.71</c:v>
                </c:pt>
                <c:pt idx="970">
                  <c:v>-181049.408</c:v>
                </c:pt>
                <c:pt idx="971">
                  <c:v>-201136.51199999999</c:v>
                </c:pt>
                <c:pt idx="972">
                  <c:v>-77700.936000000002</c:v>
                </c:pt>
                <c:pt idx="973">
                  <c:v>-161937.93000000002</c:v>
                </c:pt>
                <c:pt idx="974">
                  <c:v>-221650.97</c:v>
                </c:pt>
                <c:pt idx="975">
                  <c:v>-175707.932</c:v>
                </c:pt>
                <c:pt idx="976">
                  <c:v>-130282.44</c:v>
                </c:pt>
                <c:pt idx="977">
                  <c:v>-182880.73200000002</c:v>
                </c:pt>
                <c:pt idx="978">
                  <c:v>-137724.098</c:v>
                </c:pt>
                <c:pt idx="979">
                  <c:v>-115231.234</c:v>
                </c:pt>
                <c:pt idx="980">
                  <c:v>-156157.174</c:v>
                </c:pt>
                <c:pt idx="981">
                  <c:v>-155218.978</c:v>
                </c:pt>
                <c:pt idx="982">
                  <c:v>-194780.12</c:v>
                </c:pt>
                <c:pt idx="983">
                  <c:v>-212174.32</c:v>
                </c:pt>
                <c:pt idx="984">
                  <c:v>-163350.28</c:v>
                </c:pt>
                <c:pt idx="985">
                  <c:v>-197844.92800000001</c:v>
                </c:pt>
                <c:pt idx="986">
                  <c:v>-169566.85200000001</c:v>
                </c:pt>
                <c:pt idx="987">
                  <c:v>-184710.614</c:v>
                </c:pt>
                <c:pt idx="988">
                  <c:v>-152860.55000000002</c:v>
                </c:pt>
                <c:pt idx="989">
                  <c:v>-168297.484</c:v>
                </c:pt>
                <c:pt idx="990">
                  <c:v>-117123.796</c:v>
                </c:pt>
                <c:pt idx="991">
                  <c:v>-139869.85</c:v>
                </c:pt>
                <c:pt idx="992">
                  <c:v>-142378.52000000002</c:v>
                </c:pt>
                <c:pt idx="993">
                  <c:v>-175447.59</c:v>
                </c:pt>
                <c:pt idx="994">
                  <c:v>-156703.478</c:v>
                </c:pt>
                <c:pt idx="995">
                  <c:v>-125370.52600000001</c:v>
                </c:pt>
                <c:pt idx="996">
                  <c:v>-173503.36199999999</c:v>
                </c:pt>
                <c:pt idx="997">
                  <c:v>-169557.408</c:v>
                </c:pt>
                <c:pt idx="998">
                  <c:v>-163675.57800000001</c:v>
                </c:pt>
                <c:pt idx="999">
                  <c:v>-169904.9</c:v>
                </c:pt>
                <c:pt idx="1000">
                  <c:v>0</c:v>
                </c:pt>
                <c:pt idx="1001">
                  <c:v>-196396.91200000001</c:v>
                </c:pt>
                <c:pt idx="1002">
                  <c:v>-149985.42000000001</c:v>
                </c:pt>
                <c:pt idx="1003">
                  <c:v>-145350.32400000002</c:v>
                </c:pt>
                <c:pt idx="1004">
                  <c:v>-225956.67</c:v>
                </c:pt>
                <c:pt idx="1005">
                  <c:v>-90329.118000000017</c:v>
                </c:pt>
                <c:pt idx="1006">
                  <c:v>-112361.55</c:v>
                </c:pt>
                <c:pt idx="1007">
                  <c:v>-154651.89600000001</c:v>
                </c:pt>
                <c:pt idx="1008">
                  <c:v>-134682.41400000002</c:v>
                </c:pt>
                <c:pt idx="1009">
                  <c:v>-150832.21800000002</c:v>
                </c:pt>
                <c:pt idx="1010">
                  <c:v>-154469</c:v>
                </c:pt>
                <c:pt idx="1011">
                  <c:v>-151715.69400000002</c:v>
                </c:pt>
                <c:pt idx="1012">
                  <c:v>-148653.378</c:v>
                </c:pt>
                <c:pt idx="1013">
                  <c:v>-156969.91200000001</c:v>
                </c:pt>
                <c:pt idx="1014">
                  <c:v>-156772.33199999999</c:v>
                </c:pt>
                <c:pt idx="1015">
                  <c:v>-152608.71400000001</c:v>
                </c:pt>
                <c:pt idx="1016">
                  <c:v>-152420.16400000002</c:v>
                </c:pt>
                <c:pt idx="1017">
                  <c:v>-145989.772</c:v>
                </c:pt>
                <c:pt idx="1018">
                  <c:v>-154426.10800000001</c:v>
                </c:pt>
                <c:pt idx="1019">
                  <c:v>-149666.85200000001</c:v>
                </c:pt>
                <c:pt idx="1020">
                  <c:v>-151012.372</c:v>
                </c:pt>
                <c:pt idx="1021">
                  <c:v>-103628.75400000002</c:v>
                </c:pt>
                <c:pt idx="1022">
                  <c:v>-151460.77600000001</c:v>
                </c:pt>
                <c:pt idx="1023">
                  <c:v>-152588.198</c:v>
                </c:pt>
                <c:pt idx="1024">
                  <c:v>-124398.19600000001</c:v>
                </c:pt>
                <c:pt idx="1025">
                  <c:v>-94518.808000000019</c:v>
                </c:pt>
                <c:pt idx="1026">
                  <c:v>-152486.68600000002</c:v>
                </c:pt>
                <c:pt idx="1027">
                  <c:v>-147672.28400000001</c:v>
                </c:pt>
                <c:pt idx="1028">
                  <c:v>-151274.454</c:v>
                </c:pt>
                <c:pt idx="1029">
                  <c:v>-151424.49000000002</c:v>
                </c:pt>
                <c:pt idx="1030">
                  <c:v>-147941.326</c:v>
                </c:pt>
                <c:pt idx="1031">
                  <c:v>-139577.788</c:v>
                </c:pt>
                <c:pt idx="1032">
                  <c:v>-159903.95800000001</c:v>
                </c:pt>
                <c:pt idx="1033">
                  <c:v>-171607.13400000002</c:v>
                </c:pt>
                <c:pt idx="1034">
                  <c:v>-193277.728</c:v>
                </c:pt>
                <c:pt idx="1035">
                  <c:v>-149867.58000000002</c:v>
                </c:pt>
                <c:pt idx="1036">
                  <c:v>-135045.46600000001</c:v>
                </c:pt>
                <c:pt idx="1037">
                  <c:v>-147653.22400000002</c:v>
                </c:pt>
                <c:pt idx="1038">
                  <c:v>-147410.712</c:v>
                </c:pt>
                <c:pt idx="1039">
                  <c:v>-148203.88200000001</c:v>
                </c:pt>
                <c:pt idx="1040">
                  <c:v>-151512.88</c:v>
                </c:pt>
                <c:pt idx="1041">
                  <c:v>-147290.15000000002</c:v>
                </c:pt>
                <c:pt idx="1042">
                  <c:v>-124250.88400000002</c:v>
                </c:pt>
                <c:pt idx="1043">
                  <c:v>-147476.52600000001</c:v>
                </c:pt>
                <c:pt idx="1044">
                  <c:v>-154522.584</c:v>
                </c:pt>
                <c:pt idx="1045">
                  <c:v>-161245.12400000001</c:v>
                </c:pt>
                <c:pt idx="1046">
                  <c:v>-154923.266</c:v>
                </c:pt>
                <c:pt idx="1047">
                  <c:v>0</c:v>
                </c:pt>
                <c:pt idx="1048">
                  <c:v>-51087.877999999997</c:v>
                </c:pt>
                <c:pt idx="1049">
                  <c:v>-67325.531999999992</c:v>
                </c:pt>
                <c:pt idx="1050">
                  <c:v>-18898.043999999994</c:v>
                </c:pt>
                <c:pt idx="1051">
                  <c:v>-71871.611999999994</c:v>
                </c:pt>
                <c:pt idx="1052">
                  <c:v>-68484.179999999993</c:v>
                </c:pt>
                <c:pt idx="1053">
                  <c:v>-61608.537999999993</c:v>
                </c:pt>
                <c:pt idx="1054">
                  <c:v>-54967.13</c:v>
                </c:pt>
                <c:pt idx="1055">
                  <c:v>-75156.868000000002</c:v>
                </c:pt>
                <c:pt idx="1056">
                  <c:v>-62755.327999999994</c:v>
                </c:pt>
                <c:pt idx="1057">
                  <c:v>-73517.551999999996</c:v>
                </c:pt>
                <c:pt idx="1058">
                  <c:v>-228905.33800000005</c:v>
                </c:pt>
                <c:pt idx="1059">
                  <c:v>-227477.60000000003</c:v>
                </c:pt>
                <c:pt idx="1060">
                  <c:v>-238600.09200000003</c:v>
                </c:pt>
                <c:pt idx="1061">
                  <c:v>-226347.98600000003</c:v>
                </c:pt>
                <c:pt idx="1062">
                  <c:v>-208826.28800000003</c:v>
                </c:pt>
                <c:pt idx="1063">
                  <c:v>-225254.16000000003</c:v>
                </c:pt>
                <c:pt idx="1064">
                  <c:v>-216012.12800000003</c:v>
                </c:pt>
                <c:pt idx="1065">
                  <c:v>-223068.02600000004</c:v>
                </c:pt>
                <c:pt idx="1066">
                  <c:v>-206491.00600000005</c:v>
                </c:pt>
                <c:pt idx="1067">
                  <c:v>-232345.06800000003</c:v>
                </c:pt>
                <c:pt idx="1068">
                  <c:v>-220739.16200000004</c:v>
                </c:pt>
                <c:pt idx="1069">
                  <c:v>-242603.47400000005</c:v>
                </c:pt>
                <c:pt idx="1070">
                  <c:v>-203144.50600000005</c:v>
                </c:pt>
                <c:pt idx="1071">
                  <c:v>-232084.87000000005</c:v>
                </c:pt>
                <c:pt idx="1072">
                  <c:v>-198755.98600000003</c:v>
                </c:pt>
                <c:pt idx="1073">
                  <c:v>-229898.64000000004</c:v>
                </c:pt>
                <c:pt idx="1074">
                  <c:v>-188109.90400000004</c:v>
                </c:pt>
                <c:pt idx="1075">
                  <c:v>-267755.44800000003</c:v>
                </c:pt>
                <c:pt idx="1076">
                  <c:v>-195797.27600000004</c:v>
                </c:pt>
                <c:pt idx="1077">
                  <c:v>-236723.86200000005</c:v>
                </c:pt>
                <c:pt idx="1078">
                  <c:v>-217369.86800000005</c:v>
                </c:pt>
                <c:pt idx="1079">
                  <c:v>-207676.77800000005</c:v>
                </c:pt>
                <c:pt idx="1080">
                  <c:v>-220662.26600000003</c:v>
                </c:pt>
                <c:pt idx="1081">
                  <c:v>-220442.62200000003</c:v>
                </c:pt>
                <c:pt idx="1082">
                  <c:v>-212936.92000000004</c:v>
                </c:pt>
                <c:pt idx="1083">
                  <c:v>-223978.75200000004</c:v>
                </c:pt>
                <c:pt idx="1084">
                  <c:v>-229051.88000000003</c:v>
                </c:pt>
                <c:pt idx="1085">
                  <c:v>-279038.91000000003</c:v>
                </c:pt>
                <c:pt idx="1086">
                  <c:v>-226024.11000000004</c:v>
                </c:pt>
                <c:pt idx="1087">
                  <c:v>-216726.47400000005</c:v>
                </c:pt>
                <c:pt idx="1088">
                  <c:v>-213657.05400000003</c:v>
                </c:pt>
                <c:pt idx="1089">
                  <c:v>-249025.47200000004</c:v>
                </c:pt>
                <c:pt idx="1090">
                  <c:v>-164026.65600000005</c:v>
                </c:pt>
                <c:pt idx="1091">
                  <c:v>-219262.48800000004</c:v>
                </c:pt>
                <c:pt idx="1092">
                  <c:v>-218354.49000000005</c:v>
                </c:pt>
                <c:pt idx="1093">
                  <c:v>-244403.71400000004</c:v>
                </c:pt>
                <c:pt idx="1094">
                  <c:v>-211751.20800000004</c:v>
                </c:pt>
                <c:pt idx="1095">
                  <c:v>-252521.26400000005</c:v>
                </c:pt>
                <c:pt idx="1096">
                  <c:v>-217772.55000000005</c:v>
                </c:pt>
                <c:pt idx="1097">
                  <c:v>-230138.82800000004</c:v>
                </c:pt>
                <c:pt idx="1098">
                  <c:v>-236288.74600000004</c:v>
                </c:pt>
                <c:pt idx="1099">
                  <c:v>-246342.96000000005</c:v>
                </c:pt>
                <c:pt idx="1100">
                  <c:v>-233652.92600000004</c:v>
                </c:pt>
                <c:pt idx="1101">
                  <c:v>-223140.39800000004</c:v>
                </c:pt>
                <c:pt idx="1102">
                  <c:v>-228507.83400000003</c:v>
                </c:pt>
                <c:pt idx="1103">
                  <c:v>-239656.09800000003</c:v>
                </c:pt>
                <c:pt idx="1104">
                  <c:v>-230436.43800000005</c:v>
                </c:pt>
                <c:pt idx="1105">
                  <c:v>-243591.34200000003</c:v>
                </c:pt>
                <c:pt idx="1106">
                  <c:v>-209265.90800000005</c:v>
                </c:pt>
                <c:pt idx="1107">
                  <c:v>-241003.60200000004</c:v>
                </c:pt>
                <c:pt idx="1108">
                  <c:v>-238924.39600000004</c:v>
                </c:pt>
                <c:pt idx="1109">
                  <c:v>-231019.01800000004</c:v>
                </c:pt>
                <c:pt idx="1110">
                  <c:v>-225152.96200000003</c:v>
                </c:pt>
                <c:pt idx="1111">
                  <c:v>-259319.76000000004</c:v>
                </c:pt>
                <c:pt idx="1112">
                  <c:v>-228645.93600000005</c:v>
                </c:pt>
                <c:pt idx="1113">
                  <c:v>-224232.25000000003</c:v>
                </c:pt>
                <c:pt idx="1114">
                  <c:v>-224506.35400000005</c:v>
                </c:pt>
                <c:pt idx="1115">
                  <c:v>-245381.60800000004</c:v>
                </c:pt>
                <c:pt idx="1116">
                  <c:v>0</c:v>
                </c:pt>
                <c:pt idx="1117">
                  <c:v>-139575.76</c:v>
                </c:pt>
                <c:pt idx="1118">
                  <c:v>-28517.286000000007</c:v>
                </c:pt>
                <c:pt idx="1119">
                  <c:v>0</c:v>
                </c:pt>
                <c:pt idx="1120">
                  <c:v>-111755.496</c:v>
                </c:pt>
                <c:pt idx="1121">
                  <c:v>-99185.395999999993</c:v>
                </c:pt>
                <c:pt idx="1122">
                  <c:v>-92379.357999999993</c:v>
                </c:pt>
                <c:pt idx="1123">
                  <c:v>-84544.415999999997</c:v>
                </c:pt>
                <c:pt idx="1124">
                  <c:v>-100022.87599999999</c:v>
                </c:pt>
                <c:pt idx="1125">
                  <c:v>-94667.437999999995</c:v>
                </c:pt>
                <c:pt idx="1126">
                  <c:v>-90903.52399999999</c:v>
                </c:pt>
                <c:pt idx="1127">
                  <c:v>-89928.293999999994</c:v>
                </c:pt>
                <c:pt idx="1128">
                  <c:v>-82435.766000000003</c:v>
                </c:pt>
                <c:pt idx="1129">
                  <c:v>-92523.555999999997</c:v>
                </c:pt>
                <c:pt idx="1130">
                  <c:v>-110460.916</c:v>
                </c:pt>
                <c:pt idx="1131">
                  <c:v>-87320.421999999991</c:v>
                </c:pt>
                <c:pt idx="1132">
                  <c:v>-89269.793999999994</c:v>
                </c:pt>
                <c:pt idx="1133">
                  <c:v>-69232.072</c:v>
                </c:pt>
                <c:pt idx="1134">
                  <c:v>-105298.37999999999</c:v>
                </c:pt>
                <c:pt idx="1135">
                  <c:v>-105509.64199999999</c:v>
                </c:pt>
                <c:pt idx="1136">
                  <c:v>-99363.659999999989</c:v>
                </c:pt>
                <c:pt idx="1137">
                  <c:v>-113797.92</c:v>
                </c:pt>
                <c:pt idx="1138">
                  <c:v>-76555.631999999998</c:v>
                </c:pt>
                <c:pt idx="1139">
                  <c:v>-92259.12</c:v>
                </c:pt>
                <c:pt idx="1140">
                  <c:v>-94975.173999999999</c:v>
                </c:pt>
                <c:pt idx="1141">
                  <c:v>-103976.81199999999</c:v>
                </c:pt>
                <c:pt idx="1142">
                  <c:v>-77685.12999999999</c:v>
                </c:pt>
                <c:pt idx="1143">
                  <c:v>-95345.407999999996</c:v>
                </c:pt>
                <c:pt idx="1144">
                  <c:v>-103788.004</c:v>
                </c:pt>
                <c:pt idx="1145">
                  <c:v>-51123.781999999992</c:v>
                </c:pt>
                <c:pt idx="1146">
                  <c:v>-105927.93799999999</c:v>
                </c:pt>
                <c:pt idx="1147">
                  <c:v>-99420.021999999997</c:v>
                </c:pt>
                <c:pt idx="1148">
                  <c:v>-109589.864</c:v>
                </c:pt>
                <c:pt idx="1149">
                  <c:v>-92807.221999999994</c:v>
                </c:pt>
                <c:pt idx="1150">
                  <c:v>-95937.501999999993</c:v>
                </c:pt>
                <c:pt idx="1151">
                  <c:v>-92743.347999999998</c:v>
                </c:pt>
                <c:pt idx="1152">
                  <c:v>-102574.85799999999</c:v>
                </c:pt>
                <c:pt idx="1153">
                  <c:v>-92793.263999999996</c:v>
                </c:pt>
                <c:pt idx="1154">
                  <c:v>-88715.183999999994</c:v>
                </c:pt>
                <c:pt idx="1155">
                  <c:v>-105333.304</c:v>
                </c:pt>
                <c:pt idx="1156">
                  <c:v>-81729.053999999989</c:v>
                </c:pt>
                <c:pt idx="1157">
                  <c:v>-102951.97199999999</c:v>
                </c:pt>
                <c:pt idx="1158">
                  <c:v>-100958.31599999999</c:v>
                </c:pt>
                <c:pt idx="1159">
                  <c:v>-109622.99799999999</c:v>
                </c:pt>
                <c:pt idx="1160">
                  <c:v>-117917.96400000001</c:v>
                </c:pt>
                <c:pt idx="1161">
                  <c:v>-94073</c:v>
                </c:pt>
                <c:pt idx="1162">
                  <c:v>-100986.58799999999</c:v>
                </c:pt>
                <c:pt idx="1163">
                  <c:v>0</c:v>
                </c:pt>
                <c:pt idx="1164">
                  <c:v>-89296.437999999995</c:v>
                </c:pt>
                <c:pt idx="1165">
                  <c:v>-69696.142000000007</c:v>
                </c:pt>
                <c:pt idx="1166">
                  <c:v>-61346.030000000006</c:v>
                </c:pt>
                <c:pt idx="1167">
                  <c:v>-81786.457999999999</c:v>
                </c:pt>
                <c:pt idx="1168">
                  <c:v>-85626.66</c:v>
                </c:pt>
                <c:pt idx="1169">
                  <c:v>-76807.716</c:v>
                </c:pt>
                <c:pt idx="1170">
                  <c:v>-86394.047999999995</c:v>
                </c:pt>
                <c:pt idx="1171">
                  <c:v>-81189.313999999998</c:v>
                </c:pt>
                <c:pt idx="1172">
                  <c:v>-78968.665999999997</c:v>
                </c:pt>
                <c:pt idx="1173">
                  <c:v>-85282.8</c:v>
                </c:pt>
                <c:pt idx="1174">
                  <c:v>-80083.928</c:v>
                </c:pt>
                <c:pt idx="1175">
                  <c:v>-9917.8199999999924</c:v>
                </c:pt>
                <c:pt idx="1176">
                  <c:v>-86831.358000000007</c:v>
                </c:pt>
                <c:pt idx="1177">
                  <c:v>-86570.87</c:v>
                </c:pt>
                <c:pt idx="1178">
                  <c:v>-108412.126</c:v>
                </c:pt>
                <c:pt idx="1179">
                  <c:v>-105827.072</c:v>
                </c:pt>
                <c:pt idx="1180">
                  <c:v>-95675.842000000004</c:v>
                </c:pt>
                <c:pt idx="1181">
                  <c:v>-79048.096000000005</c:v>
                </c:pt>
                <c:pt idx="1182">
                  <c:v>-103649.87400000001</c:v>
                </c:pt>
                <c:pt idx="1183">
                  <c:v>-77780.173999999999</c:v>
                </c:pt>
                <c:pt idx="1184">
                  <c:v>-87849.88</c:v>
                </c:pt>
                <c:pt idx="1185">
                  <c:v>-66734.597999999998</c:v>
                </c:pt>
                <c:pt idx="1186">
                  <c:v>-73280.398000000001</c:v>
                </c:pt>
                <c:pt idx="1187">
                  <c:v>-87314.585999999996</c:v>
                </c:pt>
                <c:pt idx="1188">
                  <c:v>-77753.926000000007</c:v>
                </c:pt>
                <c:pt idx="1189">
                  <c:v>-115808.68400000001</c:v>
                </c:pt>
                <c:pt idx="1190">
                  <c:v>-86173.41</c:v>
                </c:pt>
                <c:pt idx="1191">
                  <c:v>-75407.081999999995</c:v>
                </c:pt>
                <c:pt idx="1192">
                  <c:v>-5284.7260000000097</c:v>
                </c:pt>
                <c:pt idx="1193">
                  <c:v>-83305.634000000005</c:v>
                </c:pt>
                <c:pt idx="1194">
                  <c:v>0</c:v>
                </c:pt>
                <c:pt idx="1195">
                  <c:v>-80994.09599999999</c:v>
                </c:pt>
                <c:pt idx="1196">
                  <c:v>0</c:v>
                </c:pt>
                <c:pt idx="1197">
                  <c:v>-17171.374000000003</c:v>
                </c:pt>
                <c:pt idx="1198">
                  <c:v>-43392.264000000003</c:v>
                </c:pt>
                <c:pt idx="1199">
                  <c:v>-101299.83</c:v>
                </c:pt>
                <c:pt idx="1200">
                  <c:v>0</c:v>
                </c:pt>
                <c:pt idx="1201">
                  <c:v>-43459.971999999994</c:v>
                </c:pt>
                <c:pt idx="1202">
                  <c:v>-93851.447999999989</c:v>
                </c:pt>
                <c:pt idx="1203">
                  <c:v>-2086.4679999999971</c:v>
                </c:pt>
                <c:pt idx="1204">
                  <c:v>-85645.638000000006</c:v>
                </c:pt>
                <c:pt idx="1205">
                  <c:v>0</c:v>
                </c:pt>
                <c:pt idx="1206">
                  <c:v>-37766.254000000001</c:v>
                </c:pt>
                <c:pt idx="1207">
                  <c:v>-22183.229999999996</c:v>
                </c:pt>
                <c:pt idx="1208">
                  <c:v>0</c:v>
                </c:pt>
                <c:pt idx="1209">
                  <c:v>-25928.252</c:v>
                </c:pt>
                <c:pt idx="1210">
                  <c:v>-30637.239999999998</c:v>
                </c:pt>
                <c:pt idx="1211">
                  <c:v>-12964.367999999999</c:v>
                </c:pt>
                <c:pt idx="1212">
                  <c:v>-12198.43</c:v>
                </c:pt>
                <c:pt idx="1213">
                  <c:v>-49371.205999999998</c:v>
                </c:pt>
                <c:pt idx="1214">
                  <c:v>-11731.712</c:v>
                </c:pt>
                <c:pt idx="1215">
                  <c:v>-25519.591999999997</c:v>
                </c:pt>
                <c:pt idx="1216">
                  <c:v>0</c:v>
                </c:pt>
                <c:pt idx="1217">
                  <c:v>-29610.176000000003</c:v>
                </c:pt>
                <c:pt idx="1218">
                  <c:v>-20069.934000000001</c:v>
                </c:pt>
                <c:pt idx="1219">
                  <c:v>0</c:v>
                </c:pt>
                <c:pt idx="1220">
                  <c:v>-4599.8160000000007</c:v>
                </c:pt>
                <c:pt idx="1221">
                  <c:v>-15161.843999999997</c:v>
                </c:pt>
                <c:pt idx="1222">
                  <c:v>-8555.866</c:v>
                </c:pt>
                <c:pt idx="12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8C-421A-8A20-D75639840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7409736"/>
        <c:axId val="728501408"/>
      </c:barChart>
      <c:catAx>
        <c:axId val="857409736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28501408"/>
        <c:crosses val="autoZero"/>
        <c:auto val="1"/>
        <c:lblAlgn val="ctr"/>
        <c:lblOffset val="100"/>
        <c:noMultiLvlLbl val="0"/>
      </c:catAx>
      <c:valAx>
        <c:axId val="72850140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;[Red]\-#,##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57409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514350</xdr:colOff>
      <xdr:row>10</xdr:row>
      <xdr:rowOff>133350</xdr:rowOff>
    </xdr:from>
    <xdr:to>
      <xdr:col>20</xdr:col>
      <xdr:colOff>157163</xdr:colOff>
      <xdr:row>24</xdr:row>
      <xdr:rowOff>76200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D6BC00C1-20A9-44B8-A55C-1CEA3ECDB3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533400</xdr:colOff>
      <xdr:row>22</xdr:row>
      <xdr:rowOff>171450</xdr:rowOff>
    </xdr:from>
    <xdr:to>
      <xdr:col>20</xdr:col>
      <xdr:colOff>161925</xdr:colOff>
      <xdr:row>36</xdr:row>
      <xdr:rowOff>114300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12E3B2D5-E92A-48CE-9176-F92ABDC826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171450</xdr:colOff>
      <xdr:row>15</xdr:row>
      <xdr:rowOff>85725</xdr:rowOff>
    </xdr:from>
    <xdr:to>
      <xdr:col>11</xdr:col>
      <xdr:colOff>1134938</xdr:colOff>
      <xdr:row>28</xdr:row>
      <xdr:rowOff>95251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E60C10A9-492B-4627-B32D-2758D3145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86525" y="3228975"/>
          <a:ext cx="5545013" cy="27336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228601</xdr:colOff>
      <xdr:row>15</xdr:row>
      <xdr:rowOff>28575</xdr:rowOff>
    </xdr:from>
    <xdr:to>
      <xdr:col>11</xdr:col>
      <xdr:colOff>1304925</xdr:colOff>
      <xdr:row>29</xdr:row>
      <xdr:rowOff>46845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BC8FA3D0-67C3-4C98-A7F4-C9326C981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43676" y="3171825"/>
          <a:ext cx="5838824" cy="29519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38988</xdr:colOff>
      <xdr:row>13</xdr:row>
      <xdr:rowOff>66675</xdr:rowOff>
    </xdr:from>
    <xdr:to>
      <xdr:col>11</xdr:col>
      <xdr:colOff>1601055</xdr:colOff>
      <xdr:row>27</xdr:row>
      <xdr:rowOff>114300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8AE474A8-DA5E-4E39-B631-45C7E2CEB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4063" y="2790825"/>
          <a:ext cx="6191217" cy="29813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133350</xdr:colOff>
      <xdr:row>15</xdr:row>
      <xdr:rowOff>78646</xdr:rowOff>
    </xdr:from>
    <xdr:to>
      <xdr:col>11</xdr:col>
      <xdr:colOff>1430174</xdr:colOff>
      <xdr:row>29</xdr:row>
      <xdr:rowOff>57853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F2C52CEC-56BE-4117-A280-1AA7B9FC6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48425" y="3221896"/>
          <a:ext cx="5897399" cy="291290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riple%20EMA%20Strtegy_&#31574;&#30053;&#27298;&#35222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級距"/>
      <sheetName val="級距(夜+日)"/>
      <sheetName val="TXF_EXIT_1"/>
      <sheetName val="TXF_EXIT_2"/>
      <sheetName val="TXF_EXIT_3"/>
      <sheetName val="TXF_EXIT_4"/>
      <sheetName val="TXF_EXIT_5"/>
      <sheetName val="TXF_EXIT_6"/>
    </sheetNames>
    <sheetDataSet>
      <sheetData sheetId="0">
        <row r="1">
          <cell r="A1" t="str">
            <v>FT1 Index</v>
          </cell>
        </row>
        <row r="2">
          <cell r="A2" t="str">
            <v>Dates</v>
          </cell>
          <cell r="B2" t="str">
            <v>PX_OPEN_AM</v>
          </cell>
          <cell r="C2" t="str">
            <v>PX_HIGH_AM</v>
          </cell>
          <cell r="D2" t="str">
            <v>PX_LOW_AM</v>
          </cell>
          <cell r="E2" t="str">
            <v>PX_LAST_AM</v>
          </cell>
          <cell r="F2" t="str">
            <v>H-L</v>
          </cell>
          <cell r="G2" t="str">
            <v>C-O</v>
          </cell>
          <cell r="H2" t="str">
            <v>C-O/H-L</v>
          </cell>
        </row>
        <row r="3">
          <cell r="A3" t="str">
            <v>2024/12/03</v>
          </cell>
          <cell r="B3">
            <v>22832</v>
          </cell>
          <cell r="C3">
            <v>23129</v>
          </cell>
          <cell r="D3">
            <v>22803</v>
          </cell>
          <cell r="E3">
            <v>23102</v>
          </cell>
          <cell r="F3">
            <v>1.4278206026629292</v>
          </cell>
          <cell r="G3">
            <v>1.1825508058864751</v>
          </cell>
          <cell r="H3">
            <v>0.82822085889570551</v>
          </cell>
          <cell r="I3">
            <v>8</v>
          </cell>
          <cell r="J3">
            <v>9</v>
          </cell>
          <cell r="K3">
            <v>4</v>
          </cell>
        </row>
        <row r="4">
          <cell r="A4" t="str">
            <v>2024/11/30</v>
          </cell>
          <cell r="B4">
            <v>22297</v>
          </cell>
          <cell r="C4">
            <v>22579</v>
          </cell>
          <cell r="D4">
            <v>22160</v>
          </cell>
          <cell r="E4">
            <v>22548</v>
          </cell>
          <cell r="F4">
            <v>1.8791765708391264</v>
          </cell>
          <cell r="G4">
            <v>1.1257119791900254</v>
          </cell>
          <cell r="H4">
            <v>0.5990453460620524</v>
          </cell>
          <cell r="I4">
            <v>10</v>
          </cell>
          <cell r="J4">
            <v>6</v>
          </cell>
          <cell r="K4">
            <v>1</v>
          </cell>
        </row>
        <row r="5">
          <cell r="A5" t="str">
            <v>2024/11/29</v>
          </cell>
          <cell r="B5">
            <v>22333</v>
          </cell>
          <cell r="C5">
            <v>22333</v>
          </cell>
          <cell r="D5">
            <v>22184</v>
          </cell>
          <cell r="E5">
            <v>22277</v>
          </cell>
          <cell r="F5">
            <v>0.66717413692741689</v>
          </cell>
          <cell r="G5">
            <v>-0.25075001119419693</v>
          </cell>
          <cell r="H5">
            <v>0.3758389261744966</v>
          </cell>
          <cell r="I5">
            <v>4</v>
          </cell>
          <cell r="J5">
            <v>4</v>
          </cell>
          <cell r="K5">
            <v>2</v>
          </cell>
        </row>
        <row r="6">
          <cell r="A6" t="str">
            <v>2024/11/28</v>
          </cell>
          <cell r="B6">
            <v>22395</v>
          </cell>
          <cell r="C6">
            <v>22468</v>
          </cell>
          <cell r="D6">
            <v>22047</v>
          </cell>
          <cell r="E6">
            <v>22268</v>
          </cell>
          <cell r="F6">
            <v>1.879883902656843</v>
          </cell>
          <cell r="G6">
            <v>-0.5670908684974324</v>
          </cell>
          <cell r="H6">
            <v>0.30166270783847976</v>
          </cell>
          <cell r="I6">
            <v>10</v>
          </cell>
          <cell r="J6">
            <v>4</v>
          </cell>
          <cell r="K6">
            <v>1</v>
          </cell>
        </row>
        <row r="7">
          <cell r="A7" t="str">
            <v>2024/11/27</v>
          </cell>
          <cell r="B7">
            <v>22622</v>
          </cell>
          <cell r="C7">
            <v>22762</v>
          </cell>
          <cell r="D7">
            <v>22493</v>
          </cell>
          <cell r="E7">
            <v>22651</v>
          </cell>
          <cell r="F7">
            <v>1.1891079480152065</v>
          </cell>
          <cell r="G7">
            <v>0.12819379365219696</v>
          </cell>
          <cell r="H7">
            <v>0.10780669144981411</v>
          </cell>
          <cell r="I7">
            <v>7</v>
          </cell>
          <cell r="J7">
            <v>2</v>
          </cell>
          <cell r="K7">
            <v>1</v>
          </cell>
        </row>
        <row r="8">
          <cell r="A8" t="str">
            <v>2024/11/26</v>
          </cell>
          <cell r="B8">
            <v>23021</v>
          </cell>
          <cell r="C8">
            <v>23030</v>
          </cell>
          <cell r="D8">
            <v>22775</v>
          </cell>
          <cell r="E8">
            <v>22855</v>
          </cell>
          <cell r="F8">
            <v>1.1076842882585465</v>
          </cell>
          <cell r="G8">
            <v>-0.72108075235654412</v>
          </cell>
          <cell r="H8">
            <v>0.65098039215686287</v>
          </cell>
          <cell r="I8">
            <v>7</v>
          </cell>
          <cell r="J8">
            <v>7</v>
          </cell>
          <cell r="K8">
            <v>4</v>
          </cell>
        </row>
        <row r="9">
          <cell r="A9" t="str">
            <v>2024/11/23</v>
          </cell>
          <cell r="B9">
            <v>23064</v>
          </cell>
          <cell r="C9">
            <v>23137</v>
          </cell>
          <cell r="D9">
            <v>22976</v>
          </cell>
          <cell r="E9">
            <v>23052</v>
          </cell>
          <cell r="F9">
            <v>0.69805757891085674</v>
          </cell>
          <cell r="G9">
            <v>-5.2029136316337155E-2</v>
          </cell>
          <cell r="H9">
            <v>7.4534161490683246E-2</v>
          </cell>
          <cell r="I9">
            <v>4</v>
          </cell>
          <cell r="J9">
            <v>1</v>
          </cell>
          <cell r="K9">
            <v>2</v>
          </cell>
        </row>
        <row r="10">
          <cell r="A10" t="str">
            <v>2024/11/22</v>
          </cell>
          <cell r="B10">
            <v>22588</v>
          </cell>
          <cell r="C10">
            <v>22837</v>
          </cell>
          <cell r="D10">
            <v>22393</v>
          </cell>
          <cell r="E10">
            <v>22801</v>
          </cell>
          <cell r="F10">
            <v>1.9656454754737029</v>
          </cell>
          <cell r="G10">
            <v>0.94297857269346563</v>
          </cell>
          <cell r="H10">
            <v>0.47972972972972977</v>
          </cell>
          <cell r="I10">
            <v>10</v>
          </cell>
          <cell r="J10">
            <v>5</v>
          </cell>
          <cell r="K10">
            <v>1</v>
          </cell>
        </row>
        <row r="11">
          <cell r="A11" t="str">
            <v>2024/11/21</v>
          </cell>
          <cell r="B11">
            <v>22805</v>
          </cell>
          <cell r="C11">
            <v>22822</v>
          </cell>
          <cell r="D11">
            <v>22496</v>
          </cell>
          <cell r="E11">
            <v>22746</v>
          </cell>
          <cell r="F11">
            <v>1.4295110721333042</v>
          </cell>
          <cell r="G11">
            <v>-0.25871519403639553</v>
          </cell>
          <cell r="H11">
            <v>0.18098159509202452</v>
          </cell>
          <cell r="I11">
            <v>8</v>
          </cell>
          <cell r="J11">
            <v>2</v>
          </cell>
          <cell r="K11">
            <v>1</v>
          </cell>
        </row>
        <row r="12">
          <cell r="A12" t="str">
            <v>2024/11/20</v>
          </cell>
          <cell r="B12">
            <v>22874</v>
          </cell>
          <cell r="C12">
            <v>22929</v>
          </cell>
          <cell r="D12">
            <v>22654</v>
          </cell>
          <cell r="E12">
            <v>22858</v>
          </cell>
          <cell r="F12">
            <v>1.2022383492174522</v>
          </cell>
          <cell r="G12">
            <v>-6.9948413045379035E-2</v>
          </cell>
          <cell r="H12">
            <v>5.8181818181818182E-2</v>
          </cell>
          <cell r="I12">
            <v>7</v>
          </cell>
          <cell r="J12">
            <v>1</v>
          </cell>
          <cell r="K12">
            <v>1</v>
          </cell>
        </row>
        <row r="13">
          <cell r="A13" t="str">
            <v>2024/11/19</v>
          </cell>
          <cell r="B13">
            <v>22588</v>
          </cell>
          <cell r="C13">
            <v>22659</v>
          </cell>
          <cell r="D13">
            <v>22339</v>
          </cell>
          <cell r="E13">
            <v>22622</v>
          </cell>
          <cell r="F13">
            <v>1.4166814237648309</v>
          </cell>
          <cell r="G13">
            <v>0.15052240127501329</v>
          </cell>
          <cell r="H13">
            <v>0.10625000000000001</v>
          </cell>
          <cell r="I13">
            <v>8</v>
          </cell>
          <cell r="J13">
            <v>2</v>
          </cell>
          <cell r="K13">
            <v>1</v>
          </cell>
        </row>
        <row r="14">
          <cell r="A14" t="str">
            <v>2024/11/16</v>
          </cell>
          <cell r="B14">
            <v>22733</v>
          </cell>
          <cell r="C14">
            <v>22832</v>
          </cell>
          <cell r="D14">
            <v>22470</v>
          </cell>
          <cell r="E14">
            <v>22550</v>
          </cell>
          <cell r="F14">
            <v>1.5923987155236881</v>
          </cell>
          <cell r="G14">
            <v>-0.8049971407205383</v>
          </cell>
          <cell r="H14">
            <v>0.50552486187845291</v>
          </cell>
          <cell r="I14">
            <v>9</v>
          </cell>
          <cell r="J14">
            <v>6</v>
          </cell>
          <cell r="K14">
            <v>1</v>
          </cell>
        </row>
        <row r="15">
          <cell r="A15" t="str">
            <v>2024/11/15</v>
          </cell>
          <cell r="B15">
            <v>22649</v>
          </cell>
          <cell r="C15">
            <v>22879</v>
          </cell>
          <cell r="D15">
            <v>22592</v>
          </cell>
          <cell r="E15">
            <v>22708</v>
          </cell>
          <cell r="F15">
            <v>1.2671641132058811</v>
          </cell>
          <cell r="G15">
            <v>0.26049715219214975</v>
          </cell>
          <cell r="H15">
            <v>0.20557491289198604</v>
          </cell>
          <cell r="I15">
            <v>8</v>
          </cell>
          <cell r="J15">
            <v>3</v>
          </cell>
          <cell r="K15">
            <v>1</v>
          </cell>
        </row>
        <row r="16">
          <cell r="A16" t="str">
            <v>2024/11/14</v>
          </cell>
          <cell r="B16">
            <v>22840</v>
          </cell>
          <cell r="C16">
            <v>23078</v>
          </cell>
          <cell r="D16">
            <v>22674</v>
          </cell>
          <cell r="E16">
            <v>22805</v>
          </cell>
          <cell r="F16">
            <v>1.7688266199649738</v>
          </cell>
          <cell r="G16">
            <v>-0.15323992994746061</v>
          </cell>
          <cell r="H16">
            <v>8.6633663366336641E-2</v>
          </cell>
          <cell r="I16">
            <v>10</v>
          </cell>
          <cell r="J16">
            <v>1</v>
          </cell>
          <cell r="K16">
            <v>1</v>
          </cell>
        </row>
        <row r="17">
          <cell r="A17" t="str">
            <v>2024/11/13</v>
          </cell>
          <cell r="B17">
            <v>22871</v>
          </cell>
          <cell r="C17">
            <v>22926</v>
          </cell>
          <cell r="D17">
            <v>22572</v>
          </cell>
          <cell r="E17">
            <v>22835</v>
          </cell>
          <cell r="F17">
            <v>1.5478116391937387</v>
          </cell>
          <cell r="G17">
            <v>-0.15740457347732936</v>
          </cell>
          <cell r="H17">
            <v>0.10169491525423729</v>
          </cell>
          <cell r="I17">
            <v>8</v>
          </cell>
          <cell r="J17">
            <v>2</v>
          </cell>
          <cell r="K17">
            <v>1</v>
          </cell>
        </row>
        <row r="18">
          <cell r="A18" t="str">
            <v>2024/11/12</v>
          </cell>
          <cell r="B18">
            <v>23554</v>
          </cell>
          <cell r="C18">
            <v>23564</v>
          </cell>
          <cell r="D18">
            <v>22958</v>
          </cell>
          <cell r="E18">
            <v>23114</v>
          </cell>
          <cell r="F18">
            <v>2.5728114120743819</v>
          </cell>
          <cell r="G18">
            <v>-1.868047889954997</v>
          </cell>
          <cell r="H18">
            <v>0.7260726072607262</v>
          </cell>
          <cell r="I18">
            <v>10</v>
          </cell>
          <cell r="J18">
            <v>8</v>
          </cell>
          <cell r="K18">
            <v>4</v>
          </cell>
        </row>
        <row r="19">
          <cell r="A19" t="str">
            <v>2024/11/09</v>
          </cell>
          <cell r="B19">
            <v>23758</v>
          </cell>
          <cell r="C19">
            <v>23840</v>
          </cell>
          <cell r="D19">
            <v>23494</v>
          </cell>
          <cell r="E19">
            <v>23564</v>
          </cell>
          <cell r="F19">
            <v>1.4563515447428235</v>
          </cell>
          <cell r="G19">
            <v>-0.8165670510985773</v>
          </cell>
          <cell r="H19">
            <v>0.56069364161849711</v>
          </cell>
          <cell r="I19">
            <v>8</v>
          </cell>
          <cell r="J19">
            <v>6</v>
          </cell>
          <cell r="K19">
            <v>1</v>
          </cell>
        </row>
        <row r="20">
          <cell r="A20" t="str">
            <v>2024/11/08</v>
          </cell>
          <cell r="B20">
            <v>23557</v>
          </cell>
          <cell r="C20">
            <v>23744</v>
          </cell>
          <cell r="D20">
            <v>23478</v>
          </cell>
          <cell r="E20">
            <v>23742</v>
          </cell>
          <cell r="F20">
            <v>1.1291760410918199</v>
          </cell>
          <cell r="G20">
            <v>0.78532920151122809</v>
          </cell>
          <cell r="H20">
            <v>0.69548872180451127</v>
          </cell>
          <cell r="I20">
            <v>7</v>
          </cell>
          <cell r="J20">
            <v>7</v>
          </cell>
          <cell r="K20">
            <v>4</v>
          </cell>
        </row>
        <row r="21">
          <cell r="A21" t="str">
            <v>2024/11/07</v>
          </cell>
          <cell r="B21">
            <v>23385</v>
          </cell>
          <cell r="C21">
            <v>23475</v>
          </cell>
          <cell r="D21">
            <v>22938</v>
          </cell>
          <cell r="E21">
            <v>23241</v>
          </cell>
          <cell r="F21">
            <v>2.2963438101347018</v>
          </cell>
          <cell r="G21">
            <v>-0.61577934573444515</v>
          </cell>
          <cell r="H21">
            <v>0.26815642458100558</v>
          </cell>
          <cell r="I21">
            <v>10</v>
          </cell>
          <cell r="J21">
            <v>3</v>
          </cell>
          <cell r="K21">
            <v>1</v>
          </cell>
        </row>
        <row r="22">
          <cell r="A22" t="str">
            <v>2024/11/06</v>
          </cell>
          <cell r="B22">
            <v>23136</v>
          </cell>
          <cell r="C22">
            <v>23346</v>
          </cell>
          <cell r="D22">
            <v>23047</v>
          </cell>
          <cell r="E22">
            <v>23250</v>
          </cell>
          <cell r="F22">
            <v>1.2923582295988933</v>
          </cell>
          <cell r="G22">
            <v>0.49273858921161823</v>
          </cell>
          <cell r="H22">
            <v>0.38127090301003347</v>
          </cell>
          <cell r="I22">
            <v>8</v>
          </cell>
          <cell r="J22">
            <v>4</v>
          </cell>
          <cell r="K22">
            <v>1</v>
          </cell>
        </row>
        <row r="23">
          <cell r="A23" t="str">
            <v>2024/11/05</v>
          </cell>
          <cell r="B23">
            <v>23039</v>
          </cell>
          <cell r="C23">
            <v>23107</v>
          </cell>
          <cell r="D23">
            <v>22801</v>
          </cell>
          <cell r="E23">
            <v>22848</v>
          </cell>
          <cell r="F23">
            <v>1.3281826468162681</v>
          </cell>
          <cell r="G23">
            <v>-0.829029037718651</v>
          </cell>
          <cell r="H23">
            <v>0.62418300653594772</v>
          </cell>
          <cell r="I23">
            <v>8</v>
          </cell>
          <cell r="J23">
            <v>7</v>
          </cell>
          <cell r="K23">
            <v>4</v>
          </cell>
        </row>
        <row r="24">
          <cell r="A24" t="str">
            <v>2024/11/02</v>
          </cell>
          <cell r="B24">
            <v>22756</v>
          </cell>
          <cell r="C24">
            <v>22986</v>
          </cell>
          <cell r="D24">
            <v>22692</v>
          </cell>
          <cell r="E24">
            <v>22781</v>
          </cell>
          <cell r="F24">
            <v>1.2919669537704341</v>
          </cell>
          <cell r="G24">
            <v>0.10986113552469678</v>
          </cell>
          <cell r="H24">
            <v>8.5034013605442174E-2</v>
          </cell>
          <cell r="I24">
            <v>8</v>
          </cell>
          <cell r="J24">
            <v>1</v>
          </cell>
          <cell r="K24">
            <v>1</v>
          </cell>
        </row>
        <row r="25">
          <cell r="A25" t="str">
            <v>2024/10/31</v>
          </cell>
          <cell r="B25">
            <v>22939</v>
          </cell>
          <cell r="C25">
            <v>22996</v>
          </cell>
          <cell r="D25">
            <v>22635</v>
          </cell>
          <cell r="E25">
            <v>22705</v>
          </cell>
          <cell r="F25">
            <v>1.5737390470377959</v>
          </cell>
          <cell r="G25">
            <v>-1.0200967784123109</v>
          </cell>
          <cell r="H25">
            <v>0.64819944598337953</v>
          </cell>
          <cell r="I25">
            <v>9</v>
          </cell>
          <cell r="J25">
            <v>7</v>
          </cell>
          <cell r="K25">
            <v>4</v>
          </cell>
        </row>
        <row r="26">
          <cell r="A26" t="str">
            <v>2024/10/30</v>
          </cell>
          <cell r="B26">
            <v>23016</v>
          </cell>
          <cell r="C26">
            <v>23138</v>
          </cell>
          <cell r="D26">
            <v>22879</v>
          </cell>
          <cell r="E26">
            <v>23055</v>
          </cell>
          <cell r="F26">
            <v>1.1253041362530414</v>
          </cell>
          <cell r="G26">
            <v>0.16944734098018771</v>
          </cell>
          <cell r="H26">
            <v>0.15057915057915058</v>
          </cell>
          <cell r="I26">
            <v>7</v>
          </cell>
          <cell r="J26">
            <v>2</v>
          </cell>
          <cell r="K26">
            <v>1</v>
          </cell>
        </row>
        <row r="27">
          <cell r="A27" t="str">
            <v>2024/10/29</v>
          </cell>
          <cell r="B27">
            <v>23334</v>
          </cell>
          <cell r="C27">
            <v>23386</v>
          </cell>
          <cell r="D27">
            <v>23123</v>
          </cell>
          <cell r="E27">
            <v>23168</v>
          </cell>
          <cell r="F27">
            <v>1.1271106539813149</v>
          </cell>
          <cell r="G27">
            <v>-0.71140824547870052</v>
          </cell>
          <cell r="H27">
            <v>0.63117870722433445</v>
          </cell>
          <cell r="I27">
            <v>7</v>
          </cell>
          <cell r="J27">
            <v>7</v>
          </cell>
          <cell r="K27">
            <v>4</v>
          </cell>
        </row>
        <row r="28">
          <cell r="A28" t="str">
            <v>2024/10/26</v>
          </cell>
          <cell r="B28">
            <v>23461</v>
          </cell>
          <cell r="C28">
            <v>23709</v>
          </cell>
          <cell r="D28">
            <v>23461</v>
          </cell>
          <cell r="E28">
            <v>23551</v>
          </cell>
          <cell r="F28">
            <v>1.0570734410297942</v>
          </cell>
          <cell r="G28">
            <v>0.3836153616640382</v>
          </cell>
          <cell r="H28">
            <v>0.36290322580645162</v>
          </cell>
          <cell r="I28">
            <v>6</v>
          </cell>
          <cell r="J28">
            <v>4</v>
          </cell>
          <cell r="K28">
            <v>1</v>
          </cell>
        </row>
        <row r="29">
          <cell r="A29" t="str">
            <v>2024/10/25</v>
          </cell>
          <cell r="B29">
            <v>23290</v>
          </cell>
          <cell r="C29">
            <v>23421</v>
          </cell>
          <cell r="D29">
            <v>23206</v>
          </cell>
          <cell r="E29">
            <v>23287</v>
          </cell>
          <cell r="F29">
            <v>0.92314297981966509</v>
          </cell>
          <cell r="G29">
            <v>-1.2881064834693003E-2</v>
          </cell>
          <cell r="H29">
            <v>1.3953488372093025E-2</v>
          </cell>
          <cell r="I29">
            <v>5</v>
          </cell>
          <cell r="J29">
            <v>1</v>
          </cell>
          <cell r="K29">
            <v>2</v>
          </cell>
        </row>
        <row r="30">
          <cell r="A30" t="str">
            <v>2024/10/24</v>
          </cell>
          <cell r="B30">
            <v>23402</v>
          </cell>
          <cell r="C30">
            <v>23465</v>
          </cell>
          <cell r="D30">
            <v>23133</v>
          </cell>
          <cell r="E30">
            <v>23300</v>
          </cell>
          <cell r="F30">
            <v>1.4186821639176139</v>
          </cell>
          <cell r="G30">
            <v>-0.43586018289035128</v>
          </cell>
          <cell r="H30">
            <v>0.30722891566265059</v>
          </cell>
          <cell r="I30">
            <v>8</v>
          </cell>
          <cell r="J30">
            <v>4</v>
          </cell>
          <cell r="K30">
            <v>1</v>
          </cell>
        </row>
        <row r="31">
          <cell r="A31" t="str">
            <v>2024/10/23</v>
          </cell>
          <cell r="B31">
            <v>23611</v>
          </cell>
          <cell r="C31">
            <v>23667</v>
          </cell>
          <cell r="D31">
            <v>23476</v>
          </cell>
          <cell r="E31">
            <v>23561</v>
          </cell>
          <cell r="F31">
            <v>0.80894498327050945</v>
          </cell>
          <cell r="G31">
            <v>-0.21176570242683496</v>
          </cell>
          <cell r="H31">
            <v>0.26178010471204188</v>
          </cell>
          <cell r="I31">
            <v>5</v>
          </cell>
          <cell r="J31">
            <v>3</v>
          </cell>
          <cell r="K31">
            <v>2</v>
          </cell>
        </row>
        <row r="32">
          <cell r="A32" t="str">
            <v>2024/10/22</v>
          </cell>
          <cell r="B32">
            <v>23560</v>
          </cell>
          <cell r="C32">
            <v>23688</v>
          </cell>
          <cell r="D32">
            <v>23431</v>
          </cell>
          <cell r="E32">
            <v>23660</v>
          </cell>
          <cell r="F32">
            <v>1.0908319185059423</v>
          </cell>
          <cell r="G32">
            <v>0.42444821731748728</v>
          </cell>
          <cell r="H32">
            <v>0.38910505836575876</v>
          </cell>
          <cell r="I32">
            <v>7</v>
          </cell>
          <cell r="J32">
            <v>4</v>
          </cell>
          <cell r="K32">
            <v>1</v>
          </cell>
        </row>
        <row r="33">
          <cell r="A33" t="str">
            <v>2024/10/19</v>
          </cell>
          <cell r="B33">
            <v>23686</v>
          </cell>
          <cell r="C33">
            <v>23883</v>
          </cell>
          <cell r="D33">
            <v>23686</v>
          </cell>
          <cell r="E33">
            <v>23725</v>
          </cell>
          <cell r="F33">
            <v>0.83171493709364186</v>
          </cell>
          <cell r="G33">
            <v>0.16465422612513719</v>
          </cell>
          <cell r="H33">
            <v>0.19796954314720808</v>
          </cell>
          <cell r="I33">
            <v>5</v>
          </cell>
          <cell r="J33">
            <v>2</v>
          </cell>
          <cell r="K33">
            <v>2</v>
          </cell>
        </row>
        <row r="34">
          <cell r="A34" t="str">
            <v>2024/10/18</v>
          </cell>
          <cell r="B34">
            <v>23497</v>
          </cell>
          <cell r="C34">
            <v>23988</v>
          </cell>
          <cell r="D34">
            <v>23450</v>
          </cell>
          <cell r="E34">
            <v>23884</v>
          </cell>
          <cell r="F34">
            <v>2.2896539983827719</v>
          </cell>
          <cell r="G34">
            <v>1.6470187683534068</v>
          </cell>
          <cell r="H34">
            <v>0.7193308550185874</v>
          </cell>
          <cell r="I34">
            <v>10</v>
          </cell>
          <cell r="J34">
            <v>8</v>
          </cell>
          <cell r="K34">
            <v>4</v>
          </cell>
        </row>
        <row r="35">
          <cell r="A35" t="str">
            <v>2024/10/17</v>
          </cell>
          <cell r="B35">
            <v>23059</v>
          </cell>
          <cell r="C35">
            <v>23248</v>
          </cell>
          <cell r="D35">
            <v>23025</v>
          </cell>
          <cell r="E35">
            <v>23175</v>
          </cell>
          <cell r="F35">
            <v>0.96708443557829915</v>
          </cell>
          <cell r="G35">
            <v>0.50305737456090904</v>
          </cell>
          <cell r="H35">
            <v>0.52017937219730948</v>
          </cell>
          <cell r="I35">
            <v>5</v>
          </cell>
          <cell r="J35">
            <v>6</v>
          </cell>
          <cell r="K35">
            <v>2</v>
          </cell>
        </row>
        <row r="36">
          <cell r="A36" t="str">
            <v>2024/10/16</v>
          </cell>
          <cell r="B36">
            <v>23211</v>
          </cell>
          <cell r="C36">
            <v>23262</v>
          </cell>
          <cell r="D36">
            <v>22809</v>
          </cell>
          <cell r="E36">
            <v>22870</v>
          </cell>
          <cell r="F36">
            <v>1.9516608504588342</v>
          </cell>
          <cell r="G36">
            <v>-1.4691310154668045</v>
          </cell>
          <cell r="H36">
            <v>0.7527593818984547</v>
          </cell>
          <cell r="I36">
            <v>10</v>
          </cell>
          <cell r="J36">
            <v>8</v>
          </cell>
          <cell r="K36">
            <v>4</v>
          </cell>
        </row>
        <row r="37">
          <cell r="A37" t="str">
            <v>2024/10/15</v>
          </cell>
          <cell r="B37">
            <v>23050</v>
          </cell>
          <cell r="C37">
            <v>23196</v>
          </cell>
          <cell r="D37">
            <v>23017</v>
          </cell>
          <cell r="E37">
            <v>23160</v>
          </cell>
          <cell r="F37">
            <v>0.77657266811279824</v>
          </cell>
          <cell r="G37">
            <v>0.47722342733188722</v>
          </cell>
          <cell r="H37">
            <v>0.61452513966480449</v>
          </cell>
          <cell r="I37">
            <v>5</v>
          </cell>
          <cell r="J37">
            <v>7</v>
          </cell>
          <cell r="K37">
            <v>3</v>
          </cell>
        </row>
        <row r="38">
          <cell r="A38" t="str">
            <v>2024/10/12</v>
          </cell>
          <cell r="B38">
            <v>22911</v>
          </cell>
          <cell r="C38">
            <v>23076</v>
          </cell>
          <cell r="D38">
            <v>22817</v>
          </cell>
          <cell r="E38">
            <v>23040</v>
          </cell>
          <cell r="F38">
            <v>1.1304613504430188</v>
          </cell>
          <cell r="G38">
            <v>0.56304831740212125</v>
          </cell>
          <cell r="H38">
            <v>0.49806949806949802</v>
          </cell>
          <cell r="I38">
            <v>7</v>
          </cell>
          <cell r="J38">
            <v>5</v>
          </cell>
          <cell r="K38">
            <v>1</v>
          </cell>
        </row>
        <row r="39">
          <cell r="A39" t="str">
            <v>2024/10/10</v>
          </cell>
          <cell r="B39">
            <v>22666</v>
          </cell>
          <cell r="C39">
            <v>22836</v>
          </cell>
          <cell r="D39">
            <v>22569</v>
          </cell>
          <cell r="E39">
            <v>22789</v>
          </cell>
          <cell r="F39">
            <v>1.1779758228183181</v>
          </cell>
          <cell r="G39">
            <v>0.5426630195005735</v>
          </cell>
          <cell r="H39">
            <v>0.46067415730337075</v>
          </cell>
          <cell r="I39">
            <v>7</v>
          </cell>
          <cell r="J39">
            <v>5</v>
          </cell>
          <cell r="K39">
            <v>1</v>
          </cell>
        </row>
        <row r="40">
          <cell r="A40" t="str">
            <v>2024/10/09</v>
          </cell>
          <cell r="B40">
            <v>22599</v>
          </cell>
          <cell r="C40">
            <v>22834</v>
          </cell>
          <cell r="D40">
            <v>22542</v>
          </cell>
          <cell r="E40">
            <v>22791</v>
          </cell>
          <cell r="F40">
            <v>1.2920925704677197</v>
          </cell>
          <cell r="G40">
            <v>0.8495951148280898</v>
          </cell>
          <cell r="H40">
            <v>0.65753424657534254</v>
          </cell>
          <cell r="I40">
            <v>8</v>
          </cell>
          <cell r="J40">
            <v>7</v>
          </cell>
          <cell r="K40">
            <v>4</v>
          </cell>
        </row>
        <row r="41">
          <cell r="A41" t="str">
            <v>2024/10/08</v>
          </cell>
          <cell r="B41">
            <v>22751</v>
          </cell>
          <cell r="C41">
            <v>22757</v>
          </cell>
          <cell r="D41">
            <v>22453</v>
          </cell>
          <cell r="E41">
            <v>22560</v>
          </cell>
          <cell r="F41">
            <v>1.336205001977935</v>
          </cell>
          <cell r="G41">
            <v>-0.8395235374269262</v>
          </cell>
          <cell r="H41">
            <v>0.62828947368421051</v>
          </cell>
          <cell r="I41">
            <v>8</v>
          </cell>
          <cell r="J41">
            <v>7</v>
          </cell>
          <cell r="K41">
            <v>4</v>
          </cell>
        </row>
        <row r="42">
          <cell r="A42" t="str">
            <v>2024/10/05</v>
          </cell>
          <cell r="B42">
            <v>22324</v>
          </cell>
          <cell r="C42">
            <v>22660</v>
          </cell>
          <cell r="D42">
            <v>22237</v>
          </cell>
          <cell r="E42">
            <v>22522</v>
          </cell>
          <cell r="F42">
            <v>1.8948217165382548</v>
          </cell>
          <cell r="G42">
            <v>0.88693782476258731</v>
          </cell>
          <cell r="H42">
            <v>0.46808510638297868</v>
          </cell>
          <cell r="I42">
            <v>10</v>
          </cell>
          <cell r="J42">
            <v>5</v>
          </cell>
          <cell r="K42">
            <v>1</v>
          </cell>
        </row>
        <row r="43">
          <cell r="A43" t="str">
            <v>2024/10/02</v>
          </cell>
          <cell r="B43">
            <v>22403</v>
          </cell>
          <cell r="C43">
            <v>22439</v>
          </cell>
          <cell r="D43">
            <v>21889</v>
          </cell>
          <cell r="E43">
            <v>22100</v>
          </cell>
          <cell r="F43">
            <v>2.4550283444181584</v>
          </cell>
          <cell r="G43">
            <v>-1.3524974333794582</v>
          </cell>
          <cell r="H43">
            <v>0.5509090909090909</v>
          </cell>
          <cell r="I43">
            <v>10</v>
          </cell>
          <cell r="J43">
            <v>6</v>
          </cell>
          <cell r="K43">
            <v>1</v>
          </cell>
        </row>
        <row r="44">
          <cell r="A44" t="str">
            <v>2024/10/01</v>
          </cell>
          <cell r="B44">
            <v>22334</v>
          </cell>
          <cell r="C44">
            <v>22435</v>
          </cell>
          <cell r="D44">
            <v>22006</v>
          </cell>
          <cell r="E44">
            <v>22210</v>
          </cell>
          <cell r="F44">
            <v>1.9208381839348081</v>
          </cell>
          <cell r="G44">
            <v>-0.5552073072445598</v>
          </cell>
          <cell r="H44">
            <v>0.28904428904428897</v>
          </cell>
          <cell r="I44">
            <v>10</v>
          </cell>
          <cell r="J44">
            <v>3</v>
          </cell>
          <cell r="K44">
            <v>1</v>
          </cell>
        </row>
        <row r="45">
          <cell r="A45" t="str">
            <v>2024/09/28</v>
          </cell>
          <cell r="B45">
            <v>22873</v>
          </cell>
          <cell r="C45">
            <v>22981</v>
          </cell>
          <cell r="D45">
            <v>22632</v>
          </cell>
          <cell r="E45">
            <v>22651</v>
          </cell>
          <cell r="F45">
            <v>1.5258164648275259</v>
          </cell>
          <cell r="G45">
            <v>-0.97057666244043195</v>
          </cell>
          <cell r="H45">
            <v>0.63610315186246424</v>
          </cell>
          <cell r="I45">
            <v>8</v>
          </cell>
          <cell r="J45">
            <v>7</v>
          </cell>
          <cell r="K45">
            <v>4</v>
          </cell>
        </row>
        <row r="46">
          <cell r="A46" t="str">
            <v>2024/09/27</v>
          </cell>
          <cell r="B46">
            <v>23007</v>
          </cell>
          <cell r="C46">
            <v>23395</v>
          </cell>
          <cell r="D46">
            <v>23006</v>
          </cell>
          <cell r="E46">
            <v>23211</v>
          </cell>
          <cell r="F46">
            <v>1.6907897596383707</v>
          </cell>
          <cell r="G46">
            <v>0.88668666058156209</v>
          </cell>
          <cell r="H46">
            <v>0.52442159383033427</v>
          </cell>
          <cell r="I46">
            <v>9</v>
          </cell>
          <cell r="J46">
            <v>6</v>
          </cell>
          <cell r="K46">
            <v>1</v>
          </cell>
        </row>
        <row r="47">
          <cell r="A47" t="str">
            <v>2024/09/26</v>
          </cell>
          <cell r="B47">
            <v>22766</v>
          </cell>
          <cell r="C47">
            <v>23031</v>
          </cell>
          <cell r="D47">
            <v>22747</v>
          </cell>
          <cell r="E47">
            <v>22939</v>
          </cell>
          <cell r="F47">
            <v>1.247474303786348</v>
          </cell>
          <cell r="G47">
            <v>0.75990512167266977</v>
          </cell>
          <cell r="H47">
            <v>0.60915492957746475</v>
          </cell>
          <cell r="I47">
            <v>7</v>
          </cell>
          <cell r="J47">
            <v>7</v>
          </cell>
          <cell r="K47">
            <v>4</v>
          </cell>
        </row>
        <row r="48">
          <cell r="A48" t="str">
            <v>2024/09/25</v>
          </cell>
          <cell r="B48">
            <v>22553</v>
          </cell>
          <cell r="C48">
            <v>22903</v>
          </cell>
          <cell r="D48">
            <v>22504</v>
          </cell>
          <cell r="E48">
            <v>22825</v>
          </cell>
          <cell r="F48">
            <v>1.7691659646166806</v>
          </cell>
          <cell r="G48">
            <v>1.2060479758790406</v>
          </cell>
          <cell r="H48">
            <v>0.68170426065162915</v>
          </cell>
          <cell r="I48">
            <v>10</v>
          </cell>
          <cell r="J48">
            <v>7</v>
          </cell>
          <cell r="K48">
            <v>4</v>
          </cell>
        </row>
        <row r="49">
          <cell r="A49" t="str">
            <v>2024/09/24</v>
          </cell>
          <cell r="B49">
            <v>22300</v>
          </cell>
          <cell r="C49">
            <v>22390</v>
          </cell>
          <cell r="D49">
            <v>22194</v>
          </cell>
          <cell r="E49">
            <v>22318</v>
          </cell>
          <cell r="F49">
            <v>0.87892376681614337</v>
          </cell>
          <cell r="G49">
            <v>8.0717488789237679E-2</v>
          </cell>
          <cell r="H49">
            <v>9.1836734693877584E-2</v>
          </cell>
          <cell r="I49">
            <v>5</v>
          </cell>
          <cell r="J49">
            <v>1</v>
          </cell>
          <cell r="K49">
            <v>2</v>
          </cell>
        </row>
        <row r="50">
          <cell r="A50" t="str">
            <v>2024/09/21</v>
          </cell>
          <cell r="B50">
            <v>22228</v>
          </cell>
          <cell r="C50">
            <v>22281</v>
          </cell>
          <cell r="D50">
            <v>22097</v>
          </cell>
          <cell r="E50">
            <v>22194</v>
          </cell>
          <cell r="F50">
            <v>0.82778477595825095</v>
          </cell>
          <cell r="G50">
            <v>-0.15296023034011158</v>
          </cell>
          <cell r="H50">
            <v>0.18478260869565216</v>
          </cell>
          <cell r="I50">
            <v>5</v>
          </cell>
          <cell r="J50">
            <v>2</v>
          </cell>
          <cell r="K50">
            <v>2</v>
          </cell>
        </row>
        <row r="51">
          <cell r="A51" t="str">
            <v>2024/09/20</v>
          </cell>
          <cell r="B51">
            <v>22099</v>
          </cell>
          <cell r="C51">
            <v>22434</v>
          </cell>
          <cell r="D51">
            <v>22083</v>
          </cell>
          <cell r="E51">
            <v>22353</v>
          </cell>
          <cell r="F51">
            <v>1.5883071632200552</v>
          </cell>
          <cell r="G51">
            <v>1.1493732748088148</v>
          </cell>
          <cell r="H51">
            <v>0.72364672364672367</v>
          </cell>
          <cell r="I51">
            <v>9</v>
          </cell>
          <cell r="J51">
            <v>8</v>
          </cell>
          <cell r="K51">
            <v>4</v>
          </cell>
        </row>
        <row r="52">
          <cell r="A52" t="str">
            <v>2024/09/19</v>
          </cell>
          <cell r="B52">
            <v>21714</v>
          </cell>
          <cell r="C52">
            <v>21950</v>
          </cell>
          <cell r="D52">
            <v>21605</v>
          </cell>
          <cell r="E52">
            <v>21651</v>
          </cell>
          <cell r="F52">
            <v>1.588836695219674</v>
          </cell>
          <cell r="G52">
            <v>-0.29013539651837528</v>
          </cell>
          <cell r="H52">
            <v>0.18260869565217394</v>
          </cell>
          <cell r="I52">
            <v>9</v>
          </cell>
          <cell r="J52">
            <v>2</v>
          </cell>
          <cell r="K52">
            <v>1</v>
          </cell>
        </row>
        <row r="53">
          <cell r="A53" t="str">
            <v>2024/09/17</v>
          </cell>
          <cell r="B53">
            <v>21800</v>
          </cell>
          <cell r="C53">
            <v>21849</v>
          </cell>
          <cell r="D53">
            <v>21600</v>
          </cell>
          <cell r="E53">
            <v>21739</v>
          </cell>
          <cell r="F53">
            <v>1.1422018348623852</v>
          </cell>
          <cell r="G53">
            <v>-0.27981651376146788</v>
          </cell>
          <cell r="H53">
            <v>0.24497991967871485</v>
          </cell>
          <cell r="I53">
            <v>7</v>
          </cell>
          <cell r="J53">
            <v>3</v>
          </cell>
          <cell r="K53">
            <v>1</v>
          </cell>
        </row>
        <row r="54">
          <cell r="A54" t="str">
            <v>2024/09/14</v>
          </cell>
          <cell r="B54">
            <v>21789</v>
          </cell>
          <cell r="C54">
            <v>21892</v>
          </cell>
          <cell r="D54">
            <v>21745</v>
          </cell>
          <cell r="E54">
            <v>21839</v>
          </cell>
          <cell r="F54">
            <v>0.67465234751480108</v>
          </cell>
          <cell r="G54">
            <v>0.22947358759006839</v>
          </cell>
          <cell r="H54">
            <v>0.3401360544217687</v>
          </cell>
          <cell r="I54">
            <v>4</v>
          </cell>
          <cell r="J54">
            <v>4</v>
          </cell>
          <cell r="K54">
            <v>2</v>
          </cell>
        </row>
        <row r="55">
          <cell r="A55" t="str">
            <v>2024/09/13</v>
          </cell>
          <cell r="B55">
            <v>21702</v>
          </cell>
          <cell r="C55">
            <v>21895</v>
          </cell>
          <cell r="D55">
            <v>21579</v>
          </cell>
          <cell r="E55">
            <v>21802</v>
          </cell>
          <cell r="F55">
            <v>1.4560869965901759</v>
          </cell>
          <cell r="G55">
            <v>0.46078702423739748</v>
          </cell>
          <cell r="H55">
            <v>0.31645569620253167</v>
          </cell>
          <cell r="I55">
            <v>8</v>
          </cell>
          <cell r="J55">
            <v>4</v>
          </cell>
          <cell r="K55">
            <v>1</v>
          </cell>
        </row>
        <row r="56">
          <cell r="A56" t="str">
            <v>2024/09/12</v>
          </cell>
          <cell r="B56">
            <v>21066</v>
          </cell>
          <cell r="C56">
            <v>21580</v>
          </cell>
          <cell r="D56">
            <v>20880</v>
          </cell>
          <cell r="E56">
            <v>21517</v>
          </cell>
          <cell r="F56">
            <v>3.322889964872306</v>
          </cell>
          <cell r="G56">
            <v>2.1408905345105858</v>
          </cell>
          <cell r="H56">
            <v>0.64428571428571424</v>
          </cell>
          <cell r="I56">
            <v>10</v>
          </cell>
          <cell r="J56">
            <v>7</v>
          </cell>
          <cell r="K56">
            <v>4</v>
          </cell>
        </row>
        <row r="57">
          <cell r="A57" t="str">
            <v>2024/09/11</v>
          </cell>
          <cell r="B57">
            <v>21023</v>
          </cell>
          <cell r="C57">
            <v>21185</v>
          </cell>
          <cell r="D57">
            <v>20819</v>
          </cell>
          <cell r="E57">
            <v>21145</v>
          </cell>
          <cell r="F57">
            <v>1.7409503876706465</v>
          </cell>
          <cell r="G57">
            <v>0.58031679589021545</v>
          </cell>
          <cell r="H57">
            <v>0.33333333333333331</v>
          </cell>
          <cell r="I57">
            <v>9</v>
          </cell>
          <cell r="J57">
            <v>4</v>
          </cell>
          <cell r="K57">
            <v>1</v>
          </cell>
        </row>
        <row r="58">
          <cell r="A58" t="str">
            <v>2024/09/10</v>
          </cell>
          <cell r="B58">
            <v>21106</v>
          </cell>
          <cell r="C58">
            <v>21348</v>
          </cell>
          <cell r="D58">
            <v>21073</v>
          </cell>
          <cell r="E58">
            <v>21310</v>
          </cell>
          <cell r="F58">
            <v>1.3029470292807732</v>
          </cell>
          <cell r="G58">
            <v>0.96654979626646442</v>
          </cell>
          <cell r="H58">
            <v>0.74181818181818171</v>
          </cell>
          <cell r="I58">
            <v>8</v>
          </cell>
          <cell r="J58">
            <v>8</v>
          </cell>
          <cell r="K58">
            <v>4</v>
          </cell>
        </row>
        <row r="59">
          <cell r="A59" t="str">
            <v>2024/09/07</v>
          </cell>
          <cell r="B59">
            <v>21299</v>
          </cell>
          <cell r="C59">
            <v>21530</v>
          </cell>
          <cell r="D59">
            <v>20550</v>
          </cell>
          <cell r="E59">
            <v>20560</v>
          </cell>
          <cell r="F59">
            <v>4.601154983802056</v>
          </cell>
          <cell r="G59">
            <v>-3.4696464622752243</v>
          </cell>
          <cell r="H59">
            <v>0.75408163265306127</v>
          </cell>
          <cell r="I59">
            <v>10</v>
          </cell>
          <cell r="J59">
            <v>8</v>
          </cell>
          <cell r="K59">
            <v>4</v>
          </cell>
        </row>
        <row r="60">
          <cell r="A60" t="str">
            <v>2024/09/06</v>
          </cell>
          <cell r="B60">
            <v>21176</v>
          </cell>
          <cell r="C60">
            <v>21475</v>
          </cell>
          <cell r="D60">
            <v>21125</v>
          </cell>
          <cell r="E60">
            <v>21362</v>
          </cell>
          <cell r="F60">
            <v>1.6528145069890441</v>
          </cell>
          <cell r="G60">
            <v>0.87835285228560633</v>
          </cell>
          <cell r="H60">
            <v>0.53142857142857147</v>
          </cell>
          <cell r="I60">
            <v>9</v>
          </cell>
          <cell r="J60">
            <v>6</v>
          </cell>
          <cell r="K60">
            <v>1</v>
          </cell>
        </row>
        <row r="61">
          <cell r="A61" t="str">
            <v>2024/09/05</v>
          </cell>
          <cell r="B61">
            <v>20960</v>
          </cell>
          <cell r="C61">
            <v>21423</v>
          </cell>
          <cell r="D61">
            <v>20916</v>
          </cell>
          <cell r="E61">
            <v>21236</v>
          </cell>
          <cell r="F61">
            <v>2.4188931297709924</v>
          </cell>
          <cell r="G61">
            <v>1.3167938931297709</v>
          </cell>
          <cell r="H61">
            <v>0.54437869822485208</v>
          </cell>
          <cell r="I61">
            <v>10</v>
          </cell>
          <cell r="J61">
            <v>6</v>
          </cell>
          <cell r="K61">
            <v>1</v>
          </cell>
        </row>
        <row r="62">
          <cell r="A62" t="str">
            <v>2024/09/04</v>
          </cell>
          <cell r="B62">
            <v>22089</v>
          </cell>
          <cell r="C62">
            <v>22154</v>
          </cell>
          <cell r="D62">
            <v>21336</v>
          </cell>
          <cell r="E62">
            <v>21364</v>
          </cell>
          <cell r="F62">
            <v>3.7032006881253112</v>
          </cell>
          <cell r="G62">
            <v>-3.28217664901082</v>
          </cell>
          <cell r="H62">
            <v>0.88630806845965771</v>
          </cell>
          <cell r="I62">
            <v>10</v>
          </cell>
          <cell r="J62">
            <v>9</v>
          </cell>
          <cell r="K62">
            <v>4</v>
          </cell>
        </row>
        <row r="63">
          <cell r="A63" t="str">
            <v>2024/09/03</v>
          </cell>
          <cell r="B63">
            <v>22215</v>
          </cell>
          <cell r="C63">
            <v>22267</v>
          </cell>
          <cell r="D63">
            <v>22062</v>
          </cell>
          <cell r="E63">
            <v>22220</v>
          </cell>
          <cell r="F63">
            <v>0.92279990997074046</v>
          </cell>
          <cell r="G63">
            <v>2.2507314877335132E-2</v>
          </cell>
          <cell r="H63">
            <v>2.4390243902439022E-2</v>
          </cell>
          <cell r="I63">
            <v>5</v>
          </cell>
          <cell r="J63">
            <v>1</v>
          </cell>
          <cell r="K63">
            <v>2</v>
          </cell>
        </row>
        <row r="64">
          <cell r="A64" t="str">
            <v>2024/08/31</v>
          </cell>
          <cell r="B64">
            <v>22318</v>
          </cell>
          <cell r="C64">
            <v>22394</v>
          </cell>
          <cell r="D64">
            <v>22095</v>
          </cell>
          <cell r="E64">
            <v>22300</v>
          </cell>
          <cell r="F64">
            <v>1.3397257818800967</v>
          </cell>
          <cell r="G64">
            <v>-8.0652388206828574E-2</v>
          </cell>
          <cell r="H64">
            <v>6.0200668896321079E-2</v>
          </cell>
          <cell r="I64">
            <v>8</v>
          </cell>
          <cell r="J64">
            <v>1</v>
          </cell>
          <cell r="K64">
            <v>1</v>
          </cell>
        </row>
        <row r="65">
          <cell r="A65" t="str">
            <v>2024/08/30</v>
          </cell>
          <cell r="B65">
            <v>22200</v>
          </cell>
          <cell r="C65">
            <v>22478</v>
          </cell>
          <cell r="D65">
            <v>22193</v>
          </cell>
          <cell r="E65">
            <v>22281</v>
          </cell>
          <cell r="F65">
            <v>1.2837837837837838</v>
          </cell>
          <cell r="G65">
            <v>0.36486486486486486</v>
          </cell>
          <cell r="H65">
            <v>0.28421052631578947</v>
          </cell>
          <cell r="I65">
            <v>8</v>
          </cell>
          <cell r="J65">
            <v>3</v>
          </cell>
          <cell r="K65">
            <v>1</v>
          </cell>
        </row>
        <row r="66">
          <cell r="A66" t="str">
            <v>2024/08/29</v>
          </cell>
          <cell r="B66">
            <v>22431</v>
          </cell>
          <cell r="C66">
            <v>22552</v>
          </cell>
          <cell r="D66">
            <v>22099</v>
          </cell>
          <cell r="E66">
            <v>22150</v>
          </cell>
          <cell r="F66">
            <v>2.0195265480807811</v>
          </cell>
          <cell r="G66">
            <v>-1.2527305960501092</v>
          </cell>
          <cell r="H66">
            <v>0.62030905077262688</v>
          </cell>
          <cell r="I66">
            <v>10</v>
          </cell>
          <cell r="J66">
            <v>7</v>
          </cell>
          <cell r="K66">
            <v>4</v>
          </cell>
        </row>
        <row r="67">
          <cell r="A67" t="str">
            <v>2024/08/28</v>
          </cell>
          <cell r="B67">
            <v>22159</v>
          </cell>
          <cell r="C67">
            <v>22315</v>
          </cell>
          <cell r="D67">
            <v>22066</v>
          </cell>
          <cell r="E67">
            <v>22238</v>
          </cell>
          <cell r="F67">
            <v>1.1236969177309446</v>
          </cell>
          <cell r="G67">
            <v>0.35651428313552053</v>
          </cell>
          <cell r="H67">
            <v>0.31726907630522083</v>
          </cell>
          <cell r="I67">
            <v>7</v>
          </cell>
          <cell r="J67">
            <v>4</v>
          </cell>
          <cell r="K67">
            <v>1</v>
          </cell>
        </row>
        <row r="68">
          <cell r="A68" t="str">
            <v>2024/08/27</v>
          </cell>
          <cell r="B68">
            <v>22192</v>
          </cell>
          <cell r="C68">
            <v>22313</v>
          </cell>
          <cell r="D68">
            <v>21992</v>
          </cell>
          <cell r="E68">
            <v>22085</v>
          </cell>
          <cell r="F68">
            <v>1.4464671953857244</v>
          </cell>
          <cell r="G68">
            <v>-0.48215573179524152</v>
          </cell>
          <cell r="H68">
            <v>0.33333333333333337</v>
          </cell>
          <cell r="I68">
            <v>8</v>
          </cell>
          <cell r="J68">
            <v>4</v>
          </cell>
          <cell r="K68">
            <v>1</v>
          </cell>
        </row>
        <row r="69">
          <cell r="A69" t="str">
            <v>2024/08/24</v>
          </cell>
          <cell r="B69">
            <v>22118</v>
          </cell>
          <cell r="C69">
            <v>22439</v>
          </cell>
          <cell r="D69">
            <v>22075</v>
          </cell>
          <cell r="E69">
            <v>22290</v>
          </cell>
          <cell r="F69">
            <v>1.6457184193869248</v>
          </cell>
          <cell r="G69">
            <v>0.77764716520481059</v>
          </cell>
          <cell r="H69">
            <v>0.47252747252747251</v>
          </cell>
          <cell r="I69">
            <v>9</v>
          </cell>
          <cell r="J69">
            <v>5</v>
          </cell>
          <cell r="K69">
            <v>1</v>
          </cell>
        </row>
        <row r="70">
          <cell r="A70" t="str">
            <v>2024/08/23</v>
          </cell>
          <cell r="B70">
            <v>22157</v>
          </cell>
          <cell r="C70">
            <v>22298</v>
          </cell>
          <cell r="D70">
            <v>21765</v>
          </cell>
          <cell r="E70">
            <v>21833</v>
          </cell>
          <cell r="F70">
            <v>2.4055603195378437</v>
          </cell>
          <cell r="G70">
            <v>-1.4622918265108091</v>
          </cell>
          <cell r="H70">
            <v>0.60787992495309562</v>
          </cell>
          <cell r="I70">
            <v>10</v>
          </cell>
          <cell r="J70">
            <v>7</v>
          </cell>
          <cell r="K70">
            <v>4</v>
          </cell>
        </row>
        <row r="71">
          <cell r="A71" t="str">
            <v>2024/08/22</v>
          </cell>
          <cell r="B71">
            <v>22220</v>
          </cell>
          <cell r="C71">
            <v>22301</v>
          </cell>
          <cell r="D71">
            <v>22014</v>
          </cell>
          <cell r="E71">
            <v>22254</v>
          </cell>
          <cell r="F71">
            <v>1.2916291629162917</v>
          </cell>
          <cell r="G71">
            <v>0.15301530153015303</v>
          </cell>
          <cell r="H71">
            <v>0.11846689895470383</v>
          </cell>
          <cell r="I71">
            <v>8</v>
          </cell>
          <cell r="J71">
            <v>2</v>
          </cell>
          <cell r="K71">
            <v>1</v>
          </cell>
        </row>
        <row r="72">
          <cell r="A72" t="str">
            <v>2024/08/21</v>
          </cell>
          <cell r="B72">
            <v>22441</v>
          </cell>
          <cell r="C72">
            <v>22496</v>
          </cell>
          <cell r="D72">
            <v>22254</v>
          </cell>
          <cell r="E72">
            <v>22313</v>
          </cell>
          <cell r="F72">
            <v>1.078383316251504</v>
          </cell>
          <cell r="G72">
            <v>-0.57038456396773762</v>
          </cell>
          <cell r="H72">
            <v>0.52892561983471076</v>
          </cell>
          <cell r="I72">
            <v>7</v>
          </cell>
          <cell r="J72">
            <v>6</v>
          </cell>
          <cell r="K72">
            <v>1</v>
          </cell>
        </row>
        <row r="73">
          <cell r="A73" t="str">
            <v>2024/08/20</v>
          </cell>
          <cell r="B73">
            <v>22325</v>
          </cell>
          <cell r="C73">
            <v>22578</v>
          </cell>
          <cell r="D73">
            <v>22246</v>
          </cell>
          <cell r="E73">
            <v>22555</v>
          </cell>
          <cell r="F73">
            <v>1.4871220604703246</v>
          </cell>
          <cell r="G73">
            <v>1.0302351623740202</v>
          </cell>
          <cell r="H73">
            <v>0.69277108433734957</v>
          </cell>
          <cell r="I73">
            <v>8</v>
          </cell>
          <cell r="J73">
            <v>7</v>
          </cell>
          <cell r="K73">
            <v>4</v>
          </cell>
        </row>
        <row r="74">
          <cell r="A74" t="str">
            <v>2024/08/17</v>
          </cell>
          <cell r="B74">
            <v>22368</v>
          </cell>
          <cell r="C74">
            <v>22401</v>
          </cell>
          <cell r="D74">
            <v>22166</v>
          </cell>
          <cell r="E74">
            <v>22343</v>
          </cell>
          <cell r="F74">
            <v>1.0506080114449212</v>
          </cell>
          <cell r="G74">
            <v>-0.11176680972818313</v>
          </cell>
          <cell r="H74">
            <v>0.10638297872340428</v>
          </cell>
          <cell r="I74">
            <v>6</v>
          </cell>
          <cell r="J74">
            <v>2</v>
          </cell>
          <cell r="K74">
            <v>1</v>
          </cell>
        </row>
        <row r="75">
          <cell r="A75" t="str">
            <v>2024/08/16</v>
          </cell>
          <cell r="B75">
            <v>21839</v>
          </cell>
          <cell r="C75">
            <v>22407</v>
          </cell>
          <cell r="D75">
            <v>21753</v>
          </cell>
          <cell r="E75">
            <v>22357</v>
          </cell>
          <cell r="F75">
            <v>2.9946426118412015</v>
          </cell>
          <cell r="G75">
            <v>2.3719034754338568</v>
          </cell>
          <cell r="H75">
            <v>0.79204892966360851</v>
          </cell>
          <cell r="I75">
            <v>10</v>
          </cell>
          <cell r="J75">
            <v>8</v>
          </cell>
          <cell r="K75">
            <v>4</v>
          </cell>
        </row>
        <row r="76">
          <cell r="A76" t="str">
            <v>2024/08/15</v>
          </cell>
          <cell r="B76">
            <v>22018</v>
          </cell>
          <cell r="C76">
            <v>22202</v>
          </cell>
          <cell r="D76">
            <v>21731</v>
          </cell>
          <cell r="E76">
            <v>21954</v>
          </cell>
          <cell r="F76">
            <v>2.139158870015442</v>
          </cell>
          <cell r="G76">
            <v>-0.2906712689617586</v>
          </cell>
          <cell r="H76">
            <v>0.13588110403397027</v>
          </cell>
          <cell r="I76">
            <v>10</v>
          </cell>
          <cell r="J76">
            <v>2</v>
          </cell>
          <cell r="K76">
            <v>1</v>
          </cell>
        </row>
        <row r="77">
          <cell r="A77" t="str">
            <v>2024/08/14</v>
          </cell>
          <cell r="B77">
            <v>21805</v>
          </cell>
          <cell r="C77">
            <v>22140</v>
          </cell>
          <cell r="D77">
            <v>21692</v>
          </cell>
          <cell r="E77">
            <v>22113</v>
          </cell>
          <cell r="F77">
            <v>2.0545746388443016</v>
          </cell>
          <cell r="G77">
            <v>1.4125200642054576</v>
          </cell>
          <cell r="H77">
            <v>0.68750000000000011</v>
          </cell>
          <cell r="I77">
            <v>10</v>
          </cell>
          <cell r="J77">
            <v>7</v>
          </cell>
          <cell r="K77">
            <v>4</v>
          </cell>
        </row>
        <row r="78">
          <cell r="A78" t="str">
            <v>2024/08/13</v>
          </cell>
          <cell r="B78">
            <v>21633</v>
          </cell>
          <cell r="C78">
            <v>21924</v>
          </cell>
          <cell r="D78">
            <v>21560</v>
          </cell>
          <cell r="E78">
            <v>21803</v>
          </cell>
          <cell r="F78">
            <v>1.682614524106689</v>
          </cell>
          <cell r="G78">
            <v>0.78583645356631071</v>
          </cell>
          <cell r="H78">
            <v>0.46703296703296698</v>
          </cell>
          <cell r="I78">
            <v>9</v>
          </cell>
          <cell r="J78">
            <v>5</v>
          </cell>
          <cell r="K78">
            <v>1</v>
          </cell>
        </row>
        <row r="79">
          <cell r="A79" t="str">
            <v>2024/08/10</v>
          </cell>
          <cell r="B79">
            <v>21507</v>
          </cell>
          <cell r="C79">
            <v>21820</v>
          </cell>
          <cell r="D79">
            <v>21331</v>
          </cell>
          <cell r="E79">
            <v>21561</v>
          </cell>
          <cell r="F79">
            <v>2.2736783372855349</v>
          </cell>
          <cell r="G79">
            <v>0.25108104338122472</v>
          </cell>
          <cell r="H79">
            <v>0.11042944785276074</v>
          </cell>
          <cell r="I79">
            <v>10</v>
          </cell>
          <cell r="J79">
            <v>2</v>
          </cell>
          <cell r="K79">
            <v>1</v>
          </cell>
        </row>
        <row r="80">
          <cell r="A80" t="str">
            <v>2024/08/09</v>
          </cell>
          <cell r="B80">
            <v>20801</v>
          </cell>
          <cell r="C80">
            <v>21444</v>
          </cell>
          <cell r="D80">
            <v>20565</v>
          </cell>
          <cell r="E80">
            <v>21429</v>
          </cell>
          <cell r="F80">
            <v>4.2257583770011058</v>
          </cell>
          <cell r="G80">
            <v>3.0190856208836112</v>
          </cell>
          <cell r="H80">
            <v>0.71444823663253687</v>
          </cell>
          <cell r="I80">
            <v>10</v>
          </cell>
          <cell r="J80">
            <v>8</v>
          </cell>
          <cell r="K80">
            <v>4</v>
          </cell>
        </row>
        <row r="81">
          <cell r="A81" t="str">
            <v>2024/08/08</v>
          </cell>
          <cell r="B81">
            <v>21061</v>
          </cell>
          <cell r="C81">
            <v>21454</v>
          </cell>
          <cell r="D81">
            <v>20684</v>
          </cell>
          <cell r="E81">
            <v>20725</v>
          </cell>
          <cell r="F81">
            <v>3.6560467214282322</v>
          </cell>
          <cell r="G81">
            <v>-1.5953658420777741</v>
          </cell>
          <cell r="H81">
            <v>0.4363636363636364</v>
          </cell>
          <cell r="I81">
            <v>10</v>
          </cell>
          <cell r="J81">
            <v>5</v>
          </cell>
          <cell r="K81">
            <v>1</v>
          </cell>
        </row>
        <row r="82">
          <cell r="A82" t="str">
            <v>2024/08/07</v>
          </cell>
          <cell r="B82">
            <v>20332</v>
          </cell>
          <cell r="C82">
            <v>20746</v>
          </cell>
          <cell r="D82">
            <v>19947</v>
          </cell>
          <cell r="E82">
            <v>20320</v>
          </cell>
          <cell r="F82">
            <v>3.9297658862876257</v>
          </cell>
          <cell r="G82">
            <v>-5.9020263623844188E-2</v>
          </cell>
          <cell r="H82">
            <v>1.5018773466833541E-2</v>
          </cell>
          <cell r="I82">
            <v>10</v>
          </cell>
          <cell r="J82">
            <v>1</v>
          </cell>
          <cell r="K82">
            <v>1</v>
          </cell>
        </row>
        <row r="83">
          <cell r="A83" t="str">
            <v>2024/08/06</v>
          </cell>
          <cell r="B83">
            <v>19374</v>
          </cell>
          <cell r="C83">
            <v>20375</v>
          </cell>
          <cell r="D83">
            <v>18836</v>
          </cell>
          <cell r="E83">
            <v>20223</v>
          </cell>
          <cell r="F83">
            <v>7.9436358005574483</v>
          </cell>
          <cell r="G83">
            <v>4.3821616599566431</v>
          </cell>
          <cell r="H83">
            <v>0.55165692007797273</v>
          </cell>
          <cell r="I83">
            <v>10</v>
          </cell>
          <cell r="J83">
            <v>6</v>
          </cell>
          <cell r="K83">
            <v>1</v>
          </cell>
        </row>
        <row r="84">
          <cell r="A84" t="str">
            <v>2024/08/03</v>
          </cell>
          <cell r="B84">
            <v>21495</v>
          </cell>
          <cell r="C84">
            <v>21524</v>
          </cell>
          <cell r="D84">
            <v>20951</v>
          </cell>
          <cell r="E84">
            <v>21097</v>
          </cell>
          <cell r="F84">
            <v>2.6657362177250525</v>
          </cell>
          <cell r="G84">
            <v>-1.8515933938125144</v>
          </cell>
          <cell r="H84">
            <v>0.69458987783595105</v>
          </cell>
          <cell r="I84">
            <v>10</v>
          </cell>
          <cell r="J84">
            <v>7</v>
          </cell>
          <cell r="K84">
            <v>4</v>
          </cell>
        </row>
        <row r="85">
          <cell r="A85" t="str">
            <v>2024/08/02</v>
          </cell>
          <cell r="B85">
            <v>22580</v>
          </cell>
          <cell r="C85">
            <v>22635</v>
          </cell>
          <cell r="D85">
            <v>22008</v>
          </cell>
          <cell r="E85">
            <v>22128</v>
          </cell>
          <cell r="F85">
            <v>2.7767936226749335</v>
          </cell>
          <cell r="G85">
            <v>-2.0017714791851193</v>
          </cell>
          <cell r="H85">
            <v>0.72089314194577347</v>
          </cell>
          <cell r="I85">
            <v>10</v>
          </cell>
          <cell r="J85">
            <v>8</v>
          </cell>
          <cell r="K85">
            <v>4</v>
          </cell>
        </row>
        <row r="86">
          <cell r="A86" t="str">
            <v>2024/08/01</v>
          </cell>
          <cell r="B86">
            <v>22352</v>
          </cell>
          <cell r="C86">
            <v>22687</v>
          </cell>
          <cell r="D86">
            <v>22341</v>
          </cell>
          <cell r="E86">
            <v>22687</v>
          </cell>
          <cell r="F86">
            <v>1.5479599141016465</v>
          </cell>
          <cell r="G86">
            <v>1.4987473156764495</v>
          </cell>
          <cell r="H86">
            <v>0.96820809248554907</v>
          </cell>
          <cell r="I86">
            <v>9</v>
          </cell>
          <cell r="J86">
            <v>10</v>
          </cell>
          <cell r="K86">
            <v>4</v>
          </cell>
        </row>
        <row r="87">
          <cell r="A87" t="str">
            <v>2024/07/31</v>
          </cell>
          <cell r="B87">
            <v>22250</v>
          </cell>
          <cell r="C87">
            <v>22317</v>
          </cell>
          <cell r="D87">
            <v>21786</v>
          </cell>
          <cell r="E87">
            <v>21898</v>
          </cell>
          <cell r="F87">
            <v>2.3865168539325845</v>
          </cell>
          <cell r="G87">
            <v>-1.5820224719101124</v>
          </cell>
          <cell r="H87">
            <v>0.66290018832391706</v>
          </cell>
          <cell r="I87">
            <v>10</v>
          </cell>
          <cell r="J87">
            <v>7</v>
          </cell>
          <cell r="K87">
            <v>4</v>
          </cell>
        </row>
        <row r="88">
          <cell r="A88" t="str">
            <v>2024/07/30</v>
          </cell>
          <cell r="B88">
            <v>22243</v>
          </cell>
          <cell r="C88">
            <v>22266</v>
          </cell>
          <cell r="D88">
            <v>21884</v>
          </cell>
          <cell r="E88">
            <v>22001</v>
          </cell>
          <cell r="F88">
            <v>1.7173942363889763</v>
          </cell>
          <cell r="G88">
            <v>-1.0879827361417076</v>
          </cell>
          <cell r="H88">
            <v>0.63350785340314142</v>
          </cell>
          <cell r="I88">
            <v>9</v>
          </cell>
          <cell r="J88">
            <v>7</v>
          </cell>
          <cell r="K88">
            <v>4</v>
          </cell>
        </row>
        <row r="89">
          <cell r="A89" t="str">
            <v>2024/07/27</v>
          </cell>
          <cell r="B89">
            <v>22080</v>
          </cell>
          <cell r="C89">
            <v>22345</v>
          </cell>
          <cell r="D89">
            <v>22076</v>
          </cell>
          <cell r="E89">
            <v>22253</v>
          </cell>
          <cell r="F89">
            <v>1.2182971014492754</v>
          </cell>
          <cell r="G89">
            <v>0.78351449275362328</v>
          </cell>
          <cell r="H89">
            <v>0.64312267657992572</v>
          </cell>
          <cell r="I89">
            <v>7</v>
          </cell>
          <cell r="J89">
            <v>7</v>
          </cell>
          <cell r="K89">
            <v>4</v>
          </cell>
        </row>
        <row r="90">
          <cell r="A90" t="str">
            <v>2024/07/24</v>
          </cell>
          <cell r="B90">
            <v>22828</v>
          </cell>
          <cell r="C90">
            <v>22866</v>
          </cell>
          <cell r="D90">
            <v>22674</v>
          </cell>
          <cell r="E90">
            <v>22720</v>
          </cell>
          <cell r="F90">
            <v>0.84107236726826706</v>
          </cell>
          <cell r="G90">
            <v>-0.47310320658840016</v>
          </cell>
          <cell r="H90">
            <v>0.56249999999999989</v>
          </cell>
          <cell r="I90">
            <v>5</v>
          </cell>
          <cell r="J90">
            <v>6</v>
          </cell>
          <cell r="K90">
            <v>2</v>
          </cell>
        </row>
        <row r="91">
          <cell r="A91" t="str">
            <v>2024/07/23</v>
          </cell>
          <cell r="B91">
            <v>22399</v>
          </cell>
          <cell r="C91">
            <v>22688</v>
          </cell>
          <cell r="D91">
            <v>22366</v>
          </cell>
          <cell r="E91">
            <v>22647</v>
          </cell>
          <cell r="F91">
            <v>1.4375641769721863</v>
          </cell>
          <cell r="G91">
            <v>1.1071922853698826</v>
          </cell>
          <cell r="H91">
            <v>0.77018633540372672</v>
          </cell>
          <cell r="I91">
            <v>8</v>
          </cell>
          <cell r="J91">
            <v>8</v>
          </cell>
          <cell r="K91">
            <v>4</v>
          </cell>
        </row>
        <row r="92">
          <cell r="A92" t="str">
            <v>2024/07/20</v>
          </cell>
          <cell r="B92">
            <v>22878</v>
          </cell>
          <cell r="C92">
            <v>23009</v>
          </cell>
          <cell r="D92">
            <v>22692</v>
          </cell>
          <cell r="E92">
            <v>22785</v>
          </cell>
          <cell r="F92">
            <v>1.3856106302998514</v>
          </cell>
          <cell r="G92">
            <v>-0.40650406504065045</v>
          </cell>
          <cell r="H92">
            <v>0.29337539432176657</v>
          </cell>
          <cell r="I92">
            <v>8</v>
          </cell>
          <cell r="J92">
            <v>3</v>
          </cell>
          <cell r="K92">
            <v>1</v>
          </cell>
        </row>
        <row r="93">
          <cell r="A93" t="str">
            <v>2024/07/19</v>
          </cell>
          <cell r="B93">
            <v>23519</v>
          </cell>
          <cell r="C93">
            <v>23592</v>
          </cell>
          <cell r="D93">
            <v>22872</v>
          </cell>
          <cell r="E93">
            <v>23050</v>
          </cell>
          <cell r="F93">
            <v>3.0613546494323738</v>
          </cell>
          <cell r="G93">
            <v>-1.9941324035885881</v>
          </cell>
          <cell r="H93">
            <v>0.65138888888888891</v>
          </cell>
          <cell r="I93">
            <v>10</v>
          </cell>
          <cell r="J93">
            <v>7</v>
          </cell>
          <cell r="K93">
            <v>4</v>
          </cell>
        </row>
        <row r="94">
          <cell r="A94" t="str">
            <v>2024/07/18</v>
          </cell>
          <cell r="B94">
            <v>23703</v>
          </cell>
          <cell r="C94">
            <v>23733</v>
          </cell>
          <cell r="D94">
            <v>23195</v>
          </cell>
          <cell r="E94">
            <v>23238</v>
          </cell>
          <cell r="F94">
            <v>2.2697548833480994</v>
          </cell>
          <cell r="G94">
            <v>-1.961776990254398</v>
          </cell>
          <cell r="H94">
            <v>0.86431226765799252</v>
          </cell>
          <cell r="I94">
            <v>10</v>
          </cell>
          <cell r="J94">
            <v>9</v>
          </cell>
          <cell r="K94">
            <v>4</v>
          </cell>
        </row>
        <row r="95">
          <cell r="A95" t="str">
            <v>2024/07/17</v>
          </cell>
          <cell r="B95">
            <v>23985</v>
          </cell>
          <cell r="C95">
            <v>24086</v>
          </cell>
          <cell r="D95">
            <v>23904</v>
          </cell>
          <cell r="E95">
            <v>24064</v>
          </cell>
          <cell r="F95">
            <v>0.75880758807588078</v>
          </cell>
          <cell r="G95">
            <v>0.32937252449447574</v>
          </cell>
          <cell r="H95">
            <v>0.43406593406593408</v>
          </cell>
          <cell r="I95">
            <v>4</v>
          </cell>
          <cell r="J95">
            <v>5</v>
          </cell>
          <cell r="K95">
            <v>2</v>
          </cell>
        </row>
        <row r="96">
          <cell r="A96" t="str">
            <v>2024/07/16</v>
          </cell>
          <cell r="B96">
            <v>23877</v>
          </cell>
          <cell r="C96">
            <v>24038</v>
          </cell>
          <cell r="D96">
            <v>23711</v>
          </cell>
          <cell r="E96">
            <v>23780</v>
          </cell>
          <cell r="F96">
            <v>1.3695187837668048</v>
          </cell>
          <cell r="G96">
            <v>-0.40624869120911339</v>
          </cell>
          <cell r="H96">
            <v>0.29663608562691135</v>
          </cell>
          <cell r="I96">
            <v>8</v>
          </cell>
          <cell r="J96">
            <v>3</v>
          </cell>
          <cell r="K96">
            <v>1</v>
          </cell>
        </row>
        <row r="97">
          <cell r="A97" t="str">
            <v>2024/07/13</v>
          </cell>
          <cell r="B97">
            <v>23820</v>
          </cell>
          <cell r="C97">
            <v>24184</v>
          </cell>
          <cell r="D97">
            <v>23790</v>
          </cell>
          <cell r="E97">
            <v>24055</v>
          </cell>
          <cell r="F97">
            <v>1.6540722082283794</v>
          </cell>
          <cell r="G97">
            <v>0.98656591099916036</v>
          </cell>
          <cell r="H97">
            <v>0.59644670050761428</v>
          </cell>
          <cell r="I97">
            <v>9</v>
          </cell>
          <cell r="J97">
            <v>6</v>
          </cell>
          <cell r="K97">
            <v>1</v>
          </cell>
        </row>
        <row r="98">
          <cell r="A98" t="str">
            <v>2024/07/12</v>
          </cell>
          <cell r="B98">
            <v>24346</v>
          </cell>
          <cell r="C98">
            <v>24449</v>
          </cell>
          <cell r="D98">
            <v>23981</v>
          </cell>
          <cell r="E98">
            <v>24049</v>
          </cell>
          <cell r="F98">
            <v>1.9222870286700073</v>
          </cell>
          <cell r="G98">
            <v>-1.2199129220405815</v>
          </cell>
          <cell r="H98">
            <v>0.63461538461538458</v>
          </cell>
          <cell r="I98">
            <v>10</v>
          </cell>
          <cell r="J98">
            <v>7</v>
          </cell>
          <cell r="K98">
            <v>4</v>
          </cell>
        </row>
        <row r="99">
          <cell r="A99" t="str">
            <v>2024/07/11</v>
          </cell>
          <cell r="B99">
            <v>24010</v>
          </cell>
          <cell r="C99">
            <v>24252</v>
          </cell>
          <cell r="D99">
            <v>23996</v>
          </cell>
          <cell r="E99">
            <v>24251</v>
          </cell>
          <cell r="F99">
            <v>1.0662224073302791</v>
          </cell>
          <cell r="G99">
            <v>1.0037484381507704</v>
          </cell>
          <cell r="H99">
            <v>0.94140624999999989</v>
          </cell>
          <cell r="I99">
            <v>6</v>
          </cell>
          <cell r="J99">
            <v>10</v>
          </cell>
          <cell r="K99">
            <v>4</v>
          </cell>
        </row>
        <row r="100">
          <cell r="A100" t="str">
            <v>2024/07/10</v>
          </cell>
          <cell r="B100">
            <v>23856</v>
          </cell>
          <cell r="C100">
            <v>23874</v>
          </cell>
          <cell r="D100">
            <v>23710</v>
          </cell>
          <cell r="E100">
            <v>23766</v>
          </cell>
          <cell r="F100">
            <v>0.68745808182427903</v>
          </cell>
          <cell r="G100">
            <v>-0.37726358148893357</v>
          </cell>
          <cell r="H100">
            <v>0.54878048780487798</v>
          </cell>
          <cell r="I100">
            <v>4</v>
          </cell>
          <cell r="J100">
            <v>6</v>
          </cell>
          <cell r="K100">
            <v>2</v>
          </cell>
        </row>
        <row r="101">
          <cell r="A101" t="str">
            <v>2024/07/09</v>
          </cell>
          <cell r="B101">
            <v>23912</v>
          </cell>
          <cell r="C101">
            <v>24053</v>
          </cell>
          <cell r="D101">
            <v>23812</v>
          </cell>
          <cell r="E101">
            <v>23868</v>
          </cell>
          <cell r="F101">
            <v>1.0078621612579459</v>
          </cell>
          <cell r="G101">
            <v>-0.18400802944128472</v>
          </cell>
          <cell r="H101">
            <v>0.18257261410788381</v>
          </cell>
          <cell r="I101">
            <v>6</v>
          </cell>
          <cell r="J101">
            <v>2</v>
          </cell>
          <cell r="K101">
            <v>1</v>
          </cell>
        </row>
        <row r="102">
          <cell r="A102" t="str">
            <v>2024/07/06</v>
          </cell>
          <cell r="B102">
            <v>23581</v>
          </cell>
          <cell r="C102">
            <v>23673</v>
          </cell>
          <cell r="D102">
            <v>23461</v>
          </cell>
          <cell r="E102">
            <v>23563</v>
          </cell>
          <cell r="F102">
            <v>0.89902887918239272</v>
          </cell>
          <cell r="G102">
            <v>-7.6332640685297493E-2</v>
          </cell>
          <cell r="H102">
            <v>8.4905660377358486E-2</v>
          </cell>
          <cell r="I102">
            <v>5</v>
          </cell>
          <cell r="J102">
            <v>1</v>
          </cell>
          <cell r="K102">
            <v>2</v>
          </cell>
        </row>
        <row r="103">
          <cell r="A103" t="str">
            <v>2024/07/05</v>
          </cell>
          <cell r="B103">
            <v>23626</v>
          </cell>
          <cell r="C103">
            <v>23697</v>
          </cell>
          <cell r="D103">
            <v>23565</v>
          </cell>
          <cell r="E103">
            <v>23608</v>
          </cell>
          <cell r="F103">
            <v>0.55870650977736391</v>
          </cell>
          <cell r="G103">
            <v>-7.6187251333276904E-2</v>
          </cell>
          <cell r="H103">
            <v>0.13636363636363638</v>
          </cell>
          <cell r="I103">
            <v>2</v>
          </cell>
          <cell r="J103">
            <v>2</v>
          </cell>
          <cell r="K103">
            <v>2</v>
          </cell>
        </row>
        <row r="104">
          <cell r="A104" t="str">
            <v>2024/07/04</v>
          </cell>
          <cell r="B104">
            <v>23202</v>
          </cell>
          <cell r="C104">
            <v>23494</v>
          </cell>
          <cell r="D104">
            <v>23171</v>
          </cell>
          <cell r="E104">
            <v>23470</v>
          </cell>
          <cell r="F104">
            <v>1.3921213688475131</v>
          </cell>
          <cell r="G104">
            <v>1.155072838548401</v>
          </cell>
          <cell r="H104">
            <v>0.8297213622291022</v>
          </cell>
          <cell r="I104">
            <v>8</v>
          </cell>
          <cell r="J104">
            <v>9</v>
          </cell>
          <cell r="K104">
            <v>4</v>
          </cell>
        </row>
        <row r="105">
          <cell r="A105" t="str">
            <v>2024/07/03</v>
          </cell>
          <cell r="B105">
            <v>22820</v>
          </cell>
          <cell r="C105">
            <v>23096</v>
          </cell>
          <cell r="D105">
            <v>22752</v>
          </cell>
          <cell r="E105">
            <v>23051</v>
          </cell>
          <cell r="F105">
            <v>1.5074496056091149</v>
          </cell>
          <cell r="G105">
            <v>1.0122699386503069</v>
          </cell>
          <cell r="H105">
            <v>0.67151162790697683</v>
          </cell>
          <cell r="I105">
            <v>8</v>
          </cell>
          <cell r="J105">
            <v>7</v>
          </cell>
          <cell r="K105">
            <v>4</v>
          </cell>
        </row>
        <row r="106">
          <cell r="A106" t="str">
            <v>2024/07/02</v>
          </cell>
          <cell r="B106">
            <v>23000</v>
          </cell>
          <cell r="C106">
            <v>23013</v>
          </cell>
          <cell r="D106">
            <v>22800</v>
          </cell>
          <cell r="E106">
            <v>22917</v>
          </cell>
          <cell r="F106">
            <v>0.92608695652173911</v>
          </cell>
          <cell r="G106">
            <v>-0.36086956521739127</v>
          </cell>
          <cell r="H106">
            <v>0.38967136150234738</v>
          </cell>
          <cell r="I106">
            <v>5</v>
          </cell>
          <cell r="J106">
            <v>4</v>
          </cell>
          <cell r="K106">
            <v>2</v>
          </cell>
        </row>
        <row r="107">
          <cell r="A107" t="str">
            <v>2024/06/29</v>
          </cell>
          <cell r="B107">
            <v>22978</v>
          </cell>
          <cell r="C107">
            <v>23104</v>
          </cell>
          <cell r="D107">
            <v>22850</v>
          </cell>
          <cell r="E107">
            <v>22945</v>
          </cell>
          <cell r="F107">
            <v>1.1054051701627643</v>
          </cell>
          <cell r="G107">
            <v>-0.1436156323439812</v>
          </cell>
          <cell r="H107">
            <v>0.1299212598425197</v>
          </cell>
          <cell r="I107">
            <v>7</v>
          </cell>
          <cell r="J107">
            <v>2</v>
          </cell>
          <cell r="K107">
            <v>1</v>
          </cell>
        </row>
        <row r="108">
          <cell r="A108" t="str">
            <v>2024/06/28</v>
          </cell>
          <cell r="B108">
            <v>22810</v>
          </cell>
          <cell r="C108">
            <v>22967</v>
          </cell>
          <cell r="D108">
            <v>22751</v>
          </cell>
          <cell r="E108">
            <v>22858</v>
          </cell>
          <cell r="F108">
            <v>0.94695309074967116</v>
          </cell>
          <cell r="G108">
            <v>0.21043402016659357</v>
          </cell>
          <cell r="H108">
            <v>0.22222222222222221</v>
          </cell>
          <cell r="I108">
            <v>5</v>
          </cell>
          <cell r="J108">
            <v>3</v>
          </cell>
          <cell r="K108">
            <v>2</v>
          </cell>
        </row>
        <row r="109">
          <cell r="A109" t="str">
            <v>2024/06/27</v>
          </cell>
          <cell r="B109">
            <v>22870</v>
          </cell>
          <cell r="C109">
            <v>22938</v>
          </cell>
          <cell r="D109">
            <v>22612</v>
          </cell>
          <cell r="E109">
            <v>22685</v>
          </cell>
          <cell r="F109">
            <v>1.4254481853957148</v>
          </cell>
          <cell r="G109">
            <v>-0.80891998250983821</v>
          </cell>
          <cell r="H109">
            <v>0.56748466257668717</v>
          </cell>
          <cell r="I109">
            <v>8</v>
          </cell>
          <cell r="J109">
            <v>6</v>
          </cell>
          <cell r="K109">
            <v>1</v>
          </cell>
        </row>
        <row r="110">
          <cell r="A110" t="str">
            <v>2024/06/26</v>
          </cell>
          <cell r="B110">
            <v>22722</v>
          </cell>
          <cell r="C110">
            <v>22819</v>
          </cell>
          <cell r="D110">
            <v>22611</v>
          </cell>
          <cell r="E110">
            <v>22816</v>
          </cell>
          <cell r="F110">
            <v>0.91541237567115563</v>
          </cell>
          <cell r="G110">
            <v>0.41369597746677234</v>
          </cell>
          <cell r="H110">
            <v>0.45192307692307698</v>
          </cell>
          <cell r="I110">
            <v>5</v>
          </cell>
          <cell r="J110">
            <v>5</v>
          </cell>
          <cell r="K110">
            <v>2</v>
          </cell>
        </row>
        <row r="111">
          <cell r="A111" t="str">
            <v>2024/06/25</v>
          </cell>
          <cell r="B111">
            <v>22768</v>
          </cell>
          <cell r="C111">
            <v>22850</v>
          </cell>
          <cell r="D111">
            <v>22572</v>
          </cell>
          <cell r="E111">
            <v>22590</v>
          </cell>
          <cell r="F111">
            <v>1.2210119465917075</v>
          </cell>
          <cell r="G111">
            <v>-0.78179901616303593</v>
          </cell>
          <cell r="H111">
            <v>0.64028776978417279</v>
          </cell>
          <cell r="I111">
            <v>7</v>
          </cell>
          <cell r="J111">
            <v>7</v>
          </cell>
          <cell r="K111">
            <v>4</v>
          </cell>
        </row>
        <row r="112">
          <cell r="A112" t="str">
            <v>2024/06/22</v>
          </cell>
          <cell r="B112">
            <v>23198</v>
          </cell>
          <cell r="C112">
            <v>23211</v>
          </cell>
          <cell r="D112">
            <v>22700</v>
          </cell>
          <cell r="E112">
            <v>23030</v>
          </cell>
          <cell r="F112">
            <v>2.2027761013880509</v>
          </cell>
          <cell r="G112">
            <v>-0.72420036210018102</v>
          </cell>
          <cell r="H112">
            <v>0.32876712328767116</v>
          </cell>
          <cell r="I112">
            <v>10</v>
          </cell>
          <cell r="J112">
            <v>4</v>
          </cell>
          <cell r="K112">
            <v>1</v>
          </cell>
        </row>
        <row r="113">
          <cell r="A113" t="str">
            <v>2024/06/21</v>
          </cell>
          <cell r="B113">
            <v>23354</v>
          </cell>
          <cell r="C113">
            <v>23400</v>
          </cell>
          <cell r="D113">
            <v>22974</v>
          </cell>
          <cell r="E113">
            <v>23058</v>
          </cell>
          <cell r="F113">
            <v>1.8240986554765779</v>
          </cell>
          <cell r="G113">
            <v>-1.2674488310353687</v>
          </cell>
          <cell r="H113">
            <v>0.69483568075117375</v>
          </cell>
          <cell r="I113">
            <v>10</v>
          </cell>
          <cell r="J113">
            <v>7</v>
          </cell>
          <cell r="K113">
            <v>4</v>
          </cell>
        </row>
        <row r="114">
          <cell r="A114" t="str">
            <v>2024/06/20</v>
          </cell>
          <cell r="B114">
            <v>23150</v>
          </cell>
          <cell r="C114">
            <v>23228</v>
          </cell>
          <cell r="D114">
            <v>23085</v>
          </cell>
          <cell r="E114">
            <v>23144</v>
          </cell>
          <cell r="F114">
            <v>0.6177105831533477</v>
          </cell>
          <cell r="G114">
            <v>-2.591792656587473E-2</v>
          </cell>
          <cell r="H114">
            <v>4.195804195804196E-2</v>
          </cell>
          <cell r="I114">
            <v>3</v>
          </cell>
          <cell r="J114">
            <v>1</v>
          </cell>
          <cell r="K114">
            <v>2</v>
          </cell>
        </row>
        <row r="115">
          <cell r="A115" t="str">
            <v>2024/06/19</v>
          </cell>
          <cell r="B115">
            <v>22785</v>
          </cell>
          <cell r="C115">
            <v>23008</v>
          </cell>
          <cell r="D115">
            <v>22774</v>
          </cell>
          <cell r="E115">
            <v>22947</v>
          </cell>
          <cell r="F115">
            <v>1.0269914417379855</v>
          </cell>
          <cell r="G115">
            <v>0.71099407504937462</v>
          </cell>
          <cell r="H115">
            <v>0.69230769230769229</v>
          </cell>
          <cell r="I115">
            <v>6</v>
          </cell>
          <cell r="J115">
            <v>7</v>
          </cell>
          <cell r="K115">
            <v>4</v>
          </cell>
        </row>
        <row r="116">
          <cell r="A116" t="str">
            <v>2024/06/18</v>
          </cell>
          <cell r="B116">
            <v>22489</v>
          </cell>
          <cell r="C116">
            <v>22767</v>
          </cell>
          <cell r="D116">
            <v>22482</v>
          </cell>
          <cell r="E116">
            <v>22734</v>
          </cell>
          <cell r="F116">
            <v>1.26728622882298</v>
          </cell>
          <cell r="G116">
            <v>1.0894214949530883</v>
          </cell>
          <cell r="H116">
            <v>0.85964912280701766</v>
          </cell>
          <cell r="I116">
            <v>8</v>
          </cell>
          <cell r="J116">
            <v>9</v>
          </cell>
          <cell r="K116">
            <v>4</v>
          </cell>
        </row>
        <row r="117">
          <cell r="A117" t="str">
            <v>2024/06/15</v>
          </cell>
          <cell r="B117">
            <v>22500</v>
          </cell>
          <cell r="C117">
            <v>22506</v>
          </cell>
          <cell r="D117">
            <v>22363</v>
          </cell>
          <cell r="E117">
            <v>22457</v>
          </cell>
          <cell r="F117">
            <v>0.63555555555555554</v>
          </cell>
          <cell r="G117">
            <v>-0.19111111111111109</v>
          </cell>
          <cell r="H117">
            <v>0.30069930069930068</v>
          </cell>
          <cell r="I117">
            <v>3</v>
          </cell>
          <cell r="J117">
            <v>4</v>
          </cell>
          <cell r="K117">
            <v>2</v>
          </cell>
        </row>
        <row r="118">
          <cell r="A118" t="str">
            <v>2024/06/14</v>
          </cell>
          <cell r="B118">
            <v>22325</v>
          </cell>
          <cell r="C118">
            <v>22403</v>
          </cell>
          <cell r="D118">
            <v>22181</v>
          </cell>
          <cell r="E118">
            <v>22270</v>
          </cell>
          <cell r="F118">
            <v>0.99440089585666291</v>
          </cell>
          <cell r="G118">
            <v>-0.24636058230683092</v>
          </cell>
          <cell r="H118">
            <v>0.24774774774774777</v>
          </cell>
          <cell r="I118">
            <v>6</v>
          </cell>
          <cell r="J118">
            <v>3</v>
          </cell>
          <cell r="K118">
            <v>1</v>
          </cell>
        </row>
        <row r="119">
          <cell r="A119" t="str">
            <v>2024/06/13</v>
          </cell>
          <cell r="B119">
            <v>22056</v>
          </cell>
          <cell r="C119">
            <v>22340</v>
          </cell>
          <cell r="D119">
            <v>22020</v>
          </cell>
          <cell r="E119">
            <v>22286</v>
          </cell>
          <cell r="F119">
            <v>1.4508523757707652</v>
          </cell>
          <cell r="G119">
            <v>1.0428001450852376</v>
          </cell>
          <cell r="H119">
            <v>0.71875</v>
          </cell>
          <cell r="I119">
            <v>8</v>
          </cell>
          <cell r="J119">
            <v>8</v>
          </cell>
          <cell r="K119">
            <v>4</v>
          </cell>
        </row>
        <row r="120">
          <cell r="A120" t="str">
            <v>2024/06/12</v>
          </cell>
          <cell r="B120">
            <v>21816</v>
          </cell>
          <cell r="C120">
            <v>21858</v>
          </cell>
          <cell r="D120">
            <v>21646</v>
          </cell>
          <cell r="E120">
            <v>21837</v>
          </cell>
          <cell r="F120">
            <v>0.97176384305097174</v>
          </cell>
          <cell r="G120">
            <v>9.6259625962596254E-2</v>
          </cell>
          <cell r="H120">
            <v>9.9056603773584898E-2</v>
          </cell>
          <cell r="I120">
            <v>5</v>
          </cell>
          <cell r="J120">
            <v>1</v>
          </cell>
          <cell r="K120">
            <v>2</v>
          </cell>
        </row>
        <row r="121">
          <cell r="A121" t="str">
            <v>2024/06/08</v>
          </cell>
          <cell r="B121">
            <v>21898</v>
          </cell>
          <cell r="C121">
            <v>21928</v>
          </cell>
          <cell r="D121">
            <v>21730</v>
          </cell>
          <cell r="E121">
            <v>21793</v>
          </cell>
          <cell r="F121">
            <v>0.90419216366791488</v>
          </cell>
          <cell r="G121">
            <v>-0.47949584436934883</v>
          </cell>
          <cell r="H121">
            <v>0.53030303030303039</v>
          </cell>
          <cell r="I121">
            <v>5</v>
          </cell>
          <cell r="J121">
            <v>6</v>
          </cell>
          <cell r="K121">
            <v>2</v>
          </cell>
        </row>
        <row r="122">
          <cell r="A122" t="str">
            <v>2024/06/07</v>
          </cell>
          <cell r="B122">
            <v>21893</v>
          </cell>
          <cell r="C122">
            <v>21932</v>
          </cell>
          <cell r="D122">
            <v>21743</v>
          </cell>
          <cell r="E122">
            <v>21814</v>
          </cell>
          <cell r="F122">
            <v>0.8632896359566985</v>
          </cell>
          <cell r="G122">
            <v>-0.36084593248983693</v>
          </cell>
          <cell r="H122">
            <v>0.41798941798941797</v>
          </cell>
          <cell r="I122">
            <v>5</v>
          </cell>
          <cell r="J122">
            <v>5</v>
          </cell>
          <cell r="K122">
            <v>2</v>
          </cell>
        </row>
        <row r="123">
          <cell r="A123" t="str">
            <v>2024/06/06</v>
          </cell>
          <cell r="B123">
            <v>21458</v>
          </cell>
          <cell r="C123">
            <v>21799</v>
          </cell>
          <cell r="D123">
            <v>21373</v>
          </cell>
          <cell r="E123">
            <v>21787</v>
          </cell>
          <cell r="F123">
            <v>1.9852735576474976</v>
          </cell>
          <cell r="G123">
            <v>1.5332277006244757</v>
          </cell>
          <cell r="H123">
            <v>0.77230046948356801</v>
          </cell>
          <cell r="I123">
            <v>10</v>
          </cell>
          <cell r="J123">
            <v>8</v>
          </cell>
          <cell r="K123">
            <v>4</v>
          </cell>
        </row>
        <row r="124">
          <cell r="A124" t="str">
            <v>2024/06/05</v>
          </cell>
          <cell r="B124">
            <v>21286</v>
          </cell>
          <cell r="C124">
            <v>21334</v>
          </cell>
          <cell r="D124">
            <v>21135</v>
          </cell>
          <cell r="E124">
            <v>21302</v>
          </cell>
          <cell r="F124">
            <v>0.9348867800432209</v>
          </cell>
          <cell r="G124">
            <v>7.5166776284882081E-2</v>
          </cell>
          <cell r="H124">
            <v>8.0402010050251257E-2</v>
          </cell>
          <cell r="I124">
            <v>5</v>
          </cell>
          <cell r="J124">
            <v>1</v>
          </cell>
          <cell r="K124">
            <v>2</v>
          </cell>
        </row>
        <row r="125">
          <cell r="A125" t="str">
            <v>2024/06/04</v>
          </cell>
          <cell r="B125">
            <v>21653</v>
          </cell>
          <cell r="C125">
            <v>21666</v>
          </cell>
          <cell r="D125">
            <v>21405</v>
          </cell>
          <cell r="E125">
            <v>21559</v>
          </cell>
          <cell r="F125">
            <v>1.2053756985175266</v>
          </cell>
          <cell r="G125">
            <v>-0.43411998337412833</v>
          </cell>
          <cell r="H125">
            <v>0.36015325670498083</v>
          </cell>
          <cell r="I125">
            <v>7</v>
          </cell>
          <cell r="J125">
            <v>4</v>
          </cell>
          <cell r="K125">
            <v>1</v>
          </cell>
        </row>
        <row r="126">
          <cell r="A126" t="str">
            <v>2024/06/01</v>
          </cell>
          <cell r="B126">
            <v>21287</v>
          </cell>
          <cell r="C126">
            <v>21428</v>
          </cell>
          <cell r="D126">
            <v>21129</v>
          </cell>
          <cell r="E126">
            <v>21353</v>
          </cell>
          <cell r="F126">
            <v>1.4046131441724996</v>
          </cell>
          <cell r="G126">
            <v>0.31004838633908016</v>
          </cell>
          <cell r="H126">
            <v>0.22073578595317725</v>
          </cell>
          <cell r="I126">
            <v>8</v>
          </cell>
          <cell r="J126">
            <v>3</v>
          </cell>
          <cell r="K126">
            <v>1</v>
          </cell>
        </row>
        <row r="127">
          <cell r="A127" t="str">
            <v>2024/05/31</v>
          </cell>
          <cell r="B127">
            <v>21404</v>
          </cell>
          <cell r="C127">
            <v>21641</v>
          </cell>
          <cell r="D127">
            <v>21397</v>
          </cell>
          <cell r="E127">
            <v>21563</v>
          </cell>
          <cell r="F127">
            <v>1.1399738366660437</v>
          </cell>
          <cell r="G127">
            <v>0.74285180340123336</v>
          </cell>
          <cell r="H127">
            <v>0.65163934426229508</v>
          </cell>
          <cell r="I127">
            <v>7</v>
          </cell>
          <cell r="J127">
            <v>7</v>
          </cell>
          <cell r="K127">
            <v>4</v>
          </cell>
        </row>
        <row r="128">
          <cell r="A128" t="str">
            <v>2024/05/30</v>
          </cell>
          <cell r="B128">
            <v>21722</v>
          </cell>
          <cell r="C128">
            <v>21741</v>
          </cell>
          <cell r="D128">
            <v>21547</v>
          </cell>
          <cell r="E128">
            <v>21556</v>
          </cell>
          <cell r="F128">
            <v>0.89310376576742478</v>
          </cell>
          <cell r="G128">
            <v>-0.76420219132676548</v>
          </cell>
          <cell r="H128">
            <v>0.85567010309278346</v>
          </cell>
          <cell r="I128">
            <v>5</v>
          </cell>
          <cell r="J128">
            <v>9</v>
          </cell>
          <cell r="K128">
            <v>3</v>
          </cell>
        </row>
        <row r="129">
          <cell r="A129" t="str">
            <v>2024/05/29</v>
          </cell>
          <cell r="B129">
            <v>21956</v>
          </cell>
          <cell r="C129">
            <v>21970</v>
          </cell>
          <cell r="D129">
            <v>21833</v>
          </cell>
          <cell r="E129">
            <v>21919</v>
          </cell>
          <cell r="F129">
            <v>0.62397522317361998</v>
          </cell>
          <cell r="G129">
            <v>-0.16851885589360538</v>
          </cell>
          <cell r="H129">
            <v>0.27007299270072987</v>
          </cell>
          <cell r="I129">
            <v>3</v>
          </cell>
          <cell r="J129">
            <v>3</v>
          </cell>
          <cell r="K129">
            <v>2</v>
          </cell>
        </row>
        <row r="130">
          <cell r="A130" t="str">
            <v>2024/05/28</v>
          </cell>
          <cell r="B130">
            <v>21872</v>
          </cell>
          <cell r="C130">
            <v>21928</v>
          </cell>
          <cell r="D130">
            <v>21855</v>
          </cell>
          <cell r="E130">
            <v>21900</v>
          </cell>
          <cell r="F130">
            <v>0.33376005852231166</v>
          </cell>
          <cell r="G130">
            <v>0.12801755669348938</v>
          </cell>
          <cell r="H130">
            <v>0.38356164383561636</v>
          </cell>
          <cell r="I130">
            <v>1</v>
          </cell>
          <cell r="J130">
            <v>4</v>
          </cell>
          <cell r="K130">
            <v>2</v>
          </cell>
        </row>
        <row r="131">
          <cell r="A131" t="str">
            <v>2024/05/25</v>
          </cell>
          <cell r="B131">
            <v>21560</v>
          </cell>
          <cell r="C131">
            <v>21698</v>
          </cell>
          <cell r="D131">
            <v>21544</v>
          </cell>
          <cell r="E131">
            <v>21655</v>
          </cell>
          <cell r="F131">
            <v>0.7142857142857143</v>
          </cell>
          <cell r="G131">
            <v>0.44063079777365488</v>
          </cell>
          <cell r="H131">
            <v>0.61688311688311681</v>
          </cell>
          <cell r="I131">
            <v>4</v>
          </cell>
          <cell r="J131">
            <v>7</v>
          </cell>
          <cell r="K131">
            <v>3</v>
          </cell>
        </row>
        <row r="132">
          <cell r="A132" t="str">
            <v>2024/05/24</v>
          </cell>
          <cell r="B132">
            <v>21606</v>
          </cell>
          <cell r="C132">
            <v>21691</v>
          </cell>
          <cell r="D132">
            <v>21390</v>
          </cell>
          <cell r="E132">
            <v>21421</v>
          </cell>
          <cell r="F132">
            <v>1.3931315375358697</v>
          </cell>
          <cell r="G132">
            <v>-0.85624363602702958</v>
          </cell>
          <cell r="H132">
            <v>0.61461794019933558</v>
          </cell>
          <cell r="I132">
            <v>8</v>
          </cell>
          <cell r="J132">
            <v>7</v>
          </cell>
          <cell r="K132">
            <v>4</v>
          </cell>
        </row>
        <row r="133">
          <cell r="A133" t="str">
            <v>2024/05/23</v>
          </cell>
          <cell r="B133">
            <v>21576</v>
          </cell>
          <cell r="C133">
            <v>21593</v>
          </cell>
          <cell r="D133">
            <v>21433</v>
          </cell>
          <cell r="E133">
            <v>21549</v>
          </cell>
          <cell r="F133">
            <v>0.7415647015202077</v>
          </cell>
          <cell r="G133">
            <v>-0.12513904338153503</v>
          </cell>
          <cell r="H133">
            <v>0.16874999999999998</v>
          </cell>
          <cell r="I133">
            <v>4</v>
          </cell>
          <cell r="J133">
            <v>2</v>
          </cell>
          <cell r="K133">
            <v>2</v>
          </cell>
        </row>
        <row r="134">
          <cell r="A134" t="str">
            <v>2024/05/22</v>
          </cell>
          <cell r="B134">
            <v>21282</v>
          </cell>
          <cell r="C134">
            <v>21335</v>
          </cell>
          <cell r="D134">
            <v>21260</v>
          </cell>
          <cell r="E134">
            <v>21311</v>
          </cell>
          <cell r="F134">
            <v>0.35241048773611505</v>
          </cell>
          <cell r="G134">
            <v>0.1362653885912978</v>
          </cell>
          <cell r="H134">
            <v>0.3866666666666666</v>
          </cell>
          <cell r="I134">
            <v>1</v>
          </cell>
          <cell r="J134">
            <v>4</v>
          </cell>
          <cell r="K134">
            <v>2</v>
          </cell>
        </row>
        <row r="135">
          <cell r="A135" t="str">
            <v>2024/05/21</v>
          </cell>
          <cell r="B135">
            <v>21314</v>
          </cell>
          <cell r="C135">
            <v>21387</v>
          </cell>
          <cell r="D135">
            <v>21239</v>
          </cell>
          <cell r="E135">
            <v>21363</v>
          </cell>
          <cell r="F135">
            <v>0.69437928122360892</v>
          </cell>
          <cell r="G135">
            <v>0.22989584310781647</v>
          </cell>
          <cell r="H135">
            <v>0.33108108108108109</v>
          </cell>
          <cell r="I135">
            <v>4</v>
          </cell>
          <cell r="J135">
            <v>4</v>
          </cell>
          <cell r="K135">
            <v>2</v>
          </cell>
        </row>
        <row r="136">
          <cell r="A136" t="str">
            <v>2024/05/18</v>
          </cell>
          <cell r="B136">
            <v>21346</v>
          </cell>
          <cell r="C136">
            <v>21460</v>
          </cell>
          <cell r="D136">
            <v>21304</v>
          </cell>
          <cell r="E136">
            <v>21388</v>
          </cell>
          <cell r="F136">
            <v>0.73081607795371495</v>
          </cell>
          <cell r="G136">
            <v>0.19675817483369248</v>
          </cell>
          <cell r="H136">
            <v>0.26923076923076922</v>
          </cell>
          <cell r="I136">
            <v>4</v>
          </cell>
          <cell r="J136">
            <v>3</v>
          </cell>
          <cell r="K136">
            <v>2</v>
          </cell>
        </row>
        <row r="137">
          <cell r="A137" t="str">
            <v>2024/05/17</v>
          </cell>
          <cell r="B137">
            <v>21351</v>
          </cell>
          <cell r="C137">
            <v>21440</v>
          </cell>
          <cell r="D137">
            <v>21268</v>
          </cell>
          <cell r="E137">
            <v>21285</v>
          </cell>
          <cell r="F137">
            <v>0.80558287668024919</v>
          </cell>
          <cell r="G137">
            <v>-0.30911901081916537</v>
          </cell>
          <cell r="H137">
            <v>0.3837209302325581</v>
          </cell>
          <cell r="I137">
            <v>5</v>
          </cell>
          <cell r="J137">
            <v>4</v>
          </cell>
          <cell r="K137">
            <v>2</v>
          </cell>
        </row>
        <row r="138">
          <cell r="A138" t="str">
            <v>2024/05/16</v>
          </cell>
          <cell r="B138">
            <v>21244</v>
          </cell>
          <cell r="C138">
            <v>21484</v>
          </cell>
          <cell r="D138">
            <v>21240</v>
          </cell>
          <cell r="E138">
            <v>21453</v>
          </cell>
          <cell r="F138">
            <v>1.1485595932969308</v>
          </cell>
          <cell r="G138">
            <v>0.98380719261909244</v>
          </cell>
          <cell r="H138">
            <v>0.85655737704918045</v>
          </cell>
          <cell r="I138">
            <v>7</v>
          </cell>
          <cell r="J138">
            <v>9</v>
          </cell>
          <cell r="K138">
            <v>4</v>
          </cell>
        </row>
        <row r="139">
          <cell r="A139" t="str">
            <v>2024/05/15</v>
          </cell>
          <cell r="B139">
            <v>21018</v>
          </cell>
          <cell r="C139">
            <v>21177</v>
          </cell>
          <cell r="D139">
            <v>20944</v>
          </cell>
          <cell r="E139">
            <v>21170</v>
          </cell>
          <cell r="F139">
            <v>1.1085736035778857</v>
          </cell>
          <cell r="G139">
            <v>0.72318964696926447</v>
          </cell>
          <cell r="H139">
            <v>0.6523605150214592</v>
          </cell>
          <cell r="I139">
            <v>7</v>
          </cell>
          <cell r="J139">
            <v>7</v>
          </cell>
          <cell r="K139">
            <v>4</v>
          </cell>
        </row>
        <row r="140">
          <cell r="A140" t="str">
            <v>2024/05/14</v>
          </cell>
          <cell r="B140">
            <v>20887</v>
          </cell>
          <cell r="C140">
            <v>20944</v>
          </cell>
          <cell r="D140">
            <v>20853</v>
          </cell>
          <cell r="E140">
            <v>20883</v>
          </cell>
          <cell r="F140">
            <v>0.43567769425958736</v>
          </cell>
          <cell r="G140">
            <v>-1.9150667879542296E-2</v>
          </cell>
          <cell r="H140">
            <v>4.3956043956043946E-2</v>
          </cell>
          <cell r="I140">
            <v>1</v>
          </cell>
          <cell r="J140">
            <v>1</v>
          </cell>
          <cell r="K140">
            <v>2</v>
          </cell>
        </row>
        <row r="141">
          <cell r="A141" t="str">
            <v>2024/05/11</v>
          </cell>
          <cell r="B141">
            <v>20834</v>
          </cell>
          <cell r="C141">
            <v>20984</v>
          </cell>
          <cell r="D141">
            <v>20827</v>
          </cell>
          <cell r="E141">
            <v>20948</v>
          </cell>
          <cell r="F141">
            <v>0.75357588557166177</v>
          </cell>
          <cell r="G141">
            <v>0.54718249016031495</v>
          </cell>
          <cell r="H141">
            <v>0.72611464968152872</v>
          </cell>
          <cell r="I141">
            <v>4</v>
          </cell>
          <cell r="J141">
            <v>8</v>
          </cell>
          <cell r="K141">
            <v>3</v>
          </cell>
        </row>
        <row r="142">
          <cell r="A142" t="str">
            <v>2024/05/10</v>
          </cell>
          <cell r="B142">
            <v>20606</v>
          </cell>
          <cell r="C142">
            <v>20722</v>
          </cell>
          <cell r="D142">
            <v>20559</v>
          </cell>
          <cell r="E142">
            <v>20700</v>
          </cell>
          <cell r="F142">
            <v>0.79103173832864215</v>
          </cell>
          <cell r="G142">
            <v>0.45617781228768317</v>
          </cell>
          <cell r="H142">
            <v>0.57668711656441718</v>
          </cell>
          <cell r="I142">
            <v>5</v>
          </cell>
          <cell r="J142">
            <v>6</v>
          </cell>
          <cell r="K142">
            <v>2</v>
          </cell>
        </row>
        <row r="143">
          <cell r="A143" t="str">
            <v>2024/05/09</v>
          </cell>
          <cell r="B143">
            <v>20750</v>
          </cell>
          <cell r="C143">
            <v>20756</v>
          </cell>
          <cell r="D143">
            <v>20614</v>
          </cell>
          <cell r="E143">
            <v>20722</v>
          </cell>
          <cell r="F143">
            <v>0.68433734939759039</v>
          </cell>
          <cell r="G143">
            <v>-0.13493975903614458</v>
          </cell>
          <cell r="H143">
            <v>0.19718309859154928</v>
          </cell>
          <cell r="I143">
            <v>4</v>
          </cell>
          <cell r="J143">
            <v>2</v>
          </cell>
          <cell r="K143">
            <v>2</v>
          </cell>
        </row>
        <row r="144">
          <cell r="A144" t="str">
            <v>2024/05/08</v>
          </cell>
          <cell r="B144">
            <v>20655</v>
          </cell>
          <cell r="C144">
            <v>20684</v>
          </cell>
          <cell r="D144">
            <v>20609</v>
          </cell>
          <cell r="E144">
            <v>20627</v>
          </cell>
          <cell r="F144">
            <v>0.36310820624546114</v>
          </cell>
          <cell r="G144">
            <v>-0.13556039699830549</v>
          </cell>
          <cell r="H144">
            <v>0.37333333333333335</v>
          </cell>
          <cell r="I144">
            <v>1</v>
          </cell>
          <cell r="J144">
            <v>4</v>
          </cell>
          <cell r="K144">
            <v>2</v>
          </cell>
        </row>
        <row r="145">
          <cell r="A145" t="str">
            <v>2024/05/07</v>
          </cell>
          <cell r="B145">
            <v>20624</v>
          </cell>
          <cell r="C145">
            <v>20760</v>
          </cell>
          <cell r="D145">
            <v>20610</v>
          </cell>
          <cell r="E145">
            <v>20743</v>
          </cell>
          <cell r="F145">
            <v>0.72730799069045771</v>
          </cell>
          <cell r="G145">
            <v>0.5769976726144298</v>
          </cell>
          <cell r="H145">
            <v>0.79333333333333333</v>
          </cell>
          <cell r="I145">
            <v>4</v>
          </cell>
          <cell r="J145">
            <v>8</v>
          </cell>
          <cell r="K145">
            <v>3</v>
          </cell>
        </row>
        <row r="146">
          <cell r="A146" t="str">
            <v>2024/05/04</v>
          </cell>
          <cell r="B146">
            <v>20366</v>
          </cell>
          <cell r="C146">
            <v>20694</v>
          </cell>
          <cell r="D146">
            <v>20333</v>
          </cell>
          <cell r="E146">
            <v>20682</v>
          </cell>
          <cell r="F146">
            <v>1.772562113326132</v>
          </cell>
          <cell r="G146">
            <v>1.5516056172051458</v>
          </cell>
          <cell r="H146">
            <v>0.87534626038781149</v>
          </cell>
          <cell r="I146">
            <v>10</v>
          </cell>
          <cell r="J146">
            <v>9</v>
          </cell>
          <cell r="K146">
            <v>4</v>
          </cell>
        </row>
        <row r="147">
          <cell r="A147" t="str">
            <v>2024/05/03</v>
          </cell>
          <cell r="B147">
            <v>20291</v>
          </cell>
          <cell r="C147">
            <v>20514</v>
          </cell>
          <cell r="D147">
            <v>20192</v>
          </cell>
          <cell r="E147">
            <v>20513</v>
          </cell>
          <cell r="F147">
            <v>1.5869104529101574</v>
          </cell>
          <cell r="G147">
            <v>1.0940811197082452</v>
          </cell>
          <cell r="H147">
            <v>0.68944099378881984</v>
          </cell>
          <cell r="I147">
            <v>9</v>
          </cell>
          <cell r="J147">
            <v>7</v>
          </cell>
          <cell r="K147">
            <v>4</v>
          </cell>
        </row>
        <row r="148">
          <cell r="A148" t="str">
            <v>2024/05/01</v>
          </cell>
          <cell r="B148">
            <v>20445</v>
          </cell>
          <cell r="C148">
            <v>20466</v>
          </cell>
          <cell r="D148">
            <v>20265</v>
          </cell>
          <cell r="E148">
            <v>20271</v>
          </cell>
          <cell r="F148">
            <v>0.98312545854732214</v>
          </cell>
          <cell r="G148">
            <v>-0.85106382978723405</v>
          </cell>
          <cell r="H148">
            <v>0.86567164179104472</v>
          </cell>
          <cell r="I148">
            <v>5</v>
          </cell>
          <cell r="J148">
            <v>9</v>
          </cell>
          <cell r="K148">
            <v>3</v>
          </cell>
        </row>
        <row r="149">
          <cell r="A149" t="str">
            <v>2024/04/30</v>
          </cell>
          <cell r="B149">
            <v>20528</v>
          </cell>
          <cell r="C149">
            <v>20550</v>
          </cell>
          <cell r="D149">
            <v>20402</v>
          </cell>
          <cell r="E149">
            <v>20505</v>
          </cell>
          <cell r="F149">
            <v>0.72096648480124714</v>
          </cell>
          <cell r="G149">
            <v>-0.11204208885424785</v>
          </cell>
          <cell r="H149">
            <v>0.15540540540540537</v>
          </cell>
          <cell r="I149">
            <v>4</v>
          </cell>
          <cell r="J149">
            <v>2</v>
          </cell>
          <cell r="K149">
            <v>2</v>
          </cell>
        </row>
        <row r="150">
          <cell r="A150" t="str">
            <v>2024/04/27</v>
          </cell>
          <cell r="B150">
            <v>20201</v>
          </cell>
          <cell r="C150">
            <v>20266</v>
          </cell>
          <cell r="D150">
            <v>20120</v>
          </cell>
          <cell r="E150">
            <v>20252</v>
          </cell>
          <cell r="F150">
            <v>0.72273649819315877</v>
          </cell>
          <cell r="G150">
            <v>0.25246274936884311</v>
          </cell>
          <cell r="H150">
            <v>0.34931506849315064</v>
          </cell>
          <cell r="I150">
            <v>4</v>
          </cell>
          <cell r="J150">
            <v>4</v>
          </cell>
          <cell r="K150">
            <v>2</v>
          </cell>
        </row>
        <row r="151">
          <cell r="A151" t="str">
            <v>2024/04/26</v>
          </cell>
          <cell r="B151">
            <v>19883</v>
          </cell>
          <cell r="C151">
            <v>20139</v>
          </cell>
          <cell r="D151">
            <v>19710</v>
          </cell>
          <cell r="E151">
            <v>20130</v>
          </cell>
          <cell r="F151">
            <v>2.1576220892219484</v>
          </cell>
          <cell r="G151">
            <v>1.2422672634914249</v>
          </cell>
          <cell r="H151">
            <v>0.5757575757575758</v>
          </cell>
          <cell r="I151">
            <v>10</v>
          </cell>
          <cell r="J151">
            <v>6</v>
          </cell>
          <cell r="K151">
            <v>1</v>
          </cell>
        </row>
        <row r="152">
          <cell r="A152" t="str">
            <v>2024/04/25</v>
          </cell>
          <cell r="B152">
            <v>20159</v>
          </cell>
          <cell r="C152">
            <v>20160</v>
          </cell>
          <cell r="D152">
            <v>19934</v>
          </cell>
          <cell r="E152">
            <v>19970</v>
          </cell>
          <cell r="F152">
            <v>1.1210873555235874</v>
          </cell>
          <cell r="G152">
            <v>-0.93754650528300021</v>
          </cell>
          <cell r="H152">
            <v>0.83628318584070804</v>
          </cell>
          <cell r="I152">
            <v>7</v>
          </cell>
          <cell r="J152">
            <v>9</v>
          </cell>
          <cell r="K152">
            <v>4</v>
          </cell>
        </row>
        <row r="153">
          <cell r="A153" t="str">
            <v>2024/04/24</v>
          </cell>
          <cell r="B153">
            <v>19690</v>
          </cell>
          <cell r="C153">
            <v>19888</v>
          </cell>
          <cell r="D153">
            <v>19678</v>
          </cell>
          <cell r="E153">
            <v>19882</v>
          </cell>
          <cell r="F153">
            <v>1.0665312341289994</v>
          </cell>
          <cell r="G153">
            <v>0.97511427120365657</v>
          </cell>
          <cell r="H153">
            <v>0.91428571428571426</v>
          </cell>
          <cell r="I153">
            <v>6</v>
          </cell>
          <cell r="J153">
            <v>10</v>
          </cell>
          <cell r="K153">
            <v>4</v>
          </cell>
        </row>
        <row r="154">
          <cell r="A154" t="str">
            <v>2024/04/23</v>
          </cell>
          <cell r="B154">
            <v>19559</v>
          </cell>
          <cell r="C154">
            <v>19728</v>
          </cell>
          <cell r="D154">
            <v>19492</v>
          </cell>
          <cell r="E154">
            <v>19684</v>
          </cell>
          <cell r="F154">
            <v>1.2066056546858224</v>
          </cell>
          <cell r="G154">
            <v>0.63909197811749074</v>
          </cell>
          <cell r="H154">
            <v>0.52966101694915257</v>
          </cell>
          <cell r="I154">
            <v>7</v>
          </cell>
          <cell r="J154">
            <v>6</v>
          </cell>
          <cell r="K154">
            <v>1</v>
          </cell>
        </row>
        <row r="155">
          <cell r="A155" t="str">
            <v>2024/04/20</v>
          </cell>
          <cell r="B155">
            <v>19615</v>
          </cell>
          <cell r="C155">
            <v>19766</v>
          </cell>
          <cell r="D155">
            <v>19559</v>
          </cell>
          <cell r="E155">
            <v>19585</v>
          </cell>
          <cell r="F155">
            <v>1.0553148100943155</v>
          </cell>
          <cell r="G155">
            <v>-0.15294417537598778</v>
          </cell>
          <cell r="H155">
            <v>0.14492753623188409</v>
          </cell>
          <cell r="I155">
            <v>6</v>
          </cell>
          <cell r="J155">
            <v>2</v>
          </cell>
          <cell r="K155">
            <v>1</v>
          </cell>
        </row>
        <row r="156">
          <cell r="A156" t="str">
            <v>2024/04/19</v>
          </cell>
          <cell r="B156">
            <v>20380</v>
          </cell>
          <cell r="C156">
            <v>20449</v>
          </cell>
          <cell r="D156">
            <v>19915</v>
          </cell>
          <cell r="E156">
            <v>19998</v>
          </cell>
          <cell r="F156">
            <v>2.6202158979391559</v>
          </cell>
          <cell r="G156">
            <v>-1.8743866535819431</v>
          </cell>
          <cell r="H156">
            <v>0.71535580524344577</v>
          </cell>
          <cell r="I156">
            <v>10</v>
          </cell>
          <cell r="J156">
            <v>8</v>
          </cell>
          <cell r="K156">
            <v>4</v>
          </cell>
        </row>
        <row r="157">
          <cell r="A157" t="str">
            <v>2024/04/18</v>
          </cell>
          <cell r="B157">
            <v>20148</v>
          </cell>
          <cell r="C157">
            <v>20171</v>
          </cell>
          <cell r="D157">
            <v>19933</v>
          </cell>
          <cell r="E157">
            <v>20019</v>
          </cell>
          <cell r="F157">
            <v>1.1812586857256304</v>
          </cell>
          <cell r="G157">
            <v>-0.64026206075044667</v>
          </cell>
          <cell r="H157">
            <v>0.54201680672268904</v>
          </cell>
          <cell r="I157">
            <v>7</v>
          </cell>
          <cell r="J157">
            <v>6</v>
          </cell>
          <cell r="K157">
            <v>1</v>
          </cell>
        </row>
        <row r="158">
          <cell r="A158" t="str">
            <v>2024/04/17</v>
          </cell>
          <cell r="B158">
            <v>19926</v>
          </cell>
          <cell r="C158">
            <v>19974</v>
          </cell>
          <cell r="D158">
            <v>19821</v>
          </cell>
          <cell r="E158">
            <v>19924</v>
          </cell>
          <cell r="F158">
            <v>0.76784101174345076</v>
          </cell>
          <cell r="G158">
            <v>-1.0037137408411121E-2</v>
          </cell>
          <cell r="H158">
            <v>1.30718954248366E-2</v>
          </cell>
          <cell r="I158">
            <v>5</v>
          </cell>
          <cell r="J158">
            <v>1</v>
          </cell>
          <cell r="K158">
            <v>2</v>
          </cell>
        </row>
        <row r="159">
          <cell r="A159" t="str">
            <v>2024/04/16</v>
          </cell>
          <cell r="B159">
            <v>20498</v>
          </cell>
          <cell r="C159">
            <v>20588</v>
          </cell>
          <cell r="D159">
            <v>20254</v>
          </cell>
          <cell r="E159">
            <v>20290</v>
          </cell>
          <cell r="F159">
            <v>1.6294272611962142</v>
          </cell>
          <cell r="G159">
            <v>-1.0147331446970436</v>
          </cell>
          <cell r="H159">
            <v>0.6227544910179641</v>
          </cell>
          <cell r="I159">
            <v>9</v>
          </cell>
          <cell r="J159">
            <v>7</v>
          </cell>
          <cell r="K159">
            <v>4</v>
          </cell>
        </row>
        <row r="160">
          <cell r="A160" t="str">
            <v>2024/04/13</v>
          </cell>
          <cell r="B160">
            <v>20760</v>
          </cell>
          <cell r="C160">
            <v>20767</v>
          </cell>
          <cell r="D160">
            <v>20489</v>
          </cell>
          <cell r="E160">
            <v>20492</v>
          </cell>
          <cell r="F160">
            <v>1.3391136801541426</v>
          </cell>
          <cell r="G160">
            <v>-1.2909441233140655</v>
          </cell>
          <cell r="H160">
            <v>0.96402877697841727</v>
          </cell>
          <cell r="I160">
            <v>8</v>
          </cell>
          <cell r="J160">
            <v>10</v>
          </cell>
          <cell r="K160">
            <v>4</v>
          </cell>
        </row>
        <row r="161">
          <cell r="A161" t="str">
            <v>2024/04/12</v>
          </cell>
          <cell r="B161">
            <v>20728</v>
          </cell>
          <cell r="C161">
            <v>20777</v>
          </cell>
          <cell r="D161">
            <v>20630</v>
          </cell>
          <cell r="E161">
            <v>20768</v>
          </cell>
          <cell r="F161">
            <v>0.70918564260903127</v>
          </cell>
          <cell r="G161">
            <v>0.19297568506368198</v>
          </cell>
          <cell r="H161">
            <v>0.27210884353741499</v>
          </cell>
          <cell r="I161">
            <v>4</v>
          </cell>
          <cell r="J161">
            <v>3</v>
          </cell>
          <cell r="K161">
            <v>2</v>
          </cell>
        </row>
        <row r="162">
          <cell r="A162" t="str">
            <v>2024/04/11</v>
          </cell>
          <cell r="B162">
            <v>20859</v>
          </cell>
          <cell r="C162">
            <v>20874</v>
          </cell>
          <cell r="D162">
            <v>20681</v>
          </cell>
          <cell r="E162">
            <v>20713</v>
          </cell>
          <cell r="F162">
            <v>0.92526007958195511</v>
          </cell>
          <cell r="G162">
            <v>-0.69993767678220431</v>
          </cell>
          <cell r="H162">
            <v>0.75647668393782375</v>
          </cell>
          <cell r="I162">
            <v>5</v>
          </cell>
          <cell r="J162">
            <v>8</v>
          </cell>
          <cell r="K162">
            <v>3</v>
          </cell>
        </row>
        <row r="163">
          <cell r="A163" t="str">
            <v>2024/04/10</v>
          </cell>
          <cell r="B163">
            <v>20885</v>
          </cell>
          <cell r="C163">
            <v>20893</v>
          </cell>
          <cell r="D163">
            <v>20749</v>
          </cell>
          <cell r="E163">
            <v>20822</v>
          </cell>
          <cell r="F163">
            <v>0.68949006463969353</v>
          </cell>
          <cell r="G163">
            <v>-0.30165190327986591</v>
          </cell>
          <cell r="H163">
            <v>0.4375</v>
          </cell>
          <cell r="I163">
            <v>4</v>
          </cell>
          <cell r="J163">
            <v>5</v>
          </cell>
          <cell r="K163">
            <v>2</v>
          </cell>
        </row>
        <row r="164">
          <cell r="A164" t="str">
            <v>2024/04/09</v>
          </cell>
          <cell r="B164">
            <v>20448</v>
          </cell>
          <cell r="C164">
            <v>20561</v>
          </cell>
          <cell r="D164">
            <v>20427</v>
          </cell>
          <cell r="E164">
            <v>20505</v>
          </cell>
          <cell r="F164">
            <v>0.65532081377151796</v>
          </cell>
          <cell r="G164">
            <v>0.27875586854460094</v>
          </cell>
          <cell r="H164">
            <v>0.42537313432835822</v>
          </cell>
          <cell r="I164">
            <v>3</v>
          </cell>
          <cell r="J164">
            <v>5</v>
          </cell>
          <cell r="K164">
            <v>2</v>
          </cell>
        </row>
        <row r="165">
          <cell r="A165" t="str">
            <v>2024/04/04</v>
          </cell>
          <cell r="B165">
            <v>20349</v>
          </cell>
          <cell r="C165">
            <v>20487</v>
          </cell>
          <cell r="D165">
            <v>20342</v>
          </cell>
          <cell r="E165">
            <v>20453</v>
          </cell>
          <cell r="F165">
            <v>0.71256572804560414</v>
          </cell>
          <cell r="G165">
            <v>0.5110816256327092</v>
          </cell>
          <cell r="H165">
            <v>0.71724137931034482</v>
          </cell>
          <cell r="I165">
            <v>4</v>
          </cell>
          <cell r="J165">
            <v>8</v>
          </cell>
          <cell r="K165">
            <v>3</v>
          </cell>
        </row>
        <row r="166">
          <cell r="A166" t="str">
            <v>2024/04/03</v>
          </cell>
          <cell r="B166">
            <v>20539</v>
          </cell>
          <cell r="C166">
            <v>20554</v>
          </cell>
          <cell r="D166">
            <v>20417</v>
          </cell>
          <cell r="E166">
            <v>20451</v>
          </cell>
          <cell r="F166">
            <v>0.66702371098885049</v>
          </cell>
          <cell r="G166">
            <v>-0.42845318662057552</v>
          </cell>
          <cell r="H166">
            <v>0.64233576642335766</v>
          </cell>
          <cell r="I166">
            <v>4</v>
          </cell>
          <cell r="J166">
            <v>7</v>
          </cell>
          <cell r="K166">
            <v>3</v>
          </cell>
        </row>
        <row r="167">
          <cell r="A167" t="str">
            <v>2024/04/02</v>
          </cell>
          <cell r="B167">
            <v>20290</v>
          </cell>
          <cell r="C167">
            <v>20397</v>
          </cell>
          <cell r="D167">
            <v>20283</v>
          </cell>
          <cell r="E167">
            <v>20367</v>
          </cell>
          <cell r="F167">
            <v>0.56185312962050271</v>
          </cell>
          <cell r="G167">
            <v>0.37949728930507637</v>
          </cell>
          <cell r="H167">
            <v>0.67543859649122806</v>
          </cell>
          <cell r="I167">
            <v>2</v>
          </cell>
          <cell r="J167">
            <v>7</v>
          </cell>
          <cell r="K167">
            <v>3</v>
          </cell>
        </row>
        <row r="168">
          <cell r="A168" t="str">
            <v>2024/03/30</v>
          </cell>
          <cell r="B168">
            <v>20287</v>
          </cell>
          <cell r="C168">
            <v>20386</v>
          </cell>
          <cell r="D168">
            <v>20285</v>
          </cell>
          <cell r="E168">
            <v>20343</v>
          </cell>
          <cell r="F168">
            <v>0.49785576970473699</v>
          </cell>
          <cell r="G168">
            <v>0.27603884260856704</v>
          </cell>
          <cell r="H168">
            <v>0.55445544554455439</v>
          </cell>
          <cell r="I168">
            <v>2</v>
          </cell>
          <cell r="J168">
            <v>6</v>
          </cell>
          <cell r="K168">
            <v>2</v>
          </cell>
        </row>
        <row r="169">
          <cell r="A169" t="str">
            <v>2024/03/29</v>
          </cell>
          <cell r="B169">
            <v>20192</v>
          </cell>
          <cell r="C169">
            <v>20270</v>
          </cell>
          <cell r="D169">
            <v>20156</v>
          </cell>
          <cell r="E169">
            <v>20211</v>
          </cell>
          <cell r="F169">
            <v>0.56458003169572113</v>
          </cell>
          <cell r="G169">
            <v>9.409667194928685E-2</v>
          </cell>
          <cell r="H169">
            <v>0.16666666666666666</v>
          </cell>
          <cell r="I169">
            <v>2</v>
          </cell>
          <cell r="J169">
            <v>2</v>
          </cell>
          <cell r="K169">
            <v>2</v>
          </cell>
        </row>
        <row r="170">
          <cell r="A170" t="str">
            <v>2024/03/28</v>
          </cell>
          <cell r="B170">
            <v>20255</v>
          </cell>
          <cell r="C170">
            <v>20285</v>
          </cell>
          <cell r="D170">
            <v>20183</v>
          </cell>
          <cell r="E170">
            <v>20242</v>
          </cell>
          <cell r="F170">
            <v>0.50357936312021723</v>
          </cell>
          <cell r="G170">
            <v>-6.4181683534929646E-2</v>
          </cell>
          <cell r="H170">
            <v>0.12745098039215685</v>
          </cell>
          <cell r="I170">
            <v>2</v>
          </cell>
          <cell r="J170">
            <v>2</v>
          </cell>
          <cell r="K170">
            <v>2</v>
          </cell>
        </row>
        <row r="171">
          <cell r="A171" t="str">
            <v>2024/03/27</v>
          </cell>
          <cell r="B171">
            <v>20205</v>
          </cell>
          <cell r="C171">
            <v>20223</v>
          </cell>
          <cell r="D171">
            <v>20127</v>
          </cell>
          <cell r="E171">
            <v>20140</v>
          </cell>
          <cell r="F171">
            <v>0.47512991833704532</v>
          </cell>
          <cell r="G171">
            <v>-0.32170254887404104</v>
          </cell>
          <cell r="H171">
            <v>0.67708333333333315</v>
          </cell>
          <cell r="I171">
            <v>2</v>
          </cell>
          <cell r="J171">
            <v>7</v>
          </cell>
          <cell r="K171">
            <v>3</v>
          </cell>
        </row>
        <row r="172">
          <cell r="A172" t="str">
            <v>2024/03/26</v>
          </cell>
          <cell r="B172">
            <v>20220</v>
          </cell>
          <cell r="C172">
            <v>20278</v>
          </cell>
          <cell r="D172">
            <v>20162</v>
          </cell>
          <cell r="E172">
            <v>20238</v>
          </cell>
          <cell r="F172">
            <v>0.57368941641938676</v>
          </cell>
          <cell r="G172">
            <v>8.9020771513353109E-2</v>
          </cell>
          <cell r="H172">
            <v>0.15517241379310343</v>
          </cell>
          <cell r="I172">
            <v>3</v>
          </cell>
          <cell r="J172">
            <v>2</v>
          </cell>
          <cell r="K172">
            <v>2</v>
          </cell>
        </row>
        <row r="173">
          <cell r="A173" t="str">
            <v>2024/03/23</v>
          </cell>
          <cell r="B173">
            <v>20221</v>
          </cell>
          <cell r="C173">
            <v>20263</v>
          </cell>
          <cell r="D173">
            <v>20185</v>
          </cell>
          <cell r="E173">
            <v>20232</v>
          </cell>
          <cell r="F173">
            <v>0.38573759952524606</v>
          </cell>
          <cell r="G173">
            <v>5.4398892240739821E-2</v>
          </cell>
          <cell r="H173">
            <v>0.141025641025641</v>
          </cell>
          <cell r="I173">
            <v>1</v>
          </cell>
          <cell r="J173">
            <v>2</v>
          </cell>
          <cell r="K173">
            <v>2</v>
          </cell>
        </row>
        <row r="174">
          <cell r="A174" t="str">
            <v>2024/03/22</v>
          </cell>
          <cell r="B174">
            <v>20275</v>
          </cell>
          <cell r="C174">
            <v>20358</v>
          </cell>
          <cell r="D174">
            <v>20181</v>
          </cell>
          <cell r="E174">
            <v>20206</v>
          </cell>
          <cell r="F174">
            <v>0.87299630086313196</v>
          </cell>
          <cell r="G174">
            <v>-0.34032059186189889</v>
          </cell>
          <cell r="H174">
            <v>0.38983050847457629</v>
          </cell>
          <cell r="I174">
            <v>5</v>
          </cell>
          <cell r="J174">
            <v>4</v>
          </cell>
          <cell r="K174">
            <v>2</v>
          </cell>
        </row>
        <row r="175">
          <cell r="A175" t="str">
            <v>2024/03/21</v>
          </cell>
          <cell r="B175">
            <v>19838</v>
          </cell>
          <cell r="C175">
            <v>20001</v>
          </cell>
          <cell r="D175">
            <v>19831</v>
          </cell>
          <cell r="E175">
            <v>19982</v>
          </cell>
          <cell r="F175">
            <v>0.85694122391370087</v>
          </cell>
          <cell r="G175">
            <v>0.72587962496219371</v>
          </cell>
          <cell r="H175">
            <v>0.84705882352941186</v>
          </cell>
          <cell r="I175">
            <v>5</v>
          </cell>
          <cell r="J175">
            <v>9</v>
          </cell>
          <cell r="K175">
            <v>3</v>
          </cell>
        </row>
        <row r="176">
          <cell r="A176" t="str">
            <v>2024/03/20</v>
          </cell>
          <cell r="B176">
            <v>19880</v>
          </cell>
          <cell r="C176">
            <v>19887</v>
          </cell>
          <cell r="D176">
            <v>19760</v>
          </cell>
          <cell r="E176">
            <v>19857</v>
          </cell>
          <cell r="F176">
            <v>0.63883299798792759</v>
          </cell>
          <cell r="G176">
            <v>-0.11569416498993963</v>
          </cell>
          <cell r="H176">
            <v>0.18110236220472439</v>
          </cell>
          <cell r="I176">
            <v>3</v>
          </cell>
          <cell r="J176">
            <v>2</v>
          </cell>
          <cell r="K176">
            <v>2</v>
          </cell>
        </row>
        <row r="177">
          <cell r="A177" t="str">
            <v>2024/03/19</v>
          </cell>
          <cell r="B177">
            <v>19917</v>
          </cell>
          <cell r="C177">
            <v>19965</v>
          </cell>
          <cell r="D177">
            <v>19840</v>
          </cell>
          <cell r="E177">
            <v>19869</v>
          </cell>
          <cell r="F177">
            <v>0.62760455891951594</v>
          </cell>
          <cell r="G177">
            <v>-0.24100015062509414</v>
          </cell>
          <cell r="H177">
            <v>0.38400000000000001</v>
          </cell>
          <cell r="I177">
            <v>3</v>
          </cell>
          <cell r="J177">
            <v>4</v>
          </cell>
          <cell r="K177">
            <v>2</v>
          </cell>
        </row>
        <row r="178">
          <cell r="A178" t="str">
            <v>2024/03/16</v>
          </cell>
          <cell r="B178">
            <v>19733</v>
          </cell>
          <cell r="C178">
            <v>19798</v>
          </cell>
          <cell r="D178">
            <v>19710</v>
          </cell>
          <cell r="E178">
            <v>19754</v>
          </cell>
          <cell r="F178">
            <v>0.44595347894390108</v>
          </cell>
          <cell r="G178">
            <v>0.1064207165661582</v>
          </cell>
          <cell r="H178">
            <v>0.23863636363636362</v>
          </cell>
          <cell r="I178">
            <v>1</v>
          </cell>
          <cell r="J178">
            <v>3</v>
          </cell>
          <cell r="K178">
            <v>2</v>
          </cell>
        </row>
        <row r="179">
          <cell r="A179" t="str">
            <v>2024/03/15</v>
          </cell>
          <cell r="B179">
            <v>19959</v>
          </cell>
          <cell r="C179">
            <v>19966</v>
          </cell>
          <cell r="D179">
            <v>19808</v>
          </cell>
          <cell r="E179">
            <v>19859</v>
          </cell>
          <cell r="F179">
            <v>0.79162282679492957</v>
          </cell>
          <cell r="G179">
            <v>-0.50102710556641117</v>
          </cell>
          <cell r="H179">
            <v>0.63291139240506333</v>
          </cell>
          <cell r="I179">
            <v>5</v>
          </cell>
          <cell r="J179">
            <v>7</v>
          </cell>
          <cell r="K179">
            <v>3</v>
          </cell>
        </row>
        <row r="180">
          <cell r="A180" t="str">
            <v>2024/03/14</v>
          </cell>
          <cell r="B180">
            <v>19932</v>
          </cell>
          <cell r="C180">
            <v>19958</v>
          </cell>
          <cell r="D180">
            <v>19830</v>
          </cell>
          <cell r="E180">
            <v>19883</v>
          </cell>
          <cell r="F180">
            <v>0.64218342364037728</v>
          </cell>
          <cell r="G180">
            <v>-0.24583584186233196</v>
          </cell>
          <cell r="H180">
            <v>0.38281250000000006</v>
          </cell>
          <cell r="I180">
            <v>3</v>
          </cell>
          <cell r="J180">
            <v>4</v>
          </cell>
          <cell r="K180">
            <v>2</v>
          </cell>
        </row>
        <row r="181">
          <cell r="A181" t="str">
            <v>2024/03/13</v>
          </cell>
          <cell r="B181">
            <v>19956</v>
          </cell>
          <cell r="C181">
            <v>20005</v>
          </cell>
          <cell r="D181">
            <v>19865</v>
          </cell>
          <cell r="E181">
            <v>19991</v>
          </cell>
          <cell r="F181">
            <v>0.70154339547003408</v>
          </cell>
          <cell r="G181">
            <v>0.17538584886750852</v>
          </cell>
          <cell r="H181">
            <v>0.25</v>
          </cell>
          <cell r="I181">
            <v>4</v>
          </cell>
          <cell r="J181">
            <v>3</v>
          </cell>
          <cell r="K181">
            <v>2</v>
          </cell>
        </row>
        <row r="182">
          <cell r="A182" t="str">
            <v>2024/03/12</v>
          </cell>
          <cell r="B182">
            <v>19722</v>
          </cell>
          <cell r="C182">
            <v>19772</v>
          </cell>
          <cell r="D182">
            <v>19655</v>
          </cell>
          <cell r="E182">
            <v>19678</v>
          </cell>
          <cell r="F182">
            <v>0.59324612108305452</v>
          </cell>
          <cell r="G182">
            <v>-0.22310110536456748</v>
          </cell>
          <cell r="H182">
            <v>0.37606837606837601</v>
          </cell>
          <cell r="I182">
            <v>3</v>
          </cell>
          <cell r="J182">
            <v>4</v>
          </cell>
          <cell r="K182">
            <v>2</v>
          </cell>
        </row>
        <row r="183">
          <cell r="A183" t="str">
            <v>2024/03/09</v>
          </cell>
          <cell r="B183">
            <v>19790</v>
          </cell>
          <cell r="C183">
            <v>19992</v>
          </cell>
          <cell r="D183">
            <v>19665</v>
          </cell>
          <cell r="E183">
            <v>19719</v>
          </cell>
          <cell r="F183">
            <v>1.6523496715512884</v>
          </cell>
          <cell r="G183">
            <v>-0.35876705406771098</v>
          </cell>
          <cell r="H183">
            <v>0.21712538226299696</v>
          </cell>
          <cell r="I183">
            <v>9</v>
          </cell>
          <cell r="J183">
            <v>3</v>
          </cell>
          <cell r="K183">
            <v>1</v>
          </cell>
        </row>
        <row r="184">
          <cell r="A184" t="str">
            <v>2024/03/08</v>
          </cell>
          <cell r="B184">
            <v>19693</v>
          </cell>
          <cell r="C184">
            <v>19972</v>
          </cell>
          <cell r="D184">
            <v>19647</v>
          </cell>
          <cell r="E184">
            <v>19949</v>
          </cell>
          <cell r="F184">
            <v>1.6503326054943381</v>
          </cell>
          <cell r="G184">
            <v>1.2999542984816941</v>
          </cell>
          <cell r="H184">
            <v>0.78769230769230769</v>
          </cell>
          <cell r="I184">
            <v>9</v>
          </cell>
          <cell r="J184">
            <v>8</v>
          </cell>
          <cell r="K184">
            <v>4</v>
          </cell>
        </row>
        <row r="185">
          <cell r="A185" t="str">
            <v>2024/03/07</v>
          </cell>
          <cell r="B185">
            <v>19521</v>
          </cell>
          <cell r="C185">
            <v>19767</v>
          </cell>
          <cell r="D185">
            <v>19488</v>
          </cell>
          <cell r="E185">
            <v>19695</v>
          </cell>
          <cell r="F185">
            <v>1.4292300599354542</v>
          </cell>
          <cell r="G185">
            <v>0.89134777931458431</v>
          </cell>
          <cell r="H185">
            <v>0.62365591397849462</v>
          </cell>
          <cell r="I185">
            <v>8</v>
          </cell>
          <cell r="J185">
            <v>7</v>
          </cell>
          <cell r="K185">
            <v>4</v>
          </cell>
        </row>
        <row r="186">
          <cell r="A186" t="str">
            <v>2024/03/06</v>
          </cell>
          <cell r="B186">
            <v>19371</v>
          </cell>
          <cell r="C186">
            <v>19387</v>
          </cell>
          <cell r="D186">
            <v>19217</v>
          </cell>
          <cell r="E186">
            <v>19267</v>
          </cell>
          <cell r="F186">
            <v>0.87760053688503425</v>
          </cell>
          <cell r="G186">
            <v>-0.53688503432966805</v>
          </cell>
          <cell r="H186">
            <v>0.61176470588235299</v>
          </cell>
          <cell r="I186">
            <v>5</v>
          </cell>
          <cell r="J186">
            <v>7</v>
          </cell>
          <cell r="K186">
            <v>3</v>
          </cell>
        </row>
        <row r="187">
          <cell r="A187" t="str">
            <v>2024/03/05</v>
          </cell>
          <cell r="B187">
            <v>19314</v>
          </cell>
          <cell r="C187">
            <v>19437</v>
          </cell>
          <cell r="D187">
            <v>19312</v>
          </cell>
          <cell r="E187">
            <v>19377</v>
          </cell>
          <cell r="F187">
            <v>0.64719892306099203</v>
          </cell>
          <cell r="G187">
            <v>0.32618825722273997</v>
          </cell>
          <cell r="H187">
            <v>0.504</v>
          </cell>
          <cell r="I187">
            <v>3</v>
          </cell>
          <cell r="J187">
            <v>6</v>
          </cell>
          <cell r="K187">
            <v>2</v>
          </cell>
        </row>
        <row r="188">
          <cell r="A188" t="str">
            <v>2024/03/02</v>
          </cell>
          <cell r="B188">
            <v>18970</v>
          </cell>
          <cell r="C188">
            <v>19175</v>
          </cell>
          <cell r="D188">
            <v>18912</v>
          </cell>
          <cell r="E188">
            <v>19124</v>
          </cell>
          <cell r="F188">
            <v>1.3863995782814971</v>
          </cell>
          <cell r="G188">
            <v>0.8118081180811807</v>
          </cell>
          <cell r="H188">
            <v>0.58555133079847899</v>
          </cell>
          <cell r="I188">
            <v>8</v>
          </cell>
          <cell r="J188">
            <v>6</v>
          </cell>
          <cell r="K188">
            <v>1</v>
          </cell>
        </row>
        <row r="189">
          <cell r="A189" t="str">
            <v>2024/03/01</v>
          </cell>
          <cell r="B189">
            <v>18961</v>
          </cell>
          <cell r="C189">
            <v>19000</v>
          </cell>
          <cell r="D189">
            <v>18891</v>
          </cell>
          <cell r="E189">
            <v>18954</v>
          </cell>
          <cell r="F189">
            <v>0.57486419492642793</v>
          </cell>
          <cell r="G189">
            <v>-3.6917884077843993E-2</v>
          </cell>
          <cell r="H189">
            <v>6.4220183486238522E-2</v>
          </cell>
          <cell r="I189">
            <v>3</v>
          </cell>
          <cell r="J189">
            <v>1</v>
          </cell>
          <cell r="K189">
            <v>2</v>
          </cell>
        </row>
        <row r="190">
          <cell r="A190" t="str">
            <v>2024/02/28</v>
          </cell>
          <cell r="B190">
            <v>18871</v>
          </cell>
          <cell r="C190">
            <v>18929</v>
          </cell>
          <cell r="D190">
            <v>18870</v>
          </cell>
          <cell r="E190">
            <v>18881</v>
          </cell>
          <cell r="F190">
            <v>0.31264903820677231</v>
          </cell>
          <cell r="G190">
            <v>5.2991362407927504E-2</v>
          </cell>
          <cell r="H190">
            <v>0.16949152542372881</v>
          </cell>
          <cell r="I190">
            <v>1</v>
          </cell>
          <cell r="J190">
            <v>2</v>
          </cell>
          <cell r="K190">
            <v>2</v>
          </cell>
        </row>
        <row r="191">
          <cell r="A191" t="str">
            <v>2024/02/27</v>
          </cell>
          <cell r="B191">
            <v>18968</v>
          </cell>
          <cell r="C191">
            <v>18993</v>
          </cell>
          <cell r="D191">
            <v>18956</v>
          </cell>
          <cell r="E191">
            <v>18968</v>
          </cell>
          <cell r="F191">
            <v>0.19506537326022777</v>
          </cell>
          <cell r="G191">
            <v>0</v>
          </cell>
          <cell r="H191">
            <v>0</v>
          </cell>
          <cell r="I191">
            <v>1</v>
          </cell>
          <cell r="J191">
            <v>1</v>
          </cell>
          <cell r="K191">
            <v>2</v>
          </cell>
        </row>
        <row r="192">
          <cell r="A192" t="str">
            <v>2024/02/24</v>
          </cell>
          <cell r="B192">
            <v>18917</v>
          </cell>
          <cell r="C192">
            <v>18948</v>
          </cell>
          <cell r="D192">
            <v>18874</v>
          </cell>
          <cell r="E192">
            <v>18926</v>
          </cell>
          <cell r="F192">
            <v>0.39118253422847177</v>
          </cell>
          <cell r="G192">
            <v>4.7576254162922237E-2</v>
          </cell>
          <cell r="H192">
            <v>0.12162162162162161</v>
          </cell>
          <cell r="I192">
            <v>1</v>
          </cell>
          <cell r="J192">
            <v>2</v>
          </cell>
          <cell r="K192">
            <v>2</v>
          </cell>
        </row>
        <row r="193">
          <cell r="A193" t="str">
            <v>2024/02/23</v>
          </cell>
          <cell r="B193">
            <v>18888</v>
          </cell>
          <cell r="C193">
            <v>19004</v>
          </cell>
          <cell r="D193">
            <v>18888</v>
          </cell>
          <cell r="E193">
            <v>19003</v>
          </cell>
          <cell r="F193">
            <v>0.61414654807285052</v>
          </cell>
          <cell r="G193">
            <v>0.608852181279119</v>
          </cell>
          <cell r="H193">
            <v>0.99137931034482751</v>
          </cell>
          <cell r="I193">
            <v>3</v>
          </cell>
          <cell r="J193">
            <v>10</v>
          </cell>
          <cell r="K193">
            <v>3</v>
          </cell>
        </row>
        <row r="194">
          <cell r="A194" t="str">
            <v>2024/02/22</v>
          </cell>
          <cell r="B194">
            <v>18692</v>
          </cell>
          <cell r="C194">
            <v>18717</v>
          </cell>
          <cell r="D194">
            <v>18670</v>
          </cell>
          <cell r="E194">
            <v>18715</v>
          </cell>
          <cell r="F194">
            <v>0.25144446822169908</v>
          </cell>
          <cell r="G194">
            <v>0.12304729295955488</v>
          </cell>
          <cell r="H194">
            <v>0.48936170212765961</v>
          </cell>
          <cell r="I194">
            <v>1</v>
          </cell>
          <cell r="J194">
            <v>5</v>
          </cell>
          <cell r="K194">
            <v>2</v>
          </cell>
        </row>
        <row r="195">
          <cell r="A195" t="str">
            <v>2024/02/21</v>
          </cell>
          <cell r="B195">
            <v>18773</v>
          </cell>
          <cell r="C195">
            <v>18817</v>
          </cell>
          <cell r="D195">
            <v>18708</v>
          </cell>
          <cell r="E195">
            <v>18756</v>
          </cell>
          <cell r="F195">
            <v>0.58062110477813889</v>
          </cell>
          <cell r="G195">
            <v>-9.0555585148884038E-2</v>
          </cell>
          <cell r="H195">
            <v>0.15596330275229356</v>
          </cell>
          <cell r="I195">
            <v>3</v>
          </cell>
          <cell r="J195">
            <v>2</v>
          </cell>
          <cell r="K195">
            <v>2</v>
          </cell>
        </row>
        <row r="196">
          <cell r="A196" t="str">
            <v>2024/02/20</v>
          </cell>
          <cell r="B196">
            <v>18678</v>
          </cell>
          <cell r="C196">
            <v>18678</v>
          </cell>
          <cell r="D196">
            <v>18649</v>
          </cell>
          <cell r="E196">
            <v>18656</v>
          </cell>
          <cell r="F196">
            <v>0.15526287611093265</v>
          </cell>
          <cell r="G196">
            <v>-0.11778563015312131</v>
          </cell>
          <cell r="H196">
            <v>0.75862068965517238</v>
          </cell>
          <cell r="I196">
            <v>1</v>
          </cell>
          <cell r="J196">
            <v>8</v>
          </cell>
          <cell r="K196">
            <v>3</v>
          </cell>
        </row>
        <row r="197">
          <cell r="A197" t="str">
            <v>2024/02/17</v>
          </cell>
          <cell r="B197">
            <v>18636</v>
          </cell>
          <cell r="C197">
            <v>18683</v>
          </cell>
          <cell r="D197">
            <v>18618</v>
          </cell>
          <cell r="E197">
            <v>18641</v>
          </cell>
          <cell r="F197">
            <v>0.34878729341060311</v>
          </cell>
          <cell r="G197">
            <v>2.6829791800815628E-2</v>
          </cell>
          <cell r="H197">
            <v>7.6923076923076941E-2</v>
          </cell>
          <cell r="I197">
            <v>1</v>
          </cell>
          <cell r="J197">
            <v>1</v>
          </cell>
          <cell r="K197">
            <v>2</v>
          </cell>
        </row>
        <row r="198">
          <cell r="A198" t="str">
            <v>2024/02/16</v>
          </cell>
          <cell r="B198">
            <v>18666</v>
          </cell>
          <cell r="C198">
            <v>18727</v>
          </cell>
          <cell r="D198">
            <v>18657</v>
          </cell>
          <cell r="E198">
            <v>18705</v>
          </cell>
          <cell r="F198">
            <v>0.37501339333547623</v>
          </cell>
          <cell r="G198">
            <v>0.20893603342976536</v>
          </cell>
          <cell r="H198">
            <v>0.55714285714285716</v>
          </cell>
          <cell r="I198">
            <v>1</v>
          </cell>
          <cell r="J198">
            <v>6</v>
          </cell>
          <cell r="K198">
            <v>2</v>
          </cell>
        </row>
        <row r="199">
          <cell r="A199" t="str">
            <v>2024/02/06</v>
          </cell>
          <cell r="B199">
            <v>18086</v>
          </cell>
          <cell r="C199">
            <v>18107</v>
          </cell>
          <cell r="D199">
            <v>18026</v>
          </cell>
          <cell r="E199">
            <v>18104</v>
          </cell>
          <cell r="F199">
            <v>0.44786022337719783</v>
          </cell>
          <cell r="G199">
            <v>9.9524494083821746E-2</v>
          </cell>
          <cell r="H199">
            <v>0.22222222222222224</v>
          </cell>
          <cell r="I199">
            <v>1</v>
          </cell>
          <cell r="J199">
            <v>3</v>
          </cell>
          <cell r="K199">
            <v>2</v>
          </cell>
        </row>
        <row r="200">
          <cell r="A200" t="str">
            <v>2024/02/03</v>
          </cell>
          <cell r="B200">
            <v>18080</v>
          </cell>
          <cell r="C200">
            <v>18084</v>
          </cell>
          <cell r="D200">
            <v>17985</v>
          </cell>
          <cell r="E200">
            <v>18058</v>
          </cell>
          <cell r="F200">
            <v>0.54756637168141598</v>
          </cell>
          <cell r="G200">
            <v>-0.12168141592920353</v>
          </cell>
          <cell r="H200">
            <v>0.22222222222222218</v>
          </cell>
          <cell r="I200">
            <v>2</v>
          </cell>
          <cell r="J200">
            <v>3</v>
          </cell>
          <cell r="K200">
            <v>2</v>
          </cell>
        </row>
        <row r="201">
          <cell r="A201" t="str">
            <v>2024/02/02</v>
          </cell>
          <cell r="B201">
            <v>17966</v>
          </cell>
          <cell r="C201">
            <v>18061</v>
          </cell>
          <cell r="D201">
            <v>17951</v>
          </cell>
          <cell r="E201">
            <v>18054</v>
          </cell>
          <cell r="F201">
            <v>0.61226761660915063</v>
          </cell>
          <cell r="G201">
            <v>0.48981409328732045</v>
          </cell>
          <cell r="H201">
            <v>0.79999999999999993</v>
          </cell>
          <cell r="I201">
            <v>3</v>
          </cell>
          <cell r="J201">
            <v>8</v>
          </cell>
          <cell r="K201">
            <v>3</v>
          </cell>
        </row>
        <row r="202">
          <cell r="A202" t="str">
            <v>2024/02/01</v>
          </cell>
          <cell r="B202">
            <v>17915</v>
          </cell>
          <cell r="C202">
            <v>18044</v>
          </cell>
          <cell r="D202">
            <v>17892</v>
          </cell>
          <cell r="E202">
            <v>17898</v>
          </cell>
          <cell r="F202">
            <v>0.84845101869941397</v>
          </cell>
          <cell r="G202">
            <v>-9.4892548144013392E-2</v>
          </cell>
          <cell r="H202">
            <v>0.11184210526315788</v>
          </cell>
          <cell r="I202">
            <v>5</v>
          </cell>
          <cell r="J202">
            <v>2</v>
          </cell>
          <cell r="K202">
            <v>2</v>
          </cell>
        </row>
        <row r="203">
          <cell r="A203" t="str">
            <v>2024/01/31</v>
          </cell>
          <cell r="B203">
            <v>18063</v>
          </cell>
          <cell r="C203">
            <v>18066</v>
          </cell>
          <cell r="D203">
            <v>17997</v>
          </cell>
          <cell r="E203">
            <v>18041</v>
          </cell>
          <cell r="F203">
            <v>0.38199634612190664</v>
          </cell>
          <cell r="G203">
            <v>-0.12179593644466588</v>
          </cell>
          <cell r="H203">
            <v>0.3188405797101449</v>
          </cell>
          <cell r="I203">
            <v>1</v>
          </cell>
          <cell r="J203">
            <v>4</v>
          </cell>
          <cell r="K203">
            <v>2</v>
          </cell>
        </row>
        <row r="204">
          <cell r="A204" t="str">
            <v>2024/01/30</v>
          </cell>
          <cell r="B204">
            <v>18126</v>
          </cell>
          <cell r="C204">
            <v>18152</v>
          </cell>
          <cell r="D204">
            <v>18058</v>
          </cell>
          <cell r="E204">
            <v>18115</v>
          </cell>
          <cell r="F204">
            <v>0.51859207767847293</v>
          </cell>
          <cell r="G204">
            <v>-6.0686306962374495E-2</v>
          </cell>
          <cell r="H204">
            <v>0.11702127659574468</v>
          </cell>
          <cell r="I204">
            <v>2</v>
          </cell>
          <cell r="J204">
            <v>2</v>
          </cell>
          <cell r="K204">
            <v>2</v>
          </cell>
        </row>
        <row r="205">
          <cell r="A205" t="str">
            <v>2024/01/27</v>
          </cell>
          <cell r="B205">
            <v>17992</v>
          </cell>
          <cell r="C205">
            <v>18061</v>
          </cell>
          <cell r="D205">
            <v>17960</v>
          </cell>
          <cell r="E205">
            <v>18018</v>
          </cell>
          <cell r="F205">
            <v>0.56136060471320592</v>
          </cell>
          <cell r="G205">
            <v>0.1445086705202312</v>
          </cell>
          <cell r="H205">
            <v>0.25742574257425738</v>
          </cell>
          <cell r="I205">
            <v>2</v>
          </cell>
          <cell r="J205">
            <v>3</v>
          </cell>
          <cell r="K205">
            <v>2</v>
          </cell>
        </row>
        <row r="206">
          <cell r="A206" t="str">
            <v>2024/01/26</v>
          </cell>
          <cell r="B206">
            <v>18009</v>
          </cell>
          <cell r="C206">
            <v>18078</v>
          </cell>
          <cell r="D206">
            <v>17982</v>
          </cell>
          <cell r="E206">
            <v>18028</v>
          </cell>
          <cell r="F206">
            <v>0.5330667999333667</v>
          </cell>
          <cell r="G206">
            <v>0.10550280415347882</v>
          </cell>
          <cell r="H206">
            <v>0.19791666666666666</v>
          </cell>
          <cell r="I206">
            <v>2</v>
          </cell>
          <cell r="J206">
            <v>2</v>
          </cell>
          <cell r="K206">
            <v>2</v>
          </cell>
        </row>
        <row r="207">
          <cell r="A207" t="str">
            <v>2024/01/25</v>
          </cell>
          <cell r="B207">
            <v>17915</v>
          </cell>
          <cell r="C207">
            <v>18090</v>
          </cell>
          <cell r="D207">
            <v>17903</v>
          </cell>
          <cell r="E207">
            <v>18012</v>
          </cell>
          <cell r="F207">
            <v>1.0438180295841473</v>
          </cell>
          <cell r="G207">
            <v>0.54144571588054702</v>
          </cell>
          <cell r="H207">
            <v>0.51871657754010703</v>
          </cell>
          <cell r="I207">
            <v>6</v>
          </cell>
          <cell r="J207">
            <v>6</v>
          </cell>
          <cell r="K207">
            <v>1</v>
          </cell>
        </row>
        <row r="208">
          <cell r="A208" t="str">
            <v>2024/01/24</v>
          </cell>
          <cell r="B208">
            <v>17879</v>
          </cell>
          <cell r="C208">
            <v>17937</v>
          </cell>
          <cell r="D208">
            <v>17863</v>
          </cell>
          <cell r="E208">
            <v>17926</v>
          </cell>
          <cell r="F208">
            <v>0.41389339448515017</v>
          </cell>
          <cell r="G208">
            <v>0.26287823703786567</v>
          </cell>
          <cell r="H208">
            <v>0.6351351351351352</v>
          </cell>
          <cell r="I208">
            <v>1</v>
          </cell>
          <cell r="J208">
            <v>7</v>
          </cell>
          <cell r="K208">
            <v>3</v>
          </cell>
        </row>
        <row r="209">
          <cell r="A209" t="str">
            <v>2024/01/23</v>
          </cell>
          <cell r="B209">
            <v>17802</v>
          </cell>
          <cell r="C209">
            <v>17834</v>
          </cell>
          <cell r="D209">
            <v>17766</v>
          </cell>
          <cell r="E209">
            <v>17787</v>
          </cell>
          <cell r="F209">
            <v>0.3819795528592293</v>
          </cell>
          <cell r="G209">
            <v>-8.426019548365353E-2</v>
          </cell>
          <cell r="H209">
            <v>0.22058823529411767</v>
          </cell>
          <cell r="I209">
            <v>1</v>
          </cell>
          <cell r="J209">
            <v>3</v>
          </cell>
          <cell r="K209">
            <v>2</v>
          </cell>
        </row>
        <row r="210">
          <cell r="A210" t="str">
            <v>2024/01/20</v>
          </cell>
          <cell r="B210">
            <v>17685</v>
          </cell>
          <cell r="C210">
            <v>17779</v>
          </cell>
          <cell r="D210">
            <v>17650</v>
          </cell>
          <cell r="E210">
            <v>17779</v>
          </cell>
          <cell r="F210">
            <v>0.72943172179813398</v>
          </cell>
          <cell r="G210">
            <v>0.53152389030251623</v>
          </cell>
          <cell r="H210">
            <v>0.72868217054263562</v>
          </cell>
          <cell r="I210">
            <v>4</v>
          </cell>
          <cell r="J210">
            <v>8</v>
          </cell>
          <cell r="K210">
            <v>3</v>
          </cell>
        </row>
        <row r="211">
          <cell r="A211" t="str">
            <v>2024/01/19</v>
          </cell>
          <cell r="B211">
            <v>17376</v>
          </cell>
          <cell r="C211">
            <v>17516</v>
          </cell>
          <cell r="D211">
            <v>17333</v>
          </cell>
          <cell r="E211">
            <v>17515</v>
          </cell>
          <cell r="F211">
            <v>1.0531767955801106</v>
          </cell>
          <cell r="G211">
            <v>0.79995395948434622</v>
          </cell>
          <cell r="H211">
            <v>0.7595628415300546</v>
          </cell>
          <cell r="I211">
            <v>6</v>
          </cell>
          <cell r="J211">
            <v>8</v>
          </cell>
          <cell r="K211">
            <v>4</v>
          </cell>
        </row>
        <row r="212">
          <cell r="A212" t="str">
            <v>2024/01/18</v>
          </cell>
          <cell r="B212">
            <v>17204</v>
          </cell>
          <cell r="C212">
            <v>17244</v>
          </cell>
          <cell r="D212">
            <v>17162</v>
          </cell>
          <cell r="E212">
            <v>17225</v>
          </cell>
          <cell r="F212">
            <v>0.47663334108346894</v>
          </cell>
          <cell r="G212">
            <v>0.1220646361311323</v>
          </cell>
          <cell r="H212">
            <v>0.25609756097560976</v>
          </cell>
          <cell r="I212">
            <v>2</v>
          </cell>
          <cell r="J212">
            <v>3</v>
          </cell>
          <cell r="K212">
            <v>2</v>
          </cell>
        </row>
        <row r="213">
          <cell r="A213" t="str">
            <v>2024/01/17</v>
          </cell>
          <cell r="B213">
            <v>17342</v>
          </cell>
          <cell r="C213">
            <v>17375</v>
          </cell>
          <cell r="D213">
            <v>17285</v>
          </cell>
          <cell r="E213">
            <v>17328</v>
          </cell>
          <cell r="F213">
            <v>0.51897128358897471</v>
          </cell>
          <cell r="G213">
            <v>-8.072886633606273E-2</v>
          </cell>
          <cell r="H213">
            <v>0.15555555555555556</v>
          </cell>
          <cell r="I213">
            <v>2</v>
          </cell>
          <cell r="J213">
            <v>2</v>
          </cell>
          <cell r="K213">
            <v>2</v>
          </cell>
        </row>
        <row r="214">
          <cell r="A214" t="str">
            <v>2024/01/16</v>
          </cell>
          <cell r="B214">
            <v>17569</v>
          </cell>
          <cell r="C214">
            <v>17576</v>
          </cell>
          <cell r="D214">
            <v>17530</v>
          </cell>
          <cell r="E214">
            <v>17572</v>
          </cell>
          <cell r="F214">
            <v>0.26182480505435712</v>
          </cell>
          <cell r="G214">
            <v>1.7075530764414596E-2</v>
          </cell>
          <cell r="H214">
            <v>6.5217391304347824E-2</v>
          </cell>
          <cell r="I214">
            <v>1</v>
          </cell>
          <cell r="J214">
            <v>1</v>
          </cell>
          <cell r="K214">
            <v>2</v>
          </cell>
        </row>
        <row r="215">
          <cell r="A215" t="str">
            <v>2024/01/13</v>
          </cell>
          <cell r="B215">
            <v>17487</v>
          </cell>
          <cell r="C215">
            <v>17535</v>
          </cell>
          <cell r="D215">
            <v>17411</v>
          </cell>
          <cell r="E215">
            <v>17492</v>
          </cell>
          <cell r="F215">
            <v>0.70909818722479556</v>
          </cell>
          <cell r="G215">
            <v>2.8592668839709501E-2</v>
          </cell>
          <cell r="H215">
            <v>4.0322580645161296E-2</v>
          </cell>
          <cell r="I215">
            <v>4</v>
          </cell>
          <cell r="J215">
            <v>1</v>
          </cell>
          <cell r="K215">
            <v>2</v>
          </cell>
        </row>
        <row r="216">
          <cell r="A216" t="str">
            <v>2024/01/12</v>
          </cell>
          <cell r="B216">
            <v>17571</v>
          </cell>
          <cell r="C216">
            <v>17595</v>
          </cell>
          <cell r="D216">
            <v>17397</v>
          </cell>
          <cell r="E216">
            <v>17485</v>
          </cell>
          <cell r="F216">
            <v>1.1268567526037221</v>
          </cell>
          <cell r="G216">
            <v>-0.48944283193899035</v>
          </cell>
          <cell r="H216">
            <v>0.43434343434343431</v>
          </cell>
          <cell r="I216">
            <v>7</v>
          </cell>
          <cell r="J216">
            <v>5</v>
          </cell>
          <cell r="K216">
            <v>1</v>
          </cell>
        </row>
        <row r="217">
          <cell r="A217" t="str">
            <v>2024/01/11</v>
          </cell>
          <cell r="B217">
            <v>17450</v>
          </cell>
          <cell r="C217">
            <v>17535</v>
          </cell>
          <cell r="D217">
            <v>17441</v>
          </cell>
          <cell r="E217">
            <v>17469</v>
          </cell>
          <cell r="F217">
            <v>0.5386819484240688</v>
          </cell>
          <cell r="G217">
            <v>0.10888252148997135</v>
          </cell>
          <cell r="H217">
            <v>0.20212765957446807</v>
          </cell>
          <cell r="I217">
            <v>2</v>
          </cell>
          <cell r="J217">
            <v>3</v>
          </cell>
          <cell r="K217">
            <v>2</v>
          </cell>
        </row>
        <row r="218">
          <cell r="A218" t="str">
            <v>2024/01/10</v>
          </cell>
          <cell r="B218">
            <v>17544</v>
          </cell>
          <cell r="C218">
            <v>17555</v>
          </cell>
          <cell r="D218">
            <v>17431</v>
          </cell>
          <cell r="E218">
            <v>17507</v>
          </cell>
          <cell r="F218">
            <v>0.7067943456452348</v>
          </cell>
          <cell r="G218">
            <v>-0.2108983128134975</v>
          </cell>
          <cell r="H218">
            <v>0.29838709677419356</v>
          </cell>
          <cell r="I218">
            <v>4</v>
          </cell>
          <cell r="J218">
            <v>3</v>
          </cell>
          <cell r="K218">
            <v>2</v>
          </cell>
        </row>
        <row r="219">
          <cell r="A219" t="str">
            <v>2024/01/09</v>
          </cell>
          <cell r="B219">
            <v>17595</v>
          </cell>
          <cell r="C219">
            <v>17774</v>
          </cell>
          <cell r="D219">
            <v>17535</v>
          </cell>
          <cell r="E219">
            <v>17767</v>
          </cell>
          <cell r="F219">
            <v>1.3583404376243251</v>
          </cell>
          <cell r="G219">
            <v>0.97755044046604156</v>
          </cell>
          <cell r="H219">
            <v>0.7196652719665273</v>
          </cell>
          <cell r="I219">
            <v>8</v>
          </cell>
          <cell r="J219">
            <v>8</v>
          </cell>
          <cell r="K219">
            <v>4</v>
          </cell>
        </row>
        <row r="220">
          <cell r="A220" t="str">
            <v>2024/01/06</v>
          </cell>
          <cell r="B220">
            <v>17510</v>
          </cell>
          <cell r="C220">
            <v>17605</v>
          </cell>
          <cell r="D220">
            <v>17452</v>
          </cell>
          <cell r="E220">
            <v>17547</v>
          </cell>
          <cell r="F220">
            <v>0.87378640776699035</v>
          </cell>
          <cell r="G220">
            <v>0.21130782410051399</v>
          </cell>
          <cell r="H220">
            <v>0.2418300653594771</v>
          </cell>
          <cell r="I220">
            <v>5</v>
          </cell>
          <cell r="J220">
            <v>3</v>
          </cell>
          <cell r="K220">
            <v>2</v>
          </cell>
        </row>
        <row r="221">
          <cell r="A221" t="str">
            <v>2024/01/05</v>
          </cell>
          <cell r="B221">
            <v>17571</v>
          </cell>
          <cell r="C221">
            <v>17609</v>
          </cell>
          <cell r="D221">
            <v>17539</v>
          </cell>
          <cell r="E221">
            <v>17555</v>
          </cell>
          <cell r="F221">
            <v>0.39838370041545729</v>
          </cell>
          <cell r="G221">
            <v>-9.1059131523533093E-2</v>
          </cell>
          <cell r="H221">
            <v>0.22857142857142856</v>
          </cell>
          <cell r="I221">
            <v>1</v>
          </cell>
          <cell r="J221">
            <v>3</v>
          </cell>
          <cell r="K221">
            <v>2</v>
          </cell>
        </row>
        <row r="222">
          <cell r="A222" t="str">
            <v>2024/01/04</v>
          </cell>
          <cell r="B222">
            <v>17544</v>
          </cell>
          <cell r="C222">
            <v>17585</v>
          </cell>
          <cell r="D222">
            <v>17479</v>
          </cell>
          <cell r="E222">
            <v>17536</v>
          </cell>
          <cell r="F222">
            <v>0.60419516643866844</v>
          </cell>
          <cell r="G222">
            <v>-4.5599635202918376E-2</v>
          </cell>
          <cell r="H222">
            <v>7.5471698113207558E-2</v>
          </cell>
          <cell r="I222">
            <v>3</v>
          </cell>
          <cell r="J222">
            <v>1</v>
          </cell>
          <cell r="K222">
            <v>2</v>
          </cell>
        </row>
        <row r="223">
          <cell r="A223" t="str">
            <v>2024/01/03</v>
          </cell>
          <cell r="B223">
            <v>17793</v>
          </cell>
          <cell r="C223">
            <v>17817</v>
          </cell>
          <cell r="D223">
            <v>17652</v>
          </cell>
          <cell r="E223">
            <v>17674</v>
          </cell>
          <cell r="F223">
            <v>0.92733097285449329</v>
          </cell>
          <cell r="G223">
            <v>-0.66880233799808919</v>
          </cell>
          <cell r="H223">
            <v>0.7212121212121213</v>
          </cell>
          <cell r="I223">
            <v>5</v>
          </cell>
          <cell r="J223">
            <v>8</v>
          </cell>
          <cell r="K223">
            <v>3</v>
          </cell>
        </row>
        <row r="224">
          <cell r="A224" t="str">
            <v>2023/12/30</v>
          </cell>
          <cell r="B224">
            <v>17871</v>
          </cell>
          <cell r="C224">
            <v>17878</v>
          </cell>
          <cell r="D224">
            <v>17766</v>
          </cell>
          <cell r="E224">
            <v>17826</v>
          </cell>
          <cell r="F224">
            <v>0.62671367019193103</v>
          </cell>
          <cell r="G224">
            <v>-0.25180459963068658</v>
          </cell>
          <cell r="H224">
            <v>0.4017857142857143</v>
          </cell>
          <cell r="I224">
            <v>3</v>
          </cell>
          <cell r="J224">
            <v>5</v>
          </cell>
          <cell r="K224">
            <v>2</v>
          </cell>
        </row>
        <row r="225">
          <cell r="A225" t="str">
            <v>2023/12/29</v>
          </cell>
          <cell r="B225">
            <v>17870</v>
          </cell>
          <cell r="C225">
            <v>17871</v>
          </cell>
          <cell r="D225">
            <v>17827</v>
          </cell>
          <cell r="E225">
            <v>17841</v>
          </cell>
          <cell r="F225">
            <v>0.24622271964185785</v>
          </cell>
          <cell r="G225">
            <v>-0.16228315612758815</v>
          </cell>
          <cell r="H225">
            <v>0.65909090909090917</v>
          </cell>
          <cell r="I225">
            <v>1</v>
          </cell>
          <cell r="J225">
            <v>7</v>
          </cell>
          <cell r="K225">
            <v>3</v>
          </cell>
        </row>
        <row r="226">
          <cell r="A226" t="str">
            <v>2023/12/28</v>
          </cell>
          <cell r="B226">
            <v>17865</v>
          </cell>
          <cell r="C226">
            <v>17881</v>
          </cell>
          <cell r="D226">
            <v>17812</v>
          </cell>
          <cell r="E226">
            <v>17842</v>
          </cell>
          <cell r="F226">
            <v>0.38623005877413935</v>
          </cell>
          <cell r="G226">
            <v>-0.12874335292471312</v>
          </cell>
          <cell r="H226">
            <v>0.33333333333333331</v>
          </cell>
          <cell r="I226">
            <v>1</v>
          </cell>
          <cell r="J226">
            <v>4</v>
          </cell>
          <cell r="K226">
            <v>2</v>
          </cell>
        </row>
        <row r="227">
          <cell r="A227" t="str">
            <v>2023/12/27</v>
          </cell>
          <cell r="B227">
            <v>17734</v>
          </cell>
          <cell r="C227">
            <v>17760</v>
          </cell>
          <cell r="D227">
            <v>17707</v>
          </cell>
          <cell r="E227">
            <v>17749</v>
          </cell>
          <cell r="F227">
            <v>0.29886094507725275</v>
          </cell>
          <cell r="G227">
            <v>8.4583286342618705E-2</v>
          </cell>
          <cell r="H227">
            <v>0.28301886792452829</v>
          </cell>
          <cell r="I227">
            <v>1</v>
          </cell>
          <cell r="J227">
            <v>3</v>
          </cell>
          <cell r="K227">
            <v>2</v>
          </cell>
        </row>
        <row r="228">
          <cell r="A228" t="str">
            <v>2023/12/26</v>
          </cell>
          <cell r="B228">
            <v>17630</v>
          </cell>
          <cell r="C228">
            <v>17659</v>
          </cell>
          <cell r="D228">
            <v>17615</v>
          </cell>
          <cell r="E228">
            <v>17632</v>
          </cell>
          <cell r="F228">
            <v>0.24957458876914349</v>
          </cell>
          <cell r="G228">
            <v>1.1344299489506523E-2</v>
          </cell>
          <cell r="H228">
            <v>4.5454545454545456E-2</v>
          </cell>
          <cell r="I228">
            <v>1</v>
          </cell>
          <cell r="J228">
            <v>1</v>
          </cell>
          <cell r="K228">
            <v>2</v>
          </cell>
        </row>
        <row r="229">
          <cell r="A229" t="str">
            <v>2023/12/23</v>
          </cell>
          <cell r="B229">
            <v>17555</v>
          </cell>
          <cell r="C229">
            <v>17628</v>
          </cell>
          <cell r="D229">
            <v>17532</v>
          </cell>
          <cell r="E229">
            <v>17608</v>
          </cell>
          <cell r="F229">
            <v>0.54685274850469956</v>
          </cell>
          <cell r="G229">
            <v>0.30190828823696952</v>
          </cell>
          <cell r="H229">
            <v>0.55208333333333326</v>
          </cell>
          <cell r="I229">
            <v>2</v>
          </cell>
          <cell r="J229">
            <v>6</v>
          </cell>
          <cell r="K229">
            <v>2</v>
          </cell>
        </row>
        <row r="230">
          <cell r="A230" t="str">
            <v>2023/12/22</v>
          </cell>
          <cell r="B230">
            <v>17524</v>
          </cell>
          <cell r="C230">
            <v>17612</v>
          </cell>
          <cell r="D230">
            <v>17504</v>
          </cell>
          <cell r="E230">
            <v>17606</v>
          </cell>
          <cell r="F230">
            <v>0.61629764893859851</v>
          </cell>
          <cell r="G230">
            <v>0.46792969641634324</v>
          </cell>
          <cell r="H230">
            <v>0.75925925925925919</v>
          </cell>
          <cell r="I230">
            <v>3</v>
          </cell>
          <cell r="J230">
            <v>8</v>
          </cell>
          <cell r="K230">
            <v>3</v>
          </cell>
        </row>
        <row r="231">
          <cell r="A231" t="str">
            <v>2023/12/21</v>
          </cell>
          <cell r="B231">
            <v>17664</v>
          </cell>
          <cell r="C231">
            <v>17678</v>
          </cell>
          <cell r="D231">
            <v>17376</v>
          </cell>
          <cell r="E231">
            <v>17396</v>
          </cell>
          <cell r="F231">
            <v>1.7096920289855073</v>
          </cell>
          <cell r="G231">
            <v>-1.5172101449275361</v>
          </cell>
          <cell r="H231">
            <v>0.88741721854304623</v>
          </cell>
          <cell r="I231">
            <v>9</v>
          </cell>
          <cell r="J231">
            <v>9</v>
          </cell>
          <cell r="K231">
            <v>4</v>
          </cell>
        </row>
        <row r="232">
          <cell r="A232" t="str">
            <v>2023/12/20</v>
          </cell>
          <cell r="B232">
            <v>17564</v>
          </cell>
          <cell r="C232">
            <v>17608</v>
          </cell>
          <cell r="D232">
            <v>17542</v>
          </cell>
          <cell r="E232">
            <v>17589</v>
          </cell>
          <cell r="F232">
            <v>0.37576861762696429</v>
          </cell>
          <cell r="G232">
            <v>0.14233659758597131</v>
          </cell>
          <cell r="H232">
            <v>0.37878787878787873</v>
          </cell>
          <cell r="I232">
            <v>1</v>
          </cell>
          <cell r="J232">
            <v>4</v>
          </cell>
          <cell r="K232">
            <v>2</v>
          </cell>
        </row>
        <row r="233">
          <cell r="A233" t="str">
            <v>2023/12/19</v>
          </cell>
          <cell r="B233">
            <v>17649</v>
          </cell>
          <cell r="C233">
            <v>17649</v>
          </cell>
          <cell r="D233">
            <v>17567</v>
          </cell>
          <cell r="E233">
            <v>17621</v>
          </cell>
          <cell r="F233">
            <v>0.46461555895518158</v>
          </cell>
          <cell r="G233">
            <v>-0.15864921525298883</v>
          </cell>
          <cell r="H233">
            <v>0.34146341463414637</v>
          </cell>
          <cell r="I233">
            <v>2</v>
          </cell>
          <cell r="J233">
            <v>4</v>
          </cell>
          <cell r="K233">
            <v>2</v>
          </cell>
        </row>
        <row r="234">
          <cell r="A234" t="str">
            <v>2023/12/16</v>
          </cell>
          <cell r="B234">
            <v>17685</v>
          </cell>
          <cell r="C234">
            <v>17708</v>
          </cell>
          <cell r="D234">
            <v>17636</v>
          </cell>
          <cell r="E234">
            <v>17639</v>
          </cell>
          <cell r="F234">
            <v>0.40712468193384221</v>
          </cell>
          <cell r="G234">
            <v>-0.26010743567995476</v>
          </cell>
          <cell r="H234">
            <v>0.63888888888888895</v>
          </cell>
          <cell r="I234">
            <v>1</v>
          </cell>
          <cell r="J234">
            <v>7</v>
          </cell>
          <cell r="K234">
            <v>3</v>
          </cell>
        </row>
        <row r="235">
          <cell r="A235" t="str">
            <v>2023/12/15</v>
          </cell>
          <cell r="B235">
            <v>17670</v>
          </cell>
          <cell r="C235">
            <v>17744</v>
          </cell>
          <cell r="D235">
            <v>17642</v>
          </cell>
          <cell r="E235">
            <v>17742</v>
          </cell>
          <cell r="F235">
            <v>0.57724957555178269</v>
          </cell>
          <cell r="G235">
            <v>0.40747028862478774</v>
          </cell>
          <cell r="H235">
            <v>0.70588235294117641</v>
          </cell>
          <cell r="I235">
            <v>3</v>
          </cell>
          <cell r="J235">
            <v>8</v>
          </cell>
          <cell r="K235">
            <v>3</v>
          </cell>
        </row>
        <row r="236">
          <cell r="A236" t="str">
            <v>2023/12/14</v>
          </cell>
          <cell r="B236">
            <v>17445</v>
          </cell>
          <cell r="C236">
            <v>17586</v>
          </cell>
          <cell r="D236">
            <v>17404</v>
          </cell>
          <cell r="E236">
            <v>17567</v>
          </cell>
          <cell r="F236">
            <v>1.0432788764689023</v>
          </cell>
          <cell r="G236">
            <v>0.69934078532530808</v>
          </cell>
          <cell r="H236">
            <v>0.67032967032967028</v>
          </cell>
          <cell r="I236">
            <v>6</v>
          </cell>
          <cell r="J236">
            <v>7</v>
          </cell>
          <cell r="K236">
            <v>4</v>
          </cell>
        </row>
        <row r="237">
          <cell r="A237" t="str">
            <v>2023/12/13</v>
          </cell>
          <cell r="B237">
            <v>17465</v>
          </cell>
          <cell r="C237">
            <v>17504</v>
          </cell>
          <cell r="D237">
            <v>17397</v>
          </cell>
          <cell r="E237">
            <v>17488</v>
          </cell>
          <cell r="F237">
            <v>0.61265387918694525</v>
          </cell>
          <cell r="G237">
            <v>0.13169195533924993</v>
          </cell>
          <cell r="H237">
            <v>0.21495327102803741</v>
          </cell>
          <cell r="I237">
            <v>3</v>
          </cell>
          <cell r="J237">
            <v>3</v>
          </cell>
          <cell r="K237">
            <v>2</v>
          </cell>
        </row>
        <row r="238">
          <cell r="A238" t="str">
            <v>2023/12/12</v>
          </cell>
          <cell r="B238">
            <v>17422</v>
          </cell>
          <cell r="C238">
            <v>17520</v>
          </cell>
          <cell r="D238">
            <v>17404</v>
          </cell>
          <cell r="E238">
            <v>17510</v>
          </cell>
          <cell r="F238">
            <v>0.6658248191941224</v>
          </cell>
          <cell r="G238">
            <v>0.50510848352657556</v>
          </cell>
          <cell r="H238">
            <v>0.75862068965517238</v>
          </cell>
          <cell r="I238">
            <v>3</v>
          </cell>
          <cell r="J238">
            <v>8</v>
          </cell>
          <cell r="K238">
            <v>3</v>
          </cell>
        </row>
        <row r="239">
          <cell r="A239" t="str">
            <v>2023/12/09</v>
          </cell>
          <cell r="B239">
            <v>17370</v>
          </cell>
          <cell r="C239">
            <v>17426</v>
          </cell>
          <cell r="D239">
            <v>17336</v>
          </cell>
          <cell r="E239">
            <v>17422</v>
          </cell>
          <cell r="F239">
            <v>0.5181347150259068</v>
          </cell>
          <cell r="G239">
            <v>0.29936672423719057</v>
          </cell>
          <cell r="H239">
            <v>0.57777777777777772</v>
          </cell>
          <cell r="I239">
            <v>2</v>
          </cell>
          <cell r="J239">
            <v>6</v>
          </cell>
          <cell r="K239">
            <v>2</v>
          </cell>
        </row>
        <row r="240">
          <cell r="A240" t="str">
            <v>2023/12/08</v>
          </cell>
          <cell r="B240">
            <v>17274</v>
          </cell>
          <cell r="C240">
            <v>17408</v>
          </cell>
          <cell r="D240">
            <v>17264</v>
          </cell>
          <cell r="E240">
            <v>17401</v>
          </cell>
          <cell r="F240">
            <v>0.83362278568947545</v>
          </cell>
          <cell r="G240">
            <v>0.73520898460113471</v>
          </cell>
          <cell r="H240">
            <v>0.88194444444444453</v>
          </cell>
          <cell r="I240">
            <v>5</v>
          </cell>
          <cell r="J240">
            <v>9</v>
          </cell>
          <cell r="K240">
            <v>3</v>
          </cell>
        </row>
        <row r="241">
          <cell r="A241" t="str">
            <v>2023/12/07</v>
          </cell>
          <cell r="B241">
            <v>17370</v>
          </cell>
          <cell r="C241">
            <v>17428</v>
          </cell>
          <cell r="D241">
            <v>17294</v>
          </cell>
          <cell r="E241">
            <v>17312</v>
          </cell>
          <cell r="F241">
            <v>0.7714450201496833</v>
          </cell>
          <cell r="G241">
            <v>-0.33390903857225102</v>
          </cell>
          <cell r="H241">
            <v>0.43283582089552242</v>
          </cell>
          <cell r="I241">
            <v>5</v>
          </cell>
          <cell r="J241">
            <v>5</v>
          </cell>
          <cell r="K241">
            <v>2</v>
          </cell>
        </row>
        <row r="242">
          <cell r="A242" t="str">
            <v>2023/12/06</v>
          </cell>
          <cell r="B242">
            <v>17280</v>
          </cell>
          <cell r="C242">
            <v>17358</v>
          </cell>
          <cell r="D242">
            <v>17272</v>
          </cell>
          <cell r="E242">
            <v>17335</v>
          </cell>
          <cell r="F242">
            <v>0.49768518518518523</v>
          </cell>
          <cell r="G242">
            <v>0.31828703703703703</v>
          </cell>
          <cell r="H242">
            <v>0.63953488372093015</v>
          </cell>
          <cell r="I242">
            <v>2</v>
          </cell>
          <cell r="J242">
            <v>7</v>
          </cell>
          <cell r="K242">
            <v>3</v>
          </cell>
        </row>
        <row r="243">
          <cell r="A243" t="str">
            <v>2023/12/05</v>
          </cell>
          <cell r="B243">
            <v>17405</v>
          </cell>
          <cell r="C243">
            <v>17417</v>
          </cell>
          <cell r="D243">
            <v>17257</v>
          </cell>
          <cell r="E243">
            <v>17319</v>
          </cell>
          <cell r="F243">
            <v>0.91927607009480039</v>
          </cell>
          <cell r="G243">
            <v>-0.49411088767595518</v>
          </cell>
          <cell r="H243">
            <v>0.53749999999999998</v>
          </cell>
          <cell r="I243">
            <v>5</v>
          </cell>
          <cell r="J243">
            <v>6</v>
          </cell>
          <cell r="K243">
            <v>2</v>
          </cell>
        </row>
        <row r="244">
          <cell r="A244" t="str">
            <v>2023/12/02</v>
          </cell>
          <cell r="B244">
            <v>17426</v>
          </cell>
          <cell r="C244">
            <v>17507</v>
          </cell>
          <cell r="D244">
            <v>17366</v>
          </cell>
          <cell r="E244">
            <v>17493</v>
          </cell>
          <cell r="F244">
            <v>0.80913577413060955</v>
          </cell>
          <cell r="G244">
            <v>0.38448295650177894</v>
          </cell>
          <cell r="H244">
            <v>0.47517730496453892</v>
          </cell>
          <cell r="I244">
            <v>5</v>
          </cell>
          <cell r="J244">
            <v>5</v>
          </cell>
          <cell r="K244">
            <v>2</v>
          </cell>
        </row>
        <row r="245">
          <cell r="A245" t="str">
            <v>2023/12/01</v>
          </cell>
          <cell r="B245">
            <v>17394</v>
          </cell>
          <cell r="C245">
            <v>17444</v>
          </cell>
          <cell r="D245">
            <v>17322</v>
          </cell>
          <cell r="E245">
            <v>17345</v>
          </cell>
          <cell r="F245">
            <v>0.70139128435092557</v>
          </cell>
          <cell r="G245">
            <v>-0.28170633551799468</v>
          </cell>
          <cell r="H245">
            <v>0.40163934426229503</v>
          </cell>
          <cell r="I245">
            <v>4</v>
          </cell>
          <cell r="J245">
            <v>5</v>
          </cell>
          <cell r="K245">
            <v>2</v>
          </cell>
        </row>
        <row r="246">
          <cell r="A246" t="str">
            <v>2023/11/30</v>
          </cell>
          <cell r="B246">
            <v>17350</v>
          </cell>
          <cell r="C246">
            <v>17445</v>
          </cell>
          <cell r="D246">
            <v>17330</v>
          </cell>
          <cell r="E246">
            <v>17378</v>
          </cell>
          <cell r="F246">
            <v>0.66282420749279536</v>
          </cell>
          <cell r="G246">
            <v>0.16138328530259366</v>
          </cell>
          <cell r="H246">
            <v>0.24347826086956523</v>
          </cell>
          <cell r="I246">
            <v>3</v>
          </cell>
          <cell r="J246">
            <v>3</v>
          </cell>
          <cell r="K246">
            <v>2</v>
          </cell>
        </row>
        <row r="247">
          <cell r="A247" t="str">
            <v>2023/11/29</v>
          </cell>
          <cell r="B247">
            <v>17384</v>
          </cell>
          <cell r="C247">
            <v>17387</v>
          </cell>
          <cell r="D247">
            <v>17322</v>
          </cell>
          <cell r="E247">
            <v>17360</v>
          </cell>
          <cell r="F247">
            <v>0.37390704095720201</v>
          </cell>
          <cell r="G247">
            <v>-0.13805798435342845</v>
          </cell>
          <cell r="H247">
            <v>0.36923076923076925</v>
          </cell>
          <cell r="I247">
            <v>1</v>
          </cell>
          <cell r="J247">
            <v>4</v>
          </cell>
          <cell r="K247">
            <v>2</v>
          </cell>
        </row>
        <row r="248">
          <cell r="A248" t="str">
            <v>2023/11/28</v>
          </cell>
          <cell r="B248">
            <v>17180</v>
          </cell>
          <cell r="C248">
            <v>17245</v>
          </cell>
          <cell r="D248">
            <v>17166</v>
          </cell>
          <cell r="E248">
            <v>17221</v>
          </cell>
          <cell r="F248">
            <v>0.45983701979045399</v>
          </cell>
          <cell r="G248">
            <v>0.23864959254947612</v>
          </cell>
          <cell r="H248">
            <v>0.51898734177215189</v>
          </cell>
          <cell r="I248">
            <v>2</v>
          </cell>
          <cell r="J248">
            <v>6</v>
          </cell>
          <cell r="K248">
            <v>2</v>
          </cell>
        </row>
        <row r="249">
          <cell r="A249" t="str">
            <v>2023/11/25</v>
          </cell>
          <cell r="B249">
            <v>17287</v>
          </cell>
          <cell r="C249">
            <v>17316</v>
          </cell>
          <cell r="D249">
            <v>17273</v>
          </cell>
          <cell r="E249">
            <v>17294</v>
          </cell>
          <cell r="F249">
            <v>0.24874182912014808</v>
          </cell>
          <cell r="G249">
            <v>4.0492855903279917E-2</v>
          </cell>
          <cell r="H249">
            <v>0.16279069767441859</v>
          </cell>
          <cell r="I249">
            <v>1</v>
          </cell>
          <cell r="J249">
            <v>2</v>
          </cell>
          <cell r="K249">
            <v>2</v>
          </cell>
        </row>
        <row r="250">
          <cell r="A250" t="str">
            <v>2023/11/24</v>
          </cell>
          <cell r="B250">
            <v>17330</v>
          </cell>
          <cell r="C250">
            <v>17376</v>
          </cell>
          <cell r="D250">
            <v>17285</v>
          </cell>
          <cell r="E250">
            <v>17319</v>
          </cell>
          <cell r="F250">
            <v>0.5251009809578765</v>
          </cell>
          <cell r="G250">
            <v>-6.3473744950952107E-2</v>
          </cell>
          <cell r="H250">
            <v>0.12087912087912088</v>
          </cell>
          <cell r="I250">
            <v>2</v>
          </cell>
          <cell r="J250">
            <v>2</v>
          </cell>
          <cell r="K250">
            <v>2</v>
          </cell>
        </row>
        <row r="251">
          <cell r="A251" t="str">
            <v>2023/11/23</v>
          </cell>
          <cell r="B251">
            <v>17263</v>
          </cell>
          <cell r="C251">
            <v>17350</v>
          </cell>
          <cell r="D251">
            <v>17225</v>
          </cell>
          <cell r="E251">
            <v>17306</v>
          </cell>
          <cell r="F251">
            <v>0.72409198864623758</v>
          </cell>
          <cell r="G251">
            <v>0.24908764409430575</v>
          </cell>
          <cell r="H251">
            <v>0.34400000000000003</v>
          </cell>
          <cell r="I251">
            <v>4</v>
          </cell>
          <cell r="J251">
            <v>4</v>
          </cell>
          <cell r="K251">
            <v>2</v>
          </cell>
        </row>
        <row r="252">
          <cell r="A252" t="str">
            <v>2023/11/22</v>
          </cell>
          <cell r="B252">
            <v>17404</v>
          </cell>
          <cell r="C252">
            <v>17421</v>
          </cell>
          <cell r="D252">
            <v>17308</v>
          </cell>
          <cell r="E252">
            <v>17331</v>
          </cell>
          <cell r="F252">
            <v>0.64927602849919552</v>
          </cell>
          <cell r="G252">
            <v>-0.41944380602160425</v>
          </cell>
          <cell r="H252">
            <v>0.64601769911504436</v>
          </cell>
          <cell r="I252">
            <v>3</v>
          </cell>
          <cell r="J252">
            <v>7</v>
          </cell>
          <cell r="K252">
            <v>3</v>
          </cell>
        </row>
        <row r="253">
          <cell r="A253" t="str">
            <v>2023/11/21</v>
          </cell>
          <cell r="B253">
            <v>17191</v>
          </cell>
          <cell r="C253">
            <v>17300</v>
          </cell>
          <cell r="D253">
            <v>17188</v>
          </cell>
          <cell r="E253">
            <v>17273</v>
          </cell>
          <cell r="F253">
            <v>0.65150369379326389</v>
          </cell>
          <cell r="G253">
            <v>0.4769937758129254</v>
          </cell>
          <cell r="H253">
            <v>0.73214285714285721</v>
          </cell>
          <cell r="I253">
            <v>3</v>
          </cell>
          <cell r="J253">
            <v>8</v>
          </cell>
          <cell r="K253">
            <v>3</v>
          </cell>
        </row>
        <row r="254">
          <cell r="A254" t="str">
            <v>2023/11/18</v>
          </cell>
          <cell r="B254">
            <v>17218</v>
          </cell>
          <cell r="C254">
            <v>17248</v>
          </cell>
          <cell r="D254">
            <v>17185</v>
          </cell>
          <cell r="E254">
            <v>17211</v>
          </cell>
          <cell r="F254">
            <v>0.36589615518643281</v>
          </cell>
          <cell r="G254">
            <v>-4.0655128354048088E-2</v>
          </cell>
          <cell r="H254">
            <v>0.1111111111111111</v>
          </cell>
          <cell r="I254">
            <v>1</v>
          </cell>
          <cell r="J254">
            <v>2</v>
          </cell>
          <cell r="K254">
            <v>2</v>
          </cell>
        </row>
        <row r="255">
          <cell r="A255" t="str">
            <v>2023/11/17</v>
          </cell>
          <cell r="B255">
            <v>17191</v>
          </cell>
          <cell r="C255">
            <v>17231</v>
          </cell>
          <cell r="D255">
            <v>17122</v>
          </cell>
          <cell r="E255">
            <v>17158</v>
          </cell>
          <cell r="F255">
            <v>0.63405270199523001</v>
          </cell>
          <cell r="G255">
            <v>-0.19196090977837241</v>
          </cell>
          <cell r="H255">
            <v>0.30275229357798167</v>
          </cell>
          <cell r="I255">
            <v>3</v>
          </cell>
          <cell r="J255">
            <v>4</v>
          </cell>
          <cell r="K255">
            <v>2</v>
          </cell>
        </row>
        <row r="256">
          <cell r="A256" t="str">
            <v>2023/11/16</v>
          </cell>
          <cell r="B256">
            <v>17168</v>
          </cell>
          <cell r="C256">
            <v>17260</v>
          </cell>
          <cell r="D256">
            <v>17156</v>
          </cell>
          <cell r="E256">
            <v>17195</v>
          </cell>
          <cell r="F256">
            <v>0.60577819198508853</v>
          </cell>
          <cell r="G256">
            <v>0.15726933830382106</v>
          </cell>
          <cell r="H256">
            <v>0.25961538461538464</v>
          </cell>
          <cell r="I256">
            <v>3</v>
          </cell>
          <cell r="J256">
            <v>3</v>
          </cell>
          <cell r="K256">
            <v>2</v>
          </cell>
        </row>
        <row r="257">
          <cell r="A257" t="str">
            <v>2023/11/15</v>
          </cell>
          <cell r="B257">
            <v>16957</v>
          </cell>
          <cell r="C257">
            <v>17177</v>
          </cell>
          <cell r="D257">
            <v>16948</v>
          </cell>
          <cell r="E257">
            <v>17161</v>
          </cell>
          <cell r="F257">
            <v>1.3504747301999176</v>
          </cell>
          <cell r="G257">
            <v>1.203042991095123</v>
          </cell>
          <cell r="H257">
            <v>0.89082969432314407</v>
          </cell>
          <cell r="I257">
            <v>8</v>
          </cell>
          <cell r="J257">
            <v>9</v>
          </cell>
          <cell r="K257">
            <v>4</v>
          </cell>
        </row>
        <row r="258">
          <cell r="A258" t="str">
            <v>2023/11/14</v>
          </cell>
          <cell r="B258">
            <v>16874</v>
          </cell>
          <cell r="C258">
            <v>16956</v>
          </cell>
          <cell r="D258">
            <v>16860</v>
          </cell>
          <cell r="E258">
            <v>16911</v>
          </cell>
          <cell r="F258">
            <v>0.5689226028209079</v>
          </cell>
          <cell r="G258">
            <v>0.21927225317055826</v>
          </cell>
          <cell r="H258">
            <v>0.38541666666666669</v>
          </cell>
          <cell r="I258">
            <v>2</v>
          </cell>
          <cell r="J258">
            <v>4</v>
          </cell>
          <cell r="K258">
            <v>2</v>
          </cell>
        </row>
        <row r="259">
          <cell r="A259" t="str">
            <v>2023/11/11</v>
          </cell>
          <cell r="B259">
            <v>16750</v>
          </cell>
          <cell r="C259">
            <v>17041</v>
          </cell>
          <cell r="D259">
            <v>16743</v>
          </cell>
          <cell r="E259">
            <v>17019</v>
          </cell>
          <cell r="F259">
            <v>1.7791044776119405</v>
          </cell>
          <cell r="G259">
            <v>1.6059701492537313</v>
          </cell>
          <cell r="H259">
            <v>0.90268456375838912</v>
          </cell>
          <cell r="I259">
            <v>10</v>
          </cell>
          <cell r="J259">
            <v>10</v>
          </cell>
          <cell r="K259">
            <v>4</v>
          </cell>
        </row>
        <row r="260">
          <cell r="A260" t="str">
            <v>2023/11/10</v>
          </cell>
          <cell r="B260">
            <v>16771</v>
          </cell>
          <cell r="C260">
            <v>16843</v>
          </cell>
          <cell r="D260">
            <v>16701</v>
          </cell>
          <cell r="E260">
            <v>16715</v>
          </cell>
          <cell r="F260">
            <v>0.84669966012760123</v>
          </cell>
          <cell r="G260">
            <v>-0.33390972512074413</v>
          </cell>
          <cell r="H260">
            <v>0.39436619718309857</v>
          </cell>
          <cell r="I260">
            <v>5</v>
          </cell>
          <cell r="J260">
            <v>4</v>
          </cell>
          <cell r="K260">
            <v>2</v>
          </cell>
        </row>
        <row r="261">
          <cell r="A261" t="str">
            <v>2023/11/09</v>
          </cell>
          <cell r="B261">
            <v>16736</v>
          </cell>
          <cell r="C261">
            <v>16797</v>
          </cell>
          <cell r="D261">
            <v>16689</v>
          </cell>
          <cell r="E261">
            <v>16729</v>
          </cell>
          <cell r="F261">
            <v>0.64531548757170176</v>
          </cell>
          <cell r="G261">
            <v>-4.1826003824091781E-2</v>
          </cell>
          <cell r="H261">
            <v>6.4814814814814811E-2</v>
          </cell>
          <cell r="I261">
            <v>3</v>
          </cell>
          <cell r="J261">
            <v>1</v>
          </cell>
          <cell r="K261">
            <v>2</v>
          </cell>
        </row>
        <row r="262">
          <cell r="A262" t="str">
            <v>2023/11/08</v>
          </cell>
          <cell r="B262">
            <v>16699</v>
          </cell>
          <cell r="C262">
            <v>16775</v>
          </cell>
          <cell r="D262">
            <v>16683</v>
          </cell>
          <cell r="E262">
            <v>16762</v>
          </cell>
          <cell r="F262">
            <v>0.5509311934846397</v>
          </cell>
          <cell r="G262">
            <v>0.37726809988622073</v>
          </cell>
          <cell r="H262">
            <v>0.68478260869565233</v>
          </cell>
          <cell r="I262">
            <v>2</v>
          </cell>
          <cell r="J262">
            <v>7</v>
          </cell>
          <cell r="K262">
            <v>3</v>
          </cell>
        </row>
        <row r="263">
          <cell r="A263" t="str">
            <v>2023/11/07</v>
          </cell>
          <cell r="B263">
            <v>16696</v>
          </cell>
          <cell r="C263">
            <v>16715</v>
          </cell>
          <cell r="D263">
            <v>16625</v>
          </cell>
          <cell r="E263">
            <v>16682</v>
          </cell>
          <cell r="F263">
            <v>0.53905126976521323</v>
          </cell>
          <cell r="G263">
            <v>-8.3852419741255388E-2</v>
          </cell>
          <cell r="H263">
            <v>0.15555555555555556</v>
          </cell>
          <cell r="I263">
            <v>2</v>
          </cell>
          <cell r="J263">
            <v>2</v>
          </cell>
          <cell r="K263">
            <v>2</v>
          </cell>
        </row>
        <row r="264">
          <cell r="A264" t="str">
            <v>2023/11/04</v>
          </cell>
          <cell r="B264">
            <v>16514</v>
          </cell>
          <cell r="C264">
            <v>16654</v>
          </cell>
          <cell r="D264">
            <v>16472</v>
          </cell>
          <cell r="E264">
            <v>16616</v>
          </cell>
          <cell r="F264">
            <v>1.1020951919583384</v>
          </cell>
          <cell r="G264">
            <v>0.61765774494368419</v>
          </cell>
          <cell r="H264">
            <v>0.56043956043956045</v>
          </cell>
          <cell r="I264">
            <v>7</v>
          </cell>
          <cell r="J264">
            <v>6</v>
          </cell>
          <cell r="K264">
            <v>1</v>
          </cell>
        </row>
        <row r="265">
          <cell r="A265" t="str">
            <v>2023/11/03</v>
          </cell>
          <cell r="B265">
            <v>16389</v>
          </cell>
          <cell r="C265">
            <v>16510</v>
          </cell>
          <cell r="D265">
            <v>16381</v>
          </cell>
          <cell r="E265">
            <v>16505</v>
          </cell>
          <cell r="F265">
            <v>0.78711330770638832</v>
          </cell>
          <cell r="G265">
            <v>0.7077918115809384</v>
          </cell>
          <cell r="H265">
            <v>0.89922480620155043</v>
          </cell>
          <cell r="I265">
            <v>5</v>
          </cell>
          <cell r="J265">
            <v>9</v>
          </cell>
          <cell r="K265">
            <v>3</v>
          </cell>
        </row>
        <row r="266">
          <cell r="A266" t="str">
            <v>2023/11/02</v>
          </cell>
          <cell r="B266">
            <v>16067</v>
          </cell>
          <cell r="C266">
            <v>16219</v>
          </cell>
          <cell r="D266">
            <v>16034</v>
          </cell>
          <cell r="E266">
            <v>16203</v>
          </cell>
          <cell r="F266">
            <v>1.1514283936017924</v>
          </cell>
          <cell r="G266">
            <v>0.84645546772888525</v>
          </cell>
          <cell r="H266">
            <v>0.73513513513513518</v>
          </cell>
          <cell r="I266">
            <v>7</v>
          </cell>
          <cell r="J266">
            <v>8</v>
          </cell>
          <cell r="K266">
            <v>4</v>
          </cell>
        </row>
        <row r="267">
          <cell r="A267" t="str">
            <v>2023/11/01</v>
          </cell>
          <cell r="B267">
            <v>16011</v>
          </cell>
          <cell r="C267">
            <v>16088</v>
          </cell>
          <cell r="D267">
            <v>15994</v>
          </cell>
          <cell r="E267">
            <v>16061</v>
          </cell>
          <cell r="F267">
            <v>0.58709637124476921</v>
          </cell>
          <cell r="G267">
            <v>0.31228530385360065</v>
          </cell>
          <cell r="H267">
            <v>0.53191489361702127</v>
          </cell>
          <cell r="I267">
            <v>3</v>
          </cell>
          <cell r="J267">
            <v>6</v>
          </cell>
          <cell r="K267">
            <v>2</v>
          </cell>
        </row>
        <row r="268">
          <cell r="A268" t="str">
            <v>2023/10/31</v>
          </cell>
          <cell r="B268">
            <v>16172</v>
          </cell>
          <cell r="C268">
            <v>16230</v>
          </cell>
          <cell r="D268">
            <v>16122</v>
          </cell>
          <cell r="E268">
            <v>16200</v>
          </cell>
          <cell r="F268">
            <v>0.66782092505565172</v>
          </cell>
          <cell r="G268">
            <v>0.17313875834776157</v>
          </cell>
          <cell r="H268">
            <v>0.2592592592592593</v>
          </cell>
          <cell r="I268">
            <v>4</v>
          </cell>
          <cell r="J268">
            <v>3</v>
          </cell>
          <cell r="K268">
            <v>2</v>
          </cell>
        </row>
        <row r="269">
          <cell r="A269" t="str">
            <v>2023/10/28</v>
          </cell>
          <cell r="B269">
            <v>16151</v>
          </cell>
          <cell r="C269">
            <v>16177</v>
          </cell>
          <cell r="D269">
            <v>16045</v>
          </cell>
          <cell r="E269">
            <v>16073</v>
          </cell>
          <cell r="F269">
            <v>0.81728685530307721</v>
          </cell>
          <cell r="G269">
            <v>-0.48294223267909109</v>
          </cell>
          <cell r="H269">
            <v>0.59090909090909094</v>
          </cell>
          <cell r="I269">
            <v>5</v>
          </cell>
          <cell r="J269">
            <v>6</v>
          </cell>
          <cell r="K269">
            <v>2</v>
          </cell>
        </row>
        <row r="270">
          <cell r="A270" t="str">
            <v>2023/10/27</v>
          </cell>
          <cell r="B270">
            <v>16064</v>
          </cell>
          <cell r="C270">
            <v>16148</v>
          </cell>
          <cell r="D270">
            <v>16033</v>
          </cell>
          <cell r="E270">
            <v>16081</v>
          </cell>
          <cell r="F270">
            <v>0.71588645418326691</v>
          </cell>
          <cell r="G270">
            <v>0.10582669322709162</v>
          </cell>
          <cell r="H270">
            <v>0.14782608695652172</v>
          </cell>
          <cell r="I270">
            <v>4</v>
          </cell>
          <cell r="J270">
            <v>2</v>
          </cell>
          <cell r="K270">
            <v>2</v>
          </cell>
        </row>
        <row r="271">
          <cell r="A271" t="str">
            <v>2023/10/26</v>
          </cell>
          <cell r="B271">
            <v>16365</v>
          </cell>
          <cell r="C271">
            <v>16383</v>
          </cell>
          <cell r="D271">
            <v>16208</v>
          </cell>
          <cell r="E271">
            <v>16213</v>
          </cell>
          <cell r="F271">
            <v>1.0693553315001527</v>
          </cell>
          <cell r="G271">
            <v>-0.92881148793156121</v>
          </cell>
          <cell r="H271">
            <v>0.86857142857142855</v>
          </cell>
          <cell r="I271">
            <v>6</v>
          </cell>
          <cell r="J271">
            <v>9</v>
          </cell>
          <cell r="K271">
            <v>4</v>
          </cell>
        </row>
        <row r="272">
          <cell r="A272" t="str">
            <v>2023/10/25</v>
          </cell>
          <cell r="B272">
            <v>16340</v>
          </cell>
          <cell r="C272">
            <v>16420</v>
          </cell>
          <cell r="D272">
            <v>16292</v>
          </cell>
          <cell r="E272">
            <v>16393</v>
          </cell>
          <cell r="F272">
            <v>0.78335373317013468</v>
          </cell>
          <cell r="G272">
            <v>0.32435740514075884</v>
          </cell>
          <cell r="H272">
            <v>0.41406249999999994</v>
          </cell>
          <cell r="I272">
            <v>5</v>
          </cell>
          <cell r="J272">
            <v>5</v>
          </cell>
          <cell r="K272">
            <v>2</v>
          </cell>
        </row>
        <row r="273">
          <cell r="A273" t="str">
            <v>2023/10/24</v>
          </cell>
          <cell r="B273">
            <v>16253</v>
          </cell>
          <cell r="C273">
            <v>16348</v>
          </cell>
          <cell r="D273">
            <v>16145</v>
          </cell>
          <cell r="E273">
            <v>16298</v>
          </cell>
          <cell r="F273">
            <v>1.2490001845813079</v>
          </cell>
          <cell r="G273">
            <v>0.27687196209930476</v>
          </cell>
          <cell r="H273">
            <v>0.22167487684729067</v>
          </cell>
          <cell r="I273">
            <v>7</v>
          </cell>
          <cell r="J273">
            <v>3</v>
          </cell>
          <cell r="K273">
            <v>1</v>
          </cell>
        </row>
        <row r="274">
          <cell r="A274" t="str">
            <v>2023/10/21</v>
          </cell>
          <cell r="B274">
            <v>16405</v>
          </cell>
          <cell r="C274">
            <v>16447</v>
          </cell>
          <cell r="D274">
            <v>16294</v>
          </cell>
          <cell r="E274">
            <v>16300</v>
          </cell>
          <cell r="F274">
            <v>0.932642487046632</v>
          </cell>
          <cell r="G274">
            <v>-0.64004876562023771</v>
          </cell>
          <cell r="H274">
            <v>0.68627450980392168</v>
          </cell>
          <cell r="I274">
            <v>5</v>
          </cell>
          <cell r="J274">
            <v>7</v>
          </cell>
          <cell r="K274">
            <v>3</v>
          </cell>
        </row>
        <row r="275">
          <cell r="A275" t="str">
            <v>2023/10/20</v>
          </cell>
          <cell r="B275">
            <v>16480</v>
          </cell>
          <cell r="C275">
            <v>16578</v>
          </cell>
          <cell r="D275">
            <v>16457</v>
          </cell>
          <cell r="E275">
            <v>16493</v>
          </cell>
          <cell r="F275">
            <v>0.73422330097087385</v>
          </cell>
          <cell r="G275">
            <v>7.8883495145631061E-2</v>
          </cell>
          <cell r="H275">
            <v>0.1074380165289256</v>
          </cell>
          <cell r="I275">
            <v>4</v>
          </cell>
          <cell r="J275">
            <v>2</v>
          </cell>
          <cell r="K275">
            <v>2</v>
          </cell>
        </row>
        <row r="276">
          <cell r="A276" t="str">
            <v>2023/10/19</v>
          </cell>
          <cell r="B276">
            <v>16466</v>
          </cell>
          <cell r="C276">
            <v>16483</v>
          </cell>
          <cell r="D276">
            <v>16353</v>
          </cell>
          <cell r="E276">
            <v>16394</v>
          </cell>
          <cell r="F276">
            <v>0.78950564800194334</v>
          </cell>
          <cell r="G276">
            <v>-0.43726466658569174</v>
          </cell>
          <cell r="H276">
            <v>0.55384615384615388</v>
          </cell>
          <cell r="I276">
            <v>5</v>
          </cell>
          <cell r="J276">
            <v>6</v>
          </cell>
          <cell r="K276">
            <v>2</v>
          </cell>
        </row>
        <row r="277">
          <cell r="A277" t="str">
            <v>2023/10/18</v>
          </cell>
          <cell r="B277">
            <v>16653</v>
          </cell>
          <cell r="C277">
            <v>16698</v>
          </cell>
          <cell r="D277">
            <v>16556</v>
          </cell>
          <cell r="E277">
            <v>16668</v>
          </cell>
          <cell r="F277">
            <v>0.85269921335495102</v>
          </cell>
          <cell r="G277">
            <v>9.0073860565663841E-2</v>
          </cell>
          <cell r="H277">
            <v>0.10563380281690141</v>
          </cell>
          <cell r="I277">
            <v>5</v>
          </cell>
          <cell r="J277">
            <v>2</v>
          </cell>
          <cell r="K277">
            <v>2</v>
          </cell>
        </row>
        <row r="278">
          <cell r="A278" t="str">
            <v>2023/10/17</v>
          </cell>
          <cell r="B278">
            <v>16665</v>
          </cell>
          <cell r="C278">
            <v>16788</v>
          </cell>
          <cell r="D278">
            <v>16637</v>
          </cell>
          <cell r="E278">
            <v>16770</v>
          </cell>
          <cell r="F278">
            <v>0.9060906090609061</v>
          </cell>
          <cell r="G278">
            <v>0.63006300630063006</v>
          </cell>
          <cell r="H278">
            <v>0.69536423841059603</v>
          </cell>
          <cell r="I278">
            <v>5</v>
          </cell>
          <cell r="J278">
            <v>7</v>
          </cell>
          <cell r="K278">
            <v>3</v>
          </cell>
        </row>
        <row r="279">
          <cell r="A279" t="str">
            <v>2023/10/14</v>
          </cell>
          <cell r="B279">
            <v>16775</v>
          </cell>
          <cell r="C279">
            <v>16784</v>
          </cell>
          <cell r="D279">
            <v>16640</v>
          </cell>
          <cell r="E279">
            <v>16650</v>
          </cell>
          <cell r="F279">
            <v>0.85842026825633377</v>
          </cell>
          <cell r="G279">
            <v>-0.7451564828614009</v>
          </cell>
          <cell r="H279">
            <v>0.86805555555555558</v>
          </cell>
          <cell r="I279">
            <v>5</v>
          </cell>
          <cell r="J279">
            <v>9</v>
          </cell>
          <cell r="K279">
            <v>3</v>
          </cell>
        </row>
        <row r="280">
          <cell r="A280" t="str">
            <v>2023/10/13</v>
          </cell>
          <cell r="B280">
            <v>16857</v>
          </cell>
          <cell r="C280">
            <v>16859</v>
          </cell>
          <cell r="D280">
            <v>16676</v>
          </cell>
          <cell r="E280">
            <v>16736</v>
          </cell>
          <cell r="F280">
            <v>1.0856024203594945</v>
          </cell>
          <cell r="G280">
            <v>-0.71780269324316304</v>
          </cell>
          <cell r="H280">
            <v>0.66120218579234968</v>
          </cell>
          <cell r="I280">
            <v>7</v>
          </cell>
          <cell r="J280">
            <v>7</v>
          </cell>
          <cell r="K280">
            <v>4</v>
          </cell>
        </row>
        <row r="281">
          <cell r="A281" t="str">
            <v>2023/10/12</v>
          </cell>
          <cell r="B281">
            <v>16708</v>
          </cell>
          <cell r="C281">
            <v>16731</v>
          </cell>
          <cell r="D281">
            <v>16646</v>
          </cell>
          <cell r="E281">
            <v>16717</v>
          </cell>
          <cell r="F281">
            <v>0.50873832894421833</v>
          </cell>
          <cell r="G281">
            <v>5.3866411299976061E-2</v>
          </cell>
          <cell r="H281">
            <v>0.10588235294117647</v>
          </cell>
          <cell r="I281">
            <v>2</v>
          </cell>
          <cell r="J281">
            <v>2</v>
          </cell>
          <cell r="K281">
            <v>2</v>
          </cell>
        </row>
        <row r="282">
          <cell r="A282" t="str">
            <v>2023/10/07</v>
          </cell>
          <cell r="B282">
            <v>16534</v>
          </cell>
          <cell r="C282">
            <v>16668</v>
          </cell>
          <cell r="D282">
            <v>16438</v>
          </cell>
          <cell r="E282">
            <v>16660</v>
          </cell>
          <cell r="F282">
            <v>1.3910729406072335</v>
          </cell>
          <cell r="G282">
            <v>0.76206604572396275</v>
          </cell>
          <cell r="H282">
            <v>0.5478260869565218</v>
          </cell>
          <cell r="I282">
            <v>8</v>
          </cell>
          <cell r="J282">
            <v>6</v>
          </cell>
          <cell r="K282">
            <v>1</v>
          </cell>
        </row>
        <row r="283">
          <cell r="A283" t="str">
            <v>2023/10/06</v>
          </cell>
          <cell r="B283">
            <v>16436</v>
          </cell>
          <cell r="C283">
            <v>16484</v>
          </cell>
          <cell r="D283">
            <v>16381</v>
          </cell>
          <cell r="E283">
            <v>16457</v>
          </cell>
          <cell r="F283">
            <v>0.62667315648576294</v>
          </cell>
          <cell r="G283">
            <v>0.12776831345826234</v>
          </cell>
          <cell r="H283">
            <v>0.20388349514563106</v>
          </cell>
          <cell r="I283">
            <v>3</v>
          </cell>
          <cell r="J283">
            <v>3</v>
          </cell>
          <cell r="K283">
            <v>2</v>
          </cell>
        </row>
        <row r="284">
          <cell r="A284" t="str">
            <v>2023/10/05</v>
          </cell>
          <cell r="B284">
            <v>16222</v>
          </cell>
          <cell r="C284">
            <v>16349</v>
          </cell>
          <cell r="D284">
            <v>16215</v>
          </cell>
          <cell r="E284">
            <v>16336</v>
          </cell>
          <cell r="F284">
            <v>0.82603871285908026</v>
          </cell>
          <cell r="G284">
            <v>0.70274935273085937</v>
          </cell>
          <cell r="H284">
            <v>0.85074626865671643</v>
          </cell>
          <cell r="I284">
            <v>5</v>
          </cell>
          <cell r="J284">
            <v>9</v>
          </cell>
          <cell r="K284">
            <v>3</v>
          </cell>
        </row>
        <row r="285">
          <cell r="A285" t="str">
            <v>2023/10/04</v>
          </cell>
          <cell r="B285">
            <v>16428</v>
          </cell>
          <cell r="C285">
            <v>16444</v>
          </cell>
          <cell r="D285">
            <v>16282</v>
          </cell>
          <cell r="E285">
            <v>16305</v>
          </cell>
          <cell r="F285">
            <v>0.98612125639152659</v>
          </cell>
          <cell r="G285">
            <v>-0.7487216946676406</v>
          </cell>
          <cell r="H285">
            <v>0.7592592592592593</v>
          </cell>
          <cell r="I285">
            <v>5</v>
          </cell>
          <cell r="J285">
            <v>8</v>
          </cell>
          <cell r="K285">
            <v>3</v>
          </cell>
        </row>
        <row r="286">
          <cell r="A286" t="str">
            <v>2023/10/03</v>
          </cell>
          <cell r="B286">
            <v>16570</v>
          </cell>
          <cell r="C286">
            <v>16584</v>
          </cell>
          <cell r="D286">
            <v>16457</v>
          </cell>
          <cell r="E286">
            <v>16511</v>
          </cell>
          <cell r="F286">
            <v>0.76644538322269162</v>
          </cell>
          <cell r="G286">
            <v>-0.35606517803258902</v>
          </cell>
          <cell r="H286">
            <v>0.46456692913385828</v>
          </cell>
          <cell r="I286">
            <v>5</v>
          </cell>
          <cell r="J286">
            <v>5</v>
          </cell>
          <cell r="K286">
            <v>2</v>
          </cell>
        </row>
        <row r="287">
          <cell r="A287" t="str">
            <v>2023/09/29</v>
          </cell>
          <cell r="B287">
            <v>16353</v>
          </cell>
          <cell r="C287">
            <v>16448</v>
          </cell>
          <cell r="D287">
            <v>16313</v>
          </cell>
          <cell r="E287">
            <v>16428</v>
          </cell>
          <cell r="F287">
            <v>0.82553659878921293</v>
          </cell>
          <cell r="G287">
            <v>0.458631443771785</v>
          </cell>
          <cell r="H287">
            <v>0.55555555555555558</v>
          </cell>
          <cell r="I287">
            <v>5</v>
          </cell>
          <cell r="J287">
            <v>6</v>
          </cell>
          <cell r="K287">
            <v>2</v>
          </cell>
        </row>
        <row r="288">
          <cell r="A288" t="str">
            <v>2023/09/28</v>
          </cell>
          <cell r="B288">
            <v>16320</v>
          </cell>
          <cell r="C288">
            <v>16354</v>
          </cell>
          <cell r="D288">
            <v>16226</v>
          </cell>
          <cell r="E288">
            <v>16326</v>
          </cell>
          <cell r="F288">
            <v>0.78431372549019607</v>
          </cell>
          <cell r="G288">
            <v>3.6764705882352942E-2</v>
          </cell>
          <cell r="H288">
            <v>4.6875E-2</v>
          </cell>
          <cell r="I288">
            <v>5</v>
          </cell>
          <cell r="J288">
            <v>1</v>
          </cell>
          <cell r="K288">
            <v>2</v>
          </cell>
        </row>
        <row r="289">
          <cell r="A289" t="str">
            <v>2023/09/27</v>
          </cell>
          <cell r="B289">
            <v>16280</v>
          </cell>
          <cell r="C289">
            <v>16343</v>
          </cell>
          <cell r="D289">
            <v>16198</v>
          </cell>
          <cell r="E289">
            <v>16234</v>
          </cell>
          <cell r="F289">
            <v>0.89066339066339073</v>
          </cell>
          <cell r="G289">
            <v>-0.28255528255528256</v>
          </cell>
          <cell r="H289">
            <v>0.3172413793103448</v>
          </cell>
          <cell r="I289">
            <v>5</v>
          </cell>
          <cell r="J289">
            <v>4</v>
          </cell>
          <cell r="K289">
            <v>2</v>
          </cell>
        </row>
        <row r="290">
          <cell r="A290" t="str">
            <v>2023/09/26</v>
          </cell>
          <cell r="B290">
            <v>16466</v>
          </cell>
          <cell r="C290">
            <v>16470</v>
          </cell>
          <cell r="D290">
            <v>16368</v>
          </cell>
          <cell r="E290">
            <v>16466</v>
          </cell>
          <cell r="F290">
            <v>0.61945827766306327</v>
          </cell>
          <cell r="G290">
            <v>0</v>
          </cell>
          <cell r="H290">
            <v>0</v>
          </cell>
          <cell r="I290">
            <v>3</v>
          </cell>
          <cell r="J290">
            <v>1</v>
          </cell>
          <cell r="K290">
            <v>2</v>
          </cell>
        </row>
        <row r="291">
          <cell r="A291" t="str">
            <v>2023/09/23</v>
          </cell>
          <cell r="B291">
            <v>16345</v>
          </cell>
          <cell r="C291">
            <v>16402</v>
          </cell>
          <cell r="D291">
            <v>16313</v>
          </cell>
          <cell r="E291">
            <v>16343</v>
          </cell>
          <cell r="F291">
            <v>0.54450902416641167</v>
          </cell>
          <cell r="G291">
            <v>-1.2236157846436219E-2</v>
          </cell>
          <cell r="H291">
            <v>2.2471910112359553E-2</v>
          </cell>
          <cell r="I291">
            <v>2</v>
          </cell>
          <cell r="J291">
            <v>1</v>
          </cell>
          <cell r="K291">
            <v>2</v>
          </cell>
        </row>
        <row r="292">
          <cell r="A292" t="str">
            <v>2023/09/22</v>
          </cell>
          <cell r="B292">
            <v>16297</v>
          </cell>
          <cell r="C292">
            <v>16338</v>
          </cell>
          <cell r="D292">
            <v>16217</v>
          </cell>
          <cell r="E292">
            <v>16220</v>
          </cell>
          <cell r="F292">
            <v>0.74246793888445728</v>
          </cell>
          <cell r="G292">
            <v>-0.47247959747192736</v>
          </cell>
          <cell r="H292">
            <v>0.63636363636363635</v>
          </cell>
          <cell r="I292">
            <v>4</v>
          </cell>
          <cell r="J292">
            <v>7</v>
          </cell>
          <cell r="K292">
            <v>3</v>
          </cell>
        </row>
        <row r="293">
          <cell r="A293" t="str">
            <v>2023/09/21</v>
          </cell>
          <cell r="B293">
            <v>16577</v>
          </cell>
          <cell r="C293">
            <v>16651</v>
          </cell>
          <cell r="D293">
            <v>16504</v>
          </cell>
          <cell r="E293">
            <v>16520</v>
          </cell>
          <cell r="F293">
            <v>0.88677082704952648</v>
          </cell>
          <cell r="G293">
            <v>-0.34384991252940822</v>
          </cell>
          <cell r="H293">
            <v>0.38775510204081631</v>
          </cell>
          <cell r="I293">
            <v>5</v>
          </cell>
          <cell r="J293">
            <v>4</v>
          </cell>
          <cell r="K293">
            <v>2</v>
          </cell>
        </row>
        <row r="294">
          <cell r="A294" t="str">
            <v>2023/09/20</v>
          </cell>
          <cell r="B294">
            <v>16613</v>
          </cell>
          <cell r="C294">
            <v>16642</v>
          </cell>
          <cell r="D294">
            <v>16529</v>
          </cell>
          <cell r="E294">
            <v>16612</v>
          </cell>
          <cell r="F294">
            <v>0.68019021248419909</v>
          </cell>
          <cell r="G294">
            <v>-6.0193824113645945E-3</v>
          </cell>
          <cell r="H294">
            <v>8.8495575221238954E-3</v>
          </cell>
          <cell r="I294">
            <v>4</v>
          </cell>
          <cell r="J294">
            <v>1</v>
          </cell>
          <cell r="K294">
            <v>2</v>
          </cell>
        </row>
        <row r="295">
          <cell r="A295" t="str">
            <v>2023/09/19</v>
          </cell>
          <cell r="B295">
            <v>16703</v>
          </cell>
          <cell r="C295">
            <v>16747</v>
          </cell>
          <cell r="D295">
            <v>16650</v>
          </cell>
          <cell r="E295">
            <v>16724</v>
          </cell>
          <cell r="F295">
            <v>0.58073399988026098</v>
          </cell>
          <cell r="G295">
            <v>0.12572591749985032</v>
          </cell>
          <cell r="H295">
            <v>0.21649484536082475</v>
          </cell>
          <cell r="I295">
            <v>3</v>
          </cell>
          <cell r="J295">
            <v>3</v>
          </cell>
          <cell r="K295">
            <v>2</v>
          </cell>
        </row>
        <row r="296">
          <cell r="A296" t="str">
            <v>2023/09/16</v>
          </cell>
          <cell r="B296">
            <v>16904</v>
          </cell>
          <cell r="C296">
            <v>16906</v>
          </cell>
          <cell r="D296">
            <v>16711</v>
          </cell>
          <cell r="E296">
            <v>16722</v>
          </cell>
          <cell r="F296">
            <v>1.1535731187884524</v>
          </cell>
          <cell r="G296">
            <v>-1.0766682442025557</v>
          </cell>
          <cell r="H296">
            <v>0.93333333333333346</v>
          </cell>
          <cell r="I296">
            <v>7</v>
          </cell>
          <cell r="J296">
            <v>10</v>
          </cell>
          <cell r="K296">
            <v>4</v>
          </cell>
        </row>
        <row r="297">
          <cell r="A297" t="str">
            <v>2023/09/15</v>
          </cell>
          <cell r="B297">
            <v>16838</v>
          </cell>
          <cell r="C297">
            <v>16875</v>
          </cell>
          <cell r="D297">
            <v>16805</v>
          </cell>
          <cell r="E297">
            <v>16829</v>
          </cell>
          <cell r="F297">
            <v>0.41572633329374037</v>
          </cell>
          <cell r="G297">
            <v>-5.3450528566338043E-2</v>
          </cell>
          <cell r="H297">
            <v>0.12857142857142856</v>
          </cell>
          <cell r="I297">
            <v>1</v>
          </cell>
          <cell r="J297">
            <v>2</v>
          </cell>
          <cell r="K297">
            <v>2</v>
          </cell>
        </row>
        <row r="298">
          <cell r="A298" t="str">
            <v>2023/09/14</v>
          </cell>
          <cell r="B298">
            <v>16582</v>
          </cell>
          <cell r="C298">
            <v>16666</v>
          </cell>
          <cell r="D298">
            <v>16550</v>
          </cell>
          <cell r="E298">
            <v>16643</v>
          </cell>
          <cell r="F298">
            <v>0.69955373296345436</v>
          </cell>
          <cell r="G298">
            <v>0.36786877336871304</v>
          </cell>
          <cell r="H298">
            <v>0.52586206896551724</v>
          </cell>
          <cell r="I298">
            <v>4</v>
          </cell>
          <cell r="J298">
            <v>6</v>
          </cell>
          <cell r="K298">
            <v>2</v>
          </cell>
        </row>
        <row r="299">
          <cell r="A299" t="str">
            <v>2023/09/13</v>
          </cell>
          <cell r="B299">
            <v>16593</v>
          </cell>
          <cell r="C299">
            <v>16607</v>
          </cell>
          <cell r="D299">
            <v>16520</v>
          </cell>
          <cell r="E299">
            <v>16547</v>
          </cell>
          <cell r="F299">
            <v>0.5243174832760803</v>
          </cell>
          <cell r="G299">
            <v>-0.27722533598505394</v>
          </cell>
          <cell r="H299">
            <v>0.52873563218390807</v>
          </cell>
          <cell r="I299">
            <v>2</v>
          </cell>
          <cell r="J299">
            <v>6</v>
          </cell>
          <cell r="K299">
            <v>2</v>
          </cell>
        </row>
        <row r="300">
          <cell r="A300" t="str">
            <v>2023/09/12</v>
          </cell>
          <cell r="B300">
            <v>16435</v>
          </cell>
          <cell r="C300">
            <v>16503</v>
          </cell>
          <cell r="D300">
            <v>16423</v>
          </cell>
          <cell r="E300">
            <v>16491</v>
          </cell>
          <cell r="F300">
            <v>0.48676604806814722</v>
          </cell>
          <cell r="G300">
            <v>0.34073623364770311</v>
          </cell>
          <cell r="H300">
            <v>0.70000000000000018</v>
          </cell>
          <cell r="I300">
            <v>2</v>
          </cell>
          <cell r="J300">
            <v>8</v>
          </cell>
          <cell r="K300">
            <v>3</v>
          </cell>
        </row>
        <row r="301">
          <cell r="A301" t="str">
            <v>2023/09/09</v>
          </cell>
          <cell r="B301">
            <v>16573</v>
          </cell>
          <cell r="C301">
            <v>16598</v>
          </cell>
          <cell r="D301">
            <v>16525</v>
          </cell>
          <cell r="E301">
            <v>16570</v>
          </cell>
          <cell r="F301">
            <v>0.44047547215350263</v>
          </cell>
          <cell r="G301">
            <v>-1.8101731732335726E-2</v>
          </cell>
          <cell r="H301">
            <v>4.1095890410958909E-2</v>
          </cell>
          <cell r="I301">
            <v>1</v>
          </cell>
          <cell r="J301">
            <v>1</v>
          </cell>
          <cell r="K301">
            <v>2</v>
          </cell>
        </row>
        <row r="302">
          <cell r="A302" t="str">
            <v>2023/09/08</v>
          </cell>
          <cell r="B302">
            <v>16563</v>
          </cell>
          <cell r="C302">
            <v>16588</v>
          </cell>
          <cell r="D302">
            <v>16464</v>
          </cell>
          <cell r="E302">
            <v>16515</v>
          </cell>
          <cell r="F302">
            <v>0.74865664432771839</v>
          </cell>
          <cell r="G302">
            <v>-0.2898025719978265</v>
          </cell>
          <cell r="H302">
            <v>0.38709677419354843</v>
          </cell>
          <cell r="I302">
            <v>4</v>
          </cell>
          <cell r="J302">
            <v>4</v>
          </cell>
          <cell r="K302">
            <v>2</v>
          </cell>
        </row>
        <row r="303">
          <cell r="A303" t="str">
            <v>2023/09/07</v>
          </cell>
          <cell r="B303">
            <v>16710</v>
          </cell>
          <cell r="C303">
            <v>16710</v>
          </cell>
          <cell r="D303">
            <v>16568</v>
          </cell>
          <cell r="E303">
            <v>16609</v>
          </cell>
          <cell r="F303">
            <v>0.84979054458408143</v>
          </cell>
          <cell r="G303">
            <v>-0.60442848593656495</v>
          </cell>
          <cell r="H303">
            <v>0.71126760563380276</v>
          </cell>
          <cell r="I303">
            <v>5</v>
          </cell>
          <cell r="J303">
            <v>8</v>
          </cell>
          <cell r="K303">
            <v>3</v>
          </cell>
        </row>
        <row r="304">
          <cell r="A304" t="str">
            <v>2023/09/06</v>
          </cell>
          <cell r="B304">
            <v>16738</v>
          </cell>
          <cell r="C304">
            <v>16782</v>
          </cell>
          <cell r="D304">
            <v>16691</v>
          </cell>
          <cell r="E304">
            <v>16748</v>
          </cell>
          <cell r="F304">
            <v>0.54367307922093444</v>
          </cell>
          <cell r="G304">
            <v>5.9744294419882903E-2</v>
          </cell>
          <cell r="H304">
            <v>0.10989010989010989</v>
          </cell>
          <cell r="I304">
            <v>2</v>
          </cell>
          <cell r="J304">
            <v>2</v>
          </cell>
          <cell r="K304">
            <v>2</v>
          </cell>
        </row>
        <row r="305">
          <cell r="A305" t="str">
            <v>2023/09/05</v>
          </cell>
          <cell r="B305">
            <v>16788</v>
          </cell>
          <cell r="C305">
            <v>16792</v>
          </cell>
          <cell r="D305">
            <v>16724</v>
          </cell>
          <cell r="E305">
            <v>16747</v>
          </cell>
          <cell r="F305">
            <v>0.40505122706695257</v>
          </cell>
          <cell r="G305">
            <v>-0.24422206337860378</v>
          </cell>
          <cell r="H305">
            <v>0.60294117647058831</v>
          </cell>
          <cell r="I305">
            <v>1</v>
          </cell>
          <cell r="J305">
            <v>7</v>
          </cell>
          <cell r="K305">
            <v>3</v>
          </cell>
        </row>
        <row r="306">
          <cell r="A306" t="str">
            <v>2023/09/02</v>
          </cell>
          <cell r="B306">
            <v>16633</v>
          </cell>
          <cell r="C306">
            <v>16681</v>
          </cell>
          <cell r="D306">
            <v>16572</v>
          </cell>
          <cell r="E306">
            <v>16621</v>
          </cell>
          <cell r="F306">
            <v>0.65532375398304576</v>
          </cell>
          <cell r="G306">
            <v>-7.2145734383454577E-2</v>
          </cell>
          <cell r="H306">
            <v>0.11009174311926605</v>
          </cell>
          <cell r="I306">
            <v>3</v>
          </cell>
          <cell r="J306">
            <v>2</v>
          </cell>
          <cell r="K306">
            <v>2</v>
          </cell>
        </row>
        <row r="307">
          <cell r="A307" t="str">
            <v>2023/09/01</v>
          </cell>
          <cell r="B307">
            <v>16614</v>
          </cell>
          <cell r="C307">
            <v>16669</v>
          </cell>
          <cell r="D307">
            <v>16534</v>
          </cell>
          <cell r="E307">
            <v>16564</v>
          </cell>
          <cell r="F307">
            <v>0.81256771397616467</v>
          </cell>
          <cell r="G307">
            <v>-0.30095100517635731</v>
          </cell>
          <cell r="H307">
            <v>0.37037037037037041</v>
          </cell>
          <cell r="I307">
            <v>5</v>
          </cell>
          <cell r="J307">
            <v>4</v>
          </cell>
          <cell r="K307">
            <v>2</v>
          </cell>
        </row>
        <row r="308">
          <cell r="A308" t="str">
            <v>2023/08/31</v>
          </cell>
          <cell r="B308">
            <v>16715</v>
          </cell>
          <cell r="C308">
            <v>16747</v>
          </cell>
          <cell r="D308">
            <v>16672</v>
          </cell>
          <cell r="E308">
            <v>16729</v>
          </cell>
          <cell r="F308">
            <v>0.44869877355668564</v>
          </cell>
          <cell r="G308">
            <v>8.3757104397247983E-2</v>
          </cell>
          <cell r="H308">
            <v>0.18666666666666668</v>
          </cell>
          <cell r="I308">
            <v>2</v>
          </cell>
          <cell r="J308">
            <v>2</v>
          </cell>
          <cell r="K308">
            <v>2</v>
          </cell>
        </row>
        <row r="309">
          <cell r="A309" t="str">
            <v>2023/08/30</v>
          </cell>
          <cell r="B309">
            <v>16633</v>
          </cell>
          <cell r="C309">
            <v>16733</v>
          </cell>
          <cell r="D309">
            <v>16585</v>
          </cell>
          <cell r="E309">
            <v>16730</v>
          </cell>
          <cell r="F309">
            <v>0.88979739072927311</v>
          </cell>
          <cell r="G309">
            <v>0.58317801959959126</v>
          </cell>
          <cell r="H309">
            <v>0.65540540540540548</v>
          </cell>
          <cell r="I309">
            <v>5</v>
          </cell>
          <cell r="J309">
            <v>7</v>
          </cell>
          <cell r="K309">
            <v>3</v>
          </cell>
        </row>
        <row r="310">
          <cell r="A310" t="str">
            <v>2023/08/29</v>
          </cell>
          <cell r="B310">
            <v>16501</v>
          </cell>
          <cell r="C310">
            <v>16584</v>
          </cell>
          <cell r="D310">
            <v>16470</v>
          </cell>
          <cell r="E310">
            <v>16572</v>
          </cell>
          <cell r="F310">
            <v>0.69086722016847468</v>
          </cell>
          <cell r="G310">
            <v>0.43027695291194479</v>
          </cell>
          <cell r="H310">
            <v>0.6228070175438597</v>
          </cell>
          <cell r="I310">
            <v>4</v>
          </cell>
          <cell r="J310">
            <v>7</v>
          </cell>
          <cell r="K310">
            <v>3</v>
          </cell>
        </row>
        <row r="311">
          <cell r="A311" t="str">
            <v>2023/08/26</v>
          </cell>
          <cell r="B311">
            <v>16391</v>
          </cell>
          <cell r="C311">
            <v>16507</v>
          </cell>
          <cell r="D311">
            <v>16362</v>
          </cell>
          <cell r="E311">
            <v>16472</v>
          </cell>
          <cell r="F311">
            <v>0.88463181013971082</v>
          </cell>
          <cell r="G311">
            <v>0.49417363187114882</v>
          </cell>
          <cell r="H311">
            <v>0.55862068965517242</v>
          </cell>
          <cell r="I311">
            <v>5</v>
          </cell>
          <cell r="J311">
            <v>6</v>
          </cell>
          <cell r="K311">
            <v>2</v>
          </cell>
        </row>
        <row r="312">
          <cell r="A312" t="str">
            <v>2023/08/25</v>
          </cell>
          <cell r="B312">
            <v>16754</v>
          </cell>
          <cell r="C312">
            <v>16774</v>
          </cell>
          <cell r="D312">
            <v>16523</v>
          </cell>
          <cell r="E312">
            <v>16543</v>
          </cell>
          <cell r="F312">
            <v>1.4981496955950817</v>
          </cell>
          <cell r="G312">
            <v>-1.259400740121762</v>
          </cell>
          <cell r="H312">
            <v>0.84063745019920322</v>
          </cell>
          <cell r="I312">
            <v>8</v>
          </cell>
          <cell r="J312">
            <v>9</v>
          </cell>
          <cell r="K312">
            <v>4</v>
          </cell>
        </row>
        <row r="313">
          <cell r="A313" t="str">
            <v>2023/08/24</v>
          </cell>
          <cell r="B313">
            <v>16561</v>
          </cell>
          <cell r="C313">
            <v>16765</v>
          </cell>
          <cell r="D313">
            <v>16518</v>
          </cell>
          <cell r="E313">
            <v>16762</v>
          </cell>
          <cell r="F313">
            <v>1.4914558299619587</v>
          </cell>
          <cell r="G313">
            <v>1.2136948251917155</v>
          </cell>
          <cell r="H313">
            <v>0.81376518218623484</v>
          </cell>
          <cell r="I313">
            <v>8</v>
          </cell>
          <cell r="J313">
            <v>9</v>
          </cell>
          <cell r="K313">
            <v>4</v>
          </cell>
        </row>
        <row r="314">
          <cell r="A314" t="str">
            <v>2023/08/23</v>
          </cell>
          <cell r="B314">
            <v>16433</v>
          </cell>
          <cell r="C314">
            <v>16472</v>
          </cell>
          <cell r="D314">
            <v>16334</v>
          </cell>
          <cell r="E314">
            <v>16374</v>
          </cell>
          <cell r="F314">
            <v>0.83977362623988316</v>
          </cell>
          <cell r="G314">
            <v>-0.3590336517982109</v>
          </cell>
          <cell r="H314">
            <v>0.42753623188405793</v>
          </cell>
          <cell r="I314">
            <v>5</v>
          </cell>
          <cell r="J314">
            <v>5</v>
          </cell>
          <cell r="K314">
            <v>2</v>
          </cell>
        </row>
        <row r="315">
          <cell r="A315" t="str">
            <v>2023/08/22</v>
          </cell>
          <cell r="B315">
            <v>16341</v>
          </cell>
          <cell r="C315">
            <v>16484</v>
          </cell>
          <cell r="D315">
            <v>16335</v>
          </cell>
          <cell r="E315">
            <v>16474</v>
          </cell>
          <cell r="F315">
            <v>0.91181690227036294</v>
          </cell>
          <cell r="G315">
            <v>0.81390367786549167</v>
          </cell>
          <cell r="H315">
            <v>0.89261744966442946</v>
          </cell>
          <cell r="I315">
            <v>5</v>
          </cell>
          <cell r="J315">
            <v>9</v>
          </cell>
          <cell r="K315">
            <v>3</v>
          </cell>
        </row>
        <row r="316">
          <cell r="A316" t="str">
            <v>2023/08/19</v>
          </cell>
          <cell r="B316">
            <v>16348</v>
          </cell>
          <cell r="C316">
            <v>16393</v>
          </cell>
          <cell r="D316">
            <v>16266</v>
          </cell>
          <cell r="E316">
            <v>16372</v>
          </cell>
          <cell r="F316">
            <v>0.77685343772938587</v>
          </cell>
          <cell r="G316">
            <v>0.14680694886224616</v>
          </cell>
          <cell r="H316">
            <v>0.1889763779527559</v>
          </cell>
          <cell r="I316">
            <v>5</v>
          </cell>
          <cell r="J316">
            <v>2</v>
          </cell>
          <cell r="K316">
            <v>2</v>
          </cell>
        </row>
        <row r="317">
          <cell r="A317" t="str">
            <v>2023/08/18</v>
          </cell>
          <cell r="B317">
            <v>16502</v>
          </cell>
          <cell r="C317">
            <v>16545</v>
          </cell>
          <cell r="D317">
            <v>16389</v>
          </cell>
          <cell r="E317">
            <v>16400</v>
          </cell>
          <cell r="F317">
            <v>0.94533995879287369</v>
          </cell>
          <cell r="G317">
            <v>-0.61810689613380188</v>
          </cell>
          <cell r="H317">
            <v>0.65384615384615363</v>
          </cell>
          <cell r="I317">
            <v>5</v>
          </cell>
          <cell r="J317">
            <v>7</v>
          </cell>
          <cell r="K317">
            <v>3</v>
          </cell>
        </row>
        <row r="318">
          <cell r="A318" t="str">
            <v>2023/08/17</v>
          </cell>
          <cell r="B318">
            <v>16380</v>
          </cell>
          <cell r="C318">
            <v>16443</v>
          </cell>
          <cell r="D318">
            <v>16305</v>
          </cell>
          <cell r="E318">
            <v>16318</v>
          </cell>
          <cell r="F318">
            <v>0.8424908424908425</v>
          </cell>
          <cell r="G318">
            <v>-0.3785103785103785</v>
          </cell>
          <cell r="H318">
            <v>0.44927536231884058</v>
          </cell>
          <cell r="I318">
            <v>5</v>
          </cell>
          <cell r="J318">
            <v>5</v>
          </cell>
          <cell r="K318">
            <v>2</v>
          </cell>
        </row>
        <row r="319">
          <cell r="A319" t="str">
            <v>2023/08/16</v>
          </cell>
          <cell r="B319">
            <v>16420</v>
          </cell>
          <cell r="C319">
            <v>16438</v>
          </cell>
          <cell r="D319">
            <v>16324</v>
          </cell>
          <cell r="E319">
            <v>16335</v>
          </cell>
          <cell r="F319">
            <v>0.69427527405602929</v>
          </cell>
          <cell r="G319">
            <v>-0.51766138855054811</v>
          </cell>
          <cell r="H319">
            <v>0.74561403508771928</v>
          </cell>
          <cell r="I319">
            <v>4</v>
          </cell>
          <cell r="J319">
            <v>8</v>
          </cell>
          <cell r="K319">
            <v>3</v>
          </cell>
        </row>
        <row r="320">
          <cell r="A320" t="str">
            <v>2023/08/15</v>
          </cell>
          <cell r="B320">
            <v>16374</v>
          </cell>
          <cell r="C320">
            <v>16484</v>
          </cell>
          <cell r="D320">
            <v>16332</v>
          </cell>
          <cell r="E320">
            <v>16476</v>
          </cell>
          <cell r="F320">
            <v>0.92830096494442416</v>
          </cell>
          <cell r="G320">
            <v>0.62293880542323199</v>
          </cell>
          <cell r="H320">
            <v>0.67105263157894735</v>
          </cell>
          <cell r="I320">
            <v>5</v>
          </cell>
          <cell r="J320">
            <v>7</v>
          </cell>
          <cell r="K320">
            <v>3</v>
          </cell>
        </row>
        <row r="321">
          <cell r="A321" t="str">
            <v>2023/08/12</v>
          </cell>
          <cell r="B321">
            <v>16630</v>
          </cell>
          <cell r="C321">
            <v>16644</v>
          </cell>
          <cell r="D321">
            <v>16543</v>
          </cell>
          <cell r="E321">
            <v>16562</v>
          </cell>
          <cell r="F321">
            <v>0.60733613950691523</v>
          </cell>
          <cell r="G321">
            <v>-0.40889957907396274</v>
          </cell>
          <cell r="H321">
            <v>0.67326732673267331</v>
          </cell>
          <cell r="I321">
            <v>3</v>
          </cell>
          <cell r="J321">
            <v>7</v>
          </cell>
          <cell r="K321">
            <v>3</v>
          </cell>
        </row>
        <row r="322">
          <cell r="A322" t="str">
            <v>2023/08/11</v>
          </cell>
          <cell r="B322">
            <v>16652</v>
          </cell>
          <cell r="C322">
            <v>16793</v>
          </cell>
          <cell r="D322">
            <v>16628</v>
          </cell>
          <cell r="E322">
            <v>16677</v>
          </cell>
          <cell r="F322">
            <v>0.99087196733125149</v>
          </cell>
          <cell r="G322">
            <v>0.15013211626231082</v>
          </cell>
          <cell r="H322">
            <v>0.15151515151515149</v>
          </cell>
          <cell r="I322">
            <v>6</v>
          </cell>
          <cell r="J322">
            <v>2</v>
          </cell>
          <cell r="K322">
            <v>1</v>
          </cell>
        </row>
        <row r="323">
          <cell r="A323" t="str">
            <v>2023/08/10</v>
          </cell>
          <cell r="B323">
            <v>16863</v>
          </cell>
          <cell r="C323">
            <v>16917</v>
          </cell>
          <cell r="D323">
            <v>16733</v>
          </cell>
          <cell r="E323">
            <v>16776</v>
          </cell>
          <cell r="F323">
            <v>1.0911462966257488</v>
          </cell>
          <cell r="G323">
            <v>-0.51592243373065294</v>
          </cell>
          <cell r="H323">
            <v>0.47282608695652173</v>
          </cell>
          <cell r="I323">
            <v>7</v>
          </cell>
          <cell r="J323">
            <v>5</v>
          </cell>
          <cell r="K323">
            <v>1</v>
          </cell>
        </row>
        <row r="324">
          <cell r="A324" t="str">
            <v>2023/08/09</v>
          </cell>
          <cell r="B324">
            <v>16822</v>
          </cell>
          <cell r="C324">
            <v>16868</v>
          </cell>
          <cell r="D324">
            <v>16712</v>
          </cell>
          <cell r="E324">
            <v>16778</v>
          </cell>
          <cell r="F324">
            <v>0.92735703245749612</v>
          </cell>
          <cell r="G324">
            <v>-0.26156223992390915</v>
          </cell>
          <cell r="H324">
            <v>0.28205128205128205</v>
          </cell>
          <cell r="I324">
            <v>5</v>
          </cell>
          <cell r="J324">
            <v>3</v>
          </cell>
          <cell r="K324">
            <v>2</v>
          </cell>
        </row>
        <row r="325">
          <cell r="A325" t="str">
            <v>2023/08/08</v>
          </cell>
          <cell r="B325">
            <v>16996</v>
          </cell>
          <cell r="C325">
            <v>17052</v>
          </cell>
          <cell r="D325">
            <v>16933</v>
          </cell>
          <cell r="E325">
            <v>17025</v>
          </cell>
          <cell r="F325">
            <v>0.70016474464579903</v>
          </cell>
          <cell r="G325">
            <v>0.17062838314897624</v>
          </cell>
          <cell r="H325">
            <v>0.24369747899159666</v>
          </cell>
          <cell r="I325">
            <v>4</v>
          </cell>
          <cell r="J325">
            <v>3</v>
          </cell>
          <cell r="K325">
            <v>2</v>
          </cell>
        </row>
        <row r="326">
          <cell r="A326" t="str">
            <v>2023/08/05</v>
          </cell>
          <cell r="B326">
            <v>16824</v>
          </cell>
          <cell r="C326">
            <v>16924</v>
          </cell>
          <cell r="D326">
            <v>16725</v>
          </cell>
          <cell r="E326">
            <v>16771</v>
          </cell>
          <cell r="F326">
            <v>1.1828340466000951</v>
          </cell>
          <cell r="G326">
            <v>-0.3150261531145982</v>
          </cell>
          <cell r="H326">
            <v>0.26633165829145727</v>
          </cell>
          <cell r="I326">
            <v>7</v>
          </cell>
          <cell r="J326">
            <v>3</v>
          </cell>
          <cell r="K326">
            <v>1</v>
          </cell>
        </row>
        <row r="327">
          <cell r="A327" t="str">
            <v>2023/08/03</v>
          </cell>
          <cell r="B327">
            <v>16790</v>
          </cell>
          <cell r="C327">
            <v>16812</v>
          </cell>
          <cell r="D327">
            <v>16660</v>
          </cell>
          <cell r="E327">
            <v>16664</v>
          </cell>
          <cell r="F327">
            <v>0.90530077427039901</v>
          </cell>
          <cell r="G327">
            <v>-0.75044669446098866</v>
          </cell>
          <cell r="H327">
            <v>0.82894736842105265</v>
          </cell>
          <cell r="I327">
            <v>5</v>
          </cell>
          <cell r="J327">
            <v>9</v>
          </cell>
          <cell r="K327">
            <v>3</v>
          </cell>
        </row>
        <row r="328">
          <cell r="A328" t="str">
            <v>2023/08/02</v>
          </cell>
          <cell r="B328">
            <v>17182</v>
          </cell>
          <cell r="C328">
            <v>17195</v>
          </cell>
          <cell r="D328">
            <v>17101</v>
          </cell>
          <cell r="E328">
            <v>17143</v>
          </cell>
          <cell r="F328">
            <v>0.54708415783959963</v>
          </cell>
          <cell r="G328">
            <v>-0.22698172506111047</v>
          </cell>
          <cell r="H328">
            <v>0.41489361702127658</v>
          </cell>
          <cell r="I328">
            <v>2</v>
          </cell>
          <cell r="J328">
            <v>5</v>
          </cell>
          <cell r="K328">
            <v>2</v>
          </cell>
        </row>
        <row r="329">
          <cell r="A329" t="str">
            <v>2023/08/01</v>
          </cell>
          <cell r="B329">
            <v>17097</v>
          </cell>
          <cell r="C329">
            <v>17148</v>
          </cell>
          <cell r="D329">
            <v>17075</v>
          </cell>
          <cell r="E329">
            <v>17138</v>
          </cell>
          <cell r="F329">
            <v>0.42697549277651048</v>
          </cell>
          <cell r="G329">
            <v>0.23980815347721821</v>
          </cell>
          <cell r="H329">
            <v>0.56164383561643838</v>
          </cell>
          <cell r="I329">
            <v>1</v>
          </cell>
          <cell r="J329">
            <v>6</v>
          </cell>
          <cell r="K329">
            <v>2</v>
          </cell>
        </row>
        <row r="330">
          <cell r="A330" t="str">
            <v>2023/07/29</v>
          </cell>
          <cell r="B330">
            <v>17289</v>
          </cell>
          <cell r="C330">
            <v>17386</v>
          </cell>
          <cell r="D330">
            <v>17276</v>
          </cell>
          <cell r="E330">
            <v>17379</v>
          </cell>
          <cell r="F330">
            <v>0.63624269766903818</v>
          </cell>
          <cell r="G330">
            <v>0.52056220718375845</v>
          </cell>
          <cell r="H330">
            <v>0.81818181818181812</v>
          </cell>
          <cell r="I330">
            <v>3</v>
          </cell>
          <cell r="J330">
            <v>9</v>
          </cell>
          <cell r="K330">
            <v>3</v>
          </cell>
        </row>
        <row r="331">
          <cell r="A331" t="str">
            <v>2023/07/28</v>
          </cell>
          <cell r="B331">
            <v>17234</v>
          </cell>
          <cell r="C331">
            <v>17333</v>
          </cell>
          <cell r="D331">
            <v>17111</v>
          </cell>
          <cell r="E331">
            <v>17139</v>
          </cell>
          <cell r="F331">
            <v>1.288151328768713</v>
          </cell>
          <cell r="G331">
            <v>-0.55123592897760243</v>
          </cell>
          <cell r="H331">
            <v>0.42792792792792794</v>
          </cell>
          <cell r="I331">
            <v>8</v>
          </cell>
          <cell r="J331">
            <v>5</v>
          </cell>
          <cell r="K331">
            <v>1</v>
          </cell>
        </row>
        <row r="332">
          <cell r="A332" t="str">
            <v>2023/07/27</v>
          </cell>
          <cell r="B332">
            <v>17109</v>
          </cell>
          <cell r="C332">
            <v>17197</v>
          </cell>
          <cell r="D332">
            <v>17033</v>
          </cell>
          <cell r="E332">
            <v>17142</v>
          </cell>
          <cell r="F332">
            <v>0.95855982231574033</v>
          </cell>
          <cell r="G332">
            <v>0.19288093985621604</v>
          </cell>
          <cell r="H332">
            <v>0.20121951219512196</v>
          </cell>
          <cell r="I332">
            <v>5</v>
          </cell>
          <cell r="J332">
            <v>3</v>
          </cell>
          <cell r="K332">
            <v>2</v>
          </cell>
        </row>
        <row r="333">
          <cell r="A333" t="str">
            <v>2023/07/26</v>
          </cell>
          <cell r="B333">
            <v>17199</v>
          </cell>
          <cell r="C333">
            <v>17266</v>
          </cell>
          <cell r="D333">
            <v>17193</v>
          </cell>
          <cell r="E333">
            <v>17246</v>
          </cell>
          <cell r="F333">
            <v>0.42444328158613875</v>
          </cell>
          <cell r="G333">
            <v>0.27327170184313043</v>
          </cell>
          <cell r="H333">
            <v>0.64383561643835618</v>
          </cell>
          <cell r="I333">
            <v>1</v>
          </cell>
          <cell r="J333">
            <v>7</v>
          </cell>
          <cell r="K333">
            <v>3</v>
          </cell>
        </row>
        <row r="334">
          <cell r="A334" t="str">
            <v>2023/07/25</v>
          </cell>
          <cell r="B334">
            <v>16980</v>
          </cell>
          <cell r="C334">
            <v>17095</v>
          </cell>
          <cell r="D334">
            <v>16973</v>
          </cell>
          <cell r="E334">
            <v>17083</v>
          </cell>
          <cell r="F334">
            <v>0.71849234393404005</v>
          </cell>
          <cell r="G334">
            <v>0.60659599528857477</v>
          </cell>
          <cell r="H334">
            <v>0.84426229508196715</v>
          </cell>
          <cell r="I334">
            <v>4</v>
          </cell>
          <cell r="J334">
            <v>9</v>
          </cell>
          <cell r="K334">
            <v>3</v>
          </cell>
        </row>
        <row r="335">
          <cell r="A335" t="str">
            <v>2023/07/22</v>
          </cell>
          <cell r="B335">
            <v>16952</v>
          </cell>
          <cell r="C335">
            <v>16972</v>
          </cell>
          <cell r="D335">
            <v>16890</v>
          </cell>
          <cell r="E335">
            <v>16912</v>
          </cell>
          <cell r="F335">
            <v>0.48371873525247755</v>
          </cell>
          <cell r="G335">
            <v>-0.23596035865974516</v>
          </cell>
          <cell r="H335">
            <v>0.48780487804878053</v>
          </cell>
          <cell r="I335">
            <v>2</v>
          </cell>
          <cell r="J335">
            <v>5</v>
          </cell>
          <cell r="K335">
            <v>2</v>
          </cell>
        </row>
        <row r="336">
          <cell r="A336" t="str">
            <v>2023/07/21</v>
          </cell>
          <cell r="B336">
            <v>17010</v>
          </cell>
          <cell r="C336">
            <v>17020</v>
          </cell>
          <cell r="D336">
            <v>16834</v>
          </cell>
          <cell r="E336">
            <v>16856</v>
          </cell>
          <cell r="F336">
            <v>1.0934744268077601</v>
          </cell>
          <cell r="G336">
            <v>-0.90534979423868311</v>
          </cell>
          <cell r="H336">
            <v>0.82795698924731187</v>
          </cell>
          <cell r="I336">
            <v>7</v>
          </cell>
          <cell r="J336">
            <v>9</v>
          </cell>
          <cell r="K336">
            <v>4</v>
          </cell>
        </row>
        <row r="337">
          <cell r="A337" t="str">
            <v>2023/07/20</v>
          </cell>
          <cell r="B337">
            <v>17095</v>
          </cell>
          <cell r="C337">
            <v>17139</v>
          </cell>
          <cell r="D337">
            <v>17011</v>
          </cell>
          <cell r="E337">
            <v>17056</v>
          </cell>
          <cell r="F337">
            <v>0.74875694647557767</v>
          </cell>
          <cell r="G337">
            <v>-0.22813688212927757</v>
          </cell>
          <cell r="H337">
            <v>0.3046875</v>
          </cell>
          <cell r="I337">
            <v>4</v>
          </cell>
          <cell r="J337">
            <v>4</v>
          </cell>
          <cell r="K337">
            <v>2</v>
          </cell>
        </row>
        <row r="338">
          <cell r="A338" t="str">
            <v>2023/07/19</v>
          </cell>
          <cell r="B338">
            <v>17225</v>
          </cell>
          <cell r="C338">
            <v>17294</v>
          </cell>
          <cell r="D338">
            <v>17177</v>
          </cell>
          <cell r="E338">
            <v>17271</v>
          </cell>
          <cell r="F338">
            <v>0.67924528301886788</v>
          </cell>
          <cell r="G338">
            <v>0.26705370101596515</v>
          </cell>
          <cell r="H338">
            <v>0.39316239316239315</v>
          </cell>
          <cell r="I338">
            <v>4</v>
          </cell>
          <cell r="J338">
            <v>4</v>
          </cell>
          <cell r="K338">
            <v>2</v>
          </cell>
        </row>
        <row r="339">
          <cell r="A339" t="str">
            <v>2023/07/18</v>
          </cell>
          <cell r="B339">
            <v>17301</v>
          </cell>
          <cell r="C339">
            <v>17339</v>
          </cell>
          <cell r="D339">
            <v>17234</v>
          </cell>
          <cell r="E339">
            <v>17333</v>
          </cell>
          <cell r="F339">
            <v>0.60690133518293732</v>
          </cell>
          <cell r="G339">
            <v>0.1849604069128952</v>
          </cell>
          <cell r="H339">
            <v>0.30476190476190479</v>
          </cell>
          <cell r="I339">
            <v>3</v>
          </cell>
          <cell r="J339">
            <v>4</v>
          </cell>
          <cell r="K339">
            <v>2</v>
          </cell>
        </row>
        <row r="340">
          <cell r="A340" t="str">
            <v>2023/07/15</v>
          </cell>
          <cell r="B340">
            <v>17274</v>
          </cell>
          <cell r="C340">
            <v>17357</v>
          </cell>
          <cell r="D340">
            <v>17222</v>
          </cell>
          <cell r="E340">
            <v>17243</v>
          </cell>
          <cell r="F340">
            <v>0.7815213615838833</v>
          </cell>
          <cell r="G340">
            <v>-0.17946046080815098</v>
          </cell>
          <cell r="H340">
            <v>0.22962962962962963</v>
          </cell>
          <cell r="I340">
            <v>5</v>
          </cell>
          <cell r="J340">
            <v>3</v>
          </cell>
          <cell r="K340">
            <v>2</v>
          </cell>
        </row>
        <row r="341">
          <cell r="A341" t="str">
            <v>2023/07/14</v>
          </cell>
          <cell r="B341">
            <v>17095</v>
          </cell>
          <cell r="C341">
            <v>17250</v>
          </cell>
          <cell r="D341">
            <v>17083</v>
          </cell>
          <cell r="E341">
            <v>17235</v>
          </cell>
          <cell r="F341">
            <v>0.9768938286048553</v>
          </cell>
          <cell r="G341">
            <v>0.81895291020766314</v>
          </cell>
          <cell r="H341">
            <v>0.83832335329341323</v>
          </cell>
          <cell r="I341">
            <v>5</v>
          </cell>
          <cell r="J341">
            <v>9</v>
          </cell>
          <cell r="K341">
            <v>3</v>
          </cell>
        </row>
        <row r="342">
          <cell r="A342" t="str">
            <v>2023/07/13</v>
          </cell>
          <cell r="B342">
            <v>16907</v>
          </cell>
          <cell r="C342">
            <v>17116</v>
          </cell>
          <cell r="D342">
            <v>16888</v>
          </cell>
          <cell r="E342">
            <v>17094</v>
          </cell>
          <cell r="F342">
            <v>1.3485538534334891</v>
          </cell>
          <cell r="G342">
            <v>1.1060507482108002</v>
          </cell>
          <cell r="H342">
            <v>0.82017543859649111</v>
          </cell>
          <cell r="I342">
            <v>8</v>
          </cell>
          <cell r="J342">
            <v>9</v>
          </cell>
          <cell r="K342">
            <v>4</v>
          </cell>
        </row>
        <row r="343">
          <cell r="A343" t="str">
            <v>2023/07/12</v>
          </cell>
          <cell r="B343">
            <v>16900</v>
          </cell>
          <cell r="C343">
            <v>16940</v>
          </cell>
          <cell r="D343">
            <v>16811</v>
          </cell>
          <cell r="E343">
            <v>16913</v>
          </cell>
          <cell r="F343">
            <v>0.76331360946745563</v>
          </cell>
          <cell r="G343">
            <v>7.6923076923076927E-2</v>
          </cell>
          <cell r="H343">
            <v>0.10077519379844961</v>
          </cell>
          <cell r="I343">
            <v>5</v>
          </cell>
          <cell r="J343">
            <v>2</v>
          </cell>
          <cell r="K343">
            <v>2</v>
          </cell>
        </row>
        <row r="344">
          <cell r="A344" t="str">
            <v>2023/07/11</v>
          </cell>
          <cell r="B344">
            <v>16569</v>
          </cell>
          <cell r="C344">
            <v>16721</v>
          </cell>
          <cell r="D344">
            <v>16560</v>
          </cell>
          <cell r="E344">
            <v>16704</v>
          </cell>
          <cell r="F344">
            <v>0.97169412758766371</v>
          </cell>
          <cell r="G344">
            <v>0.81477457903313422</v>
          </cell>
          <cell r="H344">
            <v>0.83850931677018636</v>
          </cell>
          <cell r="I344">
            <v>5</v>
          </cell>
          <cell r="J344">
            <v>9</v>
          </cell>
          <cell r="K344">
            <v>3</v>
          </cell>
        </row>
        <row r="345">
          <cell r="A345" t="str">
            <v>2023/07/08</v>
          </cell>
          <cell r="B345">
            <v>16619</v>
          </cell>
          <cell r="C345">
            <v>16760</v>
          </cell>
          <cell r="D345">
            <v>16567</v>
          </cell>
          <cell r="E345">
            <v>16665</v>
          </cell>
          <cell r="F345">
            <v>1.1613213791443528</v>
          </cell>
          <cell r="G345">
            <v>0.27679162404476804</v>
          </cell>
          <cell r="H345">
            <v>0.23834196891191708</v>
          </cell>
          <cell r="I345">
            <v>7</v>
          </cell>
          <cell r="J345">
            <v>3</v>
          </cell>
          <cell r="K345">
            <v>1</v>
          </cell>
        </row>
        <row r="346">
          <cell r="A346" t="str">
            <v>2023/07/07</v>
          </cell>
          <cell r="B346">
            <v>16686</v>
          </cell>
          <cell r="C346">
            <v>16716</v>
          </cell>
          <cell r="D346">
            <v>16520</v>
          </cell>
          <cell r="E346">
            <v>16579</v>
          </cell>
          <cell r="F346">
            <v>1.1746374205921131</v>
          </cell>
          <cell r="G346">
            <v>-0.6412561428742658</v>
          </cell>
          <cell r="H346">
            <v>0.54591836734693877</v>
          </cell>
          <cell r="I346">
            <v>7</v>
          </cell>
          <cell r="J346">
            <v>6</v>
          </cell>
          <cell r="K346">
            <v>1</v>
          </cell>
        </row>
        <row r="347">
          <cell r="A347" t="str">
            <v>2023/07/06</v>
          </cell>
          <cell r="B347">
            <v>16969</v>
          </cell>
          <cell r="C347">
            <v>16972</v>
          </cell>
          <cell r="D347">
            <v>16894</v>
          </cell>
          <cell r="E347">
            <v>16905</v>
          </cell>
          <cell r="F347">
            <v>0.45966173610701866</v>
          </cell>
          <cell r="G347">
            <v>-0.37715834757498967</v>
          </cell>
          <cell r="H347">
            <v>0.82051282051282048</v>
          </cell>
          <cell r="I347">
            <v>2</v>
          </cell>
          <cell r="J347">
            <v>9</v>
          </cell>
          <cell r="K347">
            <v>3</v>
          </cell>
        </row>
        <row r="348">
          <cell r="A348" t="str">
            <v>2023/07/05</v>
          </cell>
          <cell r="B348">
            <v>17112</v>
          </cell>
          <cell r="C348">
            <v>17125</v>
          </cell>
          <cell r="D348">
            <v>17082</v>
          </cell>
          <cell r="E348">
            <v>17084</v>
          </cell>
          <cell r="F348">
            <v>0.2512856474988312</v>
          </cell>
          <cell r="G348">
            <v>-0.16362786348761105</v>
          </cell>
          <cell r="H348">
            <v>0.65116279069767458</v>
          </cell>
          <cell r="I348">
            <v>1</v>
          </cell>
          <cell r="J348">
            <v>7</v>
          </cell>
          <cell r="K348">
            <v>3</v>
          </cell>
        </row>
        <row r="349">
          <cell r="A349" t="str">
            <v>2023/07/04</v>
          </cell>
          <cell r="B349">
            <v>17040</v>
          </cell>
          <cell r="C349">
            <v>17077</v>
          </cell>
          <cell r="D349">
            <v>16992</v>
          </cell>
          <cell r="E349">
            <v>17019</v>
          </cell>
          <cell r="F349">
            <v>0.49882629107981219</v>
          </cell>
          <cell r="G349">
            <v>-0.12323943661971831</v>
          </cell>
          <cell r="H349">
            <v>0.24705882352941178</v>
          </cell>
          <cell r="I349">
            <v>2</v>
          </cell>
          <cell r="J349">
            <v>3</v>
          </cell>
          <cell r="K349">
            <v>2</v>
          </cell>
        </row>
        <row r="350">
          <cell r="A350" t="str">
            <v>2023/07/01</v>
          </cell>
          <cell r="B350">
            <v>16776</v>
          </cell>
          <cell r="C350">
            <v>16905</v>
          </cell>
          <cell r="D350">
            <v>16775</v>
          </cell>
          <cell r="E350">
            <v>16865</v>
          </cell>
          <cell r="F350">
            <v>0.77491654744873628</v>
          </cell>
          <cell r="G350">
            <v>0.53051979017644257</v>
          </cell>
          <cell r="H350">
            <v>0.68461538461538463</v>
          </cell>
          <cell r="I350">
            <v>5</v>
          </cell>
          <cell r="J350">
            <v>7</v>
          </cell>
          <cell r="K350">
            <v>3</v>
          </cell>
        </row>
        <row r="351">
          <cell r="A351" t="str">
            <v>2023/06/30</v>
          </cell>
          <cell r="B351">
            <v>16744</v>
          </cell>
          <cell r="C351">
            <v>16764</v>
          </cell>
          <cell r="D351">
            <v>16695</v>
          </cell>
          <cell r="E351">
            <v>16737</v>
          </cell>
          <cell r="F351">
            <v>0.41208791208791212</v>
          </cell>
          <cell r="G351">
            <v>-4.1806020066889632E-2</v>
          </cell>
          <cell r="H351">
            <v>0.10144927536231883</v>
          </cell>
          <cell r="I351">
            <v>1</v>
          </cell>
          <cell r="J351">
            <v>2</v>
          </cell>
          <cell r="K351">
            <v>2</v>
          </cell>
        </row>
        <row r="352">
          <cell r="A352" t="str">
            <v>2023/06/29</v>
          </cell>
          <cell r="B352">
            <v>16766</v>
          </cell>
          <cell r="C352">
            <v>16822</v>
          </cell>
          <cell r="D352">
            <v>16719</v>
          </cell>
          <cell r="E352">
            <v>16805</v>
          </cell>
          <cell r="F352">
            <v>0.6143385422879637</v>
          </cell>
          <cell r="G352">
            <v>0.23261362280806394</v>
          </cell>
          <cell r="H352">
            <v>0.37864077669902918</v>
          </cell>
          <cell r="I352">
            <v>3</v>
          </cell>
          <cell r="J352">
            <v>4</v>
          </cell>
          <cell r="K352">
            <v>2</v>
          </cell>
        </row>
        <row r="353">
          <cell r="A353" t="str">
            <v>2023/06/28</v>
          </cell>
          <cell r="B353">
            <v>16743</v>
          </cell>
          <cell r="C353">
            <v>16846</v>
          </cell>
          <cell r="D353">
            <v>16725</v>
          </cell>
          <cell r="E353">
            <v>16832</v>
          </cell>
          <cell r="F353">
            <v>0.72269007943618224</v>
          </cell>
          <cell r="G353">
            <v>0.53156543032909276</v>
          </cell>
          <cell r="H353">
            <v>0.73553719008264473</v>
          </cell>
          <cell r="I353">
            <v>4</v>
          </cell>
          <cell r="J353">
            <v>8</v>
          </cell>
          <cell r="K353">
            <v>3</v>
          </cell>
        </row>
        <row r="354">
          <cell r="A354" t="str">
            <v>2023/06/27</v>
          </cell>
          <cell r="B354">
            <v>16872</v>
          </cell>
          <cell r="C354">
            <v>16906</v>
          </cell>
          <cell r="D354">
            <v>16790</v>
          </cell>
          <cell r="E354">
            <v>16794</v>
          </cell>
          <cell r="F354">
            <v>0.68752963489805596</v>
          </cell>
          <cell r="G354">
            <v>-0.46230440967283076</v>
          </cell>
          <cell r="H354">
            <v>0.67241379310344829</v>
          </cell>
          <cell r="I354">
            <v>4</v>
          </cell>
          <cell r="J354">
            <v>7</v>
          </cell>
          <cell r="K354">
            <v>3</v>
          </cell>
        </row>
        <row r="355">
          <cell r="A355" t="str">
            <v>2023/06/22</v>
          </cell>
          <cell r="B355">
            <v>17008</v>
          </cell>
          <cell r="C355">
            <v>17022</v>
          </cell>
          <cell r="D355">
            <v>16909</v>
          </cell>
          <cell r="E355">
            <v>16924</v>
          </cell>
          <cell r="F355">
            <v>0.6643932267168392</v>
          </cell>
          <cell r="G355">
            <v>-0.49388523047977423</v>
          </cell>
          <cell r="H355">
            <v>0.74336283185840701</v>
          </cell>
          <cell r="I355">
            <v>3</v>
          </cell>
          <cell r="J355">
            <v>8</v>
          </cell>
          <cell r="K355">
            <v>3</v>
          </cell>
        </row>
        <row r="356">
          <cell r="A356" t="str">
            <v>2023/06/21</v>
          </cell>
          <cell r="B356">
            <v>17185</v>
          </cell>
          <cell r="C356">
            <v>17204</v>
          </cell>
          <cell r="D356">
            <v>17135</v>
          </cell>
          <cell r="E356">
            <v>17162</v>
          </cell>
          <cell r="F356">
            <v>0.40151294733779463</v>
          </cell>
          <cell r="G356">
            <v>-0.13383764911259818</v>
          </cell>
          <cell r="H356">
            <v>0.33333333333333326</v>
          </cell>
          <cell r="I356">
            <v>1</v>
          </cell>
          <cell r="J356">
            <v>4</v>
          </cell>
          <cell r="K356">
            <v>2</v>
          </cell>
        </row>
        <row r="357">
          <cell r="A357" t="str">
            <v>2023/06/20</v>
          </cell>
          <cell r="B357">
            <v>17260</v>
          </cell>
          <cell r="C357">
            <v>17269</v>
          </cell>
          <cell r="D357">
            <v>17208</v>
          </cell>
          <cell r="E357">
            <v>17232</v>
          </cell>
          <cell r="F357">
            <v>0.35341830822711473</v>
          </cell>
          <cell r="G357">
            <v>-0.16222479721900346</v>
          </cell>
          <cell r="H357">
            <v>0.45901639344262291</v>
          </cell>
          <cell r="I357">
            <v>1</v>
          </cell>
          <cell r="J357">
            <v>5</v>
          </cell>
          <cell r="K357">
            <v>2</v>
          </cell>
        </row>
        <row r="358">
          <cell r="A358" t="str">
            <v>2023/06/17</v>
          </cell>
          <cell r="B358">
            <v>17263</v>
          </cell>
          <cell r="C358">
            <v>17311</v>
          </cell>
          <cell r="D358">
            <v>17207</v>
          </cell>
          <cell r="E358">
            <v>17217</v>
          </cell>
          <cell r="F358">
            <v>0.60244453455366975</v>
          </cell>
          <cell r="G358">
            <v>-0.26646585182181542</v>
          </cell>
          <cell r="H358">
            <v>0.44230769230769224</v>
          </cell>
          <cell r="I358">
            <v>3</v>
          </cell>
          <cell r="J358">
            <v>5</v>
          </cell>
          <cell r="K358">
            <v>2</v>
          </cell>
        </row>
        <row r="359">
          <cell r="A359" t="str">
            <v>2023/06/16</v>
          </cell>
          <cell r="B359">
            <v>17330</v>
          </cell>
          <cell r="C359">
            <v>17366</v>
          </cell>
          <cell r="D359">
            <v>17271</v>
          </cell>
          <cell r="E359">
            <v>17340</v>
          </cell>
          <cell r="F359">
            <v>0.54818234275822275</v>
          </cell>
          <cell r="G359">
            <v>5.770340450086555E-2</v>
          </cell>
          <cell r="H359">
            <v>0.10526315789473684</v>
          </cell>
          <cell r="I359">
            <v>2</v>
          </cell>
          <cell r="J359">
            <v>2</v>
          </cell>
          <cell r="K359">
            <v>2</v>
          </cell>
        </row>
        <row r="360">
          <cell r="A360" t="str">
            <v>2023/06/15</v>
          </cell>
          <cell r="B360">
            <v>17177</v>
          </cell>
          <cell r="C360">
            <v>17272</v>
          </cell>
          <cell r="D360">
            <v>17154</v>
          </cell>
          <cell r="E360">
            <v>17261</v>
          </cell>
          <cell r="F360">
            <v>0.68696512778715724</v>
          </cell>
          <cell r="G360">
            <v>0.48902602317051874</v>
          </cell>
          <cell r="H360">
            <v>0.71186440677966101</v>
          </cell>
          <cell r="I360">
            <v>4</v>
          </cell>
          <cell r="J360">
            <v>8</v>
          </cell>
          <cell r="K360">
            <v>3</v>
          </cell>
        </row>
        <row r="361">
          <cell r="A361" t="str">
            <v>2023/06/14</v>
          </cell>
          <cell r="B361">
            <v>17237</v>
          </cell>
          <cell r="C361">
            <v>17320</v>
          </cell>
          <cell r="D361">
            <v>17195</v>
          </cell>
          <cell r="E361">
            <v>17235</v>
          </cell>
          <cell r="F361">
            <v>0.72518419678598367</v>
          </cell>
          <cell r="G361">
            <v>-1.1602947148575739E-2</v>
          </cell>
          <cell r="H361">
            <v>1.6E-2</v>
          </cell>
          <cell r="I361">
            <v>4</v>
          </cell>
          <cell r="J361">
            <v>1</v>
          </cell>
          <cell r="K361">
            <v>2</v>
          </cell>
        </row>
        <row r="362">
          <cell r="A362" t="str">
            <v>2023/06/13</v>
          </cell>
          <cell r="B362">
            <v>16948</v>
          </cell>
          <cell r="C362">
            <v>17088</v>
          </cell>
          <cell r="D362">
            <v>16932</v>
          </cell>
          <cell r="E362">
            <v>17085</v>
          </cell>
          <cell r="F362">
            <v>0.92046259145621911</v>
          </cell>
          <cell r="G362">
            <v>0.80835496813783325</v>
          </cell>
          <cell r="H362">
            <v>0.87820512820512797</v>
          </cell>
          <cell r="I362">
            <v>5</v>
          </cell>
          <cell r="J362">
            <v>9</v>
          </cell>
          <cell r="K362">
            <v>3</v>
          </cell>
        </row>
        <row r="363">
          <cell r="A363" t="str">
            <v>2023/06/10</v>
          </cell>
          <cell r="B363">
            <v>16888</v>
          </cell>
          <cell r="C363">
            <v>16987</v>
          </cell>
          <cell r="D363">
            <v>16853</v>
          </cell>
          <cell r="E363">
            <v>16930</v>
          </cell>
          <cell r="F363">
            <v>0.79346281383230688</v>
          </cell>
          <cell r="G363">
            <v>0.24869729985788724</v>
          </cell>
          <cell r="H363">
            <v>0.31343283582089554</v>
          </cell>
          <cell r="I363">
            <v>5</v>
          </cell>
          <cell r="J363">
            <v>4</v>
          </cell>
          <cell r="K363">
            <v>2</v>
          </cell>
        </row>
        <row r="364">
          <cell r="A364" t="str">
            <v>2023/06/09</v>
          </cell>
          <cell r="B364">
            <v>16716</v>
          </cell>
          <cell r="C364">
            <v>16841</v>
          </cell>
          <cell r="D364">
            <v>16714</v>
          </cell>
          <cell r="E364">
            <v>16806</v>
          </cell>
          <cell r="F364">
            <v>0.75975113663555882</v>
          </cell>
          <cell r="G364">
            <v>0.53840631730078969</v>
          </cell>
          <cell r="H364">
            <v>0.70866141732283461</v>
          </cell>
          <cell r="I364">
            <v>5</v>
          </cell>
          <cell r="J364">
            <v>8</v>
          </cell>
          <cell r="K364">
            <v>3</v>
          </cell>
        </row>
        <row r="365">
          <cell r="A365" t="str">
            <v>2023/06/08</v>
          </cell>
          <cell r="B365">
            <v>16878</v>
          </cell>
          <cell r="C365">
            <v>16963</v>
          </cell>
          <cell r="D365">
            <v>16844</v>
          </cell>
          <cell r="E365">
            <v>16850</v>
          </cell>
          <cell r="F365">
            <v>0.70505984121341392</v>
          </cell>
          <cell r="G365">
            <v>-0.16589643322668562</v>
          </cell>
          <cell r="H365">
            <v>0.23529411764705882</v>
          </cell>
          <cell r="I365">
            <v>4</v>
          </cell>
          <cell r="J365">
            <v>3</v>
          </cell>
          <cell r="K365">
            <v>2</v>
          </cell>
        </row>
        <row r="366">
          <cell r="A366" t="str">
            <v>2023/06/07</v>
          </cell>
          <cell r="B366">
            <v>16735</v>
          </cell>
          <cell r="C366">
            <v>16807</v>
          </cell>
          <cell r="D366">
            <v>16704</v>
          </cell>
          <cell r="E366">
            <v>16788</v>
          </cell>
          <cell r="F366">
            <v>0.61547654616074099</v>
          </cell>
          <cell r="G366">
            <v>0.31670152375261429</v>
          </cell>
          <cell r="H366">
            <v>0.5145631067961165</v>
          </cell>
          <cell r="I366">
            <v>3</v>
          </cell>
          <cell r="J366">
            <v>6</v>
          </cell>
          <cell r="K366">
            <v>2</v>
          </cell>
        </row>
        <row r="367">
          <cell r="A367" t="str">
            <v>2023/06/06</v>
          </cell>
          <cell r="B367">
            <v>16691</v>
          </cell>
          <cell r="C367">
            <v>16736</v>
          </cell>
          <cell r="D367">
            <v>16660</v>
          </cell>
          <cell r="E367">
            <v>16699</v>
          </cell>
          <cell r="F367">
            <v>0.45533521059253496</v>
          </cell>
          <cell r="G367">
            <v>4.7930022167635249E-2</v>
          </cell>
          <cell r="H367">
            <v>0.10526315789473682</v>
          </cell>
          <cell r="I367">
            <v>2</v>
          </cell>
          <cell r="J367">
            <v>2</v>
          </cell>
          <cell r="K367">
            <v>2</v>
          </cell>
        </row>
        <row r="368">
          <cell r="A368" t="str">
            <v>2023/06/03</v>
          </cell>
          <cell r="B368">
            <v>16720</v>
          </cell>
          <cell r="C368">
            <v>16800</v>
          </cell>
          <cell r="D368">
            <v>16714</v>
          </cell>
          <cell r="E368">
            <v>16762</v>
          </cell>
          <cell r="F368">
            <v>0.51435406698564601</v>
          </cell>
          <cell r="G368">
            <v>0.25119617224880381</v>
          </cell>
          <cell r="H368">
            <v>0.48837209302325568</v>
          </cell>
          <cell r="I368">
            <v>2</v>
          </cell>
          <cell r="J368">
            <v>5</v>
          </cell>
          <cell r="K368">
            <v>2</v>
          </cell>
        </row>
        <row r="369">
          <cell r="A369" t="str">
            <v>2023/06/02</v>
          </cell>
          <cell r="B369">
            <v>16473</v>
          </cell>
          <cell r="C369">
            <v>16594</v>
          </cell>
          <cell r="D369">
            <v>16453</v>
          </cell>
          <cell r="E369">
            <v>16564</v>
          </cell>
          <cell r="F369">
            <v>0.85594609360772167</v>
          </cell>
          <cell r="G369">
            <v>0.55241911005888422</v>
          </cell>
          <cell r="H369">
            <v>0.64539007092198586</v>
          </cell>
          <cell r="I369">
            <v>5</v>
          </cell>
          <cell r="J369">
            <v>7</v>
          </cell>
          <cell r="K369">
            <v>3</v>
          </cell>
        </row>
        <row r="370">
          <cell r="A370" t="str">
            <v>2023/06/01</v>
          </cell>
          <cell r="B370">
            <v>16491</v>
          </cell>
          <cell r="C370">
            <v>16541</v>
          </cell>
          <cell r="D370">
            <v>16395</v>
          </cell>
          <cell r="E370">
            <v>16442</v>
          </cell>
          <cell r="F370">
            <v>0.88533139288096541</v>
          </cell>
          <cell r="G370">
            <v>-0.29713176884361164</v>
          </cell>
          <cell r="H370">
            <v>0.33561643835616434</v>
          </cell>
          <cell r="I370">
            <v>5</v>
          </cell>
          <cell r="J370">
            <v>4</v>
          </cell>
          <cell r="K370">
            <v>2</v>
          </cell>
        </row>
        <row r="371">
          <cell r="A371" t="str">
            <v>2023/05/31</v>
          </cell>
          <cell r="B371">
            <v>16592</v>
          </cell>
          <cell r="C371">
            <v>16724</v>
          </cell>
          <cell r="D371">
            <v>16517</v>
          </cell>
          <cell r="E371">
            <v>16563</v>
          </cell>
          <cell r="F371">
            <v>1.2475891996142721</v>
          </cell>
          <cell r="G371">
            <v>-0.1747830279652845</v>
          </cell>
          <cell r="H371">
            <v>0.14009661835748793</v>
          </cell>
          <cell r="I371">
            <v>7</v>
          </cell>
          <cell r="J371">
            <v>2</v>
          </cell>
          <cell r="K371">
            <v>1</v>
          </cell>
        </row>
        <row r="372">
          <cell r="A372" t="str">
            <v>2023/05/30</v>
          </cell>
          <cell r="B372">
            <v>16576</v>
          </cell>
          <cell r="C372">
            <v>16588</v>
          </cell>
          <cell r="D372">
            <v>16526</v>
          </cell>
          <cell r="E372">
            <v>16570</v>
          </cell>
          <cell r="F372">
            <v>0.37403474903474904</v>
          </cell>
          <cell r="G372">
            <v>-3.6196911196911194E-2</v>
          </cell>
          <cell r="H372">
            <v>9.6774193548387094E-2</v>
          </cell>
          <cell r="I372">
            <v>1</v>
          </cell>
          <cell r="J372">
            <v>1</v>
          </cell>
          <cell r="K372">
            <v>2</v>
          </cell>
        </row>
        <row r="373">
          <cell r="A373" t="str">
            <v>2023/05/27</v>
          </cell>
          <cell r="B373">
            <v>16456</v>
          </cell>
          <cell r="C373">
            <v>16650</v>
          </cell>
          <cell r="D373">
            <v>16442</v>
          </cell>
          <cell r="E373">
            <v>16601</v>
          </cell>
          <cell r="F373">
            <v>1.2639766650461837</v>
          </cell>
          <cell r="G373">
            <v>0.8811375789985415</v>
          </cell>
          <cell r="H373">
            <v>0.69711538461538458</v>
          </cell>
          <cell r="I373">
            <v>8</v>
          </cell>
          <cell r="J373">
            <v>7</v>
          </cell>
          <cell r="K373">
            <v>4</v>
          </cell>
        </row>
        <row r="374">
          <cell r="A374" t="str">
            <v>2023/05/26</v>
          </cell>
          <cell r="B374">
            <v>16224</v>
          </cell>
          <cell r="C374">
            <v>16379</v>
          </cell>
          <cell r="D374">
            <v>16196</v>
          </cell>
          <cell r="E374">
            <v>16378</v>
          </cell>
          <cell r="F374">
            <v>1.1279585798816569</v>
          </cell>
          <cell r="G374">
            <v>0.94921104536489154</v>
          </cell>
          <cell r="H374">
            <v>0.84153005464480868</v>
          </cell>
          <cell r="I374">
            <v>7</v>
          </cell>
          <cell r="J374">
            <v>9</v>
          </cell>
          <cell r="K374">
            <v>4</v>
          </cell>
        </row>
        <row r="375">
          <cell r="A375" t="str">
            <v>2023/05/25</v>
          </cell>
          <cell r="B375">
            <v>16058</v>
          </cell>
          <cell r="C375">
            <v>16077</v>
          </cell>
          <cell r="D375">
            <v>15950</v>
          </cell>
          <cell r="E375">
            <v>16069</v>
          </cell>
          <cell r="F375">
            <v>0.79088304894756511</v>
          </cell>
          <cell r="G375">
            <v>6.85016814049072E-2</v>
          </cell>
          <cell r="H375">
            <v>8.6614173228346442E-2</v>
          </cell>
          <cell r="I375">
            <v>5</v>
          </cell>
          <cell r="J375">
            <v>1</v>
          </cell>
          <cell r="K375">
            <v>2</v>
          </cell>
        </row>
        <row r="376">
          <cell r="A376" t="str">
            <v>2023/05/24</v>
          </cell>
          <cell r="B376">
            <v>16122</v>
          </cell>
          <cell r="C376">
            <v>16131</v>
          </cell>
          <cell r="D376">
            <v>16009</v>
          </cell>
          <cell r="E376">
            <v>16036</v>
          </cell>
          <cell r="F376">
            <v>0.75672993425133361</v>
          </cell>
          <cell r="G376">
            <v>-0.53343257660339904</v>
          </cell>
          <cell r="H376">
            <v>0.70491803278688514</v>
          </cell>
          <cell r="I376">
            <v>4</v>
          </cell>
          <cell r="J376">
            <v>8</v>
          </cell>
          <cell r="K376">
            <v>3</v>
          </cell>
        </row>
        <row r="377">
          <cell r="A377" t="str">
            <v>2023/05/23</v>
          </cell>
          <cell r="B377">
            <v>16110</v>
          </cell>
          <cell r="C377">
            <v>16145</v>
          </cell>
          <cell r="D377">
            <v>16105</v>
          </cell>
          <cell r="E377">
            <v>16121</v>
          </cell>
          <cell r="F377">
            <v>0.24829298572315331</v>
          </cell>
          <cell r="G377">
            <v>6.8280571073867161E-2</v>
          </cell>
          <cell r="H377">
            <v>0.27500000000000002</v>
          </cell>
          <cell r="I377">
            <v>1</v>
          </cell>
          <cell r="J377">
            <v>3</v>
          </cell>
          <cell r="K377">
            <v>2</v>
          </cell>
        </row>
        <row r="378">
          <cell r="A378" t="str">
            <v>2023/05/20</v>
          </cell>
          <cell r="B378">
            <v>16124</v>
          </cell>
          <cell r="C378">
            <v>16139</v>
          </cell>
          <cell r="D378">
            <v>16080</v>
          </cell>
          <cell r="E378">
            <v>16105</v>
          </cell>
          <cell r="F378">
            <v>0.3659141652195485</v>
          </cell>
          <cell r="G378">
            <v>-0.11783676507070207</v>
          </cell>
          <cell r="H378">
            <v>0.32203389830508478</v>
          </cell>
          <cell r="I378">
            <v>1</v>
          </cell>
          <cell r="J378">
            <v>4</v>
          </cell>
          <cell r="K378">
            <v>2</v>
          </cell>
        </row>
        <row r="379">
          <cell r="A379" t="str">
            <v>2023/05/19</v>
          </cell>
          <cell r="B379">
            <v>16067</v>
          </cell>
          <cell r="C379">
            <v>16156</v>
          </cell>
          <cell r="D379">
            <v>16065</v>
          </cell>
          <cell r="E379">
            <v>16141</v>
          </cell>
          <cell r="F379">
            <v>0.56637829090682767</v>
          </cell>
          <cell r="G379">
            <v>0.46057135744071703</v>
          </cell>
          <cell r="H379">
            <v>0.81318681318681318</v>
          </cell>
          <cell r="I379">
            <v>2</v>
          </cell>
          <cell r="J379">
            <v>9</v>
          </cell>
          <cell r="K379">
            <v>3</v>
          </cell>
        </row>
        <row r="380">
          <cell r="A380" t="str">
            <v>2023/05/18</v>
          </cell>
          <cell r="B380">
            <v>15876</v>
          </cell>
          <cell r="C380">
            <v>16012</v>
          </cell>
          <cell r="D380">
            <v>15862</v>
          </cell>
          <cell r="E380">
            <v>16010</v>
          </cell>
          <cell r="F380">
            <v>0.94482237339380204</v>
          </cell>
          <cell r="G380">
            <v>0.84404132023179634</v>
          </cell>
          <cell r="H380">
            <v>0.8933333333333332</v>
          </cell>
          <cell r="I380">
            <v>5</v>
          </cell>
          <cell r="J380">
            <v>9</v>
          </cell>
          <cell r="K380">
            <v>3</v>
          </cell>
        </row>
        <row r="381">
          <cell r="A381" t="str">
            <v>2023/05/17</v>
          </cell>
          <cell r="B381">
            <v>15698</v>
          </cell>
          <cell r="C381">
            <v>15738</v>
          </cell>
          <cell r="D381">
            <v>15685</v>
          </cell>
          <cell r="E381">
            <v>15707</v>
          </cell>
          <cell r="F381">
            <v>0.33762262708625301</v>
          </cell>
          <cell r="G381">
            <v>5.7332144222193911E-2</v>
          </cell>
          <cell r="H381">
            <v>0.169811320754717</v>
          </cell>
          <cell r="I381">
            <v>1</v>
          </cell>
          <cell r="J381">
            <v>2</v>
          </cell>
          <cell r="K381">
            <v>2</v>
          </cell>
        </row>
        <row r="382">
          <cell r="A382" t="str">
            <v>2023/05/16</v>
          </cell>
          <cell r="B382">
            <v>15536</v>
          </cell>
          <cell r="C382">
            <v>15609</v>
          </cell>
          <cell r="D382">
            <v>15505</v>
          </cell>
          <cell r="E382">
            <v>15589</v>
          </cell>
          <cell r="F382">
            <v>0.66941297631307928</v>
          </cell>
          <cell r="G382">
            <v>0.34114315139031925</v>
          </cell>
          <cell r="H382">
            <v>0.50961538461538458</v>
          </cell>
          <cell r="I382">
            <v>4</v>
          </cell>
          <cell r="J382">
            <v>6</v>
          </cell>
          <cell r="K382">
            <v>2</v>
          </cell>
        </row>
        <row r="383">
          <cell r="A383" t="str">
            <v>2023/05/13</v>
          </cell>
          <cell r="B383">
            <v>15503</v>
          </cell>
          <cell r="C383">
            <v>15535</v>
          </cell>
          <cell r="D383">
            <v>15416</v>
          </cell>
          <cell r="E383">
            <v>15450</v>
          </cell>
          <cell r="F383">
            <v>0.76759336902534991</v>
          </cell>
          <cell r="G383">
            <v>-0.34186931561633233</v>
          </cell>
          <cell r="H383">
            <v>0.44537815126050423</v>
          </cell>
          <cell r="I383">
            <v>5</v>
          </cell>
          <cell r="J383">
            <v>5</v>
          </cell>
          <cell r="K383">
            <v>2</v>
          </cell>
        </row>
        <row r="384">
          <cell r="A384" t="str">
            <v>2023/05/12</v>
          </cell>
          <cell r="B384">
            <v>15508</v>
          </cell>
          <cell r="C384">
            <v>15532</v>
          </cell>
          <cell r="D384">
            <v>15406</v>
          </cell>
          <cell r="E384">
            <v>15450</v>
          </cell>
          <cell r="F384">
            <v>0.81248387928810928</v>
          </cell>
          <cell r="G384">
            <v>-0.37400051586278049</v>
          </cell>
          <cell r="H384">
            <v>0.46031746031746035</v>
          </cell>
          <cell r="I384">
            <v>5</v>
          </cell>
          <cell r="J384">
            <v>5</v>
          </cell>
          <cell r="K384">
            <v>2</v>
          </cell>
        </row>
        <row r="385">
          <cell r="A385" t="str">
            <v>2023/05/11</v>
          </cell>
          <cell r="B385">
            <v>15586</v>
          </cell>
          <cell r="C385">
            <v>15664</v>
          </cell>
          <cell r="D385">
            <v>15568</v>
          </cell>
          <cell r="E385">
            <v>15641</v>
          </cell>
          <cell r="F385">
            <v>0.6159373796997305</v>
          </cell>
          <cell r="G385">
            <v>0.35288079045297061</v>
          </cell>
          <cell r="H385">
            <v>0.57291666666666663</v>
          </cell>
          <cell r="I385">
            <v>3</v>
          </cell>
          <cell r="J385">
            <v>6</v>
          </cell>
          <cell r="K385">
            <v>2</v>
          </cell>
        </row>
        <row r="386">
          <cell r="A386" t="str">
            <v>2023/05/10</v>
          </cell>
          <cell r="B386">
            <v>15724</v>
          </cell>
          <cell r="C386">
            <v>15731</v>
          </cell>
          <cell r="D386">
            <v>15672</v>
          </cell>
          <cell r="E386">
            <v>15693</v>
          </cell>
          <cell r="F386">
            <v>0.37522258967183925</v>
          </cell>
          <cell r="G386">
            <v>-0.19715085220045792</v>
          </cell>
          <cell r="H386">
            <v>0.52542372881355937</v>
          </cell>
          <cell r="I386">
            <v>1</v>
          </cell>
          <cell r="J386">
            <v>6</v>
          </cell>
          <cell r="K386">
            <v>2</v>
          </cell>
        </row>
        <row r="387">
          <cell r="A387" t="str">
            <v>2023/05/09</v>
          </cell>
          <cell r="B387">
            <v>15725</v>
          </cell>
          <cell r="C387">
            <v>15749</v>
          </cell>
          <cell r="D387">
            <v>15698</v>
          </cell>
          <cell r="E387">
            <v>15732</v>
          </cell>
          <cell r="F387">
            <v>0.32432432432432429</v>
          </cell>
          <cell r="G387">
            <v>4.4515103338632754E-2</v>
          </cell>
          <cell r="H387">
            <v>0.13725490196078435</v>
          </cell>
          <cell r="I387">
            <v>1</v>
          </cell>
          <cell r="J387">
            <v>2</v>
          </cell>
          <cell r="K387">
            <v>2</v>
          </cell>
        </row>
        <row r="388">
          <cell r="A388" t="str">
            <v>2023/05/06</v>
          </cell>
          <cell r="B388">
            <v>15648</v>
          </cell>
          <cell r="C388">
            <v>15779</v>
          </cell>
          <cell r="D388">
            <v>15628</v>
          </cell>
          <cell r="E388">
            <v>15753</v>
          </cell>
          <cell r="F388">
            <v>0.96497955010224956</v>
          </cell>
          <cell r="G388">
            <v>0.67101226993865037</v>
          </cell>
          <cell r="H388">
            <v>0.69536423841059603</v>
          </cell>
          <cell r="I388">
            <v>5</v>
          </cell>
          <cell r="J388">
            <v>7</v>
          </cell>
          <cell r="K388">
            <v>3</v>
          </cell>
        </row>
        <row r="389">
          <cell r="A389" t="str">
            <v>2023/05/05</v>
          </cell>
          <cell r="B389">
            <v>15615</v>
          </cell>
          <cell r="C389">
            <v>15615</v>
          </cell>
          <cell r="D389">
            <v>15527</v>
          </cell>
          <cell r="E389">
            <v>15575</v>
          </cell>
          <cell r="F389">
            <v>0.56356067883445404</v>
          </cell>
          <cell r="G389">
            <v>-0.25616394492475181</v>
          </cell>
          <cell r="H389">
            <v>0.45454545454545447</v>
          </cell>
          <cell r="I389">
            <v>2</v>
          </cell>
          <cell r="J389">
            <v>5</v>
          </cell>
          <cell r="K389">
            <v>2</v>
          </cell>
        </row>
        <row r="390">
          <cell r="A390" t="str">
            <v>2023/05/04</v>
          </cell>
          <cell r="B390">
            <v>15555</v>
          </cell>
          <cell r="C390">
            <v>15615</v>
          </cell>
          <cell r="D390">
            <v>15488</v>
          </cell>
          <cell r="E390">
            <v>15497</v>
          </cell>
          <cell r="F390">
            <v>0.81645773063323679</v>
          </cell>
          <cell r="G390">
            <v>-0.37287045965927357</v>
          </cell>
          <cell r="H390">
            <v>0.45669291338582685</v>
          </cell>
          <cell r="I390">
            <v>5</v>
          </cell>
          <cell r="J390">
            <v>5</v>
          </cell>
          <cell r="K390">
            <v>2</v>
          </cell>
        </row>
        <row r="391">
          <cell r="A391" t="str">
            <v>2023/05/03</v>
          </cell>
          <cell r="B391">
            <v>15651</v>
          </cell>
          <cell r="C391">
            <v>15655</v>
          </cell>
          <cell r="D391">
            <v>15504</v>
          </cell>
          <cell r="E391">
            <v>15542</v>
          </cell>
          <cell r="F391">
            <v>0.96479458181585842</v>
          </cell>
          <cell r="G391">
            <v>-0.69644112197303687</v>
          </cell>
          <cell r="H391">
            <v>0.72185430463576161</v>
          </cell>
          <cell r="I391">
            <v>5</v>
          </cell>
          <cell r="J391">
            <v>8</v>
          </cell>
          <cell r="K391">
            <v>3</v>
          </cell>
        </row>
        <row r="392">
          <cell r="A392" t="str">
            <v>2023/04/29</v>
          </cell>
          <cell r="B392">
            <v>15567</v>
          </cell>
          <cell r="C392">
            <v>15627</v>
          </cell>
          <cell r="D392">
            <v>15531</v>
          </cell>
          <cell r="E392">
            <v>15624</v>
          </cell>
          <cell r="F392">
            <v>0.61668915012526493</v>
          </cell>
          <cell r="G392">
            <v>0.3661591828868761</v>
          </cell>
          <cell r="H392">
            <v>0.59375000000000011</v>
          </cell>
          <cell r="I392">
            <v>3</v>
          </cell>
          <cell r="J392">
            <v>6</v>
          </cell>
          <cell r="K392">
            <v>2</v>
          </cell>
        </row>
        <row r="393">
          <cell r="A393" t="str">
            <v>2023/04/28</v>
          </cell>
          <cell r="B393">
            <v>15437</v>
          </cell>
          <cell r="C393">
            <v>15543</v>
          </cell>
          <cell r="D393">
            <v>15420</v>
          </cell>
          <cell r="E393">
            <v>15534</v>
          </cell>
          <cell r="F393">
            <v>0.79678694046770737</v>
          </cell>
          <cell r="G393">
            <v>0.62836043272656605</v>
          </cell>
          <cell r="H393">
            <v>0.78861788617886186</v>
          </cell>
          <cell r="I393">
            <v>5</v>
          </cell>
          <cell r="J393">
            <v>8</v>
          </cell>
          <cell r="K393">
            <v>3</v>
          </cell>
        </row>
        <row r="394">
          <cell r="A394" t="str">
            <v>2023/04/27</v>
          </cell>
          <cell r="B394">
            <v>15375</v>
          </cell>
          <cell r="C394">
            <v>15390</v>
          </cell>
          <cell r="D394">
            <v>15320</v>
          </cell>
          <cell r="E394">
            <v>15359</v>
          </cell>
          <cell r="F394">
            <v>0.45528455284552843</v>
          </cell>
          <cell r="G394">
            <v>-0.10406504065040649</v>
          </cell>
          <cell r="H394">
            <v>0.22857142857142856</v>
          </cell>
          <cell r="I394">
            <v>2</v>
          </cell>
          <cell r="J394">
            <v>3</v>
          </cell>
          <cell r="K394">
            <v>2</v>
          </cell>
        </row>
        <row r="395">
          <cell r="A395" t="str">
            <v>2023/04/26</v>
          </cell>
          <cell r="B395">
            <v>15389</v>
          </cell>
          <cell r="C395">
            <v>15400</v>
          </cell>
          <cell r="D395">
            <v>15287</v>
          </cell>
          <cell r="E395">
            <v>15322</v>
          </cell>
          <cell r="F395">
            <v>0.73429072714276433</v>
          </cell>
          <cell r="G395">
            <v>-0.4353759178634089</v>
          </cell>
          <cell r="H395">
            <v>0.59292035398230081</v>
          </cell>
          <cell r="I395">
            <v>4</v>
          </cell>
          <cell r="J395">
            <v>6</v>
          </cell>
          <cell r="K395">
            <v>2</v>
          </cell>
        </row>
        <row r="396">
          <cell r="A396" t="str">
            <v>2023/04/25</v>
          </cell>
          <cell r="B396">
            <v>15629</v>
          </cell>
          <cell r="C396">
            <v>15670</v>
          </cell>
          <cell r="D396">
            <v>15613</v>
          </cell>
          <cell r="E396">
            <v>15634</v>
          </cell>
          <cell r="F396">
            <v>0.36470663510141405</v>
          </cell>
          <cell r="G396">
            <v>3.1991810096615267E-2</v>
          </cell>
          <cell r="H396">
            <v>8.771929824561403E-2</v>
          </cell>
          <cell r="I396">
            <v>1</v>
          </cell>
          <cell r="J396">
            <v>1</v>
          </cell>
          <cell r="K396">
            <v>2</v>
          </cell>
        </row>
        <row r="397">
          <cell r="A397" t="str">
            <v>2023/04/22</v>
          </cell>
          <cell r="B397">
            <v>15609</v>
          </cell>
          <cell r="C397">
            <v>15646</v>
          </cell>
          <cell r="D397">
            <v>15575</v>
          </cell>
          <cell r="E397">
            <v>15592</v>
          </cell>
          <cell r="F397">
            <v>0.45486578256134286</v>
          </cell>
          <cell r="G397">
            <v>-0.10891152540201167</v>
          </cell>
          <cell r="H397">
            <v>0.23943661971830985</v>
          </cell>
          <cell r="I397">
            <v>2</v>
          </cell>
          <cell r="J397">
            <v>3</v>
          </cell>
          <cell r="K397">
            <v>2</v>
          </cell>
        </row>
        <row r="398">
          <cell r="A398" t="str">
            <v>2023/04/21</v>
          </cell>
          <cell r="B398">
            <v>15758</v>
          </cell>
          <cell r="C398">
            <v>15794</v>
          </cell>
          <cell r="D398">
            <v>15696</v>
          </cell>
          <cell r="E398">
            <v>15754</v>
          </cell>
          <cell r="F398">
            <v>0.62190633329102674</v>
          </cell>
          <cell r="G398">
            <v>-2.5383931971062316E-2</v>
          </cell>
          <cell r="H398">
            <v>4.0816326530612242E-2</v>
          </cell>
          <cell r="I398">
            <v>3</v>
          </cell>
          <cell r="J398">
            <v>1</v>
          </cell>
          <cell r="K398">
            <v>2</v>
          </cell>
        </row>
        <row r="399">
          <cell r="A399" t="str">
            <v>2023/04/20</v>
          </cell>
          <cell r="B399">
            <v>15768</v>
          </cell>
          <cell r="C399">
            <v>15778</v>
          </cell>
          <cell r="D399">
            <v>15708</v>
          </cell>
          <cell r="E399">
            <v>15758</v>
          </cell>
          <cell r="F399">
            <v>0.44393708777270419</v>
          </cell>
          <cell r="G399">
            <v>-6.3419583967529169E-2</v>
          </cell>
          <cell r="H399">
            <v>0.14285714285714285</v>
          </cell>
          <cell r="I399">
            <v>1</v>
          </cell>
          <cell r="J399">
            <v>2</v>
          </cell>
          <cell r="K399">
            <v>2</v>
          </cell>
        </row>
        <row r="400">
          <cell r="A400" t="str">
            <v>2023/04/19</v>
          </cell>
          <cell r="B400">
            <v>15892</v>
          </cell>
          <cell r="C400">
            <v>15941</v>
          </cell>
          <cell r="D400">
            <v>15885</v>
          </cell>
          <cell r="E400">
            <v>15901</v>
          </cell>
          <cell r="F400">
            <v>0.3523785552479235</v>
          </cell>
          <cell r="G400">
            <v>5.6632267807701982E-2</v>
          </cell>
          <cell r="H400">
            <v>0.1607142857142857</v>
          </cell>
          <cell r="I400">
            <v>1</v>
          </cell>
          <cell r="J400">
            <v>2</v>
          </cell>
          <cell r="K400">
            <v>2</v>
          </cell>
        </row>
        <row r="401">
          <cell r="A401" t="str">
            <v>2023/04/18</v>
          </cell>
          <cell r="B401">
            <v>15970</v>
          </cell>
          <cell r="C401">
            <v>15981</v>
          </cell>
          <cell r="D401">
            <v>15919</v>
          </cell>
          <cell r="E401">
            <v>15963</v>
          </cell>
          <cell r="F401">
            <v>0.38822792736380712</v>
          </cell>
          <cell r="G401">
            <v>-4.3832185347526614E-2</v>
          </cell>
          <cell r="H401">
            <v>0.11290322580645162</v>
          </cell>
          <cell r="I401">
            <v>1</v>
          </cell>
          <cell r="J401">
            <v>2</v>
          </cell>
          <cell r="K401">
            <v>2</v>
          </cell>
        </row>
        <row r="402">
          <cell r="A402" t="str">
            <v>2023/04/15</v>
          </cell>
          <cell r="B402">
            <v>15946</v>
          </cell>
          <cell r="C402">
            <v>15969</v>
          </cell>
          <cell r="D402">
            <v>15875</v>
          </cell>
          <cell r="E402">
            <v>15923</v>
          </cell>
          <cell r="F402">
            <v>0.58948952715414527</v>
          </cell>
          <cell r="G402">
            <v>-0.14423679919729085</v>
          </cell>
          <cell r="H402">
            <v>0.24468085106382975</v>
          </cell>
          <cell r="I402">
            <v>3</v>
          </cell>
          <cell r="J402">
            <v>3</v>
          </cell>
          <cell r="K402">
            <v>2</v>
          </cell>
        </row>
        <row r="403">
          <cell r="A403" t="str">
            <v>2023/04/14</v>
          </cell>
          <cell r="B403">
            <v>15832</v>
          </cell>
          <cell r="C403">
            <v>15912</v>
          </cell>
          <cell r="D403">
            <v>15784</v>
          </cell>
          <cell r="E403">
            <v>15893</v>
          </cell>
          <cell r="F403">
            <v>0.80848913592723604</v>
          </cell>
          <cell r="G403">
            <v>0.38529560384032341</v>
          </cell>
          <cell r="H403">
            <v>0.4765625</v>
          </cell>
          <cell r="I403">
            <v>5</v>
          </cell>
          <cell r="J403">
            <v>5</v>
          </cell>
          <cell r="K403">
            <v>2</v>
          </cell>
        </row>
        <row r="404">
          <cell r="A404" t="str">
            <v>2023/04/13</v>
          </cell>
          <cell r="B404">
            <v>15911</v>
          </cell>
          <cell r="C404">
            <v>16003</v>
          </cell>
          <cell r="D404">
            <v>15868</v>
          </cell>
          <cell r="E404">
            <v>15879</v>
          </cell>
          <cell r="F404">
            <v>0.84846961221796235</v>
          </cell>
          <cell r="G404">
            <v>-0.2011187228961096</v>
          </cell>
          <cell r="H404">
            <v>0.23703703703703705</v>
          </cell>
          <cell r="I404">
            <v>5</v>
          </cell>
          <cell r="J404">
            <v>3</v>
          </cell>
          <cell r="K404">
            <v>2</v>
          </cell>
        </row>
        <row r="405">
          <cell r="A405" t="str">
            <v>2023/04/12</v>
          </cell>
          <cell r="B405">
            <v>15931</v>
          </cell>
          <cell r="C405">
            <v>15966</v>
          </cell>
          <cell r="D405">
            <v>15914</v>
          </cell>
          <cell r="E405">
            <v>15935</v>
          </cell>
          <cell r="F405">
            <v>0.32640763291695435</v>
          </cell>
          <cell r="G405">
            <v>2.5108279455150335E-2</v>
          </cell>
          <cell r="H405">
            <v>7.6923076923076927E-2</v>
          </cell>
          <cell r="I405">
            <v>1</v>
          </cell>
          <cell r="J405">
            <v>1</v>
          </cell>
          <cell r="K405">
            <v>2</v>
          </cell>
        </row>
        <row r="406">
          <cell r="A406" t="str">
            <v>2023/04/11</v>
          </cell>
          <cell r="B406">
            <v>15845</v>
          </cell>
          <cell r="C406">
            <v>15866</v>
          </cell>
          <cell r="D406">
            <v>15733</v>
          </cell>
          <cell r="E406">
            <v>15818</v>
          </cell>
          <cell r="F406">
            <v>0.83938150836225933</v>
          </cell>
          <cell r="G406">
            <v>-0.17040075733669927</v>
          </cell>
          <cell r="H406">
            <v>0.2030075187969925</v>
          </cell>
          <cell r="I406">
            <v>5</v>
          </cell>
          <cell r="J406">
            <v>3</v>
          </cell>
          <cell r="K406">
            <v>2</v>
          </cell>
        </row>
        <row r="407">
          <cell r="A407" t="str">
            <v>2023/04/08</v>
          </cell>
          <cell r="B407">
            <v>15814</v>
          </cell>
          <cell r="C407">
            <v>15834</v>
          </cell>
          <cell r="D407">
            <v>15806</v>
          </cell>
          <cell r="E407">
            <v>15829</v>
          </cell>
          <cell r="F407">
            <v>0.17705830276969772</v>
          </cell>
          <cell r="G407">
            <v>9.4852662198052357E-2</v>
          </cell>
          <cell r="H407">
            <v>0.5357142857142857</v>
          </cell>
          <cell r="I407">
            <v>1</v>
          </cell>
          <cell r="J407">
            <v>6</v>
          </cell>
          <cell r="K407">
            <v>2</v>
          </cell>
        </row>
        <row r="408">
          <cell r="A408" t="str">
            <v>2023/04/07</v>
          </cell>
          <cell r="B408">
            <v>15782</v>
          </cell>
          <cell r="C408">
            <v>15845</v>
          </cell>
          <cell r="D408">
            <v>15750</v>
          </cell>
          <cell r="E408">
            <v>15821</v>
          </cell>
          <cell r="F408">
            <v>0.60195159041946522</v>
          </cell>
          <cell r="G408">
            <v>0.24711696869851729</v>
          </cell>
          <cell r="H408">
            <v>0.41052631578947368</v>
          </cell>
          <cell r="I408">
            <v>3</v>
          </cell>
          <cell r="J408">
            <v>5</v>
          </cell>
          <cell r="K408">
            <v>2</v>
          </cell>
        </row>
        <row r="409">
          <cell r="A409" t="str">
            <v>2023/04/01</v>
          </cell>
          <cell r="B409">
            <v>15848</v>
          </cell>
          <cell r="C409">
            <v>15928</v>
          </cell>
          <cell r="D409">
            <v>15810</v>
          </cell>
          <cell r="E409">
            <v>15921</v>
          </cell>
          <cell r="F409">
            <v>0.74457344775365975</v>
          </cell>
          <cell r="G409">
            <v>0.46062594649167088</v>
          </cell>
          <cell r="H409">
            <v>0.61864406779661019</v>
          </cell>
          <cell r="I409">
            <v>4</v>
          </cell>
          <cell r="J409">
            <v>7</v>
          </cell>
          <cell r="K409">
            <v>3</v>
          </cell>
        </row>
        <row r="410">
          <cell r="A410" t="str">
            <v>2023/03/31</v>
          </cell>
          <cell r="B410">
            <v>15830</v>
          </cell>
          <cell r="C410">
            <v>15892</v>
          </cell>
          <cell r="D410">
            <v>15820</v>
          </cell>
          <cell r="E410">
            <v>15867</v>
          </cell>
          <cell r="F410">
            <v>0.45483259633607076</v>
          </cell>
          <cell r="G410">
            <v>0.23373341756159194</v>
          </cell>
          <cell r="H410">
            <v>0.51388888888888895</v>
          </cell>
          <cell r="I410">
            <v>2</v>
          </cell>
          <cell r="J410">
            <v>6</v>
          </cell>
          <cell r="K410">
            <v>2</v>
          </cell>
        </row>
        <row r="411">
          <cell r="A411" t="str">
            <v>2023/03/30</v>
          </cell>
          <cell r="B411">
            <v>15752</v>
          </cell>
          <cell r="C411">
            <v>15849</v>
          </cell>
          <cell r="D411">
            <v>15742</v>
          </cell>
          <cell r="E411">
            <v>15840</v>
          </cell>
          <cell r="F411">
            <v>0.67927882173692222</v>
          </cell>
          <cell r="G411">
            <v>0.55865921787709494</v>
          </cell>
          <cell r="H411">
            <v>0.82242990654205617</v>
          </cell>
          <cell r="I411">
            <v>4</v>
          </cell>
          <cell r="J411">
            <v>9</v>
          </cell>
          <cell r="K411">
            <v>3</v>
          </cell>
        </row>
        <row r="412">
          <cell r="A412" t="str">
            <v>2023/03/29</v>
          </cell>
          <cell r="B412">
            <v>15710</v>
          </cell>
          <cell r="C412">
            <v>15719</v>
          </cell>
          <cell r="D412">
            <v>15642</v>
          </cell>
          <cell r="E412">
            <v>15695</v>
          </cell>
          <cell r="F412">
            <v>0.49013367281985998</v>
          </cell>
          <cell r="G412">
            <v>-9.5480585614258429E-2</v>
          </cell>
          <cell r="H412">
            <v>0.19480519480519479</v>
          </cell>
          <cell r="I412">
            <v>2</v>
          </cell>
          <cell r="J412">
            <v>2</v>
          </cell>
          <cell r="K412">
            <v>2</v>
          </cell>
        </row>
        <row r="413">
          <cell r="A413" t="str">
            <v>2023/03/28</v>
          </cell>
          <cell r="B413">
            <v>15815</v>
          </cell>
          <cell r="C413">
            <v>15831</v>
          </cell>
          <cell r="D413">
            <v>15722</v>
          </cell>
          <cell r="E413">
            <v>15760</v>
          </cell>
          <cell r="F413">
            <v>0.68921909579513119</v>
          </cell>
          <cell r="G413">
            <v>-0.34777110338286438</v>
          </cell>
          <cell r="H413">
            <v>0.50458715596330272</v>
          </cell>
          <cell r="I413">
            <v>4</v>
          </cell>
          <cell r="J413">
            <v>6</v>
          </cell>
          <cell r="K413">
            <v>2</v>
          </cell>
        </row>
        <row r="414">
          <cell r="A414" t="str">
            <v>2023/03/25</v>
          </cell>
          <cell r="B414">
            <v>15907</v>
          </cell>
          <cell r="C414">
            <v>15935</v>
          </cell>
          <cell r="D414">
            <v>15780</v>
          </cell>
          <cell r="E414">
            <v>15881</v>
          </cell>
          <cell r="F414">
            <v>0.97441378009681268</v>
          </cell>
          <cell r="G414">
            <v>-0.16345005343559441</v>
          </cell>
          <cell r="H414">
            <v>0.16774193548387098</v>
          </cell>
          <cell r="I414">
            <v>5</v>
          </cell>
          <cell r="J414">
            <v>2</v>
          </cell>
          <cell r="K414">
            <v>2</v>
          </cell>
        </row>
        <row r="415">
          <cell r="A415" t="str">
            <v>2023/03/24</v>
          </cell>
          <cell r="B415">
            <v>15847</v>
          </cell>
          <cell r="C415">
            <v>15979</v>
          </cell>
          <cell r="D415">
            <v>15798</v>
          </cell>
          <cell r="E415">
            <v>15899</v>
          </cell>
          <cell r="F415">
            <v>1.1421720199406828</v>
          </cell>
          <cell r="G415">
            <v>0.3281378178835111</v>
          </cell>
          <cell r="H415">
            <v>0.287292817679558</v>
          </cell>
          <cell r="I415">
            <v>7</v>
          </cell>
          <cell r="J415">
            <v>3</v>
          </cell>
          <cell r="K415">
            <v>1</v>
          </cell>
        </row>
        <row r="416">
          <cell r="A416" t="str">
            <v>2023/03/23</v>
          </cell>
          <cell r="B416">
            <v>15724</v>
          </cell>
          <cell r="C416">
            <v>15844</v>
          </cell>
          <cell r="D416">
            <v>15654</v>
          </cell>
          <cell r="E416">
            <v>15671</v>
          </cell>
          <cell r="F416">
            <v>1.2083439328415162</v>
          </cell>
          <cell r="G416">
            <v>-0.33706436021368608</v>
          </cell>
          <cell r="H416">
            <v>0.27894736842105261</v>
          </cell>
          <cell r="I416">
            <v>7</v>
          </cell>
          <cell r="J416">
            <v>3</v>
          </cell>
          <cell r="K416">
            <v>1</v>
          </cell>
        </row>
        <row r="417">
          <cell r="A417" t="str">
            <v>2023/03/22</v>
          </cell>
          <cell r="B417">
            <v>15475</v>
          </cell>
          <cell r="C417">
            <v>15584</v>
          </cell>
          <cell r="D417">
            <v>15457</v>
          </cell>
          <cell r="E417">
            <v>15577</v>
          </cell>
          <cell r="F417">
            <v>0.82067851373182554</v>
          </cell>
          <cell r="G417">
            <v>0.65912762520193868</v>
          </cell>
          <cell r="H417">
            <v>0.80314960629921262</v>
          </cell>
          <cell r="I417">
            <v>5</v>
          </cell>
          <cell r="J417">
            <v>9</v>
          </cell>
          <cell r="K417">
            <v>3</v>
          </cell>
        </row>
        <row r="418">
          <cell r="A418" t="str">
            <v>2023/03/21</v>
          </cell>
          <cell r="B418">
            <v>15291</v>
          </cell>
          <cell r="C418">
            <v>15451</v>
          </cell>
          <cell r="D418">
            <v>15211</v>
          </cell>
          <cell r="E418">
            <v>15450</v>
          </cell>
          <cell r="F418">
            <v>1.5695507161075144</v>
          </cell>
          <cell r="G418">
            <v>1.0398273494212282</v>
          </cell>
          <cell r="H418">
            <v>0.66249999999999998</v>
          </cell>
          <cell r="I418">
            <v>9</v>
          </cell>
          <cell r="J418">
            <v>7</v>
          </cell>
          <cell r="K418">
            <v>4</v>
          </cell>
        </row>
        <row r="419">
          <cell r="A419" t="str">
            <v>2023/03/18</v>
          </cell>
          <cell r="B419">
            <v>15417</v>
          </cell>
          <cell r="C419">
            <v>15428</v>
          </cell>
          <cell r="D419">
            <v>15321</v>
          </cell>
          <cell r="E419">
            <v>15338</v>
          </cell>
          <cell r="F419">
            <v>0.69403904780437176</v>
          </cell>
          <cell r="G419">
            <v>-0.5124213530518259</v>
          </cell>
          <cell r="H419">
            <v>0.73831775700934588</v>
          </cell>
          <cell r="I419">
            <v>4</v>
          </cell>
          <cell r="J419">
            <v>8</v>
          </cell>
          <cell r="K419">
            <v>3</v>
          </cell>
        </row>
        <row r="420">
          <cell r="A420" t="str">
            <v>2023/03/17</v>
          </cell>
          <cell r="B420">
            <v>15197</v>
          </cell>
          <cell r="C420">
            <v>15356</v>
          </cell>
          <cell r="D420">
            <v>15162</v>
          </cell>
          <cell r="E420">
            <v>15341</v>
          </cell>
          <cell r="F420">
            <v>1.276567743633612</v>
          </cell>
          <cell r="G420">
            <v>0.94755543857340274</v>
          </cell>
          <cell r="H420">
            <v>0.74226804123711343</v>
          </cell>
          <cell r="I420">
            <v>8</v>
          </cell>
          <cell r="J420">
            <v>8</v>
          </cell>
          <cell r="K420">
            <v>4</v>
          </cell>
        </row>
        <row r="421">
          <cell r="A421" t="str">
            <v>2023/03/16</v>
          </cell>
          <cell r="B421">
            <v>15340</v>
          </cell>
          <cell r="C421">
            <v>15349</v>
          </cell>
          <cell r="D421">
            <v>15068</v>
          </cell>
          <cell r="E421">
            <v>15180</v>
          </cell>
          <cell r="F421">
            <v>1.8318122555410692</v>
          </cell>
          <cell r="G421">
            <v>-1.0430247718383312</v>
          </cell>
          <cell r="H421">
            <v>0.56939501779359425</v>
          </cell>
          <cell r="I421">
            <v>10</v>
          </cell>
          <cell r="J421">
            <v>6</v>
          </cell>
          <cell r="K421">
            <v>1</v>
          </cell>
        </row>
        <row r="422">
          <cell r="A422" t="str">
            <v>2023/03/15</v>
          </cell>
          <cell r="B422">
            <v>15340</v>
          </cell>
          <cell r="C422">
            <v>15496</v>
          </cell>
          <cell r="D422">
            <v>15338</v>
          </cell>
          <cell r="E422">
            <v>15493</v>
          </cell>
          <cell r="F422">
            <v>1.0299869621903519</v>
          </cell>
          <cell r="G422">
            <v>0.99739243807040412</v>
          </cell>
          <cell r="H422">
            <v>0.96835443037974689</v>
          </cell>
          <cell r="I422">
            <v>6</v>
          </cell>
          <cell r="J422">
            <v>10</v>
          </cell>
          <cell r="K422">
            <v>4</v>
          </cell>
        </row>
        <row r="423">
          <cell r="A423" t="str">
            <v>2023/03/14</v>
          </cell>
          <cell r="B423">
            <v>15538</v>
          </cell>
          <cell r="C423">
            <v>15563</v>
          </cell>
          <cell r="D423">
            <v>15355</v>
          </cell>
          <cell r="E423">
            <v>15421</v>
          </cell>
          <cell r="F423">
            <v>1.3386536233749518</v>
          </cell>
          <cell r="G423">
            <v>-0.7529926631484104</v>
          </cell>
          <cell r="H423">
            <v>0.5625</v>
          </cell>
          <cell r="I423">
            <v>8</v>
          </cell>
          <cell r="J423">
            <v>6</v>
          </cell>
          <cell r="K423">
            <v>1</v>
          </cell>
        </row>
        <row r="424">
          <cell r="A424" t="str">
            <v>2023/03/11</v>
          </cell>
          <cell r="B424">
            <v>15476</v>
          </cell>
          <cell r="C424">
            <v>15552</v>
          </cell>
          <cell r="D424">
            <v>15391</v>
          </cell>
          <cell r="E424">
            <v>15403</v>
          </cell>
          <cell r="F424">
            <v>1.0403204962522616</v>
          </cell>
          <cell r="G424">
            <v>-0.47169811320754718</v>
          </cell>
          <cell r="H424">
            <v>0.45341614906832295</v>
          </cell>
          <cell r="I424">
            <v>6</v>
          </cell>
          <cell r="J424">
            <v>5</v>
          </cell>
          <cell r="K424">
            <v>1</v>
          </cell>
        </row>
        <row r="425">
          <cell r="A425" t="str">
            <v>2023/03/10</v>
          </cell>
          <cell r="B425">
            <v>15767</v>
          </cell>
          <cell r="C425">
            <v>15798</v>
          </cell>
          <cell r="D425">
            <v>15616</v>
          </cell>
          <cell r="E425">
            <v>15625</v>
          </cell>
          <cell r="F425">
            <v>1.1543096340457919</v>
          </cell>
          <cell r="G425">
            <v>-0.90061520898078262</v>
          </cell>
          <cell r="H425">
            <v>0.78021978021978011</v>
          </cell>
          <cell r="I425">
            <v>7</v>
          </cell>
          <cell r="J425">
            <v>8</v>
          </cell>
          <cell r="K425">
            <v>4</v>
          </cell>
        </row>
        <row r="426">
          <cell r="A426" t="str">
            <v>2023/03/09</v>
          </cell>
          <cell r="B426">
            <v>15788</v>
          </cell>
          <cell r="C426">
            <v>15866</v>
          </cell>
          <cell r="D426">
            <v>15777</v>
          </cell>
          <cell r="E426">
            <v>15866</v>
          </cell>
          <cell r="F426">
            <v>0.56371928046617692</v>
          </cell>
          <cell r="G426">
            <v>0.49404611097035717</v>
          </cell>
          <cell r="H426">
            <v>0.87640449438202228</v>
          </cell>
          <cell r="I426">
            <v>2</v>
          </cell>
          <cell r="J426">
            <v>9</v>
          </cell>
          <cell r="K426">
            <v>3</v>
          </cell>
        </row>
        <row r="427">
          <cell r="A427" t="str">
            <v>2023/03/08</v>
          </cell>
          <cell r="B427">
            <v>15862</v>
          </cell>
          <cell r="C427">
            <v>15883</v>
          </cell>
          <cell r="D427">
            <v>15719</v>
          </cell>
          <cell r="E427">
            <v>15741</v>
          </cell>
          <cell r="F427">
            <v>1.0339175387719077</v>
          </cell>
          <cell r="G427">
            <v>-0.76282940360610263</v>
          </cell>
          <cell r="H427">
            <v>0.73780487804878048</v>
          </cell>
          <cell r="I427">
            <v>6</v>
          </cell>
          <cell r="J427">
            <v>8</v>
          </cell>
          <cell r="K427">
            <v>4</v>
          </cell>
        </row>
        <row r="428">
          <cell r="A428" t="str">
            <v>2023/03/07</v>
          </cell>
          <cell r="B428">
            <v>15772</v>
          </cell>
          <cell r="C428">
            <v>15831</v>
          </cell>
          <cell r="D428">
            <v>15748</v>
          </cell>
          <cell r="E428">
            <v>15767</v>
          </cell>
          <cell r="F428">
            <v>0.52624904894750191</v>
          </cell>
          <cell r="G428">
            <v>-3.1701749936596496E-2</v>
          </cell>
          <cell r="H428">
            <v>6.0240963855421679E-2</v>
          </cell>
          <cell r="I428">
            <v>2</v>
          </cell>
          <cell r="J428">
            <v>1</v>
          </cell>
          <cell r="K428">
            <v>2</v>
          </cell>
        </row>
        <row r="429">
          <cell r="A429" t="str">
            <v>2023/03/04</v>
          </cell>
          <cell r="B429">
            <v>15618</v>
          </cell>
          <cell r="C429">
            <v>15724</v>
          </cell>
          <cell r="D429">
            <v>15605</v>
          </cell>
          <cell r="E429">
            <v>15720</v>
          </cell>
          <cell r="F429">
            <v>0.76194134972467664</v>
          </cell>
          <cell r="G429">
            <v>0.6530925854782943</v>
          </cell>
          <cell r="H429">
            <v>0.85714285714285721</v>
          </cell>
          <cell r="I429">
            <v>5</v>
          </cell>
          <cell r="J429">
            <v>9</v>
          </cell>
          <cell r="K429">
            <v>3</v>
          </cell>
        </row>
        <row r="430">
          <cell r="A430" t="str">
            <v>2023/03/03</v>
          </cell>
          <cell r="B430">
            <v>15540</v>
          </cell>
          <cell r="C430">
            <v>15646</v>
          </cell>
          <cell r="D430">
            <v>15505</v>
          </cell>
          <cell r="E430">
            <v>15633</v>
          </cell>
          <cell r="F430">
            <v>0.90733590733590741</v>
          </cell>
          <cell r="G430">
            <v>0.59845559845559848</v>
          </cell>
          <cell r="H430">
            <v>0.65957446808510634</v>
          </cell>
          <cell r="I430">
            <v>5</v>
          </cell>
          <cell r="J430">
            <v>7</v>
          </cell>
          <cell r="K430">
            <v>3</v>
          </cell>
        </row>
        <row r="431">
          <cell r="A431" t="str">
            <v>2023/03/02</v>
          </cell>
          <cell r="B431">
            <v>15552</v>
          </cell>
          <cell r="C431">
            <v>15594</v>
          </cell>
          <cell r="D431">
            <v>15488</v>
          </cell>
          <cell r="E431">
            <v>15516</v>
          </cell>
          <cell r="F431">
            <v>0.68158436213991769</v>
          </cell>
          <cell r="G431">
            <v>-0.23148148148148145</v>
          </cell>
          <cell r="H431">
            <v>0.33962264150943394</v>
          </cell>
          <cell r="I431">
            <v>4</v>
          </cell>
          <cell r="J431">
            <v>4</v>
          </cell>
          <cell r="K431">
            <v>2</v>
          </cell>
        </row>
        <row r="432">
          <cell r="A432" t="str">
            <v>2023/02/25</v>
          </cell>
          <cell r="B432">
            <v>15540</v>
          </cell>
          <cell r="C432">
            <v>15541</v>
          </cell>
          <cell r="D432">
            <v>15391</v>
          </cell>
          <cell r="E432">
            <v>15441</v>
          </cell>
          <cell r="F432">
            <v>0.96525096525096521</v>
          </cell>
          <cell r="G432">
            <v>-0.63706563706563712</v>
          </cell>
          <cell r="H432">
            <v>0.66000000000000014</v>
          </cell>
          <cell r="I432">
            <v>5</v>
          </cell>
          <cell r="J432">
            <v>7</v>
          </cell>
          <cell r="K432">
            <v>3</v>
          </cell>
        </row>
        <row r="433">
          <cell r="A433" t="str">
            <v>2023/02/24</v>
          </cell>
          <cell r="B433">
            <v>15595</v>
          </cell>
          <cell r="C433">
            <v>15699</v>
          </cell>
          <cell r="D433">
            <v>15561</v>
          </cell>
          <cell r="E433">
            <v>15642</v>
          </cell>
          <cell r="F433">
            <v>0.88489900609169603</v>
          </cell>
          <cell r="G433">
            <v>0.30137864700224432</v>
          </cell>
          <cell r="H433">
            <v>0.34057971014492755</v>
          </cell>
          <cell r="I433">
            <v>5</v>
          </cell>
          <cell r="J433">
            <v>4</v>
          </cell>
          <cell r="K433">
            <v>2</v>
          </cell>
        </row>
        <row r="434">
          <cell r="A434" t="str">
            <v>2023/02/23</v>
          </cell>
          <cell r="B434">
            <v>15378</v>
          </cell>
          <cell r="C434">
            <v>15447</v>
          </cell>
          <cell r="D434">
            <v>15344</v>
          </cell>
          <cell r="E434">
            <v>15369</v>
          </cell>
          <cell r="F434">
            <v>0.66978800884380285</v>
          </cell>
          <cell r="G434">
            <v>-5.8525165821303154E-2</v>
          </cell>
          <cell r="H434">
            <v>8.7378640776699018E-2</v>
          </cell>
          <cell r="I434">
            <v>4</v>
          </cell>
          <cell r="J434">
            <v>1</v>
          </cell>
          <cell r="K434">
            <v>2</v>
          </cell>
        </row>
        <row r="435">
          <cell r="A435" t="str">
            <v>2023/02/22</v>
          </cell>
          <cell r="B435">
            <v>15532</v>
          </cell>
          <cell r="C435">
            <v>15534</v>
          </cell>
          <cell r="D435">
            <v>15371</v>
          </cell>
          <cell r="E435">
            <v>15371</v>
          </cell>
          <cell r="F435">
            <v>1.0494463044038114</v>
          </cell>
          <cell r="G435">
            <v>-1.0365696626319856</v>
          </cell>
          <cell r="H435">
            <v>0.98773006134969332</v>
          </cell>
          <cell r="I435">
            <v>6</v>
          </cell>
          <cell r="J435">
            <v>10</v>
          </cell>
          <cell r="K435">
            <v>4</v>
          </cell>
        </row>
        <row r="436">
          <cell r="A436" t="str">
            <v>2023/02/21</v>
          </cell>
          <cell r="B436">
            <v>15531</v>
          </cell>
          <cell r="C436">
            <v>15532</v>
          </cell>
          <cell r="D436">
            <v>15484</v>
          </cell>
          <cell r="E436">
            <v>15502</v>
          </cell>
          <cell r="F436">
            <v>0.30905930075333204</v>
          </cell>
          <cell r="G436">
            <v>-0.18672332753847143</v>
          </cell>
          <cell r="H436">
            <v>0.60416666666666663</v>
          </cell>
          <cell r="I436">
            <v>1</v>
          </cell>
          <cell r="J436">
            <v>7</v>
          </cell>
          <cell r="K436">
            <v>3</v>
          </cell>
        </row>
        <row r="437">
          <cell r="A437" t="str">
            <v>2023/02/18</v>
          </cell>
          <cell r="B437">
            <v>15436</v>
          </cell>
          <cell r="C437">
            <v>15469</v>
          </cell>
          <cell r="D437">
            <v>15394</v>
          </cell>
          <cell r="E437">
            <v>15431</v>
          </cell>
          <cell r="F437">
            <v>0.4858771702513604</v>
          </cell>
          <cell r="G437">
            <v>-3.2391811350090699E-2</v>
          </cell>
          <cell r="H437">
            <v>6.666666666666668E-2</v>
          </cell>
          <cell r="I437">
            <v>2</v>
          </cell>
          <cell r="J437">
            <v>1</v>
          </cell>
          <cell r="K437">
            <v>2</v>
          </cell>
        </row>
        <row r="438">
          <cell r="A438" t="str">
            <v>2023/02/17</v>
          </cell>
          <cell r="B438">
            <v>15540</v>
          </cell>
          <cell r="C438">
            <v>15569</v>
          </cell>
          <cell r="D438">
            <v>15407</v>
          </cell>
          <cell r="E438">
            <v>15438</v>
          </cell>
          <cell r="F438">
            <v>1.0424710424710426</v>
          </cell>
          <cell r="G438">
            <v>-0.65637065637065639</v>
          </cell>
          <cell r="H438">
            <v>0.62962962962962954</v>
          </cell>
          <cell r="I438">
            <v>6</v>
          </cell>
          <cell r="J438">
            <v>7</v>
          </cell>
          <cell r="K438">
            <v>4</v>
          </cell>
        </row>
        <row r="439">
          <cell r="A439" t="str">
            <v>2023/02/16</v>
          </cell>
          <cell r="B439">
            <v>15357</v>
          </cell>
          <cell r="C439">
            <v>15426</v>
          </cell>
          <cell r="D439">
            <v>15338</v>
          </cell>
          <cell r="E439">
            <v>15421</v>
          </cell>
          <cell r="F439">
            <v>0.57302858631243081</v>
          </cell>
          <cell r="G439">
            <v>0.41674806277267695</v>
          </cell>
          <cell r="H439">
            <v>0.72727272727272729</v>
          </cell>
          <cell r="I439">
            <v>3</v>
          </cell>
          <cell r="J439">
            <v>8</v>
          </cell>
          <cell r="K439">
            <v>3</v>
          </cell>
        </row>
        <row r="440">
          <cell r="A440" t="str">
            <v>2023/02/15</v>
          </cell>
          <cell r="B440">
            <v>15665</v>
          </cell>
          <cell r="C440">
            <v>15741</v>
          </cell>
          <cell r="D440">
            <v>15592</v>
          </cell>
          <cell r="E440">
            <v>15720</v>
          </cell>
          <cell r="F440">
            <v>0.951165017555059</v>
          </cell>
          <cell r="G440">
            <v>0.35110118097669968</v>
          </cell>
          <cell r="H440">
            <v>0.36912751677852351</v>
          </cell>
          <cell r="I440">
            <v>5</v>
          </cell>
          <cell r="J440">
            <v>4</v>
          </cell>
          <cell r="K440">
            <v>2</v>
          </cell>
        </row>
        <row r="441">
          <cell r="A441" t="str">
            <v>2023/02/14</v>
          </cell>
          <cell r="B441">
            <v>15534</v>
          </cell>
          <cell r="C441">
            <v>15661</v>
          </cell>
          <cell r="D441">
            <v>15524</v>
          </cell>
          <cell r="E441">
            <v>15651</v>
          </cell>
          <cell r="F441">
            <v>0.88193639757950304</v>
          </cell>
          <cell r="G441">
            <v>0.75318655851680183</v>
          </cell>
          <cell r="H441">
            <v>0.85401459854014594</v>
          </cell>
          <cell r="I441">
            <v>5</v>
          </cell>
          <cell r="J441">
            <v>9</v>
          </cell>
          <cell r="K441">
            <v>3</v>
          </cell>
        </row>
        <row r="442">
          <cell r="A442" t="str">
            <v>2023/02/11</v>
          </cell>
          <cell r="B442">
            <v>15582</v>
          </cell>
          <cell r="C442">
            <v>15645</v>
          </cell>
          <cell r="D442">
            <v>15505</v>
          </cell>
          <cell r="E442">
            <v>15569</v>
          </cell>
          <cell r="F442">
            <v>0.89847259658580414</v>
          </cell>
          <cell r="G442">
            <v>-8.3429598254396095E-2</v>
          </cell>
          <cell r="H442">
            <v>9.2857142857142846E-2</v>
          </cell>
          <cell r="I442">
            <v>5</v>
          </cell>
          <cell r="J442">
            <v>1</v>
          </cell>
          <cell r="K442">
            <v>2</v>
          </cell>
        </row>
        <row r="443">
          <cell r="A443" t="str">
            <v>2023/02/10</v>
          </cell>
          <cell r="B443">
            <v>15600</v>
          </cell>
          <cell r="C443">
            <v>15743</v>
          </cell>
          <cell r="D443">
            <v>15552</v>
          </cell>
          <cell r="E443">
            <v>15605</v>
          </cell>
          <cell r="F443">
            <v>1.2243589743589742</v>
          </cell>
          <cell r="G443">
            <v>3.2051282051282048E-2</v>
          </cell>
          <cell r="H443">
            <v>2.6178010471204188E-2</v>
          </cell>
          <cell r="I443">
            <v>7</v>
          </cell>
          <cell r="J443">
            <v>1</v>
          </cell>
          <cell r="K443">
            <v>1</v>
          </cell>
        </row>
        <row r="444">
          <cell r="A444" t="str">
            <v>2023/02/09</v>
          </cell>
          <cell r="B444">
            <v>15601</v>
          </cell>
          <cell r="C444">
            <v>15627</v>
          </cell>
          <cell r="D444">
            <v>15506</v>
          </cell>
          <cell r="E444">
            <v>15523</v>
          </cell>
          <cell r="F444">
            <v>0.7755913082494712</v>
          </cell>
          <cell r="G444">
            <v>-0.49996795077238637</v>
          </cell>
          <cell r="H444">
            <v>0.64462809917355368</v>
          </cell>
          <cell r="I444">
            <v>5</v>
          </cell>
          <cell r="J444">
            <v>7</v>
          </cell>
          <cell r="K444">
            <v>3</v>
          </cell>
        </row>
        <row r="445">
          <cell r="A445" t="str">
            <v>2023/02/08</v>
          </cell>
          <cell r="B445">
            <v>15400</v>
          </cell>
          <cell r="C445">
            <v>15508</v>
          </cell>
          <cell r="D445">
            <v>15332</v>
          </cell>
          <cell r="E445">
            <v>15488</v>
          </cell>
          <cell r="F445">
            <v>1.1428571428571428</v>
          </cell>
          <cell r="G445">
            <v>0.5714285714285714</v>
          </cell>
          <cell r="H445">
            <v>0.5</v>
          </cell>
          <cell r="I445">
            <v>7</v>
          </cell>
          <cell r="J445">
            <v>6</v>
          </cell>
          <cell r="K445">
            <v>1</v>
          </cell>
        </row>
        <row r="446">
          <cell r="A446" t="str">
            <v>2023/02/07</v>
          </cell>
          <cell r="B446">
            <v>15391</v>
          </cell>
          <cell r="C446">
            <v>15413</v>
          </cell>
          <cell r="D446">
            <v>15307</v>
          </cell>
          <cell r="E446">
            <v>15330</v>
          </cell>
          <cell r="F446">
            <v>0.68871418361380032</v>
          </cell>
          <cell r="G446">
            <v>-0.39633552075888506</v>
          </cell>
          <cell r="H446">
            <v>0.57547169811320753</v>
          </cell>
          <cell r="I446">
            <v>4</v>
          </cell>
          <cell r="J446">
            <v>6</v>
          </cell>
          <cell r="K446">
            <v>2</v>
          </cell>
        </row>
        <row r="447">
          <cell r="A447" t="str">
            <v>2023/02/04</v>
          </cell>
          <cell r="B447">
            <v>15575</v>
          </cell>
          <cell r="C447">
            <v>15610</v>
          </cell>
          <cell r="D447">
            <v>15475</v>
          </cell>
          <cell r="E447">
            <v>15506</v>
          </cell>
          <cell r="F447">
            <v>0.8667736757624398</v>
          </cell>
          <cell r="G447">
            <v>-0.44301765650080255</v>
          </cell>
          <cell r="H447">
            <v>0.51111111111111107</v>
          </cell>
          <cell r="I447">
            <v>5</v>
          </cell>
          <cell r="J447">
            <v>6</v>
          </cell>
          <cell r="K447">
            <v>2</v>
          </cell>
        </row>
        <row r="448">
          <cell r="A448" t="str">
            <v>2023/02/03</v>
          </cell>
          <cell r="B448">
            <v>15587</v>
          </cell>
          <cell r="C448">
            <v>15668</v>
          </cell>
          <cell r="D448">
            <v>15553</v>
          </cell>
          <cell r="E448">
            <v>15614</v>
          </cell>
          <cell r="F448">
            <v>0.7377943157759671</v>
          </cell>
          <cell r="G448">
            <v>0.17322127413870533</v>
          </cell>
          <cell r="H448">
            <v>0.23478260869565221</v>
          </cell>
          <cell r="I448">
            <v>4</v>
          </cell>
          <cell r="J448">
            <v>3</v>
          </cell>
          <cell r="K448">
            <v>2</v>
          </cell>
        </row>
        <row r="449">
          <cell r="A449" t="str">
            <v>2023/02/02</v>
          </cell>
          <cell r="B449">
            <v>15388</v>
          </cell>
          <cell r="C449">
            <v>15552</v>
          </cell>
          <cell r="D449">
            <v>15330</v>
          </cell>
          <cell r="E449">
            <v>15510</v>
          </cell>
          <cell r="F449">
            <v>1.4426826098258383</v>
          </cell>
          <cell r="G449">
            <v>0.79282557837275802</v>
          </cell>
          <cell r="H449">
            <v>0.5495495495495496</v>
          </cell>
          <cell r="I449">
            <v>8</v>
          </cell>
          <cell r="J449">
            <v>6</v>
          </cell>
          <cell r="K449">
            <v>1</v>
          </cell>
        </row>
        <row r="450">
          <cell r="A450" t="str">
            <v>2023/02/01</v>
          </cell>
          <cell r="B450">
            <v>15255</v>
          </cell>
          <cell r="C450">
            <v>15393</v>
          </cell>
          <cell r="D450">
            <v>15228</v>
          </cell>
          <cell r="E450">
            <v>15392</v>
          </cell>
          <cell r="F450">
            <v>1.0816125860373649</v>
          </cell>
          <cell r="G450">
            <v>0.89806620780072099</v>
          </cell>
          <cell r="H450">
            <v>0.83030303030303021</v>
          </cell>
          <cell r="I450">
            <v>7</v>
          </cell>
          <cell r="J450">
            <v>9</v>
          </cell>
          <cell r="K450">
            <v>4</v>
          </cell>
        </row>
        <row r="451">
          <cell r="A451" t="str">
            <v>2023/01/31</v>
          </cell>
          <cell r="B451">
            <v>15456</v>
          </cell>
          <cell r="C451">
            <v>15498</v>
          </cell>
          <cell r="D451">
            <v>15406</v>
          </cell>
          <cell r="E451">
            <v>15418</v>
          </cell>
          <cell r="F451">
            <v>0.59523809523809523</v>
          </cell>
          <cell r="G451">
            <v>-0.2458592132505176</v>
          </cell>
          <cell r="H451">
            <v>0.41304347826086957</v>
          </cell>
          <cell r="I451">
            <v>3</v>
          </cell>
          <cell r="J451">
            <v>5</v>
          </cell>
          <cell r="K451">
            <v>2</v>
          </cell>
        </row>
        <row r="452">
          <cell r="A452" t="str">
            <v>2023/01/18</v>
          </cell>
          <cell r="B452">
            <v>14918</v>
          </cell>
          <cell r="C452">
            <v>15054</v>
          </cell>
          <cell r="D452">
            <v>14828</v>
          </cell>
          <cell r="E452">
            <v>15048</v>
          </cell>
          <cell r="F452">
            <v>1.514948384501944</v>
          </cell>
          <cell r="G452">
            <v>0.87143048666041023</v>
          </cell>
          <cell r="H452">
            <v>0.5752212389380531</v>
          </cell>
          <cell r="I452">
            <v>8</v>
          </cell>
          <cell r="J452">
            <v>6</v>
          </cell>
          <cell r="K452">
            <v>1</v>
          </cell>
        </row>
        <row r="453">
          <cell r="A453" t="str">
            <v>2023/01/17</v>
          </cell>
          <cell r="B453">
            <v>14926</v>
          </cell>
          <cell r="C453">
            <v>14959</v>
          </cell>
          <cell r="D453">
            <v>14884</v>
          </cell>
          <cell r="E453">
            <v>14924</v>
          </cell>
          <cell r="F453">
            <v>0.50247889588637273</v>
          </cell>
          <cell r="G453">
            <v>-1.3399437223636608E-2</v>
          </cell>
          <cell r="H453">
            <v>2.6666666666666668E-2</v>
          </cell>
          <cell r="I453">
            <v>2</v>
          </cell>
          <cell r="J453">
            <v>1</v>
          </cell>
          <cell r="K453">
            <v>2</v>
          </cell>
        </row>
        <row r="454">
          <cell r="A454" t="str">
            <v>2023/01/14</v>
          </cell>
          <cell r="B454">
            <v>14858</v>
          </cell>
          <cell r="C454">
            <v>14939</v>
          </cell>
          <cell r="D454">
            <v>14806</v>
          </cell>
          <cell r="E454">
            <v>14920</v>
          </cell>
          <cell r="F454">
            <v>0.8951406649616368</v>
          </cell>
          <cell r="G454">
            <v>0.41728361825279314</v>
          </cell>
          <cell r="H454">
            <v>0.46616541353383462</v>
          </cell>
          <cell r="I454">
            <v>5</v>
          </cell>
          <cell r="J454">
            <v>5</v>
          </cell>
          <cell r="K454">
            <v>2</v>
          </cell>
        </row>
        <row r="455">
          <cell r="A455" t="str">
            <v>2023/01/13</v>
          </cell>
          <cell r="B455">
            <v>14771</v>
          </cell>
          <cell r="C455">
            <v>15020</v>
          </cell>
          <cell r="D455">
            <v>14720</v>
          </cell>
          <cell r="E455">
            <v>14972</v>
          </cell>
          <cell r="F455">
            <v>2.0310067023221174</v>
          </cell>
          <cell r="G455">
            <v>1.3607744905558188</v>
          </cell>
          <cell r="H455">
            <v>0.67</v>
          </cell>
          <cell r="I455">
            <v>10</v>
          </cell>
          <cell r="J455">
            <v>7</v>
          </cell>
          <cell r="K455">
            <v>4</v>
          </cell>
        </row>
        <row r="456">
          <cell r="A456" t="str">
            <v>2023/01/12</v>
          </cell>
          <cell r="B456">
            <v>14778</v>
          </cell>
          <cell r="C456">
            <v>14872</v>
          </cell>
          <cell r="D456">
            <v>14713</v>
          </cell>
          <cell r="E456">
            <v>14855</v>
          </cell>
          <cell r="F456">
            <v>1.0759236703207469</v>
          </cell>
          <cell r="G456">
            <v>0.52104479631885237</v>
          </cell>
          <cell r="H456">
            <v>0.48427672955974854</v>
          </cell>
          <cell r="I456">
            <v>6</v>
          </cell>
          <cell r="J456">
            <v>5</v>
          </cell>
          <cell r="K456">
            <v>1</v>
          </cell>
        </row>
        <row r="457">
          <cell r="A457" t="str">
            <v>2023/01/11</v>
          </cell>
          <cell r="B457">
            <v>14819</v>
          </cell>
          <cell r="C457">
            <v>14874</v>
          </cell>
          <cell r="D457">
            <v>14783</v>
          </cell>
          <cell r="E457">
            <v>14868</v>
          </cell>
          <cell r="F457">
            <v>0.61407652338214447</v>
          </cell>
          <cell r="G457">
            <v>0.33065658951346244</v>
          </cell>
          <cell r="H457">
            <v>0.53846153846153855</v>
          </cell>
          <cell r="I457">
            <v>3</v>
          </cell>
          <cell r="J457">
            <v>6</v>
          </cell>
          <cell r="K457">
            <v>2</v>
          </cell>
        </row>
        <row r="458">
          <cell r="A458" t="str">
            <v>2023/01/10</v>
          </cell>
          <cell r="B458">
            <v>14760</v>
          </cell>
          <cell r="C458">
            <v>14902</v>
          </cell>
          <cell r="D458">
            <v>14731</v>
          </cell>
          <cell r="E458">
            <v>14776</v>
          </cell>
          <cell r="F458">
            <v>1.1585365853658536</v>
          </cell>
          <cell r="G458">
            <v>0.10840108401084012</v>
          </cell>
          <cell r="H458">
            <v>9.3567251461988313E-2</v>
          </cell>
          <cell r="I458">
            <v>7</v>
          </cell>
          <cell r="J458">
            <v>1</v>
          </cell>
          <cell r="K458">
            <v>1</v>
          </cell>
        </row>
        <row r="459">
          <cell r="A459" t="str">
            <v>2023/01/07</v>
          </cell>
          <cell r="B459">
            <v>14363</v>
          </cell>
          <cell r="C459">
            <v>14619</v>
          </cell>
          <cell r="D459">
            <v>14324</v>
          </cell>
          <cell r="E459">
            <v>14588</v>
          </cell>
          <cell r="F459">
            <v>2.0538884634129362</v>
          </cell>
          <cell r="G459">
            <v>1.5665250992132562</v>
          </cell>
          <cell r="H459">
            <v>0.76271186440677952</v>
          </cell>
          <cell r="I459">
            <v>10</v>
          </cell>
          <cell r="J459">
            <v>8</v>
          </cell>
          <cell r="K459">
            <v>4</v>
          </cell>
        </row>
        <row r="460">
          <cell r="A460" t="str">
            <v>2023/01/06</v>
          </cell>
          <cell r="B460">
            <v>14275</v>
          </cell>
          <cell r="C460">
            <v>14330</v>
          </cell>
          <cell r="D460">
            <v>14223</v>
          </cell>
          <cell r="E460">
            <v>14237</v>
          </cell>
          <cell r="F460">
            <v>0.74956217162872152</v>
          </cell>
          <cell r="G460">
            <v>-0.26619964973730298</v>
          </cell>
          <cell r="H460">
            <v>0.35514018691588789</v>
          </cell>
          <cell r="I460">
            <v>4</v>
          </cell>
          <cell r="J460">
            <v>4</v>
          </cell>
          <cell r="K460">
            <v>2</v>
          </cell>
        </row>
        <row r="461">
          <cell r="A461" t="str">
            <v>2023/01/05</v>
          </cell>
          <cell r="B461">
            <v>14210</v>
          </cell>
          <cell r="C461">
            <v>14350</v>
          </cell>
          <cell r="D461">
            <v>14203</v>
          </cell>
          <cell r="E461">
            <v>14330</v>
          </cell>
          <cell r="F461">
            <v>1.0344827586206897</v>
          </cell>
          <cell r="G461">
            <v>0.84447572132301196</v>
          </cell>
          <cell r="H461">
            <v>0.81632653061224481</v>
          </cell>
          <cell r="I461">
            <v>6</v>
          </cell>
          <cell r="J461">
            <v>9</v>
          </cell>
          <cell r="K461">
            <v>4</v>
          </cell>
        </row>
        <row r="462">
          <cell r="A462" t="str">
            <v>2023/01/04</v>
          </cell>
          <cell r="B462">
            <v>14227</v>
          </cell>
          <cell r="C462">
            <v>14315</v>
          </cell>
          <cell r="D462">
            <v>14146</v>
          </cell>
          <cell r="E462">
            <v>14190</v>
          </cell>
          <cell r="F462">
            <v>1.18788219582484</v>
          </cell>
          <cell r="G462">
            <v>-0.26006888310958037</v>
          </cell>
          <cell r="H462">
            <v>0.21893491124260356</v>
          </cell>
          <cell r="I462">
            <v>7</v>
          </cell>
          <cell r="J462">
            <v>3</v>
          </cell>
          <cell r="K462">
            <v>1</v>
          </cell>
        </row>
        <row r="463">
          <cell r="A463" t="str">
            <v>2022/12/31</v>
          </cell>
          <cell r="B463">
            <v>14116</v>
          </cell>
          <cell r="C463">
            <v>14132</v>
          </cell>
          <cell r="D463">
            <v>14005</v>
          </cell>
          <cell r="E463">
            <v>14107</v>
          </cell>
          <cell r="F463">
            <v>0.89968829696797958</v>
          </cell>
          <cell r="G463">
            <v>-6.3757438367809588E-2</v>
          </cell>
          <cell r="H463">
            <v>7.0866141732283477E-2</v>
          </cell>
          <cell r="I463">
            <v>5</v>
          </cell>
          <cell r="J463">
            <v>1</v>
          </cell>
          <cell r="K463">
            <v>2</v>
          </cell>
        </row>
        <row r="464">
          <cell r="A464" t="str">
            <v>2022/12/30</v>
          </cell>
          <cell r="B464">
            <v>14038</v>
          </cell>
          <cell r="C464">
            <v>14221</v>
          </cell>
          <cell r="D464">
            <v>14031</v>
          </cell>
          <cell r="E464">
            <v>14214</v>
          </cell>
          <cell r="F464">
            <v>1.3534691551503064</v>
          </cell>
          <cell r="G464">
            <v>1.2537398489813363</v>
          </cell>
          <cell r="H464">
            <v>0.92631578947368409</v>
          </cell>
          <cell r="I464">
            <v>8</v>
          </cell>
          <cell r="J464">
            <v>10</v>
          </cell>
          <cell r="K464">
            <v>4</v>
          </cell>
        </row>
        <row r="465">
          <cell r="A465" t="str">
            <v>2022/12/29</v>
          </cell>
          <cell r="B465">
            <v>14127</v>
          </cell>
          <cell r="C465">
            <v>14168</v>
          </cell>
          <cell r="D465">
            <v>13976</v>
          </cell>
          <cell r="E465">
            <v>13991</v>
          </cell>
          <cell r="F465">
            <v>1.3590995965173074</v>
          </cell>
          <cell r="G465">
            <v>-0.96269554753309272</v>
          </cell>
          <cell r="H465">
            <v>0.70833333333333337</v>
          </cell>
          <cell r="I465">
            <v>8</v>
          </cell>
          <cell r="J465">
            <v>8</v>
          </cell>
          <cell r="K465">
            <v>4</v>
          </cell>
        </row>
        <row r="466">
          <cell r="A466" t="str">
            <v>2022/12/28</v>
          </cell>
          <cell r="B466">
            <v>14310</v>
          </cell>
          <cell r="C466">
            <v>14320</v>
          </cell>
          <cell r="D466">
            <v>14214</v>
          </cell>
          <cell r="E466">
            <v>14244</v>
          </cell>
          <cell r="F466">
            <v>0.74074074074074081</v>
          </cell>
          <cell r="G466">
            <v>-0.46121593291404617</v>
          </cell>
          <cell r="H466">
            <v>0.62264150943396224</v>
          </cell>
          <cell r="I466">
            <v>4</v>
          </cell>
          <cell r="J466">
            <v>7</v>
          </cell>
          <cell r="K466">
            <v>3</v>
          </cell>
        </row>
        <row r="467">
          <cell r="A467" t="str">
            <v>2022/12/27</v>
          </cell>
          <cell r="B467">
            <v>14249</v>
          </cell>
          <cell r="C467">
            <v>14264</v>
          </cell>
          <cell r="D467">
            <v>14225</v>
          </cell>
          <cell r="E467">
            <v>14246</v>
          </cell>
          <cell r="F467">
            <v>0.27370341778370411</v>
          </cell>
          <cell r="G467">
            <v>-2.1054109060284931E-2</v>
          </cell>
          <cell r="H467">
            <v>7.6923076923076927E-2</v>
          </cell>
          <cell r="I467">
            <v>1</v>
          </cell>
          <cell r="J467">
            <v>1</v>
          </cell>
          <cell r="K467">
            <v>2</v>
          </cell>
        </row>
        <row r="468">
          <cell r="A468" t="str">
            <v>2022/12/24</v>
          </cell>
          <cell r="B468">
            <v>14191</v>
          </cell>
          <cell r="C468">
            <v>14275</v>
          </cell>
          <cell r="D468">
            <v>14105</v>
          </cell>
          <cell r="E468">
            <v>14212</v>
          </cell>
          <cell r="F468">
            <v>1.1979423578324291</v>
          </cell>
          <cell r="G468">
            <v>0.14798111479106477</v>
          </cell>
          <cell r="H468">
            <v>0.12352941176470587</v>
          </cell>
          <cell r="I468">
            <v>7</v>
          </cell>
          <cell r="J468">
            <v>2</v>
          </cell>
          <cell r="K468">
            <v>1</v>
          </cell>
        </row>
        <row r="469">
          <cell r="A469" t="str">
            <v>2022/12/23</v>
          </cell>
          <cell r="B469">
            <v>14372</v>
          </cell>
          <cell r="C469">
            <v>14404</v>
          </cell>
          <cell r="D469">
            <v>14090</v>
          </cell>
          <cell r="E469">
            <v>14197</v>
          </cell>
          <cell r="F469">
            <v>2.1848037851377677</v>
          </cell>
          <cell r="G469">
            <v>-1.2176454216532147</v>
          </cell>
          <cell r="H469">
            <v>0.55732484076433131</v>
          </cell>
          <cell r="I469">
            <v>10</v>
          </cell>
          <cell r="J469">
            <v>6</v>
          </cell>
          <cell r="K469">
            <v>1</v>
          </cell>
        </row>
        <row r="470">
          <cell r="A470" t="str">
            <v>2022/12/22</v>
          </cell>
          <cell r="B470">
            <v>14168</v>
          </cell>
          <cell r="C470">
            <v>14318</v>
          </cell>
          <cell r="D470">
            <v>14149</v>
          </cell>
          <cell r="E470">
            <v>14307</v>
          </cell>
          <cell r="F470">
            <v>1.1928289102202145</v>
          </cell>
          <cell r="G470">
            <v>0.98108413325804644</v>
          </cell>
          <cell r="H470">
            <v>0.82248520710059181</v>
          </cell>
          <cell r="I470">
            <v>7</v>
          </cell>
          <cell r="J470">
            <v>9</v>
          </cell>
          <cell r="K470">
            <v>4</v>
          </cell>
        </row>
        <row r="471">
          <cell r="A471" t="str">
            <v>2022/12/21</v>
          </cell>
          <cell r="B471">
            <v>14185</v>
          </cell>
          <cell r="C471">
            <v>14255</v>
          </cell>
          <cell r="D471">
            <v>14153</v>
          </cell>
          <cell r="E471">
            <v>14217</v>
          </cell>
          <cell r="F471">
            <v>0.71906943954881919</v>
          </cell>
          <cell r="G471">
            <v>0.22559041240747271</v>
          </cell>
          <cell r="H471">
            <v>0.31372549019607848</v>
          </cell>
          <cell r="I471">
            <v>4</v>
          </cell>
          <cell r="J471">
            <v>4</v>
          </cell>
          <cell r="K471">
            <v>2</v>
          </cell>
        </row>
        <row r="472">
          <cell r="A472" t="str">
            <v>2022/12/20</v>
          </cell>
          <cell r="B472">
            <v>14428</v>
          </cell>
          <cell r="C472">
            <v>14492</v>
          </cell>
          <cell r="D472">
            <v>14331</v>
          </cell>
          <cell r="E472">
            <v>14369</v>
          </cell>
          <cell r="F472">
            <v>1.1158857776545605</v>
          </cell>
          <cell r="G472">
            <v>-0.40892708622123647</v>
          </cell>
          <cell r="H472">
            <v>0.36645962732919257</v>
          </cell>
          <cell r="I472">
            <v>7</v>
          </cell>
          <cell r="J472">
            <v>4</v>
          </cell>
          <cell r="K472">
            <v>1</v>
          </cell>
        </row>
        <row r="473">
          <cell r="A473" t="str">
            <v>2022/12/17</v>
          </cell>
          <cell r="B473">
            <v>14485</v>
          </cell>
          <cell r="C473">
            <v>14512</v>
          </cell>
          <cell r="D473">
            <v>14327</v>
          </cell>
          <cell r="E473">
            <v>14369</v>
          </cell>
          <cell r="F473">
            <v>1.2771832930617879</v>
          </cell>
          <cell r="G473">
            <v>-0.8008284432171211</v>
          </cell>
          <cell r="H473">
            <v>0.62702702702702706</v>
          </cell>
          <cell r="I473">
            <v>8</v>
          </cell>
          <cell r="J473">
            <v>7</v>
          </cell>
          <cell r="K473">
            <v>4</v>
          </cell>
        </row>
        <row r="474">
          <cell r="A474" t="str">
            <v>2022/12/16</v>
          </cell>
          <cell r="B474">
            <v>14699</v>
          </cell>
          <cell r="C474">
            <v>14702</v>
          </cell>
          <cell r="D474">
            <v>14408</v>
          </cell>
          <cell r="E474">
            <v>14446</v>
          </cell>
          <cell r="F474">
            <v>2.0001360636778012</v>
          </cell>
          <cell r="G474">
            <v>-1.7212055241853188</v>
          </cell>
          <cell r="H474">
            <v>0.8605442176870749</v>
          </cell>
          <cell r="I474">
            <v>10</v>
          </cell>
          <cell r="J474">
            <v>9</v>
          </cell>
          <cell r="K474">
            <v>4</v>
          </cell>
        </row>
        <row r="475">
          <cell r="A475" t="str">
            <v>2022/12/15</v>
          </cell>
          <cell r="B475">
            <v>14707</v>
          </cell>
          <cell r="C475">
            <v>14745</v>
          </cell>
          <cell r="D475">
            <v>14518</v>
          </cell>
          <cell r="E475">
            <v>14619</v>
          </cell>
          <cell r="F475">
            <v>1.5434826953151559</v>
          </cell>
          <cell r="G475">
            <v>-0.59835452505609577</v>
          </cell>
          <cell r="H475">
            <v>0.38766519823788553</v>
          </cell>
          <cell r="I475">
            <v>8</v>
          </cell>
          <cell r="J475">
            <v>4</v>
          </cell>
          <cell r="K475">
            <v>1</v>
          </cell>
        </row>
        <row r="476">
          <cell r="A476" t="str">
            <v>2022/12/14</v>
          </cell>
          <cell r="B476">
            <v>14511</v>
          </cell>
          <cell r="C476">
            <v>14777</v>
          </cell>
          <cell r="D476">
            <v>14505</v>
          </cell>
          <cell r="E476">
            <v>14600</v>
          </cell>
          <cell r="F476">
            <v>1.8744400799393564</v>
          </cell>
          <cell r="G476">
            <v>0.61332782027427468</v>
          </cell>
          <cell r="H476">
            <v>0.32720588235294118</v>
          </cell>
          <cell r="I476">
            <v>10</v>
          </cell>
          <cell r="J476">
            <v>4</v>
          </cell>
          <cell r="K476">
            <v>1</v>
          </cell>
        </row>
        <row r="477">
          <cell r="A477" t="str">
            <v>2022/12/13</v>
          </cell>
          <cell r="B477">
            <v>14582</v>
          </cell>
          <cell r="C477">
            <v>14685</v>
          </cell>
          <cell r="D477">
            <v>14536</v>
          </cell>
          <cell r="E477">
            <v>14682</v>
          </cell>
          <cell r="F477">
            <v>1.021807708133315</v>
          </cell>
          <cell r="G477">
            <v>0.68577698532437248</v>
          </cell>
          <cell r="H477">
            <v>0.67114093959731547</v>
          </cell>
          <cell r="I477">
            <v>6</v>
          </cell>
          <cell r="J477">
            <v>7</v>
          </cell>
          <cell r="K477">
            <v>4</v>
          </cell>
        </row>
        <row r="478">
          <cell r="A478" t="str">
            <v>2022/12/10</v>
          </cell>
          <cell r="B478">
            <v>14728</v>
          </cell>
          <cell r="C478">
            <v>14782</v>
          </cell>
          <cell r="D478">
            <v>14653</v>
          </cell>
          <cell r="E478">
            <v>14654</v>
          </cell>
          <cell r="F478">
            <v>0.87588267246061924</v>
          </cell>
          <cell r="G478">
            <v>-0.50244432373709946</v>
          </cell>
          <cell r="H478">
            <v>0.5736434108527132</v>
          </cell>
          <cell r="I478">
            <v>5</v>
          </cell>
          <cell r="J478">
            <v>6</v>
          </cell>
          <cell r="K478">
            <v>2</v>
          </cell>
        </row>
        <row r="479">
          <cell r="A479" t="str">
            <v>2022/12/09</v>
          </cell>
          <cell r="B479">
            <v>14510</v>
          </cell>
          <cell r="C479">
            <v>14669</v>
          </cell>
          <cell r="D479">
            <v>14509</v>
          </cell>
          <cell r="E479">
            <v>14654</v>
          </cell>
          <cell r="F479">
            <v>1.1026878015161956</v>
          </cell>
          <cell r="G479">
            <v>0.99241902136457616</v>
          </cell>
          <cell r="H479">
            <v>0.90000000000000013</v>
          </cell>
          <cell r="I479">
            <v>7</v>
          </cell>
          <cell r="J479">
            <v>10</v>
          </cell>
          <cell r="K479">
            <v>4</v>
          </cell>
        </row>
        <row r="480">
          <cell r="A480" t="str">
            <v>2022/12/08</v>
          </cell>
          <cell r="B480">
            <v>14601</v>
          </cell>
          <cell r="C480">
            <v>14637</v>
          </cell>
          <cell r="D480">
            <v>14517</v>
          </cell>
          <cell r="E480">
            <v>14597</v>
          </cell>
          <cell r="F480">
            <v>0.82186151633449767</v>
          </cell>
          <cell r="G480">
            <v>-2.7395383877816586E-2</v>
          </cell>
          <cell r="H480">
            <v>3.3333333333333326E-2</v>
          </cell>
          <cell r="I480">
            <v>5</v>
          </cell>
          <cell r="J480">
            <v>1</v>
          </cell>
          <cell r="K480">
            <v>2</v>
          </cell>
        </row>
        <row r="481">
          <cell r="A481" t="str">
            <v>2022/12/07</v>
          </cell>
          <cell r="B481">
            <v>14678</v>
          </cell>
          <cell r="C481">
            <v>14719</v>
          </cell>
          <cell r="D481">
            <v>14568</v>
          </cell>
          <cell r="E481">
            <v>14602</v>
          </cell>
          <cell r="F481">
            <v>1.0287505109687967</v>
          </cell>
          <cell r="G481">
            <v>-0.51778171412999041</v>
          </cell>
          <cell r="H481">
            <v>0.50331125827814571</v>
          </cell>
          <cell r="I481">
            <v>6</v>
          </cell>
          <cell r="J481">
            <v>6</v>
          </cell>
          <cell r="K481">
            <v>1</v>
          </cell>
        </row>
        <row r="482">
          <cell r="A482" t="str">
            <v>2022/12/06</v>
          </cell>
          <cell r="B482">
            <v>14947</v>
          </cell>
          <cell r="C482">
            <v>14951</v>
          </cell>
          <cell r="D482">
            <v>14790</v>
          </cell>
          <cell r="E482">
            <v>14837</v>
          </cell>
          <cell r="F482">
            <v>1.0771392252625946</v>
          </cell>
          <cell r="G482">
            <v>-0.73593363216699004</v>
          </cell>
          <cell r="H482">
            <v>0.68322981366459623</v>
          </cell>
          <cell r="I482">
            <v>6</v>
          </cell>
          <cell r="J482">
            <v>7</v>
          </cell>
          <cell r="K482">
            <v>4</v>
          </cell>
        </row>
        <row r="483">
          <cell r="A483" t="str">
            <v>2022/12/03</v>
          </cell>
          <cell r="B483">
            <v>14882</v>
          </cell>
          <cell r="C483">
            <v>14936</v>
          </cell>
          <cell r="D483">
            <v>14717</v>
          </cell>
          <cell r="E483">
            <v>14891</v>
          </cell>
          <cell r="F483">
            <v>1.4715764010213681</v>
          </cell>
          <cell r="G483">
            <v>6.0475742507727449E-2</v>
          </cell>
          <cell r="H483">
            <v>4.1095890410958902E-2</v>
          </cell>
          <cell r="I483">
            <v>8</v>
          </cell>
          <cell r="J483">
            <v>1</v>
          </cell>
          <cell r="K483">
            <v>1</v>
          </cell>
        </row>
        <row r="484">
          <cell r="A484" t="str">
            <v>2022/12/02</v>
          </cell>
          <cell r="B484">
            <v>14940</v>
          </cell>
          <cell r="C484">
            <v>14996</v>
          </cell>
          <cell r="D484">
            <v>14853</v>
          </cell>
          <cell r="E484">
            <v>14918</v>
          </cell>
          <cell r="F484">
            <v>0.95716198125836682</v>
          </cell>
          <cell r="G484">
            <v>-0.14725568942436412</v>
          </cell>
          <cell r="H484">
            <v>0.15384615384615385</v>
          </cell>
          <cell r="I484">
            <v>5</v>
          </cell>
          <cell r="J484">
            <v>2</v>
          </cell>
          <cell r="K484">
            <v>2</v>
          </cell>
        </row>
        <row r="485">
          <cell r="A485" t="str">
            <v>2022/12/01</v>
          </cell>
          <cell r="B485">
            <v>14808</v>
          </cell>
          <cell r="C485">
            <v>15039</v>
          </cell>
          <cell r="D485">
            <v>14713</v>
          </cell>
          <cell r="E485">
            <v>15024</v>
          </cell>
          <cell r="F485">
            <v>2.2015126958400866</v>
          </cell>
          <cell r="G485">
            <v>1.4586709886547813</v>
          </cell>
          <cell r="H485">
            <v>0.66257668711656437</v>
          </cell>
          <cell r="I485">
            <v>10</v>
          </cell>
          <cell r="J485">
            <v>7</v>
          </cell>
          <cell r="K485">
            <v>4</v>
          </cell>
        </row>
        <row r="486">
          <cell r="A486" t="str">
            <v>2022/11/30</v>
          </cell>
          <cell r="B486">
            <v>14666</v>
          </cell>
          <cell r="C486">
            <v>14693</v>
          </cell>
          <cell r="D486">
            <v>14563</v>
          </cell>
          <cell r="E486">
            <v>14612</v>
          </cell>
          <cell r="F486">
            <v>0.88640392745124774</v>
          </cell>
          <cell r="G486">
            <v>-0.36819855447974909</v>
          </cell>
          <cell r="H486">
            <v>0.41538461538461541</v>
          </cell>
          <cell r="I486">
            <v>5</v>
          </cell>
          <cell r="J486">
            <v>5</v>
          </cell>
          <cell r="K486">
            <v>2</v>
          </cell>
        </row>
        <row r="487">
          <cell r="A487" t="str">
            <v>2022/11/29</v>
          </cell>
          <cell r="B487">
            <v>14495</v>
          </cell>
          <cell r="C487">
            <v>14596</v>
          </cell>
          <cell r="D487">
            <v>14405</v>
          </cell>
          <cell r="E487">
            <v>14422</v>
          </cell>
          <cell r="F487">
            <v>1.3176957571576406</v>
          </cell>
          <cell r="G487">
            <v>-0.50362193859951709</v>
          </cell>
          <cell r="H487">
            <v>0.38219895287958117</v>
          </cell>
          <cell r="I487">
            <v>8</v>
          </cell>
          <cell r="J487">
            <v>4</v>
          </cell>
          <cell r="K487">
            <v>1</v>
          </cell>
        </row>
        <row r="488">
          <cell r="A488" t="str">
            <v>2022/11/26</v>
          </cell>
          <cell r="B488">
            <v>14709</v>
          </cell>
          <cell r="C488">
            <v>14710</v>
          </cell>
          <cell r="D488">
            <v>14595</v>
          </cell>
          <cell r="E488">
            <v>14629</v>
          </cell>
          <cell r="F488">
            <v>0.7818342511387586</v>
          </cell>
          <cell r="G488">
            <v>-0.54388469644435378</v>
          </cell>
          <cell r="H488">
            <v>0.69565217391304346</v>
          </cell>
          <cell r="I488">
            <v>5</v>
          </cell>
          <cell r="J488">
            <v>7</v>
          </cell>
          <cell r="K488">
            <v>3</v>
          </cell>
        </row>
        <row r="489">
          <cell r="A489" t="str">
            <v>2022/11/25</v>
          </cell>
          <cell r="B489">
            <v>14760</v>
          </cell>
          <cell r="C489">
            <v>14827</v>
          </cell>
          <cell r="D489">
            <v>14756</v>
          </cell>
          <cell r="E489">
            <v>14790</v>
          </cell>
          <cell r="F489">
            <v>0.48102981029810299</v>
          </cell>
          <cell r="G489">
            <v>0.20325203252032523</v>
          </cell>
          <cell r="H489">
            <v>0.42253521126760568</v>
          </cell>
          <cell r="I489">
            <v>2</v>
          </cell>
          <cell r="J489">
            <v>5</v>
          </cell>
          <cell r="K489">
            <v>2</v>
          </cell>
        </row>
        <row r="490">
          <cell r="A490" t="str">
            <v>2022/11/24</v>
          </cell>
          <cell r="B490">
            <v>14605</v>
          </cell>
          <cell r="C490">
            <v>14699</v>
          </cell>
          <cell r="D490">
            <v>14594</v>
          </cell>
          <cell r="E490">
            <v>14671</v>
          </cell>
          <cell r="F490">
            <v>0.71893187264635394</v>
          </cell>
          <cell r="G490">
            <v>0.45190003423485109</v>
          </cell>
          <cell r="H490">
            <v>0.62857142857142867</v>
          </cell>
          <cell r="I490">
            <v>4</v>
          </cell>
          <cell r="J490">
            <v>7</v>
          </cell>
          <cell r="K490">
            <v>3</v>
          </cell>
        </row>
        <row r="491">
          <cell r="A491" t="str">
            <v>2022/11/23</v>
          </cell>
          <cell r="B491">
            <v>14488</v>
          </cell>
          <cell r="C491">
            <v>14608</v>
          </cell>
          <cell r="D491">
            <v>14480</v>
          </cell>
          <cell r="E491">
            <v>14607</v>
          </cell>
          <cell r="F491">
            <v>0.88348978464936512</v>
          </cell>
          <cell r="G491">
            <v>0.8213694091662066</v>
          </cell>
          <cell r="H491">
            <v>0.9296875</v>
          </cell>
          <cell r="I491">
            <v>5</v>
          </cell>
          <cell r="J491">
            <v>10</v>
          </cell>
          <cell r="K491">
            <v>3</v>
          </cell>
        </row>
        <row r="492">
          <cell r="A492" t="str">
            <v>2022/11/22</v>
          </cell>
          <cell r="B492">
            <v>14414</v>
          </cell>
          <cell r="C492">
            <v>14463</v>
          </cell>
          <cell r="D492">
            <v>14382</v>
          </cell>
          <cell r="E492">
            <v>14437</v>
          </cell>
          <cell r="F492">
            <v>0.56195365616761483</v>
          </cell>
          <cell r="G492">
            <v>0.15956708755376717</v>
          </cell>
          <cell r="H492">
            <v>0.2839506172839506</v>
          </cell>
          <cell r="I492">
            <v>2</v>
          </cell>
          <cell r="J492">
            <v>3</v>
          </cell>
          <cell r="K492">
            <v>2</v>
          </cell>
        </row>
        <row r="493">
          <cell r="A493" t="str">
            <v>2022/11/19</v>
          </cell>
          <cell r="B493">
            <v>14462</v>
          </cell>
          <cell r="C493">
            <v>14565</v>
          </cell>
          <cell r="D493">
            <v>14449</v>
          </cell>
          <cell r="E493">
            <v>14534</v>
          </cell>
          <cell r="F493">
            <v>0.80210206057253486</v>
          </cell>
          <cell r="G493">
            <v>0.4978564513898493</v>
          </cell>
          <cell r="H493">
            <v>0.62068965517241392</v>
          </cell>
          <cell r="I493">
            <v>5</v>
          </cell>
          <cell r="J493">
            <v>7</v>
          </cell>
          <cell r="K493">
            <v>3</v>
          </cell>
        </row>
        <row r="494">
          <cell r="A494" t="str">
            <v>2022/11/18</v>
          </cell>
          <cell r="B494">
            <v>14519</v>
          </cell>
          <cell r="C494">
            <v>14563</v>
          </cell>
          <cell r="D494">
            <v>14347</v>
          </cell>
          <cell r="E494">
            <v>14529</v>
          </cell>
          <cell r="F494">
            <v>1.4877057648598389</v>
          </cell>
          <cell r="G494">
            <v>6.8875266891659209E-2</v>
          </cell>
          <cell r="H494">
            <v>4.6296296296296301E-2</v>
          </cell>
          <cell r="I494">
            <v>8</v>
          </cell>
          <cell r="J494">
            <v>1</v>
          </cell>
          <cell r="K494">
            <v>1</v>
          </cell>
        </row>
        <row r="495">
          <cell r="A495" t="str">
            <v>2022/11/17</v>
          </cell>
          <cell r="B495">
            <v>14515</v>
          </cell>
          <cell r="C495">
            <v>14560</v>
          </cell>
          <cell r="D495">
            <v>14399</v>
          </cell>
          <cell r="E495">
            <v>14434</v>
          </cell>
          <cell r="F495">
            <v>1.1091973820186014</v>
          </cell>
          <cell r="G495">
            <v>-0.55804340337581815</v>
          </cell>
          <cell r="H495">
            <v>0.50310559006211186</v>
          </cell>
          <cell r="I495">
            <v>7</v>
          </cell>
          <cell r="J495">
            <v>6</v>
          </cell>
          <cell r="K495">
            <v>1</v>
          </cell>
        </row>
        <row r="496">
          <cell r="A496" t="str">
            <v>2022/11/16</v>
          </cell>
          <cell r="B496">
            <v>14535</v>
          </cell>
          <cell r="C496">
            <v>14810</v>
          </cell>
          <cell r="D496">
            <v>14533</v>
          </cell>
          <cell r="E496">
            <v>14700</v>
          </cell>
          <cell r="F496">
            <v>1.9057447540419676</v>
          </cell>
          <cell r="G496">
            <v>1.1351909184726523</v>
          </cell>
          <cell r="H496">
            <v>0.59566787003610111</v>
          </cell>
          <cell r="I496">
            <v>10</v>
          </cell>
          <cell r="J496">
            <v>6</v>
          </cell>
          <cell r="K496">
            <v>1</v>
          </cell>
        </row>
        <row r="497">
          <cell r="A497" t="str">
            <v>2022/11/15</v>
          </cell>
          <cell r="B497">
            <v>14128</v>
          </cell>
          <cell r="C497">
            <v>14216</v>
          </cell>
          <cell r="D497">
            <v>14121</v>
          </cell>
          <cell r="E497">
            <v>14128</v>
          </cell>
          <cell r="F497">
            <v>0.67242355605889015</v>
          </cell>
          <cell r="G497">
            <v>0</v>
          </cell>
          <cell r="H497">
            <v>0</v>
          </cell>
          <cell r="I497">
            <v>4</v>
          </cell>
          <cell r="J497">
            <v>1</v>
          </cell>
          <cell r="K497">
            <v>2</v>
          </cell>
        </row>
        <row r="498">
          <cell r="A498" t="str">
            <v>2022/11/12</v>
          </cell>
          <cell r="B498">
            <v>14088</v>
          </cell>
          <cell r="C498">
            <v>14231</v>
          </cell>
          <cell r="D498">
            <v>14051</v>
          </cell>
          <cell r="E498">
            <v>14212</v>
          </cell>
          <cell r="F498">
            <v>1.2776831345826234</v>
          </cell>
          <cell r="G498">
            <v>0.88018171493469621</v>
          </cell>
          <cell r="H498">
            <v>0.68888888888888899</v>
          </cell>
          <cell r="I498">
            <v>8</v>
          </cell>
          <cell r="J498">
            <v>7</v>
          </cell>
          <cell r="K498">
            <v>4</v>
          </cell>
        </row>
        <row r="499">
          <cell r="A499" t="str">
            <v>2022/11/11</v>
          </cell>
          <cell r="B499">
            <v>13458</v>
          </cell>
          <cell r="C499">
            <v>13965</v>
          </cell>
          <cell r="D499">
            <v>13410</v>
          </cell>
          <cell r="E499">
            <v>13964</v>
          </cell>
          <cell r="F499">
            <v>4.1239411502452068</v>
          </cell>
          <cell r="G499">
            <v>3.7598454450884229</v>
          </cell>
          <cell r="H499">
            <v>0.91171171171171173</v>
          </cell>
          <cell r="I499">
            <v>10</v>
          </cell>
          <cell r="J499">
            <v>10</v>
          </cell>
          <cell r="K499">
            <v>4</v>
          </cell>
        </row>
        <row r="500">
          <cell r="A500" t="str">
            <v>2022/11/10</v>
          </cell>
          <cell r="B500">
            <v>13581</v>
          </cell>
          <cell r="C500">
            <v>13657</v>
          </cell>
          <cell r="D500">
            <v>13478</v>
          </cell>
          <cell r="E500">
            <v>13483</v>
          </cell>
          <cell r="F500">
            <v>1.3180178190118548</v>
          </cell>
          <cell r="G500">
            <v>-0.72159634783889259</v>
          </cell>
          <cell r="H500">
            <v>0.54748603351955305</v>
          </cell>
          <cell r="I500">
            <v>8</v>
          </cell>
          <cell r="J500">
            <v>6</v>
          </cell>
          <cell r="K500">
            <v>1</v>
          </cell>
        </row>
        <row r="501">
          <cell r="A501" t="str">
            <v>2022/11/09</v>
          </cell>
          <cell r="B501">
            <v>13340</v>
          </cell>
          <cell r="C501">
            <v>13493</v>
          </cell>
          <cell r="D501">
            <v>13319</v>
          </cell>
          <cell r="E501">
            <v>13457</v>
          </cell>
          <cell r="F501">
            <v>1.3043478260869565</v>
          </cell>
          <cell r="G501">
            <v>0.87706146926536732</v>
          </cell>
          <cell r="H501">
            <v>0.67241379310344829</v>
          </cell>
          <cell r="I501">
            <v>8</v>
          </cell>
          <cell r="J501">
            <v>7</v>
          </cell>
          <cell r="K501">
            <v>4</v>
          </cell>
        </row>
        <row r="502">
          <cell r="A502" t="str">
            <v>2022/11/08</v>
          </cell>
          <cell r="B502">
            <v>13217</v>
          </cell>
          <cell r="C502">
            <v>13297</v>
          </cell>
          <cell r="D502">
            <v>13194</v>
          </cell>
          <cell r="E502">
            <v>13290</v>
          </cell>
          <cell r="F502">
            <v>0.77929938715290914</v>
          </cell>
          <cell r="G502">
            <v>0.55231898312778993</v>
          </cell>
          <cell r="H502">
            <v>0.70873786407766981</v>
          </cell>
          <cell r="I502">
            <v>5</v>
          </cell>
          <cell r="J502">
            <v>8</v>
          </cell>
          <cell r="K502">
            <v>3</v>
          </cell>
        </row>
        <row r="503">
          <cell r="A503" t="str">
            <v>2022/11/05</v>
          </cell>
          <cell r="B503">
            <v>13050</v>
          </cell>
          <cell r="C503">
            <v>13191</v>
          </cell>
          <cell r="D503">
            <v>12990</v>
          </cell>
          <cell r="E503">
            <v>13186</v>
          </cell>
          <cell r="F503">
            <v>1.5402298850574714</v>
          </cell>
          <cell r="G503">
            <v>1.0421455938697317</v>
          </cell>
          <cell r="H503">
            <v>0.67661691542288549</v>
          </cell>
          <cell r="I503">
            <v>8</v>
          </cell>
          <cell r="J503">
            <v>7</v>
          </cell>
          <cell r="K503">
            <v>4</v>
          </cell>
        </row>
        <row r="504">
          <cell r="A504" t="str">
            <v>2022/11/04</v>
          </cell>
          <cell r="B504">
            <v>12942</v>
          </cell>
          <cell r="C504">
            <v>12948</v>
          </cell>
          <cell r="D504">
            <v>12819</v>
          </cell>
          <cell r="E504">
            <v>12893</v>
          </cell>
          <cell r="F504">
            <v>0.99675475197032914</v>
          </cell>
          <cell r="G504">
            <v>-0.37861227012826454</v>
          </cell>
          <cell r="H504">
            <v>0.37984496124031003</v>
          </cell>
          <cell r="I504">
            <v>6</v>
          </cell>
          <cell r="J504">
            <v>4</v>
          </cell>
          <cell r="K504">
            <v>1</v>
          </cell>
        </row>
        <row r="505">
          <cell r="A505" t="str">
            <v>2022/11/03</v>
          </cell>
          <cell r="B505">
            <v>13072</v>
          </cell>
          <cell r="C505">
            <v>13140</v>
          </cell>
          <cell r="D505">
            <v>12860</v>
          </cell>
          <cell r="E505">
            <v>12881</v>
          </cell>
          <cell r="F505">
            <v>2.1419828641370868</v>
          </cell>
          <cell r="G505">
            <v>-1.4611383108935128</v>
          </cell>
          <cell r="H505">
            <v>0.68214285714285716</v>
          </cell>
          <cell r="I505">
            <v>10</v>
          </cell>
          <cell r="J505">
            <v>7</v>
          </cell>
          <cell r="K505">
            <v>4</v>
          </cell>
        </row>
        <row r="506">
          <cell r="A506" t="str">
            <v>2022/11/02</v>
          </cell>
          <cell r="B506">
            <v>13055</v>
          </cell>
          <cell r="C506">
            <v>13107</v>
          </cell>
          <cell r="D506">
            <v>12991</v>
          </cell>
          <cell r="E506">
            <v>13006</v>
          </cell>
          <cell r="F506">
            <v>0.88854844887016471</v>
          </cell>
          <cell r="G506">
            <v>-0.37533512064343166</v>
          </cell>
          <cell r="H506">
            <v>0.42241379310344829</v>
          </cell>
          <cell r="I506">
            <v>5</v>
          </cell>
          <cell r="J506">
            <v>5</v>
          </cell>
          <cell r="K506">
            <v>2</v>
          </cell>
        </row>
        <row r="507">
          <cell r="A507" t="str">
            <v>2022/11/01</v>
          </cell>
          <cell r="B507">
            <v>12933</v>
          </cell>
          <cell r="C507">
            <v>12946</v>
          </cell>
          <cell r="D507">
            <v>12858</v>
          </cell>
          <cell r="E507">
            <v>12906</v>
          </cell>
          <cell r="F507">
            <v>0.68042990798731928</v>
          </cell>
          <cell r="G507">
            <v>-0.20876826722338201</v>
          </cell>
          <cell r="H507">
            <v>0.30681818181818177</v>
          </cell>
          <cell r="I507">
            <v>4</v>
          </cell>
          <cell r="J507">
            <v>4</v>
          </cell>
          <cell r="K507">
            <v>2</v>
          </cell>
        </row>
        <row r="508">
          <cell r="A508" t="str">
            <v>2022/10/29</v>
          </cell>
          <cell r="B508">
            <v>12737</v>
          </cell>
          <cell r="C508">
            <v>12930</v>
          </cell>
          <cell r="D508">
            <v>12731</v>
          </cell>
          <cell r="E508">
            <v>12925</v>
          </cell>
          <cell r="F508">
            <v>1.5623773259009186</v>
          </cell>
          <cell r="G508">
            <v>1.4760147601476015</v>
          </cell>
          <cell r="H508">
            <v>0.94472361809045224</v>
          </cell>
          <cell r="I508">
            <v>9</v>
          </cell>
          <cell r="J508">
            <v>10</v>
          </cell>
          <cell r="K508">
            <v>4</v>
          </cell>
        </row>
        <row r="509">
          <cell r="A509" t="str">
            <v>2022/10/28</v>
          </cell>
          <cell r="B509">
            <v>12920</v>
          </cell>
          <cell r="C509">
            <v>12975</v>
          </cell>
          <cell r="D509">
            <v>12847</v>
          </cell>
          <cell r="E509">
            <v>12854</v>
          </cell>
          <cell r="F509">
            <v>0.99071207430340569</v>
          </cell>
          <cell r="G509">
            <v>-0.51083591331269351</v>
          </cell>
          <cell r="H509">
            <v>0.515625</v>
          </cell>
          <cell r="I509">
            <v>5</v>
          </cell>
          <cell r="J509">
            <v>6</v>
          </cell>
          <cell r="K509">
            <v>2</v>
          </cell>
        </row>
        <row r="510">
          <cell r="A510" t="str">
            <v>2022/10/27</v>
          </cell>
          <cell r="B510">
            <v>12760</v>
          </cell>
          <cell r="C510">
            <v>12931</v>
          </cell>
          <cell r="D510">
            <v>12755</v>
          </cell>
          <cell r="E510">
            <v>12839</v>
          </cell>
          <cell r="F510">
            <v>1.3793103448275863</v>
          </cell>
          <cell r="G510">
            <v>0.6191222570532916</v>
          </cell>
          <cell r="H510">
            <v>0.44886363636363641</v>
          </cell>
          <cell r="I510">
            <v>8</v>
          </cell>
          <cell r="J510">
            <v>5</v>
          </cell>
          <cell r="K510">
            <v>1</v>
          </cell>
        </row>
        <row r="511">
          <cell r="A511" t="str">
            <v>2022/10/26</v>
          </cell>
          <cell r="B511">
            <v>12685</v>
          </cell>
          <cell r="C511">
            <v>12850</v>
          </cell>
          <cell r="D511">
            <v>12669</v>
          </cell>
          <cell r="E511">
            <v>12814</v>
          </cell>
          <cell r="F511">
            <v>1.4268821442648798</v>
          </cell>
          <cell r="G511">
            <v>1.0169491525423728</v>
          </cell>
          <cell r="H511">
            <v>0.71270718232044195</v>
          </cell>
          <cell r="I511">
            <v>8</v>
          </cell>
          <cell r="J511">
            <v>8</v>
          </cell>
          <cell r="K511">
            <v>4</v>
          </cell>
        </row>
        <row r="512">
          <cell r="A512" t="str">
            <v>2022/10/25</v>
          </cell>
          <cell r="B512">
            <v>12863</v>
          </cell>
          <cell r="C512">
            <v>12936</v>
          </cell>
          <cell r="D512">
            <v>12781</v>
          </cell>
          <cell r="E512">
            <v>12908</v>
          </cell>
          <cell r="F512">
            <v>1.205006608100754</v>
          </cell>
          <cell r="G512">
            <v>0.34984062815828348</v>
          </cell>
          <cell r="H512">
            <v>0.29032258064516137</v>
          </cell>
          <cell r="I512">
            <v>7</v>
          </cell>
          <cell r="J512">
            <v>3</v>
          </cell>
          <cell r="K512">
            <v>1</v>
          </cell>
        </row>
        <row r="513">
          <cell r="A513" t="str">
            <v>2022/10/22</v>
          </cell>
          <cell r="B513">
            <v>12827</v>
          </cell>
          <cell r="C513">
            <v>13040</v>
          </cell>
          <cell r="D513">
            <v>12743</v>
          </cell>
          <cell r="E513">
            <v>13022</v>
          </cell>
          <cell r="F513">
            <v>2.3154283932330242</v>
          </cell>
          <cell r="G513">
            <v>1.5202307632338037</v>
          </cell>
          <cell r="H513">
            <v>0.65656565656565657</v>
          </cell>
          <cell r="I513">
            <v>10</v>
          </cell>
          <cell r="J513">
            <v>7</v>
          </cell>
          <cell r="K513">
            <v>4</v>
          </cell>
        </row>
        <row r="514">
          <cell r="A514" t="str">
            <v>2022/10/21</v>
          </cell>
          <cell r="B514">
            <v>12885</v>
          </cell>
          <cell r="C514">
            <v>13078</v>
          </cell>
          <cell r="D514">
            <v>12851</v>
          </cell>
          <cell r="E514">
            <v>12950</v>
          </cell>
          <cell r="F514">
            <v>1.7617384555684905</v>
          </cell>
          <cell r="G514">
            <v>0.50446255335661627</v>
          </cell>
          <cell r="H514">
            <v>0.28634361233480177</v>
          </cell>
          <cell r="I514">
            <v>9</v>
          </cell>
          <cell r="J514">
            <v>3</v>
          </cell>
          <cell r="K514">
            <v>1</v>
          </cell>
        </row>
        <row r="515">
          <cell r="A515" t="str">
            <v>2022/10/20</v>
          </cell>
          <cell r="B515">
            <v>12908</v>
          </cell>
          <cell r="C515">
            <v>12929</v>
          </cell>
          <cell r="D515">
            <v>12803</v>
          </cell>
          <cell r="E515">
            <v>12865</v>
          </cell>
          <cell r="F515">
            <v>0.97613882863340562</v>
          </cell>
          <cell r="G515">
            <v>-0.33312674310505114</v>
          </cell>
          <cell r="H515">
            <v>0.34126984126984128</v>
          </cell>
          <cell r="I515">
            <v>5</v>
          </cell>
          <cell r="J515">
            <v>4</v>
          </cell>
          <cell r="K515">
            <v>2</v>
          </cell>
        </row>
        <row r="516">
          <cell r="A516" t="str">
            <v>2022/10/19</v>
          </cell>
          <cell r="B516">
            <v>13111</v>
          </cell>
          <cell r="C516">
            <v>13191</v>
          </cell>
          <cell r="D516">
            <v>12955</v>
          </cell>
          <cell r="E516">
            <v>13079</v>
          </cell>
          <cell r="F516">
            <v>1.8000152543665624</v>
          </cell>
          <cell r="G516">
            <v>-0.24406986499885594</v>
          </cell>
          <cell r="H516">
            <v>0.13559322033898305</v>
          </cell>
          <cell r="I516">
            <v>10</v>
          </cell>
          <cell r="J516">
            <v>2</v>
          </cell>
          <cell r="K516">
            <v>1</v>
          </cell>
        </row>
        <row r="517">
          <cell r="A517" t="str">
            <v>2022/10/18</v>
          </cell>
          <cell r="B517">
            <v>12982</v>
          </cell>
          <cell r="C517">
            <v>13152</v>
          </cell>
          <cell r="D517">
            <v>12942</v>
          </cell>
          <cell r="E517">
            <v>13150</v>
          </cell>
          <cell r="F517">
            <v>1.6176244030195654</v>
          </cell>
          <cell r="G517">
            <v>1.2940995224156526</v>
          </cell>
          <cell r="H517">
            <v>0.80000000000000016</v>
          </cell>
          <cell r="I517">
            <v>9</v>
          </cell>
          <cell r="J517">
            <v>9</v>
          </cell>
          <cell r="K517">
            <v>4</v>
          </cell>
        </row>
        <row r="518">
          <cell r="A518" t="str">
            <v>2022/10/15</v>
          </cell>
          <cell r="B518">
            <v>13147</v>
          </cell>
          <cell r="C518">
            <v>13208</v>
          </cell>
          <cell r="D518">
            <v>12872</v>
          </cell>
          <cell r="E518">
            <v>12883</v>
          </cell>
          <cell r="F518">
            <v>2.5557161329580893</v>
          </cell>
          <cell r="G518">
            <v>-2.0080626758956415</v>
          </cell>
          <cell r="H518">
            <v>0.7857142857142857</v>
          </cell>
          <cell r="I518">
            <v>10</v>
          </cell>
          <cell r="J518">
            <v>8</v>
          </cell>
          <cell r="K518">
            <v>4</v>
          </cell>
        </row>
        <row r="519">
          <cell r="A519" t="str">
            <v>2022/10/14</v>
          </cell>
          <cell r="B519">
            <v>12880</v>
          </cell>
          <cell r="C519">
            <v>13168</v>
          </cell>
          <cell r="D519">
            <v>12666</v>
          </cell>
          <cell r="E519">
            <v>13153</v>
          </cell>
          <cell r="F519">
            <v>3.8975155279503104</v>
          </cell>
          <cell r="G519">
            <v>2.1195652173913042</v>
          </cell>
          <cell r="H519">
            <v>0.54382470119521908</v>
          </cell>
          <cell r="I519">
            <v>10</v>
          </cell>
          <cell r="J519">
            <v>6</v>
          </cell>
          <cell r="K519">
            <v>1</v>
          </cell>
        </row>
        <row r="520">
          <cell r="A520" t="str">
            <v>2022/10/13</v>
          </cell>
          <cell r="B520">
            <v>13118</v>
          </cell>
          <cell r="C520">
            <v>13120</v>
          </cell>
          <cell r="D520">
            <v>13005</v>
          </cell>
          <cell r="E520">
            <v>13051</v>
          </cell>
          <cell r="F520">
            <v>0.87665802713828322</v>
          </cell>
          <cell r="G520">
            <v>-0.51074858972404336</v>
          </cell>
          <cell r="H520">
            <v>0.58260869565217399</v>
          </cell>
          <cell r="I520">
            <v>5</v>
          </cell>
          <cell r="J520">
            <v>6</v>
          </cell>
          <cell r="K520">
            <v>2</v>
          </cell>
        </row>
        <row r="521">
          <cell r="A521" t="str">
            <v>2022/10/12</v>
          </cell>
          <cell r="B521">
            <v>13059</v>
          </cell>
          <cell r="C521">
            <v>13155</v>
          </cell>
          <cell r="D521">
            <v>12952</v>
          </cell>
          <cell r="E521">
            <v>13019</v>
          </cell>
          <cell r="F521">
            <v>1.5544834979707483</v>
          </cell>
          <cell r="G521">
            <v>-0.30630216708783214</v>
          </cell>
          <cell r="H521">
            <v>0.19704433497536944</v>
          </cell>
          <cell r="I521">
            <v>9</v>
          </cell>
          <cell r="J521">
            <v>2</v>
          </cell>
          <cell r="K521">
            <v>1</v>
          </cell>
        </row>
        <row r="522">
          <cell r="A522" t="str">
            <v>2022/10/08</v>
          </cell>
          <cell r="B522">
            <v>13665</v>
          </cell>
          <cell r="C522">
            <v>13716</v>
          </cell>
          <cell r="D522">
            <v>13404</v>
          </cell>
          <cell r="E522">
            <v>13411</v>
          </cell>
          <cell r="F522">
            <v>2.283205268935236</v>
          </cell>
          <cell r="G522">
            <v>-1.8587632638126599</v>
          </cell>
          <cell r="H522">
            <v>0.81410256410256399</v>
          </cell>
          <cell r="I522">
            <v>10</v>
          </cell>
          <cell r="J522">
            <v>9</v>
          </cell>
          <cell r="K522">
            <v>4</v>
          </cell>
        </row>
        <row r="523">
          <cell r="A523" t="str">
            <v>2022/10/07</v>
          </cell>
          <cell r="B523">
            <v>13829</v>
          </cell>
          <cell r="C523">
            <v>13846</v>
          </cell>
          <cell r="D523">
            <v>13734</v>
          </cell>
          <cell r="E523">
            <v>13753</v>
          </cell>
          <cell r="F523">
            <v>0.80989225540530774</v>
          </cell>
          <cell r="G523">
            <v>-0.54956974473931586</v>
          </cell>
          <cell r="H523">
            <v>0.67857142857142849</v>
          </cell>
          <cell r="I523">
            <v>5</v>
          </cell>
          <cell r="J523">
            <v>7</v>
          </cell>
          <cell r="K523">
            <v>3</v>
          </cell>
        </row>
        <row r="524">
          <cell r="A524" t="str">
            <v>2022/10/06</v>
          </cell>
          <cell r="B524">
            <v>13828</v>
          </cell>
          <cell r="C524">
            <v>13865</v>
          </cell>
          <cell r="D524">
            <v>13667</v>
          </cell>
          <cell r="E524">
            <v>13830</v>
          </cell>
          <cell r="F524">
            <v>1.4318773503037314</v>
          </cell>
          <cell r="G524">
            <v>1.446340757882557E-2</v>
          </cell>
          <cell r="H524">
            <v>1.0101010101010102E-2</v>
          </cell>
          <cell r="I524">
            <v>8</v>
          </cell>
          <cell r="J524">
            <v>1</v>
          </cell>
          <cell r="K524">
            <v>1</v>
          </cell>
        </row>
        <row r="525">
          <cell r="A525" t="str">
            <v>2022/10/05</v>
          </cell>
          <cell r="B525">
            <v>13610</v>
          </cell>
          <cell r="C525">
            <v>13829</v>
          </cell>
          <cell r="D525">
            <v>13593</v>
          </cell>
          <cell r="E525">
            <v>13829</v>
          </cell>
          <cell r="F525">
            <v>1.7340191036002939</v>
          </cell>
          <cell r="G525">
            <v>1.6091109478324761</v>
          </cell>
          <cell r="H525">
            <v>0.92796610169491522</v>
          </cell>
          <cell r="I525">
            <v>9</v>
          </cell>
          <cell r="J525">
            <v>10</v>
          </cell>
          <cell r="K525">
            <v>4</v>
          </cell>
        </row>
        <row r="526">
          <cell r="A526" t="str">
            <v>2022/10/04</v>
          </cell>
          <cell r="B526">
            <v>13335</v>
          </cell>
          <cell r="C526">
            <v>13502</v>
          </cell>
          <cell r="D526">
            <v>13283</v>
          </cell>
          <cell r="E526">
            <v>13476</v>
          </cell>
          <cell r="F526">
            <v>1.6422947131608547</v>
          </cell>
          <cell r="G526">
            <v>1.0573678290213724</v>
          </cell>
          <cell r="H526">
            <v>0.6438356164383563</v>
          </cell>
          <cell r="I526">
            <v>9</v>
          </cell>
          <cell r="J526">
            <v>7</v>
          </cell>
          <cell r="K526">
            <v>4</v>
          </cell>
        </row>
        <row r="527">
          <cell r="A527" t="str">
            <v>2022/10/01</v>
          </cell>
          <cell r="B527">
            <v>13420</v>
          </cell>
          <cell r="C527">
            <v>13465</v>
          </cell>
          <cell r="D527">
            <v>13303</v>
          </cell>
          <cell r="E527">
            <v>13306</v>
          </cell>
          <cell r="F527">
            <v>1.2071535022354694</v>
          </cell>
          <cell r="G527">
            <v>-0.84947839046199702</v>
          </cell>
          <cell r="H527">
            <v>0.70370370370370372</v>
          </cell>
          <cell r="I527">
            <v>7</v>
          </cell>
          <cell r="J527">
            <v>8</v>
          </cell>
          <cell r="K527">
            <v>4</v>
          </cell>
        </row>
        <row r="528">
          <cell r="A528" t="str">
            <v>2022/09/30</v>
          </cell>
          <cell r="B528">
            <v>13481</v>
          </cell>
          <cell r="C528">
            <v>13493</v>
          </cell>
          <cell r="D528">
            <v>13291</v>
          </cell>
          <cell r="E528">
            <v>13334</v>
          </cell>
          <cell r="F528">
            <v>1.4984051628217492</v>
          </cell>
          <cell r="G528">
            <v>-1.0904235590831539</v>
          </cell>
          <cell r="H528">
            <v>0.72772277227722759</v>
          </cell>
          <cell r="I528">
            <v>8</v>
          </cell>
          <cell r="J528">
            <v>8</v>
          </cell>
          <cell r="K528">
            <v>4</v>
          </cell>
        </row>
        <row r="529">
          <cell r="A529" t="str">
            <v>2022/09/29</v>
          </cell>
          <cell r="B529">
            <v>13494</v>
          </cell>
          <cell r="C529">
            <v>13693</v>
          </cell>
          <cell r="D529">
            <v>13423</v>
          </cell>
          <cell r="E529">
            <v>13679</v>
          </cell>
          <cell r="F529">
            <v>2.000889284126278</v>
          </cell>
          <cell r="G529">
            <v>1.3709796946791166</v>
          </cell>
          <cell r="H529">
            <v>0.68518518518518534</v>
          </cell>
          <cell r="I529">
            <v>10</v>
          </cell>
          <cell r="J529">
            <v>7</v>
          </cell>
          <cell r="K529">
            <v>4</v>
          </cell>
        </row>
        <row r="530">
          <cell r="A530" t="str">
            <v>2022/09/28</v>
          </cell>
          <cell r="B530">
            <v>13852</v>
          </cell>
          <cell r="C530">
            <v>13910</v>
          </cell>
          <cell r="D530">
            <v>13742</v>
          </cell>
          <cell r="E530">
            <v>13791</v>
          </cell>
          <cell r="F530">
            <v>1.2128212532486284</v>
          </cell>
          <cell r="G530">
            <v>-0.44036962171527577</v>
          </cell>
          <cell r="H530">
            <v>0.36309523809523808</v>
          </cell>
          <cell r="I530">
            <v>7</v>
          </cell>
          <cell r="J530">
            <v>4</v>
          </cell>
          <cell r="K530">
            <v>1</v>
          </cell>
        </row>
        <row r="531">
          <cell r="A531" t="str">
            <v>2022/09/27</v>
          </cell>
          <cell r="B531">
            <v>13763</v>
          </cell>
          <cell r="C531">
            <v>13882</v>
          </cell>
          <cell r="D531">
            <v>13763</v>
          </cell>
          <cell r="E531">
            <v>13815</v>
          </cell>
          <cell r="F531">
            <v>0.86463707040616145</v>
          </cell>
          <cell r="G531">
            <v>0.37782460219428904</v>
          </cell>
          <cell r="H531">
            <v>0.43697478991596639</v>
          </cell>
          <cell r="I531">
            <v>5</v>
          </cell>
          <cell r="J531">
            <v>5</v>
          </cell>
          <cell r="K531">
            <v>2</v>
          </cell>
        </row>
        <row r="532">
          <cell r="A532" t="str">
            <v>2022/09/24</v>
          </cell>
          <cell r="B532">
            <v>14110</v>
          </cell>
          <cell r="C532">
            <v>14134</v>
          </cell>
          <cell r="D532">
            <v>13911</v>
          </cell>
          <cell r="E532">
            <v>13987</v>
          </cell>
          <cell r="F532">
            <v>1.5804394046775336</v>
          </cell>
          <cell r="G532">
            <v>-0.87172218284904313</v>
          </cell>
          <cell r="H532">
            <v>0.55156950672645733</v>
          </cell>
          <cell r="I532">
            <v>9</v>
          </cell>
          <cell r="J532">
            <v>6</v>
          </cell>
          <cell r="K532">
            <v>1</v>
          </cell>
        </row>
        <row r="533">
          <cell r="A533" t="str">
            <v>2022/09/23</v>
          </cell>
          <cell r="B533">
            <v>14232</v>
          </cell>
          <cell r="C533">
            <v>14324</v>
          </cell>
          <cell r="D533">
            <v>14185</v>
          </cell>
          <cell r="E533">
            <v>14207</v>
          </cell>
          <cell r="F533">
            <v>0.97667228780213611</v>
          </cell>
          <cell r="G533">
            <v>-0.17566048341765036</v>
          </cell>
          <cell r="H533">
            <v>0.17985611510791366</v>
          </cell>
          <cell r="I533">
            <v>5</v>
          </cell>
          <cell r="J533">
            <v>2</v>
          </cell>
          <cell r="K533">
            <v>2</v>
          </cell>
        </row>
        <row r="534">
          <cell r="A534" t="str">
            <v>2022/09/22</v>
          </cell>
          <cell r="B534">
            <v>14390</v>
          </cell>
          <cell r="C534">
            <v>14545</v>
          </cell>
          <cell r="D534">
            <v>14249</v>
          </cell>
          <cell r="E534">
            <v>14253</v>
          </cell>
          <cell r="F534">
            <v>2.0569840166782489</v>
          </cell>
          <cell r="G534">
            <v>-0.95205003474635153</v>
          </cell>
          <cell r="H534">
            <v>0.46283783783783777</v>
          </cell>
          <cell r="I534">
            <v>10</v>
          </cell>
          <cell r="J534">
            <v>5</v>
          </cell>
          <cell r="K534">
            <v>1</v>
          </cell>
        </row>
        <row r="535">
          <cell r="A535" t="str">
            <v>2022/09/21</v>
          </cell>
          <cell r="B535">
            <v>14559</v>
          </cell>
          <cell r="C535">
            <v>14597</v>
          </cell>
          <cell r="D535">
            <v>14425</v>
          </cell>
          <cell r="E535">
            <v>14485</v>
          </cell>
          <cell r="F535">
            <v>1.1813998214163062</v>
          </cell>
          <cell r="G535">
            <v>-0.50827666735352695</v>
          </cell>
          <cell r="H535">
            <v>0.43023255813953476</v>
          </cell>
          <cell r="I535">
            <v>7</v>
          </cell>
          <cell r="J535">
            <v>5</v>
          </cell>
          <cell r="K535">
            <v>1</v>
          </cell>
        </row>
        <row r="536">
          <cell r="A536" t="str">
            <v>2022/09/20</v>
          </cell>
          <cell r="B536">
            <v>14392</v>
          </cell>
          <cell r="C536">
            <v>14541</v>
          </cell>
          <cell r="D536">
            <v>14361</v>
          </cell>
          <cell r="E536">
            <v>14527</v>
          </cell>
          <cell r="F536">
            <v>1.2506948304613674</v>
          </cell>
          <cell r="G536">
            <v>0.93802112284602557</v>
          </cell>
          <cell r="H536">
            <v>0.75</v>
          </cell>
          <cell r="I536">
            <v>7</v>
          </cell>
          <cell r="J536">
            <v>8</v>
          </cell>
          <cell r="K536">
            <v>4</v>
          </cell>
        </row>
        <row r="537">
          <cell r="A537" t="str">
            <v>2022/09/17</v>
          </cell>
          <cell r="B537">
            <v>14472</v>
          </cell>
          <cell r="C537">
            <v>14562</v>
          </cell>
          <cell r="D537">
            <v>14433</v>
          </cell>
          <cell r="E537">
            <v>14544</v>
          </cell>
          <cell r="F537">
            <v>0.8913764510779435</v>
          </cell>
          <cell r="G537">
            <v>0.49751243781094528</v>
          </cell>
          <cell r="H537">
            <v>0.55813953488372103</v>
          </cell>
          <cell r="I537">
            <v>5</v>
          </cell>
          <cell r="J537">
            <v>6</v>
          </cell>
          <cell r="K537">
            <v>2</v>
          </cell>
        </row>
        <row r="538">
          <cell r="A538" t="str">
            <v>2022/09/16</v>
          </cell>
          <cell r="B538">
            <v>14650</v>
          </cell>
          <cell r="C538">
            <v>14671</v>
          </cell>
          <cell r="D538">
            <v>14502</v>
          </cell>
          <cell r="E538">
            <v>14535</v>
          </cell>
          <cell r="F538">
            <v>1.1535836177474401</v>
          </cell>
          <cell r="G538">
            <v>-0.78498293515358364</v>
          </cell>
          <cell r="H538">
            <v>0.68047337278106523</v>
          </cell>
          <cell r="I538">
            <v>7</v>
          </cell>
          <cell r="J538">
            <v>7</v>
          </cell>
          <cell r="K538">
            <v>4</v>
          </cell>
        </row>
        <row r="539">
          <cell r="A539" t="str">
            <v>2022/09/15</v>
          </cell>
          <cell r="B539">
            <v>14587</v>
          </cell>
          <cell r="C539">
            <v>14653</v>
          </cell>
          <cell r="D539">
            <v>14517</v>
          </cell>
          <cell r="E539">
            <v>14628</v>
          </cell>
          <cell r="F539">
            <v>0.9323370124083088</v>
          </cell>
          <cell r="G539">
            <v>0.28107218756426955</v>
          </cell>
          <cell r="H539">
            <v>0.3014705882352941</v>
          </cell>
          <cell r="I539">
            <v>5</v>
          </cell>
          <cell r="J539">
            <v>4</v>
          </cell>
          <cell r="K539">
            <v>2</v>
          </cell>
        </row>
        <row r="540">
          <cell r="A540" t="str">
            <v>2022/09/14</v>
          </cell>
          <cell r="B540">
            <v>14886</v>
          </cell>
          <cell r="C540">
            <v>14938</v>
          </cell>
          <cell r="D540">
            <v>14457</v>
          </cell>
          <cell r="E540">
            <v>14471</v>
          </cell>
          <cell r="F540">
            <v>3.2312239688297733</v>
          </cell>
          <cell r="G540">
            <v>-2.7878543598011554</v>
          </cell>
          <cell r="H540">
            <v>0.86278586278586267</v>
          </cell>
          <cell r="I540">
            <v>10</v>
          </cell>
          <cell r="J540">
            <v>9</v>
          </cell>
          <cell r="K540">
            <v>4</v>
          </cell>
        </row>
        <row r="541">
          <cell r="A541" t="str">
            <v>2022/09/13</v>
          </cell>
          <cell r="B541">
            <v>14808</v>
          </cell>
          <cell r="C541">
            <v>14895</v>
          </cell>
          <cell r="D541">
            <v>14797</v>
          </cell>
          <cell r="E541">
            <v>14892</v>
          </cell>
          <cell r="F541">
            <v>0.66180443003781741</v>
          </cell>
          <cell r="G541">
            <v>0.5672609400324149</v>
          </cell>
          <cell r="H541">
            <v>0.8571428571428571</v>
          </cell>
          <cell r="I541">
            <v>3</v>
          </cell>
          <cell r="J541">
            <v>9</v>
          </cell>
          <cell r="K541">
            <v>3</v>
          </cell>
        </row>
        <row r="542">
          <cell r="A542" t="str">
            <v>2022/09/09</v>
          </cell>
          <cell r="B542">
            <v>14548</v>
          </cell>
          <cell r="C542">
            <v>14605</v>
          </cell>
          <cell r="D542">
            <v>14449</v>
          </cell>
          <cell r="E542">
            <v>14594</v>
          </cell>
          <cell r="F542">
            <v>1.0723123453395655</v>
          </cell>
          <cell r="G542">
            <v>0.31619466593346163</v>
          </cell>
          <cell r="H542">
            <v>0.29487179487179488</v>
          </cell>
          <cell r="I542">
            <v>6</v>
          </cell>
          <cell r="J542">
            <v>3</v>
          </cell>
          <cell r="K542">
            <v>1</v>
          </cell>
        </row>
        <row r="543">
          <cell r="A543" t="str">
            <v>2022/09/08</v>
          </cell>
          <cell r="B543">
            <v>14370</v>
          </cell>
          <cell r="C543">
            <v>14499</v>
          </cell>
          <cell r="D543">
            <v>14303</v>
          </cell>
          <cell r="E543">
            <v>14489</v>
          </cell>
          <cell r="F543">
            <v>1.3639526791927628</v>
          </cell>
          <cell r="G543">
            <v>0.82811412665274886</v>
          </cell>
          <cell r="H543">
            <v>0.60714285714285721</v>
          </cell>
          <cell r="I543">
            <v>8</v>
          </cell>
          <cell r="J543">
            <v>7</v>
          </cell>
          <cell r="K543">
            <v>4</v>
          </cell>
        </row>
        <row r="544">
          <cell r="A544" t="str">
            <v>2022/09/07</v>
          </cell>
          <cell r="B544">
            <v>14647</v>
          </cell>
          <cell r="C544">
            <v>14680</v>
          </cell>
          <cell r="D544">
            <v>14508</v>
          </cell>
          <cell r="E544">
            <v>14547</v>
          </cell>
          <cell r="F544">
            <v>1.174301904826927</v>
          </cell>
          <cell r="G544">
            <v>-0.68273366559705062</v>
          </cell>
          <cell r="H544">
            <v>0.58139534883720934</v>
          </cell>
          <cell r="I544">
            <v>7</v>
          </cell>
          <cell r="J544">
            <v>6</v>
          </cell>
          <cell r="K544">
            <v>1</v>
          </cell>
        </row>
        <row r="545">
          <cell r="A545" t="str">
            <v>2022/09/06</v>
          </cell>
          <cell r="B545">
            <v>14639</v>
          </cell>
          <cell r="C545">
            <v>14657</v>
          </cell>
          <cell r="D545">
            <v>14604</v>
          </cell>
          <cell r="E545">
            <v>14640</v>
          </cell>
          <cell r="F545">
            <v>0.36204658788168587</v>
          </cell>
          <cell r="G545">
            <v>6.8310676958808656E-3</v>
          </cell>
          <cell r="H545">
            <v>1.8867924528301886E-2</v>
          </cell>
          <cell r="I545">
            <v>1</v>
          </cell>
          <cell r="J545">
            <v>1</v>
          </cell>
          <cell r="K545">
            <v>2</v>
          </cell>
        </row>
        <row r="546">
          <cell r="A546" t="str">
            <v>2022/09/03</v>
          </cell>
          <cell r="B546">
            <v>14624</v>
          </cell>
          <cell r="C546">
            <v>14742</v>
          </cell>
          <cell r="D546">
            <v>14520</v>
          </cell>
          <cell r="E546">
            <v>14562</v>
          </cell>
          <cell r="F546">
            <v>1.5180525164113785</v>
          </cell>
          <cell r="G546">
            <v>-0.42396061269146612</v>
          </cell>
          <cell r="H546">
            <v>0.27927927927927931</v>
          </cell>
          <cell r="I546">
            <v>8</v>
          </cell>
          <cell r="J546">
            <v>3</v>
          </cell>
          <cell r="K546">
            <v>1</v>
          </cell>
        </row>
        <row r="547">
          <cell r="A547" t="str">
            <v>2022/09/02</v>
          </cell>
          <cell r="B547">
            <v>14700</v>
          </cell>
          <cell r="C547">
            <v>14820</v>
          </cell>
          <cell r="D547">
            <v>14613</v>
          </cell>
          <cell r="E547">
            <v>14816</v>
          </cell>
          <cell r="F547">
            <v>1.4081632653061225</v>
          </cell>
          <cell r="G547">
            <v>0.78911564625850339</v>
          </cell>
          <cell r="H547">
            <v>0.56038647342995163</v>
          </cell>
          <cell r="I547">
            <v>8</v>
          </cell>
          <cell r="J547">
            <v>6</v>
          </cell>
          <cell r="K547">
            <v>1</v>
          </cell>
        </row>
        <row r="548">
          <cell r="A548" t="str">
            <v>2022/09/01</v>
          </cell>
          <cell r="B548">
            <v>15039</v>
          </cell>
          <cell r="C548">
            <v>15049</v>
          </cell>
          <cell r="D548">
            <v>14906</v>
          </cell>
          <cell r="E548">
            <v>14939</v>
          </cell>
          <cell r="F548">
            <v>0.95086109448766531</v>
          </cell>
          <cell r="G548">
            <v>-0.6649378283130527</v>
          </cell>
          <cell r="H548">
            <v>0.69930069930069938</v>
          </cell>
          <cell r="I548">
            <v>5</v>
          </cell>
          <cell r="J548">
            <v>7</v>
          </cell>
          <cell r="K548">
            <v>3</v>
          </cell>
        </row>
        <row r="549">
          <cell r="A549" t="str">
            <v>2022/08/31</v>
          </cell>
          <cell r="B549">
            <v>14960</v>
          </cell>
          <cell r="C549">
            <v>15013</v>
          </cell>
          <cell r="D549">
            <v>14721</v>
          </cell>
          <cell r="E549">
            <v>14817</v>
          </cell>
          <cell r="F549">
            <v>1.9518716577540107</v>
          </cell>
          <cell r="G549">
            <v>-0.95588235294117652</v>
          </cell>
          <cell r="H549">
            <v>0.48972602739726029</v>
          </cell>
          <cell r="I549">
            <v>10</v>
          </cell>
          <cell r="J549">
            <v>5</v>
          </cell>
          <cell r="K549">
            <v>1</v>
          </cell>
        </row>
        <row r="550">
          <cell r="A550" t="str">
            <v>2022/08/30</v>
          </cell>
          <cell r="B550">
            <v>14847</v>
          </cell>
          <cell r="C550">
            <v>14894</v>
          </cell>
          <cell r="D550">
            <v>14805</v>
          </cell>
          <cell r="E550">
            <v>14856</v>
          </cell>
          <cell r="F550">
            <v>0.59944769987202806</v>
          </cell>
          <cell r="G550">
            <v>6.0618306728632047E-2</v>
          </cell>
          <cell r="H550">
            <v>0.10112359550561797</v>
          </cell>
          <cell r="I550">
            <v>3</v>
          </cell>
          <cell r="J550">
            <v>2</v>
          </cell>
          <cell r="K550">
            <v>2</v>
          </cell>
        </row>
        <row r="551">
          <cell r="A551" t="str">
            <v>2022/08/27</v>
          </cell>
          <cell r="B551">
            <v>15254</v>
          </cell>
          <cell r="C551">
            <v>15295</v>
          </cell>
          <cell r="D551">
            <v>14932</v>
          </cell>
          <cell r="E551">
            <v>14932</v>
          </cell>
          <cell r="F551">
            <v>2.3797036842795336</v>
          </cell>
          <cell r="G551">
            <v>-2.1109217254490624</v>
          </cell>
          <cell r="H551">
            <v>0.887052341597796</v>
          </cell>
          <cell r="I551">
            <v>10</v>
          </cell>
          <cell r="J551">
            <v>9</v>
          </cell>
          <cell r="K551">
            <v>4</v>
          </cell>
        </row>
        <row r="552">
          <cell r="A552" t="str">
            <v>2022/08/26</v>
          </cell>
          <cell r="B552">
            <v>15243</v>
          </cell>
          <cell r="C552">
            <v>15297</v>
          </cell>
          <cell r="D552">
            <v>15188</v>
          </cell>
          <cell r="E552">
            <v>15291</v>
          </cell>
          <cell r="F552">
            <v>0.71508233287410616</v>
          </cell>
          <cell r="G552">
            <v>0.31489864199960638</v>
          </cell>
          <cell r="H552">
            <v>0.44036697247706419</v>
          </cell>
          <cell r="I552">
            <v>4</v>
          </cell>
          <cell r="J552">
            <v>5</v>
          </cell>
          <cell r="K552">
            <v>2</v>
          </cell>
        </row>
        <row r="553">
          <cell r="A553" t="str">
            <v>2022/08/25</v>
          </cell>
          <cell r="B553">
            <v>15053</v>
          </cell>
          <cell r="C553">
            <v>15128</v>
          </cell>
          <cell r="D553">
            <v>15033</v>
          </cell>
          <cell r="E553">
            <v>15104</v>
          </cell>
          <cell r="F553">
            <v>0.63110343453132267</v>
          </cell>
          <cell r="G553">
            <v>0.33880289643260481</v>
          </cell>
          <cell r="H553">
            <v>0.5368421052631579</v>
          </cell>
          <cell r="I553">
            <v>3</v>
          </cell>
          <cell r="J553">
            <v>6</v>
          </cell>
          <cell r="K553">
            <v>2</v>
          </cell>
        </row>
        <row r="554">
          <cell r="A554" t="str">
            <v>2022/08/24</v>
          </cell>
          <cell r="B554">
            <v>15003</v>
          </cell>
          <cell r="C554">
            <v>15135</v>
          </cell>
          <cell r="D554">
            <v>14993</v>
          </cell>
          <cell r="E554">
            <v>15087</v>
          </cell>
          <cell r="F554">
            <v>0.94647737119242825</v>
          </cell>
          <cell r="G554">
            <v>0.55988802239552093</v>
          </cell>
          <cell r="H554">
            <v>0.59154929577464788</v>
          </cell>
          <cell r="I554">
            <v>5</v>
          </cell>
          <cell r="J554">
            <v>6</v>
          </cell>
          <cell r="K554">
            <v>2</v>
          </cell>
        </row>
        <row r="555">
          <cell r="A555" t="str">
            <v>2022/08/23</v>
          </cell>
          <cell r="B555">
            <v>15165</v>
          </cell>
          <cell r="C555">
            <v>15196</v>
          </cell>
          <cell r="D555">
            <v>15026</v>
          </cell>
          <cell r="E555">
            <v>15037</v>
          </cell>
          <cell r="F555">
            <v>1.1210023079459281</v>
          </cell>
          <cell r="G555">
            <v>-0.84404879657105181</v>
          </cell>
          <cell r="H555">
            <v>0.75294117647058822</v>
          </cell>
          <cell r="I555">
            <v>7</v>
          </cell>
          <cell r="J555">
            <v>8</v>
          </cell>
          <cell r="K555">
            <v>4</v>
          </cell>
        </row>
        <row r="556">
          <cell r="A556" t="str">
            <v>2022/08/20</v>
          </cell>
          <cell r="B556">
            <v>15325</v>
          </cell>
          <cell r="C556">
            <v>15342</v>
          </cell>
          <cell r="D556">
            <v>15210</v>
          </cell>
          <cell r="E556">
            <v>15225</v>
          </cell>
          <cell r="F556">
            <v>0.86133768352365425</v>
          </cell>
          <cell r="G556">
            <v>-0.65252854812398042</v>
          </cell>
          <cell r="H556">
            <v>0.75757575757575746</v>
          </cell>
          <cell r="I556">
            <v>5</v>
          </cell>
          <cell r="J556">
            <v>8</v>
          </cell>
          <cell r="K556">
            <v>3</v>
          </cell>
        </row>
        <row r="557">
          <cell r="A557" t="str">
            <v>2022/08/19</v>
          </cell>
          <cell r="B557">
            <v>15285</v>
          </cell>
          <cell r="C557">
            <v>15364</v>
          </cell>
          <cell r="D557">
            <v>15276</v>
          </cell>
          <cell r="E557">
            <v>15332</v>
          </cell>
          <cell r="F557">
            <v>0.5757278377494276</v>
          </cell>
          <cell r="G557">
            <v>0.30749100425253517</v>
          </cell>
          <cell r="H557">
            <v>0.53409090909090906</v>
          </cell>
          <cell r="I557">
            <v>3</v>
          </cell>
          <cell r="J557">
            <v>6</v>
          </cell>
          <cell r="K557">
            <v>2</v>
          </cell>
        </row>
        <row r="558">
          <cell r="A558" t="str">
            <v>2022/08/18</v>
          </cell>
          <cell r="B558">
            <v>15368</v>
          </cell>
          <cell r="C558">
            <v>15377</v>
          </cell>
          <cell r="D558">
            <v>15255</v>
          </cell>
          <cell r="E558">
            <v>15299</v>
          </cell>
          <cell r="F558">
            <v>0.7938573659552316</v>
          </cell>
          <cell r="G558">
            <v>-0.44898490369599164</v>
          </cell>
          <cell r="H558">
            <v>0.56557377049180324</v>
          </cell>
          <cell r="I558">
            <v>5</v>
          </cell>
          <cell r="J558">
            <v>6</v>
          </cell>
          <cell r="K558">
            <v>2</v>
          </cell>
        </row>
        <row r="559">
          <cell r="A559" t="str">
            <v>2022/08/17</v>
          </cell>
          <cell r="B559">
            <v>15415</v>
          </cell>
          <cell r="C559">
            <v>15447</v>
          </cell>
          <cell r="D559">
            <v>15364</v>
          </cell>
          <cell r="E559">
            <v>15418</v>
          </cell>
          <cell r="F559">
            <v>0.5384365877392151</v>
          </cell>
          <cell r="G559">
            <v>1.9461563412260782E-2</v>
          </cell>
          <cell r="H559">
            <v>3.6144578313253004E-2</v>
          </cell>
          <cell r="I559">
            <v>2</v>
          </cell>
          <cell r="J559">
            <v>1</v>
          </cell>
          <cell r="K559">
            <v>2</v>
          </cell>
        </row>
        <row r="560">
          <cell r="A560" t="str">
            <v>2022/08/16</v>
          </cell>
          <cell r="B560">
            <v>15390</v>
          </cell>
          <cell r="C560">
            <v>15422</v>
          </cell>
          <cell r="D560">
            <v>15332</v>
          </cell>
          <cell r="E560">
            <v>15410</v>
          </cell>
          <cell r="F560">
            <v>0.58479532163742687</v>
          </cell>
          <cell r="G560">
            <v>0.12995451591942819</v>
          </cell>
          <cell r="H560">
            <v>0.22222222222222221</v>
          </cell>
          <cell r="I560">
            <v>3</v>
          </cell>
          <cell r="J560">
            <v>3</v>
          </cell>
          <cell r="K560">
            <v>2</v>
          </cell>
        </row>
        <row r="561">
          <cell r="A561" t="str">
            <v>2022/08/13</v>
          </cell>
          <cell r="B561">
            <v>15275</v>
          </cell>
          <cell r="C561">
            <v>15399</v>
          </cell>
          <cell r="D561">
            <v>15262</v>
          </cell>
          <cell r="E561">
            <v>15395</v>
          </cell>
          <cell r="F561">
            <v>0.89689034369885423</v>
          </cell>
          <cell r="G561">
            <v>0.78559738134206214</v>
          </cell>
          <cell r="H561">
            <v>0.87591240875912413</v>
          </cell>
          <cell r="I561">
            <v>5</v>
          </cell>
          <cell r="J561">
            <v>9</v>
          </cell>
          <cell r="K561">
            <v>3</v>
          </cell>
        </row>
        <row r="562">
          <cell r="A562" t="str">
            <v>2022/08/12</v>
          </cell>
          <cell r="B562">
            <v>15217</v>
          </cell>
          <cell r="C562">
            <v>15332</v>
          </cell>
          <cell r="D562">
            <v>15190</v>
          </cell>
          <cell r="E562">
            <v>15226</v>
          </cell>
          <cell r="F562">
            <v>0.9331668528619308</v>
          </cell>
          <cell r="G562">
            <v>5.9144377998291385E-2</v>
          </cell>
          <cell r="H562">
            <v>6.3380281690140844E-2</v>
          </cell>
          <cell r="I562">
            <v>5</v>
          </cell>
          <cell r="J562">
            <v>1</v>
          </cell>
          <cell r="K562">
            <v>2</v>
          </cell>
        </row>
        <row r="563">
          <cell r="A563" t="str">
            <v>2022/08/11</v>
          </cell>
          <cell r="B563">
            <v>14867</v>
          </cell>
          <cell r="C563">
            <v>15087</v>
          </cell>
          <cell r="D563">
            <v>14854</v>
          </cell>
          <cell r="E563">
            <v>15079</v>
          </cell>
          <cell r="F563">
            <v>1.5672294343176161</v>
          </cell>
          <cell r="G563">
            <v>1.4259769960314792</v>
          </cell>
          <cell r="H563">
            <v>0.90987124463519331</v>
          </cell>
          <cell r="I563">
            <v>9</v>
          </cell>
          <cell r="J563">
            <v>10</v>
          </cell>
          <cell r="K563">
            <v>4</v>
          </cell>
        </row>
        <row r="564">
          <cell r="A564" t="str">
            <v>2022/08/10</v>
          </cell>
          <cell r="B564">
            <v>15025</v>
          </cell>
          <cell r="C564">
            <v>15033</v>
          </cell>
          <cell r="D564">
            <v>14895</v>
          </cell>
          <cell r="E564">
            <v>14911</v>
          </cell>
          <cell r="F564">
            <v>0.91846921797004988</v>
          </cell>
          <cell r="G564">
            <v>-0.75873544093178036</v>
          </cell>
          <cell r="H564">
            <v>0.82608695652173914</v>
          </cell>
          <cell r="I564">
            <v>5</v>
          </cell>
          <cell r="J564">
            <v>9</v>
          </cell>
          <cell r="K564">
            <v>3</v>
          </cell>
        </row>
        <row r="565">
          <cell r="A565" t="str">
            <v>2022/08/09</v>
          </cell>
          <cell r="B565">
            <v>14960</v>
          </cell>
          <cell r="C565">
            <v>14973</v>
          </cell>
          <cell r="D565">
            <v>14842</v>
          </cell>
          <cell r="E565">
            <v>14883</v>
          </cell>
          <cell r="F565">
            <v>0.87566844919786091</v>
          </cell>
          <cell r="G565">
            <v>-0.51470588235294112</v>
          </cell>
          <cell r="H565">
            <v>0.58778625954198471</v>
          </cell>
          <cell r="I565">
            <v>5</v>
          </cell>
          <cell r="J565">
            <v>6</v>
          </cell>
          <cell r="K565">
            <v>2</v>
          </cell>
        </row>
        <row r="566">
          <cell r="A566" t="str">
            <v>2022/08/06</v>
          </cell>
          <cell r="B566">
            <v>15013</v>
          </cell>
          <cell r="C566">
            <v>15015</v>
          </cell>
          <cell r="D566">
            <v>14918</v>
          </cell>
          <cell r="E566">
            <v>14958</v>
          </cell>
          <cell r="F566">
            <v>0.6461067075201492</v>
          </cell>
          <cell r="G566">
            <v>-0.36634916405781659</v>
          </cell>
          <cell r="H566">
            <v>0.56701030927835061</v>
          </cell>
          <cell r="I566">
            <v>3</v>
          </cell>
          <cell r="J566">
            <v>6</v>
          </cell>
          <cell r="K566">
            <v>2</v>
          </cell>
        </row>
        <row r="567">
          <cell r="A567" t="str">
            <v>2022/08/05</v>
          </cell>
          <cell r="B567">
            <v>14650</v>
          </cell>
          <cell r="C567">
            <v>14751</v>
          </cell>
          <cell r="D567">
            <v>14641</v>
          </cell>
          <cell r="E567">
            <v>14723</v>
          </cell>
          <cell r="F567">
            <v>0.75085324232081907</v>
          </cell>
          <cell r="G567">
            <v>0.4982935153583618</v>
          </cell>
          <cell r="H567">
            <v>0.66363636363636369</v>
          </cell>
          <cell r="I567">
            <v>4</v>
          </cell>
          <cell r="J567">
            <v>7</v>
          </cell>
          <cell r="K567">
            <v>3</v>
          </cell>
        </row>
        <row r="568">
          <cell r="A568" t="str">
            <v>2022/08/04</v>
          </cell>
          <cell r="B568">
            <v>14666</v>
          </cell>
          <cell r="C568">
            <v>14737</v>
          </cell>
          <cell r="D568">
            <v>14605</v>
          </cell>
          <cell r="E568">
            <v>14698</v>
          </cell>
          <cell r="F568">
            <v>0.90004091095049776</v>
          </cell>
          <cell r="G568">
            <v>0.21819173598799946</v>
          </cell>
          <cell r="H568">
            <v>0.24242424242424243</v>
          </cell>
          <cell r="I568">
            <v>5</v>
          </cell>
          <cell r="J568">
            <v>3</v>
          </cell>
          <cell r="K568">
            <v>2</v>
          </cell>
        </row>
        <row r="569">
          <cell r="A569" t="str">
            <v>2022/08/03</v>
          </cell>
          <cell r="B569">
            <v>14651</v>
          </cell>
          <cell r="C569">
            <v>14756</v>
          </cell>
          <cell r="D569">
            <v>14570</v>
          </cell>
          <cell r="E569">
            <v>14635</v>
          </cell>
          <cell r="F569">
            <v>1.2695379155006485</v>
          </cell>
          <cell r="G569">
            <v>-0.10920756262371169</v>
          </cell>
          <cell r="H569">
            <v>8.6021505376344079E-2</v>
          </cell>
          <cell r="I569">
            <v>8</v>
          </cell>
          <cell r="J569">
            <v>1</v>
          </cell>
          <cell r="K569">
            <v>1</v>
          </cell>
        </row>
        <row r="570">
          <cell r="A570" t="str">
            <v>2022/08/02</v>
          </cell>
          <cell r="B570">
            <v>14889</v>
          </cell>
          <cell r="C570">
            <v>14910</v>
          </cell>
          <cell r="D570">
            <v>14758</v>
          </cell>
          <cell r="E570">
            <v>14809</v>
          </cell>
          <cell r="F570">
            <v>1.0208879038216132</v>
          </cell>
          <cell r="G570">
            <v>-0.53730942306400697</v>
          </cell>
          <cell r="H570">
            <v>0.52631578947368418</v>
          </cell>
          <cell r="I570">
            <v>6</v>
          </cell>
          <cell r="J570">
            <v>6</v>
          </cell>
          <cell r="K570">
            <v>1</v>
          </cell>
        </row>
        <row r="571">
          <cell r="A571" t="str">
            <v>2022/07/30</v>
          </cell>
          <cell r="B571">
            <v>14931</v>
          </cell>
          <cell r="C571">
            <v>14999</v>
          </cell>
          <cell r="D571">
            <v>14874</v>
          </cell>
          <cell r="E571">
            <v>14973</v>
          </cell>
          <cell r="F571">
            <v>0.83718438148817886</v>
          </cell>
          <cell r="G571">
            <v>0.28129395218002812</v>
          </cell>
          <cell r="H571">
            <v>0.33600000000000002</v>
          </cell>
          <cell r="I571">
            <v>5</v>
          </cell>
          <cell r="J571">
            <v>4</v>
          </cell>
          <cell r="K571">
            <v>2</v>
          </cell>
        </row>
        <row r="572">
          <cell r="A572" t="str">
            <v>2022/07/29</v>
          </cell>
          <cell r="B572">
            <v>14830</v>
          </cell>
          <cell r="C572">
            <v>14933</v>
          </cell>
          <cell r="D572">
            <v>14768</v>
          </cell>
          <cell r="E572">
            <v>14928</v>
          </cell>
          <cell r="F572">
            <v>1.1126095751854348</v>
          </cell>
          <cell r="G572">
            <v>0.66082265677680374</v>
          </cell>
          <cell r="H572">
            <v>0.59393939393939399</v>
          </cell>
          <cell r="I572">
            <v>7</v>
          </cell>
          <cell r="J572">
            <v>6</v>
          </cell>
          <cell r="K572">
            <v>1</v>
          </cell>
        </row>
        <row r="573">
          <cell r="A573" t="str">
            <v>2022/07/27</v>
          </cell>
          <cell r="B573">
            <v>14699</v>
          </cell>
          <cell r="C573">
            <v>14730</v>
          </cell>
          <cell r="D573">
            <v>14581</v>
          </cell>
          <cell r="E573">
            <v>14635</v>
          </cell>
          <cell r="F573">
            <v>1.0136743996190218</v>
          </cell>
          <cell r="G573">
            <v>-0.43540376896387512</v>
          </cell>
          <cell r="H573">
            <v>0.42953020134228187</v>
          </cell>
          <cell r="I573">
            <v>6</v>
          </cell>
          <cell r="J573">
            <v>5</v>
          </cell>
          <cell r="K573">
            <v>1</v>
          </cell>
        </row>
        <row r="574">
          <cell r="A574" t="str">
            <v>2022/07/26</v>
          </cell>
          <cell r="B574">
            <v>14815</v>
          </cell>
          <cell r="C574">
            <v>14850</v>
          </cell>
          <cell r="D574">
            <v>14758</v>
          </cell>
          <cell r="E574">
            <v>14811</v>
          </cell>
          <cell r="F574">
            <v>0.62099223759703004</v>
          </cell>
          <cell r="G574">
            <v>-2.6999662504218695E-2</v>
          </cell>
          <cell r="H574">
            <v>4.3478260869565216E-2</v>
          </cell>
          <cell r="I574">
            <v>3</v>
          </cell>
          <cell r="J574">
            <v>1</v>
          </cell>
          <cell r="K574">
            <v>2</v>
          </cell>
        </row>
        <row r="575">
          <cell r="A575" t="str">
            <v>2022/07/23</v>
          </cell>
          <cell r="B575">
            <v>14776</v>
          </cell>
          <cell r="C575">
            <v>14846</v>
          </cell>
          <cell r="D575">
            <v>14675</v>
          </cell>
          <cell r="E575">
            <v>14736</v>
          </cell>
          <cell r="F575">
            <v>1.1572820790471035</v>
          </cell>
          <cell r="G575">
            <v>-0.27070925825663239</v>
          </cell>
          <cell r="H575">
            <v>0.23391812865497078</v>
          </cell>
          <cell r="I575">
            <v>7</v>
          </cell>
          <cell r="J575">
            <v>3</v>
          </cell>
          <cell r="K575">
            <v>1</v>
          </cell>
        </row>
        <row r="576">
          <cell r="A576" t="str">
            <v>2022/07/22</v>
          </cell>
          <cell r="B576">
            <v>14741</v>
          </cell>
          <cell r="C576">
            <v>14855</v>
          </cell>
          <cell r="D576">
            <v>14694</v>
          </cell>
          <cell r="E576">
            <v>14813</v>
          </cell>
          <cell r="F576">
            <v>1.0921918458720574</v>
          </cell>
          <cell r="G576">
            <v>0.48843362051421207</v>
          </cell>
          <cell r="H576">
            <v>0.44720496894409945</v>
          </cell>
          <cell r="I576">
            <v>7</v>
          </cell>
          <cell r="J576">
            <v>5</v>
          </cell>
          <cell r="K576">
            <v>1</v>
          </cell>
        </row>
        <row r="577">
          <cell r="A577" t="str">
            <v>2022/07/21</v>
          </cell>
          <cell r="B577">
            <v>14605</v>
          </cell>
          <cell r="C577">
            <v>14643</v>
          </cell>
          <cell r="D577">
            <v>14532</v>
          </cell>
          <cell r="E577">
            <v>14604</v>
          </cell>
          <cell r="F577">
            <v>0.76001369394043139</v>
          </cell>
          <cell r="G577">
            <v>-6.8469702156795618E-3</v>
          </cell>
          <cell r="H577">
            <v>9.0090090090090089E-3</v>
          </cell>
          <cell r="I577">
            <v>5</v>
          </cell>
          <cell r="J577">
            <v>1</v>
          </cell>
          <cell r="K577">
            <v>2</v>
          </cell>
        </row>
        <row r="578">
          <cell r="A578" t="str">
            <v>2022/07/20</v>
          </cell>
          <cell r="B578">
            <v>14677</v>
          </cell>
          <cell r="C578">
            <v>14844</v>
          </cell>
          <cell r="D578">
            <v>14661</v>
          </cell>
          <cell r="E578">
            <v>14835</v>
          </cell>
          <cell r="F578">
            <v>1.2468488110649316</v>
          </cell>
          <cell r="G578">
            <v>1.0765142740342033</v>
          </cell>
          <cell r="H578">
            <v>0.86338797814207657</v>
          </cell>
          <cell r="I578">
            <v>7</v>
          </cell>
          <cell r="J578">
            <v>9</v>
          </cell>
          <cell r="K578">
            <v>4</v>
          </cell>
        </row>
        <row r="579">
          <cell r="A579" t="str">
            <v>2022/07/19</v>
          </cell>
          <cell r="B579">
            <v>14658</v>
          </cell>
          <cell r="C579">
            <v>14716</v>
          </cell>
          <cell r="D579">
            <v>14522</v>
          </cell>
          <cell r="E579">
            <v>14558</v>
          </cell>
          <cell r="F579">
            <v>1.3235093464319825</v>
          </cell>
          <cell r="G579">
            <v>-0.68222131259380536</v>
          </cell>
          <cell r="H579">
            <v>0.51546391752577314</v>
          </cell>
          <cell r="I579">
            <v>8</v>
          </cell>
          <cell r="J579">
            <v>6</v>
          </cell>
          <cell r="K579">
            <v>1</v>
          </cell>
        </row>
        <row r="580">
          <cell r="A580" t="str">
            <v>2022/07/16</v>
          </cell>
          <cell r="B580">
            <v>14449</v>
          </cell>
          <cell r="C580">
            <v>14573</v>
          </cell>
          <cell r="D580">
            <v>14408</v>
          </cell>
          <cell r="E580">
            <v>14572</v>
          </cell>
          <cell r="F580">
            <v>1.141947539622119</v>
          </cell>
          <cell r="G580">
            <v>0.85126998408194332</v>
          </cell>
          <cell r="H580">
            <v>0.74545454545454548</v>
          </cell>
          <cell r="I580">
            <v>7</v>
          </cell>
          <cell r="J580">
            <v>8</v>
          </cell>
          <cell r="K580">
            <v>4</v>
          </cell>
        </row>
        <row r="581">
          <cell r="A581" t="str">
            <v>2022/07/15</v>
          </cell>
          <cell r="B581">
            <v>14400</v>
          </cell>
          <cell r="C581">
            <v>14474</v>
          </cell>
          <cell r="D581">
            <v>14261</v>
          </cell>
          <cell r="E581">
            <v>14467</v>
          </cell>
          <cell r="F581">
            <v>1.4791666666666667</v>
          </cell>
          <cell r="G581">
            <v>0.46527777777777773</v>
          </cell>
          <cell r="H581">
            <v>0.31455399061032857</v>
          </cell>
          <cell r="I581">
            <v>8</v>
          </cell>
          <cell r="J581">
            <v>4</v>
          </cell>
          <cell r="K581">
            <v>1</v>
          </cell>
        </row>
        <row r="582">
          <cell r="A582" t="str">
            <v>2022/07/14</v>
          </cell>
          <cell r="B582">
            <v>14287</v>
          </cell>
          <cell r="C582">
            <v>14375</v>
          </cell>
          <cell r="D582">
            <v>14101</v>
          </cell>
          <cell r="E582">
            <v>14308</v>
          </cell>
          <cell r="F582">
            <v>1.9178273955344018</v>
          </cell>
          <cell r="G582">
            <v>0.14698677119059284</v>
          </cell>
          <cell r="H582">
            <v>7.6642335766423347E-2</v>
          </cell>
          <cell r="I582">
            <v>10</v>
          </cell>
          <cell r="J582">
            <v>1</v>
          </cell>
          <cell r="K582">
            <v>1</v>
          </cell>
        </row>
        <row r="583">
          <cell r="A583" t="str">
            <v>2022/07/13</v>
          </cell>
          <cell r="B583">
            <v>13914</v>
          </cell>
          <cell r="C583">
            <v>14271</v>
          </cell>
          <cell r="D583">
            <v>13882</v>
          </cell>
          <cell r="E583">
            <v>14233</v>
          </cell>
          <cell r="F583">
            <v>2.7957452925111399</v>
          </cell>
          <cell r="G583">
            <v>2.2926548799770017</v>
          </cell>
          <cell r="H583">
            <v>0.82005141388174807</v>
          </cell>
          <cell r="I583">
            <v>10</v>
          </cell>
          <cell r="J583">
            <v>9</v>
          </cell>
          <cell r="K583">
            <v>4</v>
          </cell>
        </row>
        <row r="584">
          <cell r="A584" t="str">
            <v>2022/07/12</v>
          </cell>
          <cell r="B584">
            <v>14246</v>
          </cell>
          <cell r="C584">
            <v>14308</v>
          </cell>
          <cell r="D584">
            <v>14147</v>
          </cell>
          <cell r="E584">
            <v>14198</v>
          </cell>
          <cell r="F584">
            <v>1.1301417941878422</v>
          </cell>
          <cell r="G584">
            <v>-0.33693668398146848</v>
          </cell>
          <cell r="H584">
            <v>0.29813664596273293</v>
          </cell>
          <cell r="I584">
            <v>7</v>
          </cell>
          <cell r="J584">
            <v>3</v>
          </cell>
          <cell r="K584">
            <v>1</v>
          </cell>
        </row>
        <row r="585">
          <cell r="A585" t="str">
            <v>2022/07/09</v>
          </cell>
          <cell r="B585">
            <v>14344</v>
          </cell>
          <cell r="C585">
            <v>14469</v>
          </cell>
          <cell r="D585">
            <v>14280</v>
          </cell>
          <cell r="E585">
            <v>14451</v>
          </cell>
          <cell r="F585">
            <v>1.3176240936977133</v>
          </cell>
          <cell r="G585">
            <v>0.74595649749023984</v>
          </cell>
          <cell r="H585">
            <v>0.56613756613756616</v>
          </cell>
          <cell r="I585">
            <v>8</v>
          </cell>
          <cell r="J585">
            <v>6</v>
          </cell>
          <cell r="K585">
            <v>1</v>
          </cell>
        </row>
        <row r="586">
          <cell r="A586" t="str">
            <v>2022/07/08</v>
          </cell>
          <cell r="B586">
            <v>14181</v>
          </cell>
          <cell r="C586">
            <v>14396</v>
          </cell>
          <cell r="D586">
            <v>14179</v>
          </cell>
          <cell r="E586">
            <v>14387</v>
          </cell>
          <cell r="F586">
            <v>1.5302164868486001</v>
          </cell>
          <cell r="G586">
            <v>1.4526479091742472</v>
          </cell>
          <cell r="H586">
            <v>0.94930875576036877</v>
          </cell>
          <cell r="I586">
            <v>8</v>
          </cell>
          <cell r="J586">
            <v>10</v>
          </cell>
          <cell r="K586">
            <v>4</v>
          </cell>
        </row>
        <row r="587">
          <cell r="A587" t="str">
            <v>2022/07/07</v>
          </cell>
          <cell r="B587">
            <v>13900</v>
          </cell>
          <cell r="C587">
            <v>14077</v>
          </cell>
          <cell r="D587">
            <v>13886</v>
          </cell>
          <cell r="E587">
            <v>14027</v>
          </cell>
          <cell r="F587">
            <v>1.3741007194244603</v>
          </cell>
          <cell r="G587">
            <v>0.91366906474820131</v>
          </cell>
          <cell r="H587">
            <v>0.66492146596858637</v>
          </cell>
          <cell r="I587">
            <v>8</v>
          </cell>
          <cell r="J587">
            <v>7</v>
          </cell>
          <cell r="K587">
            <v>4</v>
          </cell>
        </row>
        <row r="588">
          <cell r="A588" t="str">
            <v>2022/07/06</v>
          </cell>
          <cell r="B588">
            <v>14227</v>
          </cell>
          <cell r="C588">
            <v>14265</v>
          </cell>
          <cell r="D588">
            <v>13962</v>
          </cell>
          <cell r="E588">
            <v>14253</v>
          </cell>
          <cell r="F588">
            <v>2.1297532860054829</v>
          </cell>
          <cell r="G588">
            <v>0.18275110704997541</v>
          </cell>
          <cell r="H588">
            <v>8.5808580858085806E-2</v>
          </cell>
          <cell r="I588">
            <v>10</v>
          </cell>
          <cell r="J588">
            <v>1</v>
          </cell>
          <cell r="K588">
            <v>1</v>
          </cell>
        </row>
        <row r="589">
          <cell r="A589" t="str">
            <v>2022/07/05</v>
          </cell>
          <cell r="B589">
            <v>14160</v>
          </cell>
          <cell r="C589">
            <v>14268</v>
          </cell>
          <cell r="D589">
            <v>14117</v>
          </cell>
          <cell r="E589">
            <v>14257</v>
          </cell>
          <cell r="F589">
            <v>1.0663841807909604</v>
          </cell>
          <cell r="G589">
            <v>0.68502824858757061</v>
          </cell>
          <cell r="H589">
            <v>0.64238410596026496</v>
          </cell>
          <cell r="I589">
            <v>6</v>
          </cell>
          <cell r="J589">
            <v>7</v>
          </cell>
          <cell r="K589">
            <v>4</v>
          </cell>
        </row>
        <row r="590">
          <cell r="A590" t="str">
            <v>2022/07/02</v>
          </cell>
          <cell r="B590">
            <v>14202</v>
          </cell>
          <cell r="C590">
            <v>14316</v>
          </cell>
          <cell r="D590">
            <v>14164</v>
          </cell>
          <cell r="E590">
            <v>14260</v>
          </cell>
          <cell r="F590">
            <v>1.0702717927052527</v>
          </cell>
          <cell r="G590">
            <v>0.40839318405858327</v>
          </cell>
          <cell r="H590">
            <v>0.38157894736842102</v>
          </cell>
          <cell r="I590">
            <v>6</v>
          </cell>
          <cell r="J590">
            <v>4</v>
          </cell>
          <cell r="K590">
            <v>1</v>
          </cell>
        </row>
        <row r="591">
          <cell r="A591" t="str">
            <v>2022/07/01</v>
          </cell>
          <cell r="B591">
            <v>14556</v>
          </cell>
          <cell r="C591">
            <v>14691</v>
          </cell>
          <cell r="D591">
            <v>14451</v>
          </cell>
          <cell r="E591">
            <v>14677</v>
          </cell>
          <cell r="F591">
            <v>1.6488046166529264</v>
          </cell>
          <cell r="G591">
            <v>0.83127232756251712</v>
          </cell>
          <cell r="H591">
            <v>0.50416666666666665</v>
          </cell>
          <cell r="I591">
            <v>9</v>
          </cell>
          <cell r="J591">
            <v>6</v>
          </cell>
          <cell r="K591">
            <v>1</v>
          </cell>
        </row>
        <row r="592">
          <cell r="A592" t="str">
            <v>2022/06/30</v>
          </cell>
          <cell r="B592">
            <v>14976</v>
          </cell>
          <cell r="C592">
            <v>15035</v>
          </cell>
          <cell r="D592">
            <v>14929</v>
          </cell>
          <cell r="E592">
            <v>14979</v>
          </cell>
          <cell r="F592">
            <v>0.70779914529914534</v>
          </cell>
          <cell r="G592">
            <v>2.003205128205128E-2</v>
          </cell>
          <cell r="H592">
            <v>2.8301886792452827E-2</v>
          </cell>
          <cell r="I592">
            <v>4</v>
          </cell>
          <cell r="J592">
            <v>1</v>
          </cell>
          <cell r="K592">
            <v>2</v>
          </cell>
        </row>
        <row r="593">
          <cell r="A593" t="str">
            <v>2022/06/29</v>
          </cell>
          <cell r="B593">
            <v>15250</v>
          </cell>
          <cell r="C593">
            <v>15295</v>
          </cell>
          <cell r="D593">
            <v>15042</v>
          </cell>
          <cell r="E593">
            <v>15053</v>
          </cell>
          <cell r="F593">
            <v>1.659016393442623</v>
          </cell>
          <cell r="G593">
            <v>-1.2918032786885245</v>
          </cell>
          <cell r="H593">
            <v>0.77865612648221338</v>
          </cell>
          <cell r="I593">
            <v>9</v>
          </cell>
          <cell r="J593">
            <v>8</v>
          </cell>
          <cell r="K593">
            <v>4</v>
          </cell>
        </row>
        <row r="594">
          <cell r="A594" t="str">
            <v>2022/06/28</v>
          </cell>
          <cell r="B594">
            <v>15261</v>
          </cell>
          <cell r="C594">
            <v>15326</v>
          </cell>
          <cell r="D594">
            <v>15180</v>
          </cell>
          <cell r="E594">
            <v>15258</v>
          </cell>
          <cell r="F594">
            <v>0.95668697988336282</v>
          </cell>
          <cell r="G594">
            <v>-1.9657951641438964E-2</v>
          </cell>
          <cell r="H594">
            <v>2.0547945205479454E-2</v>
          </cell>
          <cell r="I594">
            <v>5</v>
          </cell>
          <cell r="J594">
            <v>1</v>
          </cell>
          <cell r="K594">
            <v>2</v>
          </cell>
        </row>
        <row r="595">
          <cell r="A595" t="str">
            <v>2022/06/25</v>
          </cell>
          <cell r="B595">
            <v>15034</v>
          </cell>
          <cell r="C595">
            <v>15236</v>
          </cell>
          <cell r="D595">
            <v>15009</v>
          </cell>
          <cell r="E595">
            <v>15207</v>
          </cell>
          <cell r="F595">
            <v>1.5099108686976188</v>
          </cell>
          <cell r="G595">
            <v>1.1507250232805641</v>
          </cell>
          <cell r="H595">
            <v>0.76211453744493396</v>
          </cell>
          <cell r="I595">
            <v>8</v>
          </cell>
          <cell r="J595">
            <v>8</v>
          </cell>
          <cell r="K595">
            <v>4</v>
          </cell>
        </row>
        <row r="596">
          <cell r="A596" t="str">
            <v>2022/06/24</v>
          </cell>
          <cell r="B596">
            <v>14904</v>
          </cell>
          <cell r="C596">
            <v>15041</v>
          </cell>
          <cell r="D596">
            <v>14849</v>
          </cell>
          <cell r="E596">
            <v>14998</v>
          </cell>
          <cell r="F596">
            <v>1.288244766505636</v>
          </cell>
          <cell r="G596">
            <v>0.63070316693505102</v>
          </cell>
          <cell r="H596">
            <v>0.48958333333333337</v>
          </cell>
          <cell r="I596">
            <v>8</v>
          </cell>
          <cell r="J596">
            <v>5</v>
          </cell>
          <cell r="K596">
            <v>1</v>
          </cell>
        </row>
        <row r="597">
          <cell r="A597" t="str">
            <v>2022/06/23</v>
          </cell>
          <cell r="B597">
            <v>14991</v>
          </cell>
          <cell r="C597">
            <v>15174</v>
          </cell>
          <cell r="D597">
            <v>14888</v>
          </cell>
          <cell r="E597">
            <v>15093</v>
          </cell>
          <cell r="F597">
            <v>1.9078113534787537</v>
          </cell>
          <cell r="G597">
            <v>0.68040824494696817</v>
          </cell>
          <cell r="H597">
            <v>0.35664335664335667</v>
          </cell>
          <cell r="I597">
            <v>10</v>
          </cell>
          <cell r="J597">
            <v>4</v>
          </cell>
          <cell r="K597">
            <v>1</v>
          </cell>
        </row>
        <row r="598">
          <cell r="A598" t="str">
            <v>2022/06/22</v>
          </cell>
          <cell r="B598">
            <v>15316</v>
          </cell>
          <cell r="C598">
            <v>15415</v>
          </cell>
          <cell r="D598">
            <v>15316</v>
          </cell>
          <cell r="E598">
            <v>15399</v>
          </cell>
          <cell r="F598">
            <v>0.64638286758944896</v>
          </cell>
          <cell r="G598">
            <v>0.54191694959519454</v>
          </cell>
          <cell r="H598">
            <v>0.83838383838383834</v>
          </cell>
          <cell r="I598">
            <v>3</v>
          </cell>
          <cell r="J598">
            <v>9</v>
          </cell>
          <cell r="K598">
            <v>3</v>
          </cell>
        </row>
        <row r="599">
          <cell r="A599" t="str">
            <v>2022/06/21</v>
          </cell>
          <cell r="B599">
            <v>15048</v>
          </cell>
          <cell r="C599">
            <v>15171</v>
          </cell>
          <cell r="D599">
            <v>15028</v>
          </cell>
          <cell r="E599">
            <v>15162</v>
          </cell>
          <cell r="F599">
            <v>0.95029239766081863</v>
          </cell>
          <cell r="G599">
            <v>0.75757575757575757</v>
          </cell>
          <cell r="H599">
            <v>0.7972027972027973</v>
          </cell>
          <cell r="I599">
            <v>5</v>
          </cell>
          <cell r="J599">
            <v>8</v>
          </cell>
          <cell r="K599">
            <v>3</v>
          </cell>
        </row>
        <row r="600">
          <cell r="A600" t="str">
            <v>2022/06/18</v>
          </cell>
          <cell r="B600">
            <v>15155</v>
          </cell>
          <cell r="C600">
            <v>15244</v>
          </cell>
          <cell r="D600">
            <v>15081</v>
          </cell>
          <cell r="E600">
            <v>15178</v>
          </cell>
          <cell r="F600">
            <v>1.0755526228967338</v>
          </cell>
          <cell r="G600">
            <v>0.15176509402837346</v>
          </cell>
          <cell r="H600">
            <v>0.1411042944785276</v>
          </cell>
          <cell r="I600">
            <v>6</v>
          </cell>
          <cell r="J600">
            <v>2</v>
          </cell>
          <cell r="K600">
            <v>1</v>
          </cell>
        </row>
        <row r="601">
          <cell r="A601" t="str">
            <v>2022/06/17</v>
          </cell>
          <cell r="B601">
            <v>15335</v>
          </cell>
          <cell r="C601">
            <v>15345</v>
          </cell>
          <cell r="D601">
            <v>15093</v>
          </cell>
          <cell r="E601">
            <v>15174</v>
          </cell>
          <cell r="F601">
            <v>1.6432996413433325</v>
          </cell>
          <cell r="G601">
            <v>-1.0498858819693511</v>
          </cell>
          <cell r="H601">
            <v>0.63888888888888873</v>
          </cell>
          <cell r="I601">
            <v>9</v>
          </cell>
          <cell r="J601">
            <v>7</v>
          </cell>
          <cell r="K601">
            <v>4</v>
          </cell>
        </row>
        <row r="602">
          <cell r="A602" t="str">
            <v>2022/06/16</v>
          </cell>
          <cell r="B602">
            <v>15551</v>
          </cell>
          <cell r="C602">
            <v>15747</v>
          </cell>
          <cell r="D602">
            <v>15507</v>
          </cell>
          <cell r="E602">
            <v>15695</v>
          </cell>
          <cell r="F602">
            <v>1.5433091119542153</v>
          </cell>
          <cell r="G602">
            <v>0.92598546717252916</v>
          </cell>
          <cell r="H602">
            <v>0.6</v>
          </cell>
          <cell r="I602">
            <v>8</v>
          </cell>
          <cell r="J602">
            <v>7</v>
          </cell>
          <cell r="K602">
            <v>4</v>
          </cell>
        </row>
        <row r="603">
          <cell r="A603" t="str">
            <v>2022/06/15</v>
          </cell>
          <cell r="B603">
            <v>16050</v>
          </cell>
          <cell r="C603">
            <v>16063</v>
          </cell>
          <cell r="D603">
            <v>15928</v>
          </cell>
          <cell r="E603">
            <v>16045</v>
          </cell>
          <cell r="F603">
            <v>0.84112149532710279</v>
          </cell>
          <cell r="G603">
            <v>-3.1152647975077882E-2</v>
          </cell>
          <cell r="H603">
            <v>3.7037037037037035E-2</v>
          </cell>
          <cell r="I603">
            <v>5</v>
          </cell>
          <cell r="J603">
            <v>1</v>
          </cell>
          <cell r="K603">
            <v>2</v>
          </cell>
        </row>
        <row r="604">
          <cell r="A604" t="str">
            <v>2022/06/14</v>
          </cell>
          <cell r="B604">
            <v>16026</v>
          </cell>
          <cell r="C604">
            <v>16077</v>
          </cell>
          <cell r="D604">
            <v>15809</v>
          </cell>
          <cell r="E604">
            <v>15827</v>
          </cell>
          <cell r="F604">
            <v>1.6722825408710846</v>
          </cell>
          <cell r="G604">
            <v>-1.2417321851990515</v>
          </cell>
          <cell r="H604">
            <v>0.74253731343283569</v>
          </cell>
          <cell r="I604">
            <v>9</v>
          </cell>
          <cell r="J604">
            <v>8</v>
          </cell>
          <cell r="K604">
            <v>4</v>
          </cell>
        </row>
        <row r="605">
          <cell r="A605" t="str">
            <v>2022/06/11</v>
          </cell>
          <cell r="B605">
            <v>16461</v>
          </cell>
          <cell r="C605">
            <v>16512</v>
          </cell>
          <cell r="D605">
            <v>16254</v>
          </cell>
          <cell r="E605">
            <v>16260</v>
          </cell>
          <cell r="F605">
            <v>1.5673409877893203</v>
          </cell>
          <cell r="G605">
            <v>-1.2210679788591214</v>
          </cell>
          <cell r="H605">
            <v>0.77906976744186029</v>
          </cell>
          <cell r="I605">
            <v>9</v>
          </cell>
          <cell r="J605">
            <v>8</v>
          </cell>
          <cell r="K605">
            <v>4</v>
          </cell>
        </row>
        <row r="606">
          <cell r="A606" t="str">
            <v>2022/06/10</v>
          </cell>
          <cell r="B606">
            <v>16583</v>
          </cell>
          <cell r="C606">
            <v>16662</v>
          </cell>
          <cell r="D606">
            <v>16388</v>
          </cell>
          <cell r="E606">
            <v>16407</v>
          </cell>
          <cell r="F606">
            <v>1.6522945184827835</v>
          </cell>
          <cell r="G606">
            <v>-1.0613278658867515</v>
          </cell>
          <cell r="H606">
            <v>0.64233576642335777</v>
          </cell>
          <cell r="I606">
            <v>9</v>
          </cell>
          <cell r="J606">
            <v>7</v>
          </cell>
          <cell r="K606">
            <v>4</v>
          </cell>
        </row>
        <row r="607">
          <cell r="A607" t="str">
            <v>2022/06/09</v>
          </cell>
          <cell r="B607">
            <v>16653</v>
          </cell>
          <cell r="C607">
            <v>16702</v>
          </cell>
          <cell r="D607">
            <v>16545</v>
          </cell>
          <cell r="E607">
            <v>16566</v>
          </cell>
          <cell r="F607">
            <v>0.94277307392061505</v>
          </cell>
          <cell r="G607">
            <v>-0.52242839128085028</v>
          </cell>
          <cell r="H607">
            <v>0.55414012738853491</v>
          </cell>
          <cell r="I607">
            <v>5</v>
          </cell>
          <cell r="J607">
            <v>6</v>
          </cell>
          <cell r="K607">
            <v>2</v>
          </cell>
        </row>
        <row r="608">
          <cell r="A608" t="str">
            <v>2022/06/08</v>
          </cell>
          <cell r="B608">
            <v>16465</v>
          </cell>
          <cell r="C608">
            <v>16585</v>
          </cell>
          <cell r="D608">
            <v>16433</v>
          </cell>
          <cell r="E608">
            <v>16557</v>
          </cell>
          <cell r="F608">
            <v>0.92317036137260866</v>
          </cell>
          <cell r="G608">
            <v>0.55876100819921048</v>
          </cell>
          <cell r="H608">
            <v>0.60526315789473684</v>
          </cell>
          <cell r="I608">
            <v>5</v>
          </cell>
          <cell r="J608">
            <v>7</v>
          </cell>
          <cell r="K608">
            <v>3</v>
          </cell>
        </row>
        <row r="609">
          <cell r="A609" t="str">
            <v>2022/06/07</v>
          </cell>
          <cell r="B609">
            <v>16604</v>
          </cell>
          <cell r="C609">
            <v>16705</v>
          </cell>
          <cell r="D609">
            <v>16512</v>
          </cell>
          <cell r="E609">
            <v>16567</v>
          </cell>
          <cell r="F609">
            <v>1.1623705131293665</v>
          </cell>
          <cell r="G609">
            <v>-0.22283787039267647</v>
          </cell>
          <cell r="H609">
            <v>0.19170984455958548</v>
          </cell>
          <cell r="I609">
            <v>7</v>
          </cell>
          <cell r="J609">
            <v>2</v>
          </cell>
          <cell r="K609">
            <v>1</v>
          </cell>
        </row>
        <row r="610">
          <cell r="A610" t="str">
            <v>2022/06/03</v>
          </cell>
          <cell r="B610">
            <v>16560</v>
          </cell>
          <cell r="C610">
            <v>16700</v>
          </cell>
          <cell r="D610">
            <v>16523</v>
          </cell>
          <cell r="E610">
            <v>16683</v>
          </cell>
          <cell r="F610">
            <v>1.0688405797101448</v>
          </cell>
          <cell r="G610">
            <v>0.74275362318840576</v>
          </cell>
          <cell r="H610">
            <v>0.69491525423728817</v>
          </cell>
          <cell r="I610">
            <v>6</v>
          </cell>
          <cell r="J610">
            <v>7</v>
          </cell>
          <cell r="K610">
            <v>4</v>
          </cell>
        </row>
        <row r="611">
          <cell r="A611" t="str">
            <v>2022/06/02</v>
          </cell>
          <cell r="B611">
            <v>16623</v>
          </cell>
          <cell r="C611">
            <v>16668</v>
          </cell>
          <cell r="D611">
            <v>16465</v>
          </cell>
          <cell r="E611">
            <v>16528</v>
          </cell>
          <cell r="F611">
            <v>1.2211995428021416</v>
          </cell>
          <cell r="G611">
            <v>-0.57149732298622391</v>
          </cell>
          <cell r="H611">
            <v>0.46798029556650245</v>
          </cell>
          <cell r="I611">
            <v>7</v>
          </cell>
          <cell r="J611">
            <v>5</v>
          </cell>
          <cell r="K611">
            <v>1</v>
          </cell>
        </row>
        <row r="612">
          <cell r="A612" t="str">
            <v>2022/06/01</v>
          </cell>
          <cell r="B612">
            <v>16645</v>
          </cell>
          <cell r="C612">
            <v>16680</v>
          </cell>
          <cell r="D612">
            <v>16551</v>
          </cell>
          <cell r="E612">
            <v>16598</v>
          </cell>
          <cell r="F612">
            <v>0.7750075097626915</v>
          </cell>
          <cell r="G612">
            <v>-0.28236707720036047</v>
          </cell>
          <cell r="H612">
            <v>0.36434108527131781</v>
          </cell>
          <cell r="I612">
            <v>5</v>
          </cell>
          <cell r="J612">
            <v>4</v>
          </cell>
          <cell r="K612">
            <v>2</v>
          </cell>
        </row>
        <row r="613">
          <cell r="A613" t="str">
            <v>2022/05/31</v>
          </cell>
          <cell r="B613">
            <v>16560</v>
          </cell>
          <cell r="C613">
            <v>16575</v>
          </cell>
          <cell r="D613">
            <v>16491</v>
          </cell>
          <cell r="E613">
            <v>16510</v>
          </cell>
          <cell r="F613">
            <v>0.50724637681159412</v>
          </cell>
          <cell r="G613">
            <v>-0.30193236714975846</v>
          </cell>
          <cell r="H613">
            <v>0.59523809523809534</v>
          </cell>
          <cell r="I613">
            <v>2</v>
          </cell>
          <cell r="J613">
            <v>6</v>
          </cell>
          <cell r="K613">
            <v>2</v>
          </cell>
        </row>
        <row r="614">
          <cell r="A614" t="str">
            <v>2022/05/28</v>
          </cell>
          <cell r="B614">
            <v>16250</v>
          </cell>
          <cell r="C614">
            <v>16385</v>
          </cell>
          <cell r="D614">
            <v>16225</v>
          </cell>
          <cell r="E614">
            <v>16378</v>
          </cell>
          <cell r="F614">
            <v>0.98461538461538467</v>
          </cell>
          <cell r="G614">
            <v>0.78769230769230769</v>
          </cell>
          <cell r="H614">
            <v>0.79999999999999993</v>
          </cell>
          <cell r="I614">
            <v>5</v>
          </cell>
          <cell r="J614">
            <v>8</v>
          </cell>
          <cell r="K614">
            <v>3</v>
          </cell>
        </row>
        <row r="615">
          <cell r="A615" t="str">
            <v>2022/05/27</v>
          </cell>
          <cell r="B615">
            <v>15950</v>
          </cell>
          <cell r="C615">
            <v>16152</v>
          </cell>
          <cell r="D615">
            <v>15944</v>
          </cell>
          <cell r="E615">
            <v>16135</v>
          </cell>
          <cell r="F615">
            <v>1.3040752351097178</v>
          </cell>
          <cell r="G615">
            <v>1.1598746081504703</v>
          </cell>
          <cell r="H615">
            <v>0.88942307692307698</v>
          </cell>
          <cell r="I615">
            <v>8</v>
          </cell>
          <cell r="J615">
            <v>9</v>
          </cell>
          <cell r="K615">
            <v>4</v>
          </cell>
        </row>
        <row r="616">
          <cell r="A616" t="str">
            <v>2022/05/26</v>
          </cell>
          <cell r="B616">
            <v>16073</v>
          </cell>
          <cell r="C616">
            <v>16203</v>
          </cell>
          <cell r="D616">
            <v>15962</v>
          </cell>
          <cell r="E616">
            <v>16110</v>
          </cell>
          <cell r="F616">
            <v>1.499408946680769</v>
          </cell>
          <cell r="G616">
            <v>0.23019971380576124</v>
          </cell>
          <cell r="H616">
            <v>0.15352697095435686</v>
          </cell>
          <cell r="I616">
            <v>8</v>
          </cell>
          <cell r="J616">
            <v>2</v>
          </cell>
          <cell r="K616">
            <v>1</v>
          </cell>
        </row>
        <row r="617">
          <cell r="A617" t="str">
            <v>2022/05/25</v>
          </cell>
          <cell r="B617">
            <v>15905</v>
          </cell>
          <cell r="C617">
            <v>16022</v>
          </cell>
          <cell r="D617">
            <v>15834</v>
          </cell>
          <cell r="E617">
            <v>15983</v>
          </cell>
          <cell r="F617">
            <v>1.1820182332599811</v>
          </cell>
          <cell r="G617">
            <v>0.49041182018233259</v>
          </cell>
          <cell r="H617">
            <v>0.41489361702127658</v>
          </cell>
          <cell r="I617">
            <v>7</v>
          </cell>
          <cell r="J617">
            <v>5</v>
          </cell>
          <cell r="K617">
            <v>1</v>
          </cell>
        </row>
        <row r="618">
          <cell r="A618" t="str">
            <v>2022/05/24</v>
          </cell>
          <cell r="B618">
            <v>16185</v>
          </cell>
          <cell r="C618">
            <v>16242</v>
          </cell>
          <cell r="D618">
            <v>16093</v>
          </cell>
          <cell r="E618">
            <v>16238</v>
          </cell>
          <cell r="F618">
            <v>0.92060549891875199</v>
          </cell>
          <cell r="G618">
            <v>0.32746370095767685</v>
          </cell>
          <cell r="H618">
            <v>0.35570469798657717</v>
          </cell>
          <cell r="I618">
            <v>5</v>
          </cell>
          <cell r="J618">
            <v>4</v>
          </cell>
          <cell r="K618">
            <v>2</v>
          </cell>
        </row>
        <row r="619">
          <cell r="A619" t="str">
            <v>2022/05/21</v>
          </cell>
          <cell r="B619">
            <v>16127</v>
          </cell>
          <cell r="C619">
            <v>16225</v>
          </cell>
          <cell r="D619">
            <v>15852</v>
          </cell>
          <cell r="E619">
            <v>16151</v>
          </cell>
          <cell r="F619">
            <v>2.312891424319464</v>
          </cell>
          <cell r="G619">
            <v>0.14881875116264648</v>
          </cell>
          <cell r="H619">
            <v>6.4343163538873996E-2</v>
          </cell>
          <cell r="I619">
            <v>10</v>
          </cell>
          <cell r="J619">
            <v>1</v>
          </cell>
          <cell r="K619">
            <v>1</v>
          </cell>
        </row>
        <row r="620">
          <cell r="A620" t="str">
            <v>2022/05/20</v>
          </cell>
          <cell r="B620">
            <v>15897</v>
          </cell>
          <cell r="C620">
            <v>16054</v>
          </cell>
          <cell r="D620">
            <v>15748</v>
          </cell>
          <cell r="E620">
            <v>15999</v>
          </cell>
          <cell r="F620">
            <v>1.9248914889601811</v>
          </cell>
          <cell r="G620">
            <v>0.64163049632006042</v>
          </cell>
          <cell r="H620">
            <v>0.33333333333333337</v>
          </cell>
          <cell r="I620">
            <v>10</v>
          </cell>
          <cell r="J620">
            <v>4</v>
          </cell>
          <cell r="K620">
            <v>1</v>
          </cell>
        </row>
        <row r="621">
          <cell r="A621" t="str">
            <v>2022/05/19</v>
          </cell>
          <cell r="B621">
            <v>16195</v>
          </cell>
          <cell r="C621">
            <v>16217</v>
          </cell>
          <cell r="D621">
            <v>15889</v>
          </cell>
          <cell r="E621">
            <v>15902</v>
          </cell>
          <cell r="F621">
            <v>2.0253164556962027</v>
          </cell>
          <cell r="G621">
            <v>-1.8092003704847177</v>
          </cell>
          <cell r="H621">
            <v>0.89329268292682928</v>
          </cell>
          <cell r="I621">
            <v>10</v>
          </cell>
          <cell r="J621">
            <v>9</v>
          </cell>
          <cell r="K621">
            <v>4</v>
          </cell>
        </row>
        <row r="622">
          <cell r="A622" t="str">
            <v>2022/05/18</v>
          </cell>
          <cell r="B622">
            <v>16100</v>
          </cell>
          <cell r="C622">
            <v>16189</v>
          </cell>
          <cell r="D622">
            <v>16080</v>
          </cell>
          <cell r="E622">
            <v>16184</v>
          </cell>
          <cell r="F622">
            <v>0.67701863354037262</v>
          </cell>
          <cell r="G622">
            <v>0.52173913043478271</v>
          </cell>
          <cell r="H622">
            <v>0.77064220183486254</v>
          </cell>
          <cell r="I622">
            <v>4</v>
          </cell>
          <cell r="J622">
            <v>8</v>
          </cell>
          <cell r="K622">
            <v>3</v>
          </cell>
        </row>
        <row r="623">
          <cell r="A623" t="str">
            <v>2022/05/17</v>
          </cell>
          <cell r="B623">
            <v>15915</v>
          </cell>
          <cell r="C623">
            <v>15978</v>
          </cell>
          <cell r="D623">
            <v>15867</v>
          </cell>
          <cell r="E623">
            <v>15917</v>
          </cell>
          <cell r="F623">
            <v>0.69745523091423189</v>
          </cell>
          <cell r="G623">
            <v>1.2566760917373548E-2</v>
          </cell>
          <cell r="H623">
            <v>1.8018018018018018E-2</v>
          </cell>
          <cell r="I623">
            <v>4</v>
          </cell>
          <cell r="J623">
            <v>1</v>
          </cell>
          <cell r="K623">
            <v>2</v>
          </cell>
        </row>
        <row r="624">
          <cell r="A624" t="str">
            <v>2022/05/14</v>
          </cell>
          <cell r="B624">
            <v>15835</v>
          </cell>
          <cell r="C624">
            <v>15998</v>
          </cell>
          <cell r="D624">
            <v>15813</v>
          </cell>
          <cell r="E624">
            <v>15996</v>
          </cell>
          <cell r="F624">
            <v>1.1682980738869593</v>
          </cell>
          <cell r="G624">
            <v>1.0167350805178401</v>
          </cell>
          <cell r="H624">
            <v>0.87027027027027015</v>
          </cell>
          <cell r="I624">
            <v>7</v>
          </cell>
          <cell r="J624">
            <v>9</v>
          </cell>
          <cell r="K624">
            <v>4</v>
          </cell>
        </row>
        <row r="625">
          <cell r="A625" t="str">
            <v>2022/05/13</v>
          </cell>
          <cell r="B625">
            <v>15631</v>
          </cell>
          <cell r="C625">
            <v>15739</v>
          </cell>
          <cell r="D625">
            <v>15526</v>
          </cell>
          <cell r="E625">
            <v>15677</v>
          </cell>
          <cell r="F625">
            <v>1.3626767321348603</v>
          </cell>
          <cell r="G625">
            <v>0.29428699379438295</v>
          </cell>
          <cell r="H625">
            <v>0.21596244131455397</v>
          </cell>
          <cell r="I625">
            <v>8</v>
          </cell>
          <cell r="J625">
            <v>3</v>
          </cell>
          <cell r="K625">
            <v>1</v>
          </cell>
        </row>
        <row r="626">
          <cell r="A626" t="str">
            <v>2022/05/12</v>
          </cell>
          <cell r="B626">
            <v>16006</v>
          </cell>
          <cell r="C626">
            <v>16092</v>
          </cell>
          <cell r="D626">
            <v>15746</v>
          </cell>
          <cell r="E626">
            <v>15787</v>
          </cell>
          <cell r="F626">
            <v>2.1616893664875669</v>
          </cell>
          <cell r="G626">
            <v>-1.3682369111583155</v>
          </cell>
          <cell r="H626">
            <v>0.63294797687861271</v>
          </cell>
          <cell r="I626">
            <v>10</v>
          </cell>
          <cell r="J626">
            <v>7</v>
          </cell>
          <cell r="K626">
            <v>4</v>
          </cell>
        </row>
        <row r="627">
          <cell r="A627" t="str">
            <v>2022/05/11</v>
          </cell>
          <cell r="B627">
            <v>16111</v>
          </cell>
          <cell r="C627">
            <v>16114</v>
          </cell>
          <cell r="D627">
            <v>15862</v>
          </cell>
          <cell r="E627">
            <v>15967</v>
          </cell>
          <cell r="F627">
            <v>1.5641487182670226</v>
          </cell>
          <cell r="G627">
            <v>-0.89379926758115569</v>
          </cell>
          <cell r="H627">
            <v>0.5714285714285714</v>
          </cell>
          <cell r="I627">
            <v>9</v>
          </cell>
          <cell r="J627">
            <v>6</v>
          </cell>
          <cell r="K627">
            <v>1</v>
          </cell>
        </row>
        <row r="628">
          <cell r="A628" t="str">
            <v>2022/05/10</v>
          </cell>
          <cell r="B628">
            <v>16048</v>
          </cell>
          <cell r="C628">
            <v>16091</v>
          </cell>
          <cell r="D628">
            <v>15844</v>
          </cell>
          <cell r="E628">
            <v>15860</v>
          </cell>
          <cell r="F628">
            <v>1.5391326021934197</v>
          </cell>
          <cell r="G628">
            <v>-1.1714855433698903</v>
          </cell>
          <cell r="H628">
            <v>0.76113360323886636</v>
          </cell>
          <cell r="I628">
            <v>8</v>
          </cell>
          <cell r="J628">
            <v>8</v>
          </cell>
          <cell r="K628">
            <v>4</v>
          </cell>
        </row>
        <row r="629">
          <cell r="A629" t="str">
            <v>2022/05/07</v>
          </cell>
          <cell r="B629">
            <v>16339</v>
          </cell>
          <cell r="C629">
            <v>16419</v>
          </cell>
          <cell r="D629">
            <v>16186</v>
          </cell>
          <cell r="E629">
            <v>16315</v>
          </cell>
          <cell r="F629">
            <v>1.4260358651080238</v>
          </cell>
          <cell r="G629">
            <v>-0.14688781443172777</v>
          </cell>
          <cell r="H629">
            <v>0.10300429184549356</v>
          </cell>
          <cell r="I629">
            <v>8</v>
          </cell>
          <cell r="J629">
            <v>2</v>
          </cell>
          <cell r="K629">
            <v>1</v>
          </cell>
        </row>
        <row r="630">
          <cell r="A630" t="str">
            <v>2022/05/06</v>
          </cell>
          <cell r="B630">
            <v>16638</v>
          </cell>
          <cell r="C630">
            <v>16645</v>
          </cell>
          <cell r="D630">
            <v>16277</v>
          </cell>
          <cell r="E630">
            <v>16351</v>
          </cell>
          <cell r="F630">
            <v>2.2118043034018511</v>
          </cell>
          <cell r="G630">
            <v>-1.7249669431422046</v>
          </cell>
          <cell r="H630">
            <v>0.77989130434782605</v>
          </cell>
          <cell r="I630">
            <v>10</v>
          </cell>
          <cell r="J630">
            <v>8</v>
          </cell>
          <cell r="K630">
            <v>4</v>
          </cell>
        </row>
        <row r="631">
          <cell r="A631" t="str">
            <v>2022/05/05</v>
          </cell>
          <cell r="B631">
            <v>16528</v>
          </cell>
          <cell r="C631">
            <v>16763</v>
          </cell>
          <cell r="D631">
            <v>16394</v>
          </cell>
          <cell r="E631">
            <v>16748</v>
          </cell>
          <cell r="F631">
            <v>2.2325750242013553</v>
          </cell>
          <cell r="G631">
            <v>1.3310745401742496</v>
          </cell>
          <cell r="H631">
            <v>0.59620596205962051</v>
          </cell>
          <cell r="I631">
            <v>10</v>
          </cell>
          <cell r="J631">
            <v>6</v>
          </cell>
          <cell r="K631">
            <v>1</v>
          </cell>
        </row>
        <row r="632">
          <cell r="A632" t="str">
            <v>2022/05/04</v>
          </cell>
          <cell r="B632">
            <v>16431</v>
          </cell>
          <cell r="C632">
            <v>16502</v>
          </cell>
          <cell r="D632">
            <v>16373</v>
          </cell>
          <cell r="E632">
            <v>16467</v>
          </cell>
          <cell r="F632">
            <v>0.7851013328464489</v>
          </cell>
          <cell r="G632">
            <v>0.21909804637575314</v>
          </cell>
          <cell r="H632">
            <v>0.27906976744186041</v>
          </cell>
          <cell r="I632">
            <v>5</v>
          </cell>
          <cell r="J632">
            <v>3</v>
          </cell>
          <cell r="K632">
            <v>2</v>
          </cell>
        </row>
        <row r="633">
          <cell r="A633" t="str">
            <v>2022/04/30</v>
          </cell>
          <cell r="B633">
            <v>16595</v>
          </cell>
          <cell r="C633">
            <v>16622</v>
          </cell>
          <cell r="D633">
            <v>16363</v>
          </cell>
          <cell r="E633">
            <v>16402</v>
          </cell>
          <cell r="F633">
            <v>1.5607110575474541</v>
          </cell>
          <cell r="G633">
            <v>-1.1630009038867128</v>
          </cell>
          <cell r="H633">
            <v>0.74517374517374513</v>
          </cell>
          <cell r="I633">
            <v>9</v>
          </cell>
          <cell r="J633">
            <v>8</v>
          </cell>
          <cell r="K633">
            <v>4</v>
          </cell>
        </row>
        <row r="634">
          <cell r="A634" t="str">
            <v>2022/04/29</v>
          </cell>
          <cell r="B634">
            <v>16422</v>
          </cell>
          <cell r="C634">
            <v>16658</v>
          </cell>
          <cell r="D634">
            <v>16319</v>
          </cell>
          <cell r="E634">
            <v>16582</v>
          </cell>
          <cell r="F634">
            <v>2.0643039824625502</v>
          </cell>
          <cell r="G634">
            <v>0.97430276458409448</v>
          </cell>
          <cell r="H634">
            <v>0.471976401179941</v>
          </cell>
          <cell r="I634">
            <v>10</v>
          </cell>
          <cell r="J634">
            <v>5</v>
          </cell>
          <cell r="K634">
            <v>1</v>
          </cell>
        </row>
        <row r="635">
          <cell r="A635" t="str">
            <v>2022/04/28</v>
          </cell>
          <cell r="B635">
            <v>16300</v>
          </cell>
          <cell r="C635">
            <v>16364</v>
          </cell>
          <cell r="D635">
            <v>16202</v>
          </cell>
          <cell r="E635">
            <v>16296</v>
          </cell>
          <cell r="F635">
            <v>0.99386503067484655</v>
          </cell>
          <cell r="G635">
            <v>-2.4539877300613498E-2</v>
          </cell>
          <cell r="H635">
            <v>2.469135802469136E-2</v>
          </cell>
          <cell r="I635">
            <v>6</v>
          </cell>
          <cell r="J635">
            <v>1</v>
          </cell>
          <cell r="K635">
            <v>1</v>
          </cell>
        </row>
        <row r="636">
          <cell r="A636" t="str">
            <v>2022/04/27</v>
          </cell>
          <cell r="B636">
            <v>16565</v>
          </cell>
          <cell r="C636">
            <v>16574</v>
          </cell>
          <cell r="D636">
            <v>16185</v>
          </cell>
          <cell r="E636">
            <v>16205</v>
          </cell>
          <cell r="F636">
            <v>2.3483247811651071</v>
          </cell>
          <cell r="G636">
            <v>-2.1732568668880172</v>
          </cell>
          <cell r="H636">
            <v>0.92544987146529578</v>
          </cell>
          <cell r="I636">
            <v>10</v>
          </cell>
          <cell r="J636">
            <v>10</v>
          </cell>
          <cell r="K636">
            <v>4</v>
          </cell>
        </row>
        <row r="637">
          <cell r="A637" t="str">
            <v>2022/04/26</v>
          </cell>
          <cell r="B637">
            <v>16505</v>
          </cell>
          <cell r="C637">
            <v>16666</v>
          </cell>
          <cell r="D637">
            <v>16490</v>
          </cell>
          <cell r="E637">
            <v>16656</v>
          </cell>
          <cell r="F637">
            <v>1.0663435322629506</v>
          </cell>
          <cell r="G637">
            <v>0.91487428052105424</v>
          </cell>
          <cell r="H637">
            <v>0.85795454545454541</v>
          </cell>
          <cell r="I637">
            <v>6</v>
          </cell>
          <cell r="J637">
            <v>9</v>
          </cell>
          <cell r="K637">
            <v>4</v>
          </cell>
        </row>
        <row r="638">
          <cell r="A638" t="str">
            <v>2022/04/23</v>
          </cell>
          <cell r="B638">
            <v>16997</v>
          </cell>
          <cell r="C638">
            <v>17012</v>
          </cell>
          <cell r="D638">
            <v>16672</v>
          </cell>
          <cell r="E638">
            <v>16686</v>
          </cell>
          <cell r="F638">
            <v>2.0003530034712012</v>
          </cell>
          <cell r="G638">
            <v>-1.8297346590574808</v>
          </cell>
          <cell r="H638">
            <v>0.91470588235294104</v>
          </cell>
          <cell r="I638">
            <v>10</v>
          </cell>
          <cell r="J638">
            <v>10</v>
          </cell>
          <cell r="K638">
            <v>4</v>
          </cell>
        </row>
        <row r="639">
          <cell r="A639" t="str">
            <v>2022/04/22</v>
          </cell>
          <cell r="B639">
            <v>17111</v>
          </cell>
          <cell r="C639">
            <v>17192</v>
          </cell>
          <cell r="D639">
            <v>16925</v>
          </cell>
          <cell r="E639">
            <v>16953</v>
          </cell>
          <cell r="F639">
            <v>1.5603997428554732</v>
          </cell>
          <cell r="G639">
            <v>-0.9233826193676582</v>
          </cell>
          <cell r="H639">
            <v>0.59176029962546806</v>
          </cell>
          <cell r="I639">
            <v>9</v>
          </cell>
          <cell r="J639">
            <v>6</v>
          </cell>
          <cell r="K639">
            <v>1</v>
          </cell>
        </row>
        <row r="640">
          <cell r="A640" t="str">
            <v>2022/04/21</v>
          </cell>
          <cell r="B640">
            <v>17057</v>
          </cell>
          <cell r="C640">
            <v>17177</v>
          </cell>
          <cell r="D640">
            <v>17053</v>
          </cell>
          <cell r="E640">
            <v>17148</v>
          </cell>
          <cell r="F640">
            <v>0.72697426276601984</v>
          </cell>
          <cell r="G640">
            <v>0.53350530573957911</v>
          </cell>
          <cell r="H640">
            <v>0.7338709677419355</v>
          </cell>
          <cell r="I640">
            <v>4</v>
          </cell>
          <cell r="J640">
            <v>8</v>
          </cell>
          <cell r="K640">
            <v>3</v>
          </cell>
        </row>
        <row r="641">
          <cell r="A641" t="str">
            <v>2022/04/20</v>
          </cell>
          <cell r="B641">
            <v>17004</v>
          </cell>
          <cell r="C641">
            <v>17111</v>
          </cell>
          <cell r="D641">
            <v>16942</v>
          </cell>
          <cell r="E641">
            <v>17097</v>
          </cell>
          <cell r="F641">
            <v>0.99388379204892963</v>
          </cell>
          <cell r="G641">
            <v>0.54693013408609747</v>
          </cell>
          <cell r="H641">
            <v>0.55029585798816583</v>
          </cell>
          <cell r="I641">
            <v>6</v>
          </cell>
          <cell r="J641">
            <v>6</v>
          </cell>
          <cell r="K641">
            <v>1</v>
          </cell>
        </row>
        <row r="642">
          <cell r="A642" t="str">
            <v>2022/04/19</v>
          </cell>
          <cell r="B642">
            <v>16888</v>
          </cell>
          <cell r="C642">
            <v>17077</v>
          </cell>
          <cell r="D642">
            <v>16881</v>
          </cell>
          <cell r="E642">
            <v>17011</v>
          </cell>
          <cell r="F642">
            <v>1.1605873993368072</v>
          </cell>
          <cell r="G642">
            <v>0.72832780672666986</v>
          </cell>
          <cell r="H642">
            <v>0.62755102040816324</v>
          </cell>
          <cell r="I642">
            <v>7</v>
          </cell>
          <cell r="J642">
            <v>7</v>
          </cell>
          <cell r="K642">
            <v>4</v>
          </cell>
        </row>
        <row r="643">
          <cell r="A643" t="str">
            <v>2022/04/16</v>
          </cell>
          <cell r="B643">
            <v>16976</v>
          </cell>
          <cell r="C643">
            <v>17019</v>
          </cell>
          <cell r="D643">
            <v>16937</v>
          </cell>
          <cell r="E643">
            <v>16999</v>
          </cell>
          <cell r="F643">
            <v>0.48303487276154572</v>
          </cell>
          <cell r="G643">
            <v>0.13548539114043356</v>
          </cell>
          <cell r="H643">
            <v>0.28048780487804881</v>
          </cell>
          <cell r="I643">
            <v>2</v>
          </cell>
          <cell r="J643">
            <v>3</v>
          </cell>
          <cell r="K643">
            <v>2</v>
          </cell>
        </row>
        <row r="644">
          <cell r="A644" t="str">
            <v>2022/04/15</v>
          </cell>
          <cell r="B644">
            <v>17307</v>
          </cell>
          <cell r="C644">
            <v>17331</v>
          </cell>
          <cell r="D644">
            <v>17102</v>
          </cell>
          <cell r="E644">
            <v>17133</v>
          </cell>
          <cell r="F644">
            <v>1.3231640376726181</v>
          </cell>
          <cell r="G644">
            <v>-1.0053735482752644</v>
          </cell>
          <cell r="H644">
            <v>0.75982532751091703</v>
          </cell>
          <cell r="I644">
            <v>8</v>
          </cell>
          <cell r="J644">
            <v>8</v>
          </cell>
          <cell r="K644">
            <v>4</v>
          </cell>
        </row>
        <row r="645">
          <cell r="A645" t="str">
            <v>2022/04/14</v>
          </cell>
          <cell r="B645">
            <v>17290</v>
          </cell>
          <cell r="C645">
            <v>17347</v>
          </cell>
          <cell r="D645">
            <v>17248</v>
          </cell>
          <cell r="E645">
            <v>17330</v>
          </cell>
          <cell r="F645">
            <v>0.5725853094274147</v>
          </cell>
          <cell r="G645">
            <v>0.23134759976865238</v>
          </cell>
          <cell r="H645">
            <v>0.40404040404040398</v>
          </cell>
          <cell r="I645">
            <v>3</v>
          </cell>
          <cell r="J645">
            <v>5</v>
          </cell>
          <cell r="K645">
            <v>2</v>
          </cell>
        </row>
        <row r="646">
          <cell r="A646" t="str">
            <v>2022/04/13</v>
          </cell>
          <cell r="B646">
            <v>17016</v>
          </cell>
          <cell r="C646">
            <v>17146</v>
          </cell>
          <cell r="D646">
            <v>16975</v>
          </cell>
          <cell r="E646">
            <v>17031</v>
          </cell>
          <cell r="F646">
            <v>1.0049365303244007</v>
          </cell>
          <cell r="G646">
            <v>8.8152327221438648E-2</v>
          </cell>
          <cell r="H646">
            <v>8.771929824561403E-2</v>
          </cell>
          <cell r="I646">
            <v>6</v>
          </cell>
          <cell r="J646">
            <v>1</v>
          </cell>
          <cell r="K646">
            <v>1</v>
          </cell>
        </row>
        <row r="647">
          <cell r="A647" t="str">
            <v>2022/04/12</v>
          </cell>
          <cell r="B647">
            <v>17036</v>
          </cell>
          <cell r="C647">
            <v>17100</v>
          </cell>
          <cell r="D647">
            <v>16942</v>
          </cell>
          <cell r="E647">
            <v>16967</v>
          </cell>
          <cell r="F647">
            <v>0.92744775768959853</v>
          </cell>
          <cell r="G647">
            <v>-0.40502465367457152</v>
          </cell>
          <cell r="H647">
            <v>0.43670886075949367</v>
          </cell>
          <cell r="I647">
            <v>5</v>
          </cell>
          <cell r="J647">
            <v>5</v>
          </cell>
          <cell r="K647">
            <v>2</v>
          </cell>
        </row>
        <row r="648">
          <cell r="A648" t="str">
            <v>2022/04/09</v>
          </cell>
          <cell r="B648">
            <v>17337</v>
          </cell>
          <cell r="C648">
            <v>17382</v>
          </cell>
          <cell r="D648">
            <v>17207</v>
          </cell>
          <cell r="E648">
            <v>17229</v>
          </cell>
          <cell r="F648">
            <v>1.0094018572994174</v>
          </cell>
          <cell r="G648">
            <v>-0.62294514621906905</v>
          </cell>
          <cell r="H648">
            <v>0.6171428571428571</v>
          </cell>
          <cell r="I648">
            <v>6</v>
          </cell>
          <cell r="J648">
            <v>7</v>
          </cell>
          <cell r="K648">
            <v>4</v>
          </cell>
        </row>
        <row r="649">
          <cell r="A649" t="str">
            <v>2022/04/08</v>
          </cell>
          <cell r="B649">
            <v>17187</v>
          </cell>
          <cell r="C649">
            <v>17268</v>
          </cell>
          <cell r="D649">
            <v>17134</v>
          </cell>
          <cell r="E649">
            <v>17220</v>
          </cell>
          <cell r="F649">
            <v>0.77965904462675284</v>
          </cell>
          <cell r="G649">
            <v>0.19200558561703612</v>
          </cell>
          <cell r="H649">
            <v>0.24626865671641787</v>
          </cell>
          <cell r="I649">
            <v>5</v>
          </cell>
          <cell r="J649">
            <v>3</v>
          </cell>
          <cell r="K649">
            <v>2</v>
          </cell>
        </row>
        <row r="650">
          <cell r="A650" t="str">
            <v>2022/04/07</v>
          </cell>
          <cell r="B650">
            <v>17510</v>
          </cell>
          <cell r="C650">
            <v>17520</v>
          </cell>
          <cell r="D650">
            <v>17335</v>
          </cell>
          <cell r="E650">
            <v>17402</v>
          </cell>
          <cell r="F650">
            <v>1.05653912050257</v>
          </cell>
          <cell r="G650">
            <v>-0.61679040548258146</v>
          </cell>
          <cell r="H650">
            <v>0.58378378378378382</v>
          </cell>
          <cell r="I650">
            <v>6</v>
          </cell>
          <cell r="J650">
            <v>6</v>
          </cell>
          <cell r="K650">
            <v>1</v>
          </cell>
        </row>
        <row r="651">
          <cell r="A651" t="str">
            <v>2022/04/02</v>
          </cell>
          <cell r="B651">
            <v>17568</v>
          </cell>
          <cell r="C651">
            <v>17624</v>
          </cell>
          <cell r="D651">
            <v>17457</v>
          </cell>
          <cell r="E651">
            <v>17520</v>
          </cell>
          <cell r="F651">
            <v>0.95059198542805112</v>
          </cell>
          <cell r="G651">
            <v>-0.27322404371584702</v>
          </cell>
          <cell r="H651">
            <v>0.28742514970059879</v>
          </cell>
          <cell r="I651">
            <v>5</v>
          </cell>
          <cell r="J651">
            <v>3</v>
          </cell>
          <cell r="K651">
            <v>2</v>
          </cell>
        </row>
        <row r="652">
          <cell r="A652" t="str">
            <v>2022/04/01</v>
          </cell>
          <cell r="B652">
            <v>17620</v>
          </cell>
          <cell r="C652">
            <v>17663</v>
          </cell>
          <cell r="D652">
            <v>17468</v>
          </cell>
          <cell r="E652">
            <v>17489</v>
          </cell>
          <cell r="F652">
            <v>1.1066969353007945</v>
          </cell>
          <cell r="G652">
            <v>-0.74347332576617475</v>
          </cell>
          <cell r="H652">
            <v>0.67179487179487174</v>
          </cell>
          <cell r="I652">
            <v>7</v>
          </cell>
          <cell r="J652">
            <v>7</v>
          </cell>
          <cell r="K652">
            <v>4</v>
          </cell>
        </row>
        <row r="653">
          <cell r="A653" t="str">
            <v>2022/03/31</v>
          </cell>
          <cell r="B653">
            <v>17742</v>
          </cell>
          <cell r="C653">
            <v>17746</v>
          </cell>
          <cell r="D653">
            <v>17620</v>
          </cell>
          <cell r="E653">
            <v>17683</v>
          </cell>
          <cell r="F653">
            <v>0.71017923571187014</v>
          </cell>
          <cell r="G653">
            <v>-0.33254424529365345</v>
          </cell>
          <cell r="H653">
            <v>0.4682539682539682</v>
          </cell>
          <cell r="I653">
            <v>4</v>
          </cell>
          <cell r="J653">
            <v>5</v>
          </cell>
          <cell r="K653">
            <v>2</v>
          </cell>
        </row>
        <row r="654">
          <cell r="A654" t="str">
            <v>2022/03/30</v>
          </cell>
          <cell r="B654">
            <v>17550</v>
          </cell>
          <cell r="C654">
            <v>17715</v>
          </cell>
          <cell r="D654">
            <v>17540</v>
          </cell>
          <cell r="E654">
            <v>17691</v>
          </cell>
          <cell r="F654">
            <v>0.99715099715099709</v>
          </cell>
          <cell r="G654">
            <v>0.80341880341880334</v>
          </cell>
          <cell r="H654">
            <v>0.80571428571428572</v>
          </cell>
          <cell r="I654">
            <v>6</v>
          </cell>
          <cell r="J654">
            <v>9</v>
          </cell>
          <cell r="K654">
            <v>4</v>
          </cell>
        </row>
        <row r="655">
          <cell r="A655" t="str">
            <v>2022/03/29</v>
          </cell>
          <cell r="B655">
            <v>17454</v>
          </cell>
          <cell r="C655">
            <v>17583</v>
          </cell>
          <cell r="D655">
            <v>17433</v>
          </cell>
          <cell r="E655">
            <v>17563</v>
          </cell>
          <cell r="F655">
            <v>0.85940185630800969</v>
          </cell>
          <cell r="G655">
            <v>0.62449868225048699</v>
          </cell>
          <cell r="H655">
            <v>0.72666666666666657</v>
          </cell>
          <cell r="I655">
            <v>5</v>
          </cell>
          <cell r="J655">
            <v>8</v>
          </cell>
          <cell r="K655">
            <v>3</v>
          </cell>
        </row>
        <row r="656">
          <cell r="A656" t="str">
            <v>2022/03/26</v>
          </cell>
          <cell r="B656">
            <v>17629</v>
          </cell>
          <cell r="C656">
            <v>17661</v>
          </cell>
          <cell r="D656">
            <v>17538</v>
          </cell>
          <cell r="E656">
            <v>17613</v>
          </cell>
          <cell r="F656">
            <v>0.69771399398718026</v>
          </cell>
          <cell r="G656">
            <v>-9.0759543933291734E-2</v>
          </cell>
          <cell r="H656">
            <v>0.13008130081300812</v>
          </cell>
          <cell r="I656">
            <v>4</v>
          </cell>
          <cell r="J656">
            <v>2</v>
          </cell>
          <cell r="K656">
            <v>2</v>
          </cell>
        </row>
        <row r="657">
          <cell r="A657" t="str">
            <v>2022/03/25</v>
          </cell>
          <cell r="B657">
            <v>17655</v>
          </cell>
          <cell r="C657">
            <v>17762</v>
          </cell>
          <cell r="D657">
            <v>17621</v>
          </cell>
          <cell r="E657">
            <v>17755</v>
          </cell>
          <cell r="F657">
            <v>0.79864061172472389</v>
          </cell>
          <cell r="G657">
            <v>0.56641178136505244</v>
          </cell>
          <cell r="H657">
            <v>0.70921985815602839</v>
          </cell>
          <cell r="I657">
            <v>5</v>
          </cell>
          <cell r="J657">
            <v>8</v>
          </cell>
          <cell r="K657">
            <v>3</v>
          </cell>
        </row>
        <row r="658">
          <cell r="A658" t="str">
            <v>2022/03/24</v>
          </cell>
          <cell r="B658">
            <v>17692</v>
          </cell>
          <cell r="C658">
            <v>17700</v>
          </cell>
          <cell r="D658">
            <v>17547</v>
          </cell>
          <cell r="E658">
            <v>17578</v>
          </cell>
          <cell r="F658">
            <v>0.86479764865475917</v>
          </cell>
          <cell r="G658">
            <v>-0.64435903233099712</v>
          </cell>
          <cell r="H658">
            <v>0.7450980392156864</v>
          </cell>
          <cell r="I658">
            <v>5</v>
          </cell>
          <cell r="J658">
            <v>8</v>
          </cell>
          <cell r="K658">
            <v>3</v>
          </cell>
        </row>
        <row r="659">
          <cell r="A659" t="str">
            <v>2022/03/23</v>
          </cell>
          <cell r="B659">
            <v>17534</v>
          </cell>
          <cell r="C659">
            <v>17644</v>
          </cell>
          <cell r="D659">
            <v>17520</v>
          </cell>
          <cell r="E659">
            <v>17618</v>
          </cell>
          <cell r="F659">
            <v>0.70719744496406978</v>
          </cell>
          <cell r="G659">
            <v>0.479069236911144</v>
          </cell>
          <cell r="H659">
            <v>0.67741935483870963</v>
          </cell>
          <cell r="I659">
            <v>4</v>
          </cell>
          <cell r="J659">
            <v>7</v>
          </cell>
          <cell r="K659">
            <v>3</v>
          </cell>
        </row>
        <row r="660">
          <cell r="A660" t="str">
            <v>2022/03/22</v>
          </cell>
          <cell r="B660">
            <v>17508</v>
          </cell>
          <cell r="C660">
            <v>17566</v>
          </cell>
          <cell r="D660">
            <v>17440</v>
          </cell>
          <cell r="E660">
            <v>17532</v>
          </cell>
          <cell r="F660">
            <v>0.71967100753941049</v>
          </cell>
          <cell r="G660">
            <v>0.1370801919122687</v>
          </cell>
          <cell r="H660">
            <v>0.19047619047619052</v>
          </cell>
          <cell r="I660">
            <v>4</v>
          </cell>
          <cell r="J660">
            <v>2</v>
          </cell>
          <cell r="K660">
            <v>2</v>
          </cell>
        </row>
        <row r="661">
          <cell r="A661" t="str">
            <v>2022/03/19</v>
          </cell>
          <cell r="B661">
            <v>17390</v>
          </cell>
          <cell r="C661">
            <v>17505</v>
          </cell>
          <cell r="D661">
            <v>17305</v>
          </cell>
          <cell r="E661">
            <v>17491</v>
          </cell>
          <cell r="F661">
            <v>1.1500862564692353</v>
          </cell>
          <cell r="G661">
            <v>0.58079355951696376</v>
          </cell>
          <cell r="H661">
            <v>0.50499999999999989</v>
          </cell>
          <cell r="I661">
            <v>7</v>
          </cell>
          <cell r="J661">
            <v>6</v>
          </cell>
          <cell r="K661">
            <v>1</v>
          </cell>
        </row>
        <row r="662">
          <cell r="A662" t="str">
            <v>2022/03/18</v>
          </cell>
          <cell r="B662">
            <v>17458</v>
          </cell>
          <cell r="C662">
            <v>17497</v>
          </cell>
          <cell r="D662">
            <v>17313</v>
          </cell>
          <cell r="E662">
            <v>17473</v>
          </cell>
          <cell r="F662">
            <v>1.0539580707984879</v>
          </cell>
          <cell r="G662">
            <v>8.5920494902050643E-2</v>
          </cell>
          <cell r="H662">
            <v>8.1521739130434784E-2</v>
          </cell>
          <cell r="I662">
            <v>6</v>
          </cell>
          <cell r="J662">
            <v>1</v>
          </cell>
          <cell r="K662">
            <v>1</v>
          </cell>
        </row>
        <row r="663">
          <cell r="A663" t="str">
            <v>2022/03/17</v>
          </cell>
          <cell r="B663">
            <v>17020</v>
          </cell>
          <cell r="C663">
            <v>17331</v>
          </cell>
          <cell r="D663">
            <v>16974</v>
          </cell>
          <cell r="E663">
            <v>17315</v>
          </cell>
          <cell r="F663">
            <v>2.0975323149236194</v>
          </cell>
          <cell r="G663">
            <v>1.7332549941245594</v>
          </cell>
          <cell r="H663">
            <v>0.8263305322128851</v>
          </cell>
          <cell r="I663">
            <v>10</v>
          </cell>
          <cell r="J663">
            <v>9</v>
          </cell>
          <cell r="K663">
            <v>4</v>
          </cell>
        </row>
        <row r="664">
          <cell r="A664" t="str">
            <v>2022/03/16</v>
          </cell>
          <cell r="B664">
            <v>16844</v>
          </cell>
          <cell r="C664">
            <v>17095</v>
          </cell>
          <cell r="D664">
            <v>16728</v>
          </cell>
          <cell r="E664">
            <v>17090</v>
          </cell>
          <cell r="F664">
            <v>2.1788173830444078</v>
          </cell>
          <cell r="G664">
            <v>1.4604606981714559</v>
          </cell>
          <cell r="H664">
            <v>0.67029972752043598</v>
          </cell>
          <cell r="I664">
            <v>10</v>
          </cell>
          <cell r="J664">
            <v>7</v>
          </cell>
          <cell r="K664">
            <v>4</v>
          </cell>
        </row>
        <row r="665">
          <cell r="A665" t="str">
            <v>2022/03/15</v>
          </cell>
          <cell r="B665">
            <v>17255</v>
          </cell>
          <cell r="C665">
            <v>17321</v>
          </cell>
          <cell r="D665">
            <v>17066</v>
          </cell>
          <cell r="E665">
            <v>17154</v>
          </cell>
          <cell r="F665">
            <v>1.4778325123152709</v>
          </cell>
          <cell r="G665">
            <v>-0.58533758330918573</v>
          </cell>
          <cell r="H665">
            <v>0.396078431372549</v>
          </cell>
          <cell r="I665">
            <v>8</v>
          </cell>
          <cell r="J665">
            <v>4</v>
          </cell>
          <cell r="K665">
            <v>1</v>
          </cell>
        </row>
        <row r="666">
          <cell r="A666" t="str">
            <v>2022/03/12</v>
          </cell>
          <cell r="B666">
            <v>17282</v>
          </cell>
          <cell r="C666">
            <v>17394</v>
          </cell>
          <cell r="D666">
            <v>17110</v>
          </cell>
          <cell r="E666">
            <v>17110</v>
          </cell>
          <cell r="F666">
            <v>1.6433283184816572</v>
          </cell>
          <cell r="G666">
            <v>-0.99525517879875025</v>
          </cell>
          <cell r="H666">
            <v>0.60563380281690149</v>
          </cell>
          <cell r="I666">
            <v>9</v>
          </cell>
          <cell r="J666">
            <v>7</v>
          </cell>
          <cell r="K666">
            <v>4</v>
          </cell>
        </row>
        <row r="667">
          <cell r="A667" t="str">
            <v>2022/03/11</v>
          </cell>
          <cell r="B667">
            <v>17449</v>
          </cell>
          <cell r="C667">
            <v>17496</v>
          </cell>
          <cell r="D667">
            <v>17221</v>
          </cell>
          <cell r="E667">
            <v>17339</v>
          </cell>
          <cell r="F667">
            <v>1.5760215485128088</v>
          </cell>
          <cell r="G667">
            <v>-0.63040861940512349</v>
          </cell>
          <cell r="H667">
            <v>0.39999999999999997</v>
          </cell>
          <cell r="I667">
            <v>9</v>
          </cell>
          <cell r="J667">
            <v>4</v>
          </cell>
          <cell r="K667">
            <v>1</v>
          </cell>
        </row>
        <row r="668">
          <cell r="A668" t="str">
            <v>2022/03/10</v>
          </cell>
          <cell r="B668">
            <v>16972</v>
          </cell>
          <cell r="C668">
            <v>17291</v>
          </cell>
          <cell r="D668">
            <v>16958</v>
          </cell>
          <cell r="E668">
            <v>17253</v>
          </cell>
          <cell r="F668">
            <v>1.9620551496582608</v>
          </cell>
          <cell r="G668">
            <v>1.655668159321235</v>
          </cell>
          <cell r="H668">
            <v>0.84384384384384381</v>
          </cell>
          <cell r="I668">
            <v>10</v>
          </cell>
          <cell r="J668">
            <v>9</v>
          </cell>
          <cell r="K668">
            <v>4</v>
          </cell>
        </row>
        <row r="669">
          <cell r="A669" t="str">
            <v>2022/03/09</v>
          </cell>
          <cell r="B669">
            <v>16688</v>
          </cell>
          <cell r="C669">
            <v>16976</v>
          </cell>
          <cell r="D669">
            <v>16638</v>
          </cell>
          <cell r="E669">
            <v>16839</v>
          </cell>
          <cell r="F669">
            <v>2.0254074784276126</v>
          </cell>
          <cell r="G669">
            <v>0.90484180249280921</v>
          </cell>
          <cell r="H669">
            <v>0.44674556213017752</v>
          </cell>
          <cell r="I669">
            <v>10</v>
          </cell>
          <cell r="J669">
            <v>5</v>
          </cell>
          <cell r="K669">
            <v>1</v>
          </cell>
        </row>
        <row r="670">
          <cell r="A670" t="str">
            <v>2022/03/08</v>
          </cell>
          <cell r="B670">
            <v>17075</v>
          </cell>
          <cell r="C670">
            <v>17175</v>
          </cell>
          <cell r="D670">
            <v>16706</v>
          </cell>
          <cell r="E670">
            <v>16720</v>
          </cell>
          <cell r="F670">
            <v>2.7467057101024888</v>
          </cell>
          <cell r="G670">
            <v>-2.0790629575402635</v>
          </cell>
          <cell r="H670">
            <v>0.75692963752665254</v>
          </cell>
          <cell r="I670">
            <v>10</v>
          </cell>
          <cell r="J670">
            <v>8</v>
          </cell>
          <cell r="K670">
            <v>4</v>
          </cell>
        </row>
        <row r="671">
          <cell r="A671" t="str">
            <v>2022/03/05</v>
          </cell>
          <cell r="B671">
            <v>17690</v>
          </cell>
          <cell r="C671">
            <v>17746</v>
          </cell>
          <cell r="D671">
            <v>17503</v>
          </cell>
          <cell r="E671">
            <v>17562</v>
          </cell>
          <cell r="F671">
            <v>1.373657433578293</v>
          </cell>
          <cell r="G671">
            <v>-0.72357263990955345</v>
          </cell>
          <cell r="H671">
            <v>0.52674897119341557</v>
          </cell>
          <cell r="I671">
            <v>8</v>
          </cell>
          <cell r="J671">
            <v>6</v>
          </cell>
          <cell r="K671">
            <v>1</v>
          </cell>
        </row>
        <row r="672">
          <cell r="A672" t="str">
            <v>2022/03/04</v>
          </cell>
          <cell r="B672">
            <v>17940</v>
          </cell>
          <cell r="C672">
            <v>17944</v>
          </cell>
          <cell r="D672">
            <v>17750</v>
          </cell>
          <cell r="E672">
            <v>17787</v>
          </cell>
          <cell r="F672">
            <v>1.0813823857302118</v>
          </cell>
          <cell r="G672">
            <v>-0.85284280936454848</v>
          </cell>
          <cell r="H672">
            <v>0.78865979381443296</v>
          </cell>
          <cell r="I672">
            <v>7</v>
          </cell>
          <cell r="J672">
            <v>8</v>
          </cell>
          <cell r="K672">
            <v>4</v>
          </cell>
        </row>
        <row r="673">
          <cell r="A673" t="str">
            <v>2022/03/03</v>
          </cell>
          <cell r="B673">
            <v>17783</v>
          </cell>
          <cell r="C673">
            <v>17965</v>
          </cell>
          <cell r="D673">
            <v>17680</v>
          </cell>
          <cell r="E673">
            <v>17931</v>
          </cell>
          <cell r="F673">
            <v>1.60265422032278</v>
          </cell>
          <cell r="G673">
            <v>0.83225552493954891</v>
          </cell>
          <cell r="H673">
            <v>0.51929824561403504</v>
          </cell>
          <cell r="I673">
            <v>9</v>
          </cell>
          <cell r="J673">
            <v>6</v>
          </cell>
          <cell r="K673">
            <v>1</v>
          </cell>
        </row>
        <row r="674">
          <cell r="A674" t="str">
            <v>2022/03/02</v>
          </cell>
          <cell r="B674">
            <v>17948</v>
          </cell>
          <cell r="C674">
            <v>17980</v>
          </cell>
          <cell r="D674">
            <v>17675</v>
          </cell>
          <cell r="E674">
            <v>17756</v>
          </cell>
          <cell r="F674">
            <v>1.6993536884332516</v>
          </cell>
          <cell r="G674">
            <v>-1.0697570759973256</v>
          </cell>
          <cell r="H674">
            <v>0.62950819672131142</v>
          </cell>
          <cell r="I674">
            <v>9</v>
          </cell>
          <cell r="J674">
            <v>7</v>
          </cell>
          <cell r="K674">
            <v>4</v>
          </cell>
        </row>
        <row r="675">
          <cell r="A675" t="str">
            <v>2022/02/26</v>
          </cell>
          <cell r="B675">
            <v>17590</v>
          </cell>
          <cell r="C675">
            <v>17790</v>
          </cell>
          <cell r="D675">
            <v>17504</v>
          </cell>
          <cell r="E675">
            <v>17790</v>
          </cell>
          <cell r="F675">
            <v>1.6259238203524731</v>
          </cell>
          <cell r="G675">
            <v>1.137009664582149</v>
          </cell>
          <cell r="H675">
            <v>0.69930069930069927</v>
          </cell>
          <cell r="I675">
            <v>9</v>
          </cell>
          <cell r="J675">
            <v>7</v>
          </cell>
          <cell r="K675">
            <v>4</v>
          </cell>
        </row>
        <row r="676">
          <cell r="A676" t="str">
            <v>2022/02/25</v>
          </cell>
          <cell r="B676">
            <v>17478</v>
          </cell>
          <cell r="C676">
            <v>17650</v>
          </cell>
          <cell r="D676">
            <v>17226</v>
          </cell>
          <cell r="E676">
            <v>17639</v>
          </cell>
          <cell r="F676">
            <v>2.425906854331159</v>
          </cell>
          <cell r="G676">
            <v>0.92115802723423734</v>
          </cell>
          <cell r="H676">
            <v>0.37971698113207547</v>
          </cell>
          <cell r="I676">
            <v>10</v>
          </cell>
          <cell r="J676">
            <v>4</v>
          </cell>
          <cell r="K676">
            <v>1</v>
          </cell>
        </row>
        <row r="677">
          <cell r="A677" t="str">
            <v>2022/02/24</v>
          </cell>
          <cell r="B677">
            <v>18042</v>
          </cell>
          <cell r="C677">
            <v>18093</v>
          </cell>
          <cell r="D677">
            <v>17869</v>
          </cell>
          <cell r="E677">
            <v>17872</v>
          </cell>
          <cell r="F677">
            <v>1.2415475002771312</v>
          </cell>
          <cell r="G677">
            <v>-0.94224587074603694</v>
          </cell>
          <cell r="H677">
            <v>0.75892857142857129</v>
          </cell>
          <cell r="I677">
            <v>7</v>
          </cell>
          <cell r="J677">
            <v>8</v>
          </cell>
          <cell r="K677">
            <v>4</v>
          </cell>
        </row>
        <row r="678">
          <cell r="A678" t="str">
            <v>2022/02/23</v>
          </cell>
          <cell r="B678">
            <v>17863</v>
          </cell>
          <cell r="C678">
            <v>17990</v>
          </cell>
          <cell r="D678">
            <v>17806</v>
          </cell>
          <cell r="E678">
            <v>17882</v>
          </cell>
          <cell r="F678">
            <v>1.0300621396182053</v>
          </cell>
          <cell r="G678">
            <v>0.10636511224318423</v>
          </cell>
          <cell r="H678">
            <v>0.10326086956521739</v>
          </cell>
          <cell r="I678">
            <v>6</v>
          </cell>
          <cell r="J678">
            <v>2</v>
          </cell>
          <cell r="K678">
            <v>1</v>
          </cell>
        </row>
        <row r="679">
          <cell r="A679" t="str">
            <v>2022/02/22</v>
          </cell>
          <cell r="B679">
            <v>18243</v>
          </cell>
          <cell r="C679">
            <v>18256</v>
          </cell>
          <cell r="D679">
            <v>17987</v>
          </cell>
          <cell r="E679">
            <v>18016</v>
          </cell>
          <cell r="F679">
            <v>1.4745381790275722</v>
          </cell>
          <cell r="G679">
            <v>-1.2443128871347913</v>
          </cell>
          <cell r="H679">
            <v>0.84386617100371741</v>
          </cell>
          <cell r="I679">
            <v>8</v>
          </cell>
          <cell r="J679">
            <v>9</v>
          </cell>
          <cell r="K679">
            <v>4</v>
          </cell>
        </row>
        <row r="680">
          <cell r="A680" t="str">
            <v>2022/02/19</v>
          </cell>
          <cell r="B680">
            <v>18205</v>
          </cell>
          <cell r="C680">
            <v>18233</v>
          </cell>
          <cell r="D680">
            <v>18098</v>
          </cell>
          <cell r="E680">
            <v>18129</v>
          </cell>
          <cell r="F680">
            <v>0.74155451798956329</v>
          </cell>
          <cell r="G680">
            <v>-0.41746772864597637</v>
          </cell>
          <cell r="H680">
            <v>0.562962962962963</v>
          </cell>
          <cell r="I680">
            <v>4</v>
          </cell>
          <cell r="J680">
            <v>6</v>
          </cell>
          <cell r="K680">
            <v>2</v>
          </cell>
        </row>
        <row r="681">
          <cell r="A681" t="str">
            <v>2022/02/18</v>
          </cell>
          <cell r="B681">
            <v>18256</v>
          </cell>
          <cell r="C681">
            <v>18275</v>
          </cell>
          <cell r="D681">
            <v>18073</v>
          </cell>
          <cell r="E681">
            <v>18082</v>
          </cell>
          <cell r="F681">
            <v>1.1064855390008765</v>
          </cell>
          <cell r="G681">
            <v>-0.95311130587204196</v>
          </cell>
          <cell r="H681">
            <v>0.86138613861386115</v>
          </cell>
          <cell r="I681">
            <v>7</v>
          </cell>
          <cell r="J681">
            <v>9</v>
          </cell>
          <cell r="K681">
            <v>4</v>
          </cell>
        </row>
        <row r="682">
          <cell r="A682" t="str">
            <v>2022/02/17</v>
          </cell>
          <cell r="B682">
            <v>18233</v>
          </cell>
          <cell r="C682">
            <v>18303</v>
          </cell>
          <cell r="D682">
            <v>18153</v>
          </cell>
          <cell r="E682">
            <v>18265</v>
          </cell>
          <cell r="F682">
            <v>0.82268414413426205</v>
          </cell>
          <cell r="G682">
            <v>0.17550595074864256</v>
          </cell>
          <cell r="H682">
            <v>0.21333333333333332</v>
          </cell>
          <cell r="I682">
            <v>5</v>
          </cell>
          <cell r="J682">
            <v>3</v>
          </cell>
          <cell r="K682">
            <v>2</v>
          </cell>
        </row>
        <row r="683">
          <cell r="A683" t="str">
            <v>2022/02/16</v>
          </cell>
          <cell r="B683">
            <v>17970</v>
          </cell>
          <cell r="C683">
            <v>18184</v>
          </cell>
          <cell r="D683">
            <v>17964</v>
          </cell>
          <cell r="E683">
            <v>18180</v>
          </cell>
          <cell r="F683">
            <v>1.2242626599888704</v>
          </cell>
          <cell r="G683">
            <v>1.1686143572621035</v>
          </cell>
          <cell r="H683">
            <v>0.95454545454545447</v>
          </cell>
          <cell r="I683">
            <v>7</v>
          </cell>
          <cell r="J683">
            <v>10</v>
          </cell>
          <cell r="K683">
            <v>4</v>
          </cell>
        </row>
        <row r="684">
          <cell r="A684" t="str">
            <v>2022/02/15</v>
          </cell>
          <cell r="B684">
            <v>17962</v>
          </cell>
          <cell r="C684">
            <v>18014</v>
          </cell>
          <cell r="D684">
            <v>17830</v>
          </cell>
          <cell r="E684">
            <v>17928</v>
          </cell>
          <cell r="F684">
            <v>1.0243848123816945</v>
          </cell>
          <cell r="G684">
            <v>-0.18928849794009575</v>
          </cell>
          <cell r="H684">
            <v>0.18478260869565219</v>
          </cell>
          <cell r="I684">
            <v>6</v>
          </cell>
          <cell r="J684">
            <v>2</v>
          </cell>
          <cell r="K684">
            <v>1</v>
          </cell>
        </row>
        <row r="685">
          <cell r="A685" t="str">
            <v>2022/02/12</v>
          </cell>
          <cell r="B685">
            <v>18288</v>
          </cell>
          <cell r="C685">
            <v>18380</v>
          </cell>
          <cell r="D685">
            <v>18082</v>
          </cell>
          <cell r="E685">
            <v>18113</v>
          </cell>
          <cell r="F685">
            <v>1.6294838145231847</v>
          </cell>
          <cell r="G685">
            <v>-0.95691163604549423</v>
          </cell>
          <cell r="H685">
            <v>0.58724832214765088</v>
          </cell>
          <cell r="I685">
            <v>9</v>
          </cell>
          <cell r="J685">
            <v>6</v>
          </cell>
          <cell r="K685">
            <v>1</v>
          </cell>
        </row>
        <row r="686">
          <cell r="A686" t="str">
            <v>2022/02/11</v>
          </cell>
          <cell r="B686">
            <v>18370</v>
          </cell>
          <cell r="C686">
            <v>18397</v>
          </cell>
          <cell r="D686">
            <v>18199</v>
          </cell>
          <cell r="E686">
            <v>18217</v>
          </cell>
          <cell r="F686">
            <v>1.0778443113772456</v>
          </cell>
          <cell r="G686">
            <v>-0.83287969515514426</v>
          </cell>
          <cell r="H686">
            <v>0.77272727272727271</v>
          </cell>
          <cell r="I686">
            <v>6</v>
          </cell>
          <cell r="J686">
            <v>8</v>
          </cell>
          <cell r="K686">
            <v>4</v>
          </cell>
        </row>
        <row r="687">
          <cell r="A687" t="str">
            <v>2022/02/10</v>
          </cell>
          <cell r="B687">
            <v>18169</v>
          </cell>
          <cell r="C687">
            <v>18250</v>
          </cell>
          <cell r="D687">
            <v>18156</v>
          </cell>
          <cell r="E687">
            <v>18248</v>
          </cell>
          <cell r="F687">
            <v>0.51736474214321093</v>
          </cell>
          <cell r="G687">
            <v>0.43480653860971985</v>
          </cell>
          <cell r="H687">
            <v>0.84042553191489366</v>
          </cell>
          <cell r="I687">
            <v>2</v>
          </cell>
          <cell r="J687">
            <v>9</v>
          </cell>
          <cell r="K687">
            <v>3</v>
          </cell>
        </row>
        <row r="688">
          <cell r="A688" t="str">
            <v>2022/02/09</v>
          </cell>
          <cell r="B688">
            <v>17967</v>
          </cell>
          <cell r="C688">
            <v>18050</v>
          </cell>
          <cell r="D688">
            <v>17948</v>
          </cell>
          <cell r="E688">
            <v>18049</v>
          </cell>
          <cell r="F688">
            <v>0.56770746368341962</v>
          </cell>
          <cell r="G688">
            <v>0.45639227472588628</v>
          </cell>
          <cell r="H688">
            <v>0.80392156862745079</v>
          </cell>
          <cell r="I688">
            <v>2</v>
          </cell>
          <cell r="J688">
            <v>9</v>
          </cell>
          <cell r="K688">
            <v>3</v>
          </cell>
        </row>
        <row r="689">
          <cell r="A689" t="str">
            <v>2022/02/08</v>
          </cell>
          <cell r="B689">
            <v>17905</v>
          </cell>
          <cell r="C689">
            <v>17967</v>
          </cell>
          <cell r="D689">
            <v>17863</v>
          </cell>
          <cell r="E689">
            <v>17902</v>
          </cell>
          <cell r="F689">
            <v>0.58084333984920411</v>
          </cell>
          <cell r="G689">
            <v>-1.6755096341803968E-2</v>
          </cell>
          <cell r="H689">
            <v>2.8846153846153851E-2</v>
          </cell>
          <cell r="I689">
            <v>3</v>
          </cell>
          <cell r="J689">
            <v>1</v>
          </cell>
          <cell r="K689">
            <v>2</v>
          </cell>
        </row>
        <row r="690">
          <cell r="A690" t="str">
            <v>2022/01/27</v>
          </cell>
          <cell r="B690">
            <v>17627</v>
          </cell>
          <cell r="C690">
            <v>17732</v>
          </cell>
          <cell r="D690">
            <v>17440</v>
          </cell>
          <cell r="E690">
            <v>17490</v>
          </cell>
          <cell r="F690">
            <v>1.6565496113916149</v>
          </cell>
          <cell r="G690">
            <v>-0.77721676972825782</v>
          </cell>
          <cell r="H690">
            <v>0.46917808219178092</v>
          </cell>
          <cell r="I690">
            <v>9</v>
          </cell>
          <cell r="J690">
            <v>5</v>
          </cell>
          <cell r="K690">
            <v>1</v>
          </cell>
        </row>
        <row r="691">
          <cell r="A691" t="str">
            <v>2022/01/26</v>
          </cell>
          <cell r="B691">
            <v>17645</v>
          </cell>
          <cell r="C691">
            <v>17737</v>
          </cell>
          <cell r="D691">
            <v>17509</v>
          </cell>
          <cell r="E691">
            <v>17625</v>
          </cell>
          <cell r="F691">
            <v>1.2921507509209407</v>
          </cell>
          <cell r="G691">
            <v>-0.11334655709832814</v>
          </cell>
          <cell r="H691">
            <v>8.7719298245614044E-2</v>
          </cell>
          <cell r="I691">
            <v>8</v>
          </cell>
          <cell r="J691">
            <v>1</v>
          </cell>
          <cell r="K691">
            <v>1</v>
          </cell>
        </row>
        <row r="692">
          <cell r="A692" t="str">
            <v>2022/01/25</v>
          </cell>
          <cell r="B692">
            <v>17949</v>
          </cell>
          <cell r="C692">
            <v>17980</v>
          </cell>
          <cell r="D692">
            <v>17508</v>
          </cell>
          <cell r="E692">
            <v>17849</v>
          </cell>
          <cell r="F692">
            <v>2.6296729622820214</v>
          </cell>
          <cell r="G692">
            <v>-0.55713410217839432</v>
          </cell>
          <cell r="H692">
            <v>0.21186440677966101</v>
          </cell>
          <cell r="I692">
            <v>10</v>
          </cell>
          <cell r="J692">
            <v>3</v>
          </cell>
          <cell r="K692">
            <v>1</v>
          </cell>
        </row>
        <row r="693">
          <cell r="A693" t="str">
            <v>2022/01/22</v>
          </cell>
          <cell r="B693">
            <v>17900</v>
          </cell>
          <cell r="C693">
            <v>17950</v>
          </cell>
          <cell r="D693">
            <v>17700</v>
          </cell>
          <cell r="E693">
            <v>17702</v>
          </cell>
          <cell r="F693">
            <v>1.3966480446927374</v>
          </cell>
          <cell r="G693">
            <v>-1.1061452513966481</v>
          </cell>
          <cell r="H693">
            <v>0.79200000000000004</v>
          </cell>
          <cell r="I693">
            <v>8</v>
          </cell>
          <cell r="J693">
            <v>8</v>
          </cell>
          <cell r="K693">
            <v>4</v>
          </cell>
        </row>
        <row r="694">
          <cell r="A694" t="str">
            <v>2022/01/21</v>
          </cell>
          <cell r="B694">
            <v>18248</v>
          </cell>
          <cell r="C694">
            <v>18287</v>
          </cell>
          <cell r="D694">
            <v>18043</v>
          </cell>
          <cell r="E694">
            <v>18071</v>
          </cell>
          <cell r="F694">
            <v>1.3371328364752302</v>
          </cell>
          <cell r="G694">
            <v>-0.96996931170539247</v>
          </cell>
          <cell r="H694">
            <v>0.72540983606557385</v>
          </cell>
          <cell r="I694">
            <v>8</v>
          </cell>
          <cell r="J694">
            <v>8</v>
          </cell>
          <cell r="K694">
            <v>4</v>
          </cell>
        </row>
        <row r="695">
          <cell r="A695" t="str">
            <v>2022/01/20</v>
          </cell>
          <cell r="B695">
            <v>18158</v>
          </cell>
          <cell r="C695">
            <v>18250</v>
          </cell>
          <cell r="D695">
            <v>18135</v>
          </cell>
          <cell r="E695">
            <v>18155</v>
          </cell>
          <cell r="F695">
            <v>0.63332966185703277</v>
          </cell>
          <cell r="G695">
            <v>-1.6521643352792159E-2</v>
          </cell>
          <cell r="H695">
            <v>2.6086956521739129E-2</v>
          </cell>
          <cell r="I695">
            <v>3</v>
          </cell>
          <cell r="J695">
            <v>1</v>
          </cell>
          <cell r="K695">
            <v>2</v>
          </cell>
        </row>
        <row r="696">
          <cell r="A696" t="str">
            <v>2022/01/19</v>
          </cell>
          <cell r="B696">
            <v>18360</v>
          </cell>
          <cell r="C696">
            <v>18388</v>
          </cell>
          <cell r="D696">
            <v>18252</v>
          </cell>
          <cell r="E696">
            <v>18257</v>
          </cell>
          <cell r="F696">
            <v>0.74074074074074081</v>
          </cell>
          <cell r="G696">
            <v>-0.5610021786492374</v>
          </cell>
          <cell r="H696">
            <v>0.75735294117647045</v>
          </cell>
          <cell r="I696">
            <v>4</v>
          </cell>
          <cell r="J696">
            <v>8</v>
          </cell>
          <cell r="K696">
            <v>3</v>
          </cell>
        </row>
        <row r="697">
          <cell r="A697" t="str">
            <v>2022/01/18</v>
          </cell>
          <cell r="B697">
            <v>18519</v>
          </cell>
          <cell r="C697">
            <v>18552</v>
          </cell>
          <cell r="D697">
            <v>18505</v>
          </cell>
          <cell r="E697">
            <v>18530</v>
          </cell>
          <cell r="F697">
            <v>0.25379340137156436</v>
          </cell>
          <cell r="G697">
            <v>5.9398455640153357E-2</v>
          </cell>
          <cell r="H697">
            <v>0.23404255319148934</v>
          </cell>
          <cell r="I697">
            <v>1</v>
          </cell>
          <cell r="J697">
            <v>3</v>
          </cell>
          <cell r="K697">
            <v>2</v>
          </cell>
        </row>
        <row r="698">
          <cell r="A698" t="str">
            <v>2022/01/15</v>
          </cell>
          <cell r="B698">
            <v>18386</v>
          </cell>
          <cell r="C698">
            <v>18442</v>
          </cell>
          <cell r="D698">
            <v>18307</v>
          </cell>
          <cell r="E698">
            <v>18435</v>
          </cell>
          <cell r="F698">
            <v>0.73425432394212986</v>
          </cell>
          <cell r="G698">
            <v>0.26650712498640267</v>
          </cell>
          <cell r="H698">
            <v>0.36296296296296293</v>
          </cell>
          <cell r="I698">
            <v>4</v>
          </cell>
          <cell r="J698">
            <v>4</v>
          </cell>
          <cell r="K698">
            <v>2</v>
          </cell>
        </row>
        <row r="699">
          <cell r="A699" t="str">
            <v>2022/01/14</v>
          </cell>
          <cell r="B699">
            <v>18481</v>
          </cell>
          <cell r="C699">
            <v>18650</v>
          </cell>
          <cell r="D699">
            <v>18479</v>
          </cell>
          <cell r="E699">
            <v>18550</v>
          </cell>
          <cell r="F699">
            <v>0.92527460635247005</v>
          </cell>
          <cell r="G699">
            <v>0.37335642010713704</v>
          </cell>
          <cell r="H699">
            <v>0.40350877192982454</v>
          </cell>
          <cell r="I699">
            <v>5</v>
          </cell>
          <cell r="J699">
            <v>5</v>
          </cell>
          <cell r="K699">
            <v>2</v>
          </cell>
        </row>
        <row r="700">
          <cell r="A700" t="str">
            <v>2022/01/13</v>
          </cell>
          <cell r="B700">
            <v>18383</v>
          </cell>
          <cell r="C700">
            <v>18446</v>
          </cell>
          <cell r="D700">
            <v>18357</v>
          </cell>
          <cell r="E700">
            <v>18435</v>
          </cell>
          <cell r="F700">
            <v>0.48414295816787245</v>
          </cell>
          <cell r="G700">
            <v>0.28287004297448731</v>
          </cell>
          <cell r="H700">
            <v>0.58426966292134841</v>
          </cell>
          <cell r="I700">
            <v>2</v>
          </cell>
          <cell r="J700">
            <v>6</v>
          </cell>
          <cell r="K700">
            <v>2</v>
          </cell>
        </row>
        <row r="701">
          <cell r="A701" t="str">
            <v>2022/01/12</v>
          </cell>
          <cell r="B701">
            <v>18250</v>
          </cell>
          <cell r="C701">
            <v>18391</v>
          </cell>
          <cell r="D701">
            <v>18217</v>
          </cell>
          <cell r="E701">
            <v>18379</v>
          </cell>
          <cell r="F701">
            <v>0.95342465753424666</v>
          </cell>
          <cell r="G701">
            <v>0.70684931506849313</v>
          </cell>
          <cell r="H701">
            <v>0.74137931034482751</v>
          </cell>
          <cell r="I701">
            <v>5</v>
          </cell>
          <cell r="J701">
            <v>8</v>
          </cell>
          <cell r="K701">
            <v>3</v>
          </cell>
        </row>
        <row r="702">
          <cell r="A702" t="str">
            <v>2022/01/11</v>
          </cell>
          <cell r="B702">
            <v>18269</v>
          </cell>
          <cell r="C702">
            <v>18305</v>
          </cell>
          <cell r="D702">
            <v>18091</v>
          </cell>
          <cell r="E702">
            <v>18204</v>
          </cell>
          <cell r="F702">
            <v>1.1713832174722207</v>
          </cell>
          <cell r="G702">
            <v>-0.35579396792380535</v>
          </cell>
          <cell r="H702">
            <v>0.30373831775700932</v>
          </cell>
          <cell r="I702">
            <v>7</v>
          </cell>
          <cell r="J702">
            <v>4</v>
          </cell>
          <cell r="K702">
            <v>1</v>
          </cell>
        </row>
        <row r="703">
          <cell r="A703" t="str">
            <v>2022/01/08</v>
          </cell>
          <cell r="B703">
            <v>18131</v>
          </cell>
          <cell r="C703">
            <v>18195</v>
          </cell>
          <cell r="D703">
            <v>18062</v>
          </cell>
          <cell r="E703">
            <v>18126</v>
          </cell>
          <cell r="F703">
            <v>0.73355027301307152</v>
          </cell>
          <cell r="G703">
            <v>-2.7577077932822238E-2</v>
          </cell>
          <cell r="H703">
            <v>3.7593984962406013E-2</v>
          </cell>
          <cell r="I703">
            <v>4</v>
          </cell>
          <cell r="J703">
            <v>1</v>
          </cell>
          <cell r="K703">
            <v>2</v>
          </cell>
        </row>
        <row r="704">
          <cell r="A704" t="str">
            <v>2022/01/07</v>
          </cell>
          <cell r="B704">
            <v>18343</v>
          </cell>
          <cell r="C704">
            <v>18430</v>
          </cell>
          <cell r="D704">
            <v>18333</v>
          </cell>
          <cell r="E704">
            <v>18387</v>
          </cell>
          <cell r="F704">
            <v>0.52881208090279674</v>
          </cell>
          <cell r="G704">
            <v>0.23987352123425831</v>
          </cell>
          <cell r="H704">
            <v>0.45360824742268041</v>
          </cell>
          <cell r="I704">
            <v>2</v>
          </cell>
          <cell r="J704">
            <v>5</v>
          </cell>
          <cell r="K704">
            <v>2</v>
          </cell>
        </row>
        <row r="705">
          <cell r="A705" t="str">
            <v>2022/01/06</v>
          </cell>
          <cell r="B705">
            <v>18495</v>
          </cell>
          <cell r="C705">
            <v>18565</v>
          </cell>
          <cell r="D705">
            <v>18304</v>
          </cell>
          <cell r="E705">
            <v>18312</v>
          </cell>
          <cell r="F705">
            <v>1.4111922141119222</v>
          </cell>
          <cell r="G705">
            <v>-0.98945660989456607</v>
          </cell>
          <cell r="H705">
            <v>0.70114942528735624</v>
          </cell>
          <cell r="I705">
            <v>8</v>
          </cell>
          <cell r="J705">
            <v>8</v>
          </cell>
          <cell r="K705">
            <v>4</v>
          </cell>
        </row>
        <row r="706">
          <cell r="A706" t="str">
            <v>2022/01/05</v>
          </cell>
          <cell r="B706">
            <v>18515</v>
          </cell>
          <cell r="C706">
            <v>18577</v>
          </cell>
          <cell r="D706">
            <v>18474</v>
          </cell>
          <cell r="E706">
            <v>18521</v>
          </cell>
          <cell r="F706">
            <v>0.55630569808263575</v>
          </cell>
          <cell r="G706">
            <v>3.2406157169862275E-2</v>
          </cell>
          <cell r="H706">
            <v>5.8252427184466014E-2</v>
          </cell>
          <cell r="I706">
            <v>2</v>
          </cell>
          <cell r="J706">
            <v>1</v>
          </cell>
          <cell r="K706">
            <v>2</v>
          </cell>
        </row>
        <row r="707">
          <cell r="A707" t="str">
            <v>2022/01/04</v>
          </cell>
          <cell r="B707">
            <v>18281</v>
          </cell>
          <cell r="C707">
            <v>18366</v>
          </cell>
          <cell r="D707">
            <v>18257</v>
          </cell>
          <cell r="E707">
            <v>18366</v>
          </cell>
          <cell r="F707">
            <v>0.59624747005087242</v>
          </cell>
          <cell r="G707">
            <v>0.46496362343416664</v>
          </cell>
          <cell r="H707">
            <v>0.77981651376146799</v>
          </cell>
          <cell r="I707">
            <v>3</v>
          </cell>
          <cell r="J707">
            <v>8</v>
          </cell>
          <cell r="K707">
            <v>3</v>
          </cell>
        </row>
        <row r="708">
          <cell r="A708" t="str">
            <v>2021/12/31</v>
          </cell>
          <cell r="B708">
            <v>18212</v>
          </cell>
          <cell r="C708">
            <v>18267</v>
          </cell>
          <cell r="D708">
            <v>18203</v>
          </cell>
          <cell r="E708">
            <v>18249</v>
          </cell>
          <cell r="F708">
            <v>0.35141664836371622</v>
          </cell>
          <cell r="G708">
            <v>0.20316274983527344</v>
          </cell>
          <cell r="H708">
            <v>0.578125</v>
          </cell>
          <cell r="I708">
            <v>1</v>
          </cell>
          <cell r="J708">
            <v>6</v>
          </cell>
          <cell r="K708">
            <v>2</v>
          </cell>
        </row>
        <row r="709">
          <cell r="A709" t="str">
            <v>2021/12/30</v>
          </cell>
          <cell r="B709">
            <v>18273</v>
          </cell>
          <cell r="C709">
            <v>18291</v>
          </cell>
          <cell r="D709">
            <v>18233</v>
          </cell>
          <cell r="E709">
            <v>18268</v>
          </cell>
          <cell r="F709">
            <v>0.31740819788759372</v>
          </cell>
          <cell r="G709">
            <v>-2.7362775679964979E-2</v>
          </cell>
          <cell r="H709">
            <v>8.6206896551724144E-2</v>
          </cell>
          <cell r="I709">
            <v>1</v>
          </cell>
          <cell r="J709">
            <v>1</v>
          </cell>
          <cell r="K709">
            <v>2</v>
          </cell>
        </row>
        <row r="710">
          <cell r="A710" t="str">
            <v>2021/12/29</v>
          </cell>
          <cell r="B710">
            <v>18216</v>
          </cell>
          <cell r="C710">
            <v>18263</v>
          </cell>
          <cell r="D710">
            <v>18180</v>
          </cell>
          <cell r="E710">
            <v>18192</v>
          </cell>
          <cell r="F710">
            <v>0.45564339042599911</v>
          </cell>
          <cell r="G710">
            <v>-0.13175230566534915</v>
          </cell>
          <cell r="H710">
            <v>0.28915662650602414</v>
          </cell>
          <cell r="I710">
            <v>2</v>
          </cell>
          <cell r="J710">
            <v>3</v>
          </cell>
          <cell r="K710">
            <v>2</v>
          </cell>
        </row>
        <row r="711">
          <cell r="A711" t="str">
            <v>2021/12/28</v>
          </cell>
          <cell r="B711">
            <v>18075</v>
          </cell>
          <cell r="C711">
            <v>18140</v>
          </cell>
          <cell r="D711">
            <v>18059</v>
          </cell>
          <cell r="E711">
            <v>18130</v>
          </cell>
          <cell r="F711">
            <v>0.44813278008298757</v>
          </cell>
          <cell r="G711">
            <v>0.30428769017980639</v>
          </cell>
          <cell r="H711">
            <v>0.67901234567901236</v>
          </cell>
          <cell r="I711">
            <v>1</v>
          </cell>
          <cell r="J711">
            <v>7</v>
          </cell>
          <cell r="K711">
            <v>3</v>
          </cell>
        </row>
        <row r="712">
          <cell r="A712" t="str">
            <v>2021/12/25</v>
          </cell>
          <cell r="B712">
            <v>17940</v>
          </cell>
          <cell r="C712">
            <v>17990</v>
          </cell>
          <cell r="D712">
            <v>17917</v>
          </cell>
          <cell r="E712">
            <v>17947</v>
          </cell>
          <cell r="F712">
            <v>0.40691192865105907</v>
          </cell>
          <cell r="G712">
            <v>3.9018952062430327E-2</v>
          </cell>
          <cell r="H712">
            <v>9.5890410958904118E-2</v>
          </cell>
          <cell r="I712">
            <v>1</v>
          </cell>
          <cell r="J712">
            <v>1</v>
          </cell>
          <cell r="K712">
            <v>2</v>
          </cell>
        </row>
        <row r="713">
          <cell r="A713" t="str">
            <v>2021/12/24</v>
          </cell>
          <cell r="B713">
            <v>17954</v>
          </cell>
          <cell r="C713">
            <v>18010</v>
          </cell>
          <cell r="D713">
            <v>17950</v>
          </cell>
          <cell r="E713">
            <v>17996</v>
          </cell>
          <cell r="F713">
            <v>0.33418736771750029</v>
          </cell>
          <cell r="G713">
            <v>0.23393115740225021</v>
          </cell>
          <cell r="H713">
            <v>0.7</v>
          </cell>
          <cell r="I713">
            <v>1</v>
          </cell>
          <cell r="J713">
            <v>8</v>
          </cell>
          <cell r="K713">
            <v>3</v>
          </cell>
        </row>
        <row r="714">
          <cell r="A714" t="str">
            <v>2021/12/23</v>
          </cell>
          <cell r="B714">
            <v>17833</v>
          </cell>
          <cell r="C714">
            <v>17952</v>
          </cell>
          <cell r="D714">
            <v>17822</v>
          </cell>
          <cell r="E714">
            <v>17950</v>
          </cell>
          <cell r="F714">
            <v>0.72898558851567319</v>
          </cell>
          <cell r="G714">
            <v>0.65608702966410593</v>
          </cell>
          <cell r="H714">
            <v>0.9</v>
          </cell>
          <cell r="I714">
            <v>4</v>
          </cell>
          <cell r="J714">
            <v>10</v>
          </cell>
          <cell r="K714">
            <v>3</v>
          </cell>
        </row>
        <row r="715">
          <cell r="A715" t="str">
            <v>2021/12/22</v>
          </cell>
          <cell r="B715">
            <v>17812</v>
          </cell>
          <cell r="C715">
            <v>17848</v>
          </cell>
          <cell r="D715">
            <v>17762</v>
          </cell>
          <cell r="E715">
            <v>17848</v>
          </cell>
          <cell r="F715">
            <v>0.48282057040197623</v>
          </cell>
          <cell r="G715">
            <v>0.20211093644733885</v>
          </cell>
          <cell r="H715">
            <v>0.41860465116279061</v>
          </cell>
          <cell r="I715">
            <v>2</v>
          </cell>
          <cell r="J715">
            <v>5</v>
          </cell>
          <cell r="K715">
            <v>2</v>
          </cell>
        </row>
        <row r="716">
          <cell r="A716" t="str">
            <v>2021/12/21</v>
          </cell>
          <cell r="B716">
            <v>17550</v>
          </cell>
          <cell r="C716">
            <v>17634</v>
          </cell>
          <cell r="D716">
            <v>17495</v>
          </cell>
          <cell r="E716">
            <v>17629</v>
          </cell>
          <cell r="F716">
            <v>0.79202279202279202</v>
          </cell>
          <cell r="G716">
            <v>0.45014245014245013</v>
          </cell>
          <cell r="H716">
            <v>0.56834532374100721</v>
          </cell>
          <cell r="I716">
            <v>5</v>
          </cell>
          <cell r="J716">
            <v>6</v>
          </cell>
          <cell r="K716">
            <v>2</v>
          </cell>
        </row>
        <row r="717">
          <cell r="A717" t="str">
            <v>2021/12/18</v>
          </cell>
          <cell r="B717">
            <v>17786</v>
          </cell>
          <cell r="C717">
            <v>17808</v>
          </cell>
          <cell r="D717">
            <v>17731</v>
          </cell>
          <cell r="E717">
            <v>17755</v>
          </cell>
          <cell r="F717">
            <v>0.43292477229281456</v>
          </cell>
          <cell r="G717">
            <v>-0.17429438884515913</v>
          </cell>
          <cell r="H717">
            <v>0.40259740259740262</v>
          </cell>
          <cell r="I717">
            <v>1</v>
          </cell>
          <cell r="J717">
            <v>5</v>
          </cell>
          <cell r="K717">
            <v>2</v>
          </cell>
        </row>
        <row r="718">
          <cell r="A718" t="str">
            <v>2021/12/17</v>
          </cell>
          <cell r="B718">
            <v>17813</v>
          </cell>
          <cell r="C718">
            <v>17850</v>
          </cell>
          <cell r="D718">
            <v>17675</v>
          </cell>
          <cell r="E718">
            <v>17705</v>
          </cell>
          <cell r="F718">
            <v>0.98242856340874629</v>
          </cell>
          <cell r="G718">
            <v>-0.60629877056082637</v>
          </cell>
          <cell r="H718">
            <v>0.61714285714285722</v>
          </cell>
          <cell r="I718">
            <v>5</v>
          </cell>
          <cell r="J718">
            <v>7</v>
          </cell>
          <cell r="K718">
            <v>3</v>
          </cell>
        </row>
        <row r="719">
          <cell r="A719" t="str">
            <v>2021/12/16</v>
          </cell>
          <cell r="B719">
            <v>17581</v>
          </cell>
          <cell r="C719">
            <v>17748</v>
          </cell>
          <cell r="D719">
            <v>17530</v>
          </cell>
          <cell r="E719">
            <v>17744</v>
          </cell>
          <cell r="F719">
            <v>1.2399749729821967</v>
          </cell>
          <cell r="G719">
            <v>0.92713725044081685</v>
          </cell>
          <cell r="H719">
            <v>0.74770642201834869</v>
          </cell>
          <cell r="I719">
            <v>7</v>
          </cell>
          <cell r="J719">
            <v>8</v>
          </cell>
          <cell r="K719">
            <v>4</v>
          </cell>
        </row>
        <row r="720">
          <cell r="A720" t="str">
            <v>2021/12/15</v>
          </cell>
          <cell r="B720">
            <v>17590</v>
          </cell>
          <cell r="C720">
            <v>17614</v>
          </cell>
          <cell r="D720">
            <v>17501</v>
          </cell>
          <cell r="E720">
            <v>17551</v>
          </cell>
          <cell r="F720">
            <v>0.64241046048891415</v>
          </cell>
          <cell r="G720">
            <v>-0.22171688459351907</v>
          </cell>
          <cell r="H720">
            <v>0.3451327433628319</v>
          </cell>
          <cell r="I720">
            <v>3</v>
          </cell>
          <cell r="J720">
            <v>4</v>
          </cell>
          <cell r="K720">
            <v>2</v>
          </cell>
        </row>
        <row r="721">
          <cell r="A721" t="str">
            <v>2021/12/14</v>
          </cell>
          <cell r="B721">
            <v>17765</v>
          </cell>
          <cell r="C721">
            <v>17793</v>
          </cell>
          <cell r="D721">
            <v>17652</v>
          </cell>
          <cell r="E721">
            <v>17653</v>
          </cell>
          <cell r="F721">
            <v>0.79369546861806917</v>
          </cell>
          <cell r="G721">
            <v>-0.63045313819307625</v>
          </cell>
          <cell r="H721">
            <v>0.79432624113475181</v>
          </cell>
          <cell r="I721">
            <v>5</v>
          </cell>
          <cell r="J721">
            <v>8</v>
          </cell>
          <cell r="K721">
            <v>3</v>
          </cell>
        </row>
        <row r="722">
          <cell r="A722" t="str">
            <v>2021/12/11</v>
          </cell>
          <cell r="B722">
            <v>17824</v>
          </cell>
          <cell r="C722">
            <v>17875</v>
          </cell>
          <cell r="D722">
            <v>17775</v>
          </cell>
          <cell r="E722">
            <v>17859</v>
          </cell>
          <cell r="F722">
            <v>0.56104129263913827</v>
          </cell>
          <cell r="G722">
            <v>0.19636445242369838</v>
          </cell>
          <cell r="H722">
            <v>0.35</v>
          </cell>
          <cell r="I722">
            <v>2</v>
          </cell>
          <cell r="J722">
            <v>4</v>
          </cell>
          <cell r="K722">
            <v>2</v>
          </cell>
        </row>
        <row r="723">
          <cell r="A723" t="str">
            <v>2021/12/10</v>
          </cell>
          <cell r="B723">
            <v>17915</v>
          </cell>
          <cell r="C723">
            <v>17940</v>
          </cell>
          <cell r="D723">
            <v>17824</v>
          </cell>
          <cell r="E723">
            <v>17846</v>
          </cell>
          <cell r="F723">
            <v>0.64750209321797381</v>
          </cell>
          <cell r="G723">
            <v>-0.38515210717276027</v>
          </cell>
          <cell r="H723">
            <v>0.59482758620689657</v>
          </cell>
          <cell r="I723">
            <v>3</v>
          </cell>
          <cell r="J723">
            <v>6</v>
          </cell>
          <cell r="K723">
            <v>2</v>
          </cell>
        </row>
        <row r="724">
          <cell r="A724" t="str">
            <v>2021/12/09</v>
          </cell>
          <cell r="B724">
            <v>17849</v>
          </cell>
          <cell r="C724">
            <v>17919</v>
          </cell>
          <cell r="D724">
            <v>17841</v>
          </cell>
          <cell r="E724">
            <v>17916</v>
          </cell>
          <cell r="F724">
            <v>0.43699927166788055</v>
          </cell>
          <cell r="G724">
            <v>0.37537116925317943</v>
          </cell>
          <cell r="H724">
            <v>0.85897435897435892</v>
          </cell>
          <cell r="I724">
            <v>1</v>
          </cell>
          <cell r="J724">
            <v>9</v>
          </cell>
          <cell r="K724">
            <v>3</v>
          </cell>
        </row>
        <row r="725">
          <cell r="A725" t="str">
            <v>2021/12/08</v>
          </cell>
          <cell r="B725">
            <v>17805</v>
          </cell>
          <cell r="C725">
            <v>17937</v>
          </cell>
          <cell r="D725">
            <v>17781</v>
          </cell>
          <cell r="E725">
            <v>17927</v>
          </cell>
          <cell r="F725">
            <v>0.87615838247683231</v>
          </cell>
          <cell r="G725">
            <v>0.68520078629598424</v>
          </cell>
          <cell r="H725">
            <v>0.78205128205128205</v>
          </cell>
          <cell r="I725">
            <v>5</v>
          </cell>
          <cell r="J725">
            <v>8</v>
          </cell>
          <cell r="K725">
            <v>3</v>
          </cell>
        </row>
        <row r="726">
          <cell r="A726" t="str">
            <v>2021/12/07</v>
          </cell>
          <cell r="B726">
            <v>17678</v>
          </cell>
          <cell r="C726">
            <v>17717</v>
          </cell>
          <cell r="D726">
            <v>17602</v>
          </cell>
          <cell r="E726">
            <v>17710</v>
          </cell>
          <cell r="F726">
            <v>0.65052607761058945</v>
          </cell>
          <cell r="G726">
            <v>0.1810159520307727</v>
          </cell>
          <cell r="H726">
            <v>0.27826086956521734</v>
          </cell>
          <cell r="I726">
            <v>3</v>
          </cell>
          <cell r="J726">
            <v>3</v>
          </cell>
          <cell r="K726">
            <v>2</v>
          </cell>
        </row>
        <row r="727">
          <cell r="A727" t="str">
            <v>2021/12/04</v>
          </cell>
          <cell r="B727">
            <v>17707</v>
          </cell>
          <cell r="C727">
            <v>17728</v>
          </cell>
          <cell r="D727">
            <v>17555</v>
          </cell>
          <cell r="E727">
            <v>17623</v>
          </cell>
          <cell r="F727">
            <v>0.97701473993335974</v>
          </cell>
          <cell r="G727">
            <v>-0.47438865985203593</v>
          </cell>
          <cell r="H727">
            <v>0.48554913294797686</v>
          </cell>
          <cell r="I727">
            <v>5</v>
          </cell>
          <cell r="J727">
            <v>5</v>
          </cell>
          <cell r="K727">
            <v>2</v>
          </cell>
        </row>
        <row r="728">
          <cell r="A728" t="str">
            <v>2021/12/03</v>
          </cell>
          <cell r="B728">
            <v>17742</v>
          </cell>
          <cell r="C728">
            <v>17775</v>
          </cell>
          <cell r="D728">
            <v>17658</v>
          </cell>
          <cell r="E728">
            <v>17738</v>
          </cell>
          <cell r="F728">
            <v>0.65945214744673653</v>
          </cell>
          <cell r="G728">
            <v>-2.2545372562281594E-2</v>
          </cell>
          <cell r="H728">
            <v>3.4188034188034191E-2</v>
          </cell>
          <cell r="I728">
            <v>3</v>
          </cell>
          <cell r="J728">
            <v>1</v>
          </cell>
          <cell r="K728">
            <v>2</v>
          </cell>
        </row>
        <row r="729">
          <cell r="A729" t="str">
            <v>2021/12/02</v>
          </cell>
          <cell r="B729">
            <v>17590</v>
          </cell>
          <cell r="C729">
            <v>17702</v>
          </cell>
          <cell r="D729">
            <v>17501</v>
          </cell>
          <cell r="E729">
            <v>17505</v>
          </cell>
          <cell r="F729">
            <v>1.1426947129050595</v>
          </cell>
          <cell r="G729">
            <v>-0.48322910744741332</v>
          </cell>
          <cell r="H729">
            <v>0.42288557213930356</v>
          </cell>
          <cell r="I729">
            <v>7</v>
          </cell>
          <cell r="J729">
            <v>5</v>
          </cell>
          <cell r="K729">
            <v>1</v>
          </cell>
        </row>
        <row r="730">
          <cell r="A730" t="str">
            <v>2021/12/01</v>
          </cell>
          <cell r="B730">
            <v>17291</v>
          </cell>
          <cell r="C730">
            <v>17400</v>
          </cell>
          <cell r="D730">
            <v>17209</v>
          </cell>
          <cell r="E730">
            <v>17290</v>
          </cell>
          <cell r="F730">
            <v>1.1046209010467873</v>
          </cell>
          <cell r="G730">
            <v>-5.7833555028627614E-3</v>
          </cell>
          <cell r="H730">
            <v>5.235602094240838E-3</v>
          </cell>
          <cell r="I730">
            <v>7</v>
          </cell>
          <cell r="J730">
            <v>1</v>
          </cell>
          <cell r="K730">
            <v>1</v>
          </cell>
        </row>
        <row r="731">
          <cell r="A731" t="str">
            <v>2021/11/30</v>
          </cell>
          <cell r="B731">
            <v>17368</v>
          </cell>
          <cell r="C731">
            <v>17410</v>
          </cell>
          <cell r="D731">
            <v>17295</v>
          </cell>
          <cell r="E731">
            <v>17391</v>
          </cell>
          <cell r="F731">
            <v>0.66213726393367112</v>
          </cell>
          <cell r="G731">
            <v>0.13242745278673421</v>
          </cell>
          <cell r="H731">
            <v>0.19999999999999998</v>
          </cell>
          <cell r="I731">
            <v>3</v>
          </cell>
          <cell r="J731">
            <v>2</v>
          </cell>
          <cell r="K731">
            <v>2</v>
          </cell>
        </row>
        <row r="732">
          <cell r="A732" t="str">
            <v>2021/11/27</v>
          </cell>
          <cell r="B732">
            <v>17321</v>
          </cell>
          <cell r="C732">
            <v>17338</v>
          </cell>
          <cell r="D732">
            <v>17065</v>
          </cell>
          <cell r="E732">
            <v>17075</v>
          </cell>
          <cell r="F732">
            <v>1.5761214710467062</v>
          </cell>
          <cell r="G732">
            <v>-1.4202413255585706</v>
          </cell>
          <cell r="H732">
            <v>0.90109890109890123</v>
          </cell>
          <cell r="I732">
            <v>9</v>
          </cell>
          <cell r="J732">
            <v>10</v>
          </cell>
          <cell r="K732">
            <v>4</v>
          </cell>
        </row>
        <row r="733">
          <cell r="A733" t="str">
            <v>2021/11/26</v>
          </cell>
          <cell r="B733">
            <v>17667</v>
          </cell>
          <cell r="C733">
            <v>17676</v>
          </cell>
          <cell r="D733">
            <v>17617</v>
          </cell>
          <cell r="E733">
            <v>17654</v>
          </cell>
          <cell r="F733">
            <v>0.33395596309503595</v>
          </cell>
          <cell r="G733">
            <v>-7.358351729212656E-2</v>
          </cell>
          <cell r="H733">
            <v>0.22033898305084745</v>
          </cell>
          <cell r="I733">
            <v>1</v>
          </cell>
          <cell r="J733">
            <v>3</v>
          </cell>
          <cell r="K733">
            <v>2</v>
          </cell>
        </row>
        <row r="734">
          <cell r="A734" t="str">
            <v>2021/11/25</v>
          </cell>
          <cell r="B734">
            <v>17694</v>
          </cell>
          <cell r="C734">
            <v>17718</v>
          </cell>
          <cell r="D734">
            <v>17589</v>
          </cell>
          <cell r="E734">
            <v>17697</v>
          </cell>
          <cell r="F734">
            <v>0.7290606985418786</v>
          </cell>
          <cell r="G734">
            <v>1.69548999660902E-2</v>
          </cell>
          <cell r="H734">
            <v>2.3255813953488372E-2</v>
          </cell>
          <cell r="I734">
            <v>4</v>
          </cell>
          <cell r="J734">
            <v>1</v>
          </cell>
          <cell r="K734">
            <v>2</v>
          </cell>
        </row>
        <row r="735">
          <cell r="A735" t="str">
            <v>2021/11/24</v>
          </cell>
          <cell r="B735">
            <v>17658</v>
          </cell>
          <cell r="C735">
            <v>17695</v>
          </cell>
          <cell r="D735">
            <v>17557</v>
          </cell>
          <cell r="E735">
            <v>17622</v>
          </cell>
          <cell r="F735">
            <v>0.7815154604145429</v>
          </cell>
          <cell r="G735">
            <v>-0.20387359836901123</v>
          </cell>
          <cell r="H735">
            <v>0.26086956521739135</v>
          </cell>
          <cell r="I735">
            <v>5</v>
          </cell>
          <cell r="J735">
            <v>3</v>
          </cell>
          <cell r="K735">
            <v>2</v>
          </cell>
        </row>
        <row r="736">
          <cell r="A736" t="str">
            <v>2021/11/23</v>
          </cell>
          <cell r="B736">
            <v>17838</v>
          </cell>
          <cell r="C736">
            <v>17889</v>
          </cell>
          <cell r="D736">
            <v>17740</v>
          </cell>
          <cell r="E736">
            <v>17751</v>
          </cell>
          <cell r="F736">
            <v>0.83529543670815121</v>
          </cell>
          <cell r="G736">
            <v>-0.48772283888328288</v>
          </cell>
          <cell r="H736">
            <v>0.58389261744966436</v>
          </cell>
          <cell r="I736">
            <v>5</v>
          </cell>
          <cell r="J736">
            <v>6</v>
          </cell>
          <cell r="K736">
            <v>2</v>
          </cell>
        </row>
        <row r="737">
          <cell r="A737" t="str">
            <v>2021/11/20</v>
          </cell>
          <cell r="B737">
            <v>17850</v>
          </cell>
          <cell r="C737">
            <v>17852</v>
          </cell>
          <cell r="D737">
            <v>17724</v>
          </cell>
          <cell r="E737">
            <v>17780</v>
          </cell>
          <cell r="F737">
            <v>0.71708683473389356</v>
          </cell>
          <cell r="G737">
            <v>-0.39215686274509803</v>
          </cell>
          <cell r="H737">
            <v>0.546875</v>
          </cell>
          <cell r="I737">
            <v>4</v>
          </cell>
          <cell r="J737">
            <v>6</v>
          </cell>
          <cell r="K737">
            <v>2</v>
          </cell>
        </row>
        <row r="738">
          <cell r="A738" t="str">
            <v>2021/11/19</v>
          </cell>
          <cell r="B738">
            <v>17857</v>
          </cell>
          <cell r="C738">
            <v>17919</v>
          </cell>
          <cell r="D738">
            <v>17836</v>
          </cell>
          <cell r="E738">
            <v>17919</v>
          </cell>
          <cell r="F738">
            <v>0.46480371842974749</v>
          </cell>
          <cell r="G738">
            <v>0.34720277762222096</v>
          </cell>
          <cell r="H738">
            <v>0.74698795180722877</v>
          </cell>
          <cell r="I738">
            <v>2</v>
          </cell>
          <cell r="J738">
            <v>8</v>
          </cell>
          <cell r="K738">
            <v>3</v>
          </cell>
        </row>
        <row r="739">
          <cell r="A739" t="str">
            <v>2021/11/18</v>
          </cell>
          <cell r="B739">
            <v>17758</v>
          </cell>
          <cell r="C739">
            <v>17798</v>
          </cell>
          <cell r="D739">
            <v>17743</v>
          </cell>
          <cell r="E739">
            <v>17765</v>
          </cell>
          <cell r="F739">
            <v>0.30971956301385289</v>
          </cell>
          <cell r="G739">
            <v>3.9418853474490367E-2</v>
          </cell>
          <cell r="H739">
            <v>0.12727272727272726</v>
          </cell>
          <cell r="I739">
            <v>1</v>
          </cell>
          <cell r="J739">
            <v>2</v>
          </cell>
          <cell r="K739">
            <v>2</v>
          </cell>
        </row>
        <row r="740">
          <cell r="A740" t="str">
            <v>2021/11/17</v>
          </cell>
          <cell r="B740">
            <v>17712</v>
          </cell>
          <cell r="C740">
            <v>17744</v>
          </cell>
          <cell r="D740">
            <v>17698</v>
          </cell>
          <cell r="E740">
            <v>17742</v>
          </cell>
          <cell r="F740">
            <v>0.25971093044263777</v>
          </cell>
          <cell r="G740">
            <v>0.16937669376693767</v>
          </cell>
          <cell r="H740">
            <v>0.65217391304347827</v>
          </cell>
          <cell r="I740">
            <v>1</v>
          </cell>
          <cell r="J740">
            <v>7</v>
          </cell>
          <cell r="K740">
            <v>3</v>
          </cell>
        </row>
        <row r="741">
          <cell r="A741" t="str">
            <v>2021/11/16</v>
          </cell>
          <cell r="B741">
            <v>17665</v>
          </cell>
          <cell r="C741">
            <v>17719</v>
          </cell>
          <cell r="D741">
            <v>17637</v>
          </cell>
          <cell r="E741">
            <v>17649</v>
          </cell>
          <cell r="F741">
            <v>0.4641947353523917</v>
          </cell>
          <cell r="G741">
            <v>-9.057458250778376E-2</v>
          </cell>
          <cell r="H741">
            <v>0.19512195121951223</v>
          </cell>
          <cell r="I741">
            <v>2</v>
          </cell>
          <cell r="J741">
            <v>2</v>
          </cell>
          <cell r="K741">
            <v>2</v>
          </cell>
        </row>
        <row r="742">
          <cell r="A742" t="str">
            <v>2021/11/13</v>
          </cell>
          <cell r="B742">
            <v>17540</v>
          </cell>
          <cell r="C742">
            <v>17612</v>
          </cell>
          <cell r="D742">
            <v>17520</v>
          </cell>
          <cell r="E742">
            <v>17597</v>
          </cell>
          <cell r="F742">
            <v>0.52451539338654496</v>
          </cell>
          <cell r="G742">
            <v>0.32497149372862028</v>
          </cell>
          <cell r="H742">
            <v>0.61956521739130443</v>
          </cell>
          <cell r="I742">
            <v>2</v>
          </cell>
          <cell r="J742">
            <v>7</v>
          </cell>
          <cell r="K742">
            <v>3</v>
          </cell>
        </row>
        <row r="743">
          <cell r="A743" t="str">
            <v>2021/11/12</v>
          </cell>
          <cell r="B743">
            <v>17485</v>
          </cell>
          <cell r="C743">
            <v>17560</v>
          </cell>
          <cell r="D743">
            <v>17462</v>
          </cell>
          <cell r="E743">
            <v>17520</v>
          </cell>
          <cell r="F743">
            <v>0.56048041178152708</v>
          </cell>
          <cell r="G743">
            <v>0.20017157563625965</v>
          </cell>
          <cell r="H743">
            <v>0.3571428571428571</v>
          </cell>
          <cell r="I743">
            <v>2</v>
          </cell>
          <cell r="J743">
            <v>4</v>
          </cell>
          <cell r="K743">
            <v>2</v>
          </cell>
        </row>
        <row r="744">
          <cell r="A744" t="str">
            <v>2021/11/11</v>
          </cell>
          <cell r="B744">
            <v>17573</v>
          </cell>
          <cell r="C744">
            <v>17627</v>
          </cell>
          <cell r="D744">
            <v>17423</v>
          </cell>
          <cell r="E744">
            <v>17437</v>
          </cell>
          <cell r="F744">
            <v>1.1608717919535652</v>
          </cell>
          <cell r="G744">
            <v>-0.77391452796904348</v>
          </cell>
          <cell r="H744">
            <v>0.66666666666666674</v>
          </cell>
          <cell r="I744">
            <v>7</v>
          </cell>
          <cell r="J744">
            <v>7</v>
          </cell>
          <cell r="K744">
            <v>4</v>
          </cell>
        </row>
        <row r="745">
          <cell r="A745" t="str">
            <v>2021/11/10</v>
          </cell>
          <cell r="B745">
            <v>17560</v>
          </cell>
          <cell r="C745">
            <v>17633</v>
          </cell>
          <cell r="D745">
            <v>17537</v>
          </cell>
          <cell r="E745">
            <v>17554</v>
          </cell>
          <cell r="F745">
            <v>0.54669703872437359</v>
          </cell>
          <cell r="G745">
            <v>-3.4168564920273349E-2</v>
          </cell>
          <cell r="H745">
            <v>6.25E-2</v>
          </cell>
          <cell r="I745">
            <v>2</v>
          </cell>
          <cell r="J745">
            <v>1</v>
          </cell>
          <cell r="K745">
            <v>2</v>
          </cell>
        </row>
        <row r="746">
          <cell r="A746" t="str">
            <v>2021/11/09</v>
          </cell>
          <cell r="B746">
            <v>17421</v>
          </cell>
          <cell r="C746">
            <v>17529</v>
          </cell>
          <cell r="D746">
            <v>17415</v>
          </cell>
          <cell r="E746">
            <v>17517</v>
          </cell>
          <cell r="F746">
            <v>0.65438264163940074</v>
          </cell>
          <cell r="G746">
            <v>0.55105906664370585</v>
          </cell>
          <cell r="H746">
            <v>0.84210526315789469</v>
          </cell>
          <cell r="I746">
            <v>3</v>
          </cell>
          <cell r="J746">
            <v>9</v>
          </cell>
          <cell r="K746">
            <v>3</v>
          </cell>
        </row>
        <row r="747">
          <cell r="A747" t="str">
            <v>2021/11/06</v>
          </cell>
          <cell r="B747">
            <v>17274</v>
          </cell>
          <cell r="C747">
            <v>17350</v>
          </cell>
          <cell r="D747">
            <v>17241</v>
          </cell>
          <cell r="E747">
            <v>17297</v>
          </cell>
          <cell r="F747">
            <v>0.63100613638995018</v>
          </cell>
          <cell r="G747">
            <v>0.13314808382540233</v>
          </cell>
          <cell r="H747">
            <v>0.21100917431192662</v>
          </cell>
          <cell r="I747">
            <v>3</v>
          </cell>
          <cell r="J747">
            <v>3</v>
          </cell>
          <cell r="K747">
            <v>2</v>
          </cell>
        </row>
        <row r="748">
          <cell r="A748" t="str">
            <v>2021/11/05</v>
          </cell>
          <cell r="B748">
            <v>17067</v>
          </cell>
          <cell r="C748">
            <v>17195</v>
          </cell>
          <cell r="D748">
            <v>17059</v>
          </cell>
          <cell r="E748">
            <v>17191</v>
          </cell>
          <cell r="F748">
            <v>0.79685943633913403</v>
          </cell>
          <cell r="G748">
            <v>0.72654830960332806</v>
          </cell>
          <cell r="H748">
            <v>0.91176470588235292</v>
          </cell>
          <cell r="I748">
            <v>5</v>
          </cell>
          <cell r="J748">
            <v>10</v>
          </cell>
          <cell r="K748">
            <v>3</v>
          </cell>
        </row>
        <row r="749">
          <cell r="A749" t="str">
            <v>2021/11/04</v>
          </cell>
          <cell r="B749">
            <v>17102</v>
          </cell>
          <cell r="C749">
            <v>17232</v>
          </cell>
          <cell r="D749">
            <v>17062</v>
          </cell>
          <cell r="E749">
            <v>17218</v>
          </cell>
          <cell r="F749">
            <v>0.99403578528827041</v>
          </cell>
          <cell r="G749">
            <v>0.67828324172611387</v>
          </cell>
          <cell r="H749">
            <v>0.6823529411764705</v>
          </cell>
          <cell r="I749">
            <v>6</v>
          </cell>
          <cell r="J749">
            <v>7</v>
          </cell>
          <cell r="K749">
            <v>4</v>
          </cell>
        </row>
        <row r="750">
          <cell r="A750" t="str">
            <v>2021/11/03</v>
          </cell>
          <cell r="B750">
            <v>17047</v>
          </cell>
          <cell r="C750">
            <v>17112</v>
          </cell>
          <cell r="D750">
            <v>17023</v>
          </cell>
          <cell r="E750">
            <v>17111</v>
          </cell>
          <cell r="F750">
            <v>0.52208599753622342</v>
          </cell>
          <cell r="G750">
            <v>0.37543262744177858</v>
          </cell>
          <cell r="H750">
            <v>0.71910112359550549</v>
          </cell>
          <cell r="I750">
            <v>2</v>
          </cell>
          <cell r="J750">
            <v>8</v>
          </cell>
          <cell r="K750">
            <v>3</v>
          </cell>
        </row>
        <row r="751">
          <cell r="A751" t="str">
            <v>2021/11/02</v>
          </cell>
          <cell r="B751">
            <v>17078</v>
          </cell>
          <cell r="C751">
            <v>17110</v>
          </cell>
          <cell r="D751">
            <v>17061</v>
          </cell>
          <cell r="E751">
            <v>17106</v>
          </cell>
          <cell r="F751">
            <v>0.28691884295584963</v>
          </cell>
          <cell r="G751">
            <v>0.1639536245461998</v>
          </cell>
          <cell r="H751">
            <v>0.57142857142857151</v>
          </cell>
          <cell r="I751">
            <v>1</v>
          </cell>
          <cell r="J751">
            <v>6</v>
          </cell>
          <cell r="K751">
            <v>2</v>
          </cell>
        </row>
        <row r="752">
          <cell r="A752" t="str">
            <v>2021/10/30</v>
          </cell>
          <cell r="B752">
            <v>16930</v>
          </cell>
          <cell r="C752">
            <v>16983</v>
          </cell>
          <cell r="D752">
            <v>16881</v>
          </cell>
          <cell r="E752">
            <v>16971</v>
          </cell>
          <cell r="F752">
            <v>0.60248080330773768</v>
          </cell>
          <cell r="G752">
            <v>0.24217365623154163</v>
          </cell>
          <cell r="H752">
            <v>0.40196078431372551</v>
          </cell>
          <cell r="I752">
            <v>3</v>
          </cell>
          <cell r="J752">
            <v>5</v>
          </cell>
          <cell r="K752">
            <v>2</v>
          </cell>
        </row>
        <row r="753">
          <cell r="A753" t="str">
            <v>2021/10/29</v>
          </cell>
          <cell r="B753">
            <v>17017</v>
          </cell>
          <cell r="C753">
            <v>17112</v>
          </cell>
          <cell r="D753">
            <v>17013</v>
          </cell>
          <cell r="E753">
            <v>17100</v>
          </cell>
          <cell r="F753">
            <v>0.58177117000646417</v>
          </cell>
          <cell r="G753">
            <v>0.487747546571076</v>
          </cell>
          <cell r="H753">
            <v>0.83838383838383834</v>
          </cell>
          <cell r="I753">
            <v>3</v>
          </cell>
          <cell r="J753">
            <v>9</v>
          </cell>
          <cell r="K753">
            <v>3</v>
          </cell>
        </row>
        <row r="754">
          <cell r="A754" t="str">
            <v>2021/10/28</v>
          </cell>
          <cell r="B754">
            <v>17070</v>
          </cell>
          <cell r="C754">
            <v>17090</v>
          </cell>
          <cell r="D754">
            <v>16980</v>
          </cell>
          <cell r="E754">
            <v>16991</v>
          </cell>
          <cell r="F754">
            <v>0.64440538957234916</v>
          </cell>
          <cell r="G754">
            <v>-0.46280023432923262</v>
          </cell>
          <cell r="H754">
            <v>0.71818181818181825</v>
          </cell>
          <cell r="I754">
            <v>3</v>
          </cell>
          <cell r="J754">
            <v>8</v>
          </cell>
          <cell r="K754">
            <v>3</v>
          </cell>
        </row>
        <row r="755">
          <cell r="A755" t="str">
            <v>2021/10/27</v>
          </cell>
          <cell r="B755">
            <v>17044</v>
          </cell>
          <cell r="C755">
            <v>17066</v>
          </cell>
          <cell r="D755">
            <v>16936</v>
          </cell>
          <cell r="E755">
            <v>16978</v>
          </cell>
          <cell r="F755">
            <v>0.76273175310959873</v>
          </cell>
          <cell r="G755">
            <v>-0.38723304388641161</v>
          </cell>
          <cell r="H755">
            <v>0.50769230769230766</v>
          </cell>
          <cell r="I755">
            <v>5</v>
          </cell>
          <cell r="J755">
            <v>6</v>
          </cell>
          <cell r="K755">
            <v>2</v>
          </cell>
        </row>
        <row r="756">
          <cell r="A756" t="str">
            <v>2021/10/26</v>
          </cell>
          <cell r="B756">
            <v>16902</v>
          </cell>
          <cell r="C756">
            <v>16955</v>
          </cell>
          <cell r="D756">
            <v>16883</v>
          </cell>
          <cell r="E756">
            <v>16935</v>
          </cell>
          <cell r="F756">
            <v>0.42598509052183176</v>
          </cell>
          <cell r="G756">
            <v>0.19524316648917289</v>
          </cell>
          <cell r="H756">
            <v>0.45833333333333337</v>
          </cell>
          <cell r="I756">
            <v>1</v>
          </cell>
          <cell r="J756">
            <v>5</v>
          </cell>
          <cell r="K756">
            <v>2</v>
          </cell>
        </row>
        <row r="757">
          <cell r="A757" t="str">
            <v>2021/10/23</v>
          </cell>
          <cell r="B757">
            <v>16849</v>
          </cell>
          <cell r="C757">
            <v>16900</v>
          </cell>
          <cell r="D757">
            <v>16748</v>
          </cell>
          <cell r="E757">
            <v>16766</v>
          </cell>
          <cell r="F757">
            <v>0.90213069024867953</v>
          </cell>
          <cell r="G757">
            <v>-0.49261083743842365</v>
          </cell>
          <cell r="H757">
            <v>0.54605263157894735</v>
          </cell>
          <cell r="I757">
            <v>5</v>
          </cell>
          <cell r="J757">
            <v>6</v>
          </cell>
          <cell r="K757">
            <v>2</v>
          </cell>
        </row>
        <row r="758">
          <cell r="A758" t="str">
            <v>2021/10/22</v>
          </cell>
          <cell r="B758">
            <v>16810</v>
          </cell>
          <cell r="C758">
            <v>16898</v>
          </cell>
          <cell r="D758">
            <v>16801</v>
          </cell>
          <cell r="E758">
            <v>16872</v>
          </cell>
          <cell r="F758">
            <v>0.5770374776918501</v>
          </cell>
          <cell r="G758">
            <v>0.36882807852468769</v>
          </cell>
          <cell r="H758">
            <v>0.63917525773195871</v>
          </cell>
          <cell r="I758">
            <v>3</v>
          </cell>
          <cell r="J758">
            <v>7</v>
          </cell>
          <cell r="K758">
            <v>3</v>
          </cell>
        </row>
        <row r="759">
          <cell r="A759" t="str">
            <v>2021/10/21</v>
          </cell>
          <cell r="B759">
            <v>16873</v>
          </cell>
          <cell r="C759">
            <v>16935</v>
          </cell>
          <cell r="D759">
            <v>16862</v>
          </cell>
          <cell r="E759">
            <v>16903</v>
          </cell>
          <cell r="F759">
            <v>0.43264386890298107</v>
          </cell>
          <cell r="G759">
            <v>0.17779885023410183</v>
          </cell>
          <cell r="H759">
            <v>0.41095890410958907</v>
          </cell>
          <cell r="I759">
            <v>1</v>
          </cell>
          <cell r="J759">
            <v>5</v>
          </cell>
          <cell r="K759">
            <v>2</v>
          </cell>
        </row>
        <row r="760">
          <cell r="A760" t="str">
            <v>2021/10/20</v>
          </cell>
          <cell r="B760">
            <v>16933</v>
          </cell>
          <cell r="C760">
            <v>16989</v>
          </cell>
          <cell r="D760">
            <v>16925</v>
          </cell>
          <cell r="E760">
            <v>16977</v>
          </cell>
          <cell r="F760">
            <v>0.37796019606685172</v>
          </cell>
          <cell r="G760">
            <v>0.25984763479596051</v>
          </cell>
          <cell r="H760">
            <v>0.68749999999999989</v>
          </cell>
          <cell r="I760">
            <v>1</v>
          </cell>
          <cell r="J760">
            <v>7</v>
          </cell>
          <cell r="K760">
            <v>3</v>
          </cell>
        </row>
        <row r="761">
          <cell r="A761" t="str">
            <v>2021/10/19</v>
          </cell>
          <cell r="B761">
            <v>16699</v>
          </cell>
          <cell r="C761">
            <v>16816</v>
          </cell>
          <cell r="D761">
            <v>16674</v>
          </cell>
          <cell r="E761">
            <v>16805</v>
          </cell>
          <cell r="F761">
            <v>0.85035032037846581</v>
          </cell>
          <cell r="G761">
            <v>0.63476854901491109</v>
          </cell>
          <cell r="H761">
            <v>0.74647887323943662</v>
          </cell>
          <cell r="I761">
            <v>5</v>
          </cell>
          <cell r="J761">
            <v>8</v>
          </cell>
          <cell r="K761">
            <v>3</v>
          </cell>
        </row>
        <row r="762">
          <cell r="A762" t="str">
            <v>2021/10/16</v>
          </cell>
          <cell r="B762">
            <v>16788</v>
          </cell>
          <cell r="C762">
            <v>16862</v>
          </cell>
          <cell r="D762">
            <v>16771</v>
          </cell>
          <cell r="E762">
            <v>16859</v>
          </cell>
          <cell r="F762">
            <v>0.54205384798665712</v>
          </cell>
          <cell r="G762">
            <v>0.42292113414343585</v>
          </cell>
          <cell r="H762">
            <v>0.78021978021978033</v>
          </cell>
          <cell r="I762">
            <v>2</v>
          </cell>
          <cell r="J762">
            <v>8</v>
          </cell>
          <cell r="K762">
            <v>3</v>
          </cell>
        </row>
        <row r="763">
          <cell r="A763" t="str">
            <v>2021/10/15</v>
          </cell>
          <cell r="B763">
            <v>16454</v>
          </cell>
          <cell r="C763">
            <v>16637</v>
          </cell>
          <cell r="D763">
            <v>16445</v>
          </cell>
          <cell r="E763">
            <v>16637</v>
          </cell>
          <cell r="F763">
            <v>1.1668895101495076</v>
          </cell>
          <cell r="G763">
            <v>1.1121915643612497</v>
          </cell>
          <cell r="H763">
            <v>0.95312500000000022</v>
          </cell>
          <cell r="I763">
            <v>7</v>
          </cell>
          <cell r="J763">
            <v>10</v>
          </cell>
          <cell r="K763">
            <v>4</v>
          </cell>
        </row>
        <row r="764">
          <cell r="A764" t="str">
            <v>2021/10/14</v>
          </cell>
          <cell r="B764">
            <v>16316</v>
          </cell>
          <cell r="C764">
            <v>16411</v>
          </cell>
          <cell r="D764">
            <v>16261</v>
          </cell>
          <cell r="E764">
            <v>16405</v>
          </cell>
          <cell r="F764">
            <v>0.91934297621966166</v>
          </cell>
          <cell r="G764">
            <v>0.54547683255699919</v>
          </cell>
          <cell r="H764">
            <v>0.59333333333333327</v>
          </cell>
          <cell r="I764">
            <v>5</v>
          </cell>
          <cell r="J764">
            <v>6</v>
          </cell>
          <cell r="K764">
            <v>2</v>
          </cell>
        </row>
        <row r="765">
          <cell r="A765" t="str">
            <v>2021/10/13</v>
          </cell>
          <cell r="B765">
            <v>16389</v>
          </cell>
          <cell r="C765">
            <v>16563</v>
          </cell>
          <cell r="D765">
            <v>16378</v>
          </cell>
          <cell r="E765">
            <v>16425</v>
          </cell>
          <cell r="F765">
            <v>1.1288059064006344</v>
          </cell>
          <cell r="G765">
            <v>0.21965952773201539</v>
          </cell>
          <cell r="H765">
            <v>0.19459459459459463</v>
          </cell>
          <cell r="I765">
            <v>7</v>
          </cell>
          <cell r="J765">
            <v>2</v>
          </cell>
          <cell r="K765">
            <v>1</v>
          </cell>
        </row>
        <row r="766">
          <cell r="A766" t="str">
            <v>2021/10/09</v>
          </cell>
          <cell r="B766">
            <v>16619</v>
          </cell>
          <cell r="C766">
            <v>16671</v>
          </cell>
          <cell r="D766">
            <v>16563</v>
          </cell>
          <cell r="E766">
            <v>16650</v>
          </cell>
          <cell r="F766">
            <v>0.64985859558336845</v>
          </cell>
          <cell r="G766">
            <v>0.18653348576930021</v>
          </cell>
          <cell r="H766">
            <v>0.28703703703703703</v>
          </cell>
          <cell r="I766">
            <v>3</v>
          </cell>
          <cell r="J766">
            <v>3</v>
          </cell>
          <cell r="K766">
            <v>2</v>
          </cell>
        </row>
        <row r="767">
          <cell r="A767" t="str">
            <v>2021/10/08</v>
          </cell>
          <cell r="B767">
            <v>16713</v>
          </cell>
          <cell r="C767">
            <v>16799</v>
          </cell>
          <cell r="D767">
            <v>16672</v>
          </cell>
          <cell r="E767">
            <v>16755</v>
          </cell>
          <cell r="F767">
            <v>0.75988751271465327</v>
          </cell>
          <cell r="G767">
            <v>0.25130138215760189</v>
          </cell>
          <cell r="H767">
            <v>0.33070866141732286</v>
          </cell>
          <cell r="I767">
            <v>5</v>
          </cell>
          <cell r="J767">
            <v>4</v>
          </cell>
          <cell r="K767">
            <v>2</v>
          </cell>
        </row>
        <row r="768">
          <cell r="A768" t="str">
            <v>2021/10/07</v>
          </cell>
          <cell r="B768">
            <v>16360</v>
          </cell>
          <cell r="C768">
            <v>16450</v>
          </cell>
          <cell r="D768">
            <v>16200</v>
          </cell>
          <cell r="E768">
            <v>16437</v>
          </cell>
          <cell r="F768">
            <v>1.5281173594132029</v>
          </cell>
          <cell r="G768">
            <v>0.47066014669926654</v>
          </cell>
          <cell r="H768">
            <v>0.308</v>
          </cell>
          <cell r="I768">
            <v>8</v>
          </cell>
          <cell r="J768">
            <v>4</v>
          </cell>
          <cell r="K768">
            <v>1</v>
          </cell>
        </row>
        <row r="769">
          <cell r="A769" t="str">
            <v>2021/10/06</v>
          </cell>
          <cell r="B769">
            <v>16381</v>
          </cell>
          <cell r="C769">
            <v>16500</v>
          </cell>
          <cell r="D769">
            <v>16355</v>
          </cell>
          <cell r="E769">
            <v>16453</v>
          </cell>
          <cell r="F769">
            <v>0.88517184543068195</v>
          </cell>
          <cell r="G769">
            <v>0.43953360600695929</v>
          </cell>
          <cell r="H769">
            <v>0.49655172413793103</v>
          </cell>
          <cell r="I769">
            <v>5</v>
          </cell>
          <cell r="J769">
            <v>5</v>
          </cell>
          <cell r="K769">
            <v>2</v>
          </cell>
        </row>
        <row r="770">
          <cell r="A770" t="str">
            <v>2021/10/05</v>
          </cell>
          <cell r="B770">
            <v>16345</v>
          </cell>
          <cell r="C770">
            <v>16457</v>
          </cell>
          <cell r="D770">
            <v>16183</v>
          </cell>
          <cell r="E770">
            <v>16256</v>
          </cell>
          <cell r="F770">
            <v>1.6763536249617621</v>
          </cell>
          <cell r="G770">
            <v>-0.54450902416641167</v>
          </cell>
          <cell r="H770">
            <v>0.32481751824817512</v>
          </cell>
          <cell r="I770">
            <v>9</v>
          </cell>
          <cell r="J770">
            <v>4</v>
          </cell>
          <cell r="K770">
            <v>1</v>
          </cell>
        </row>
        <row r="771">
          <cell r="A771" t="str">
            <v>2021/10/02</v>
          </cell>
          <cell r="B771">
            <v>16455</v>
          </cell>
          <cell r="C771">
            <v>16654</v>
          </cell>
          <cell r="D771">
            <v>16341</v>
          </cell>
          <cell r="E771">
            <v>16639</v>
          </cell>
          <cell r="F771">
            <v>1.9021573989668794</v>
          </cell>
          <cell r="G771">
            <v>1.1182011546642359</v>
          </cell>
          <cell r="H771">
            <v>0.58785942492012777</v>
          </cell>
          <cell r="I771">
            <v>10</v>
          </cell>
          <cell r="J771">
            <v>6</v>
          </cell>
          <cell r="K771">
            <v>1</v>
          </cell>
        </row>
        <row r="772">
          <cell r="A772" t="str">
            <v>2021/10/01</v>
          </cell>
          <cell r="B772">
            <v>16940</v>
          </cell>
          <cell r="C772">
            <v>16942</v>
          </cell>
          <cell r="D772">
            <v>16751</v>
          </cell>
          <cell r="E772">
            <v>16778</v>
          </cell>
          <cell r="F772">
            <v>1.1275088547815821</v>
          </cell>
          <cell r="G772">
            <v>-0.95631641086186547</v>
          </cell>
          <cell r="H772">
            <v>0.84816753926701571</v>
          </cell>
          <cell r="I772">
            <v>7</v>
          </cell>
          <cell r="J772">
            <v>9</v>
          </cell>
          <cell r="K772">
            <v>4</v>
          </cell>
        </row>
        <row r="773">
          <cell r="A773" t="str">
            <v>2021/09/30</v>
          </cell>
          <cell r="B773">
            <v>16828</v>
          </cell>
          <cell r="C773">
            <v>16880</v>
          </cell>
          <cell r="D773">
            <v>16668</v>
          </cell>
          <cell r="E773">
            <v>16748</v>
          </cell>
          <cell r="F773">
            <v>1.2598050867601618</v>
          </cell>
          <cell r="G773">
            <v>-0.47539814594723084</v>
          </cell>
          <cell r="H773">
            <v>0.37735849056603771</v>
          </cell>
          <cell r="I773">
            <v>8</v>
          </cell>
          <cell r="J773">
            <v>4</v>
          </cell>
          <cell r="K773">
            <v>1</v>
          </cell>
        </row>
        <row r="774">
          <cell r="A774" t="str">
            <v>2021/09/29</v>
          </cell>
          <cell r="B774">
            <v>17130</v>
          </cell>
          <cell r="C774">
            <v>17139</v>
          </cell>
          <cell r="D774">
            <v>16880</v>
          </cell>
          <cell r="E774">
            <v>16895</v>
          </cell>
          <cell r="F774">
            <v>1.5119673088149446</v>
          </cell>
          <cell r="G774">
            <v>-1.3718622300058376</v>
          </cell>
          <cell r="H774">
            <v>0.9073359073359073</v>
          </cell>
          <cell r="I774">
            <v>8</v>
          </cell>
          <cell r="J774">
            <v>10</v>
          </cell>
          <cell r="K774">
            <v>4</v>
          </cell>
        </row>
        <row r="775">
          <cell r="A775" t="str">
            <v>2021/09/28</v>
          </cell>
          <cell r="B775">
            <v>17275</v>
          </cell>
          <cell r="C775">
            <v>17285</v>
          </cell>
          <cell r="D775">
            <v>17205</v>
          </cell>
          <cell r="E775">
            <v>17228</v>
          </cell>
          <cell r="F775">
            <v>0.4630969609261939</v>
          </cell>
          <cell r="G775">
            <v>-0.27206946454413894</v>
          </cell>
          <cell r="H775">
            <v>0.58750000000000002</v>
          </cell>
          <cell r="I775">
            <v>2</v>
          </cell>
          <cell r="J775">
            <v>6</v>
          </cell>
          <cell r="K775">
            <v>2</v>
          </cell>
        </row>
        <row r="776">
          <cell r="A776" t="str">
            <v>2021/09/25</v>
          </cell>
          <cell r="B776">
            <v>17221</v>
          </cell>
          <cell r="C776">
            <v>17228</v>
          </cell>
          <cell r="D776">
            <v>17165</v>
          </cell>
          <cell r="E776">
            <v>17197</v>
          </cell>
          <cell r="F776">
            <v>0.36583241391324545</v>
          </cell>
          <cell r="G776">
            <v>-0.13936472910980779</v>
          </cell>
          <cell r="H776">
            <v>0.38095238095238099</v>
          </cell>
          <cell r="I776">
            <v>1</v>
          </cell>
          <cell r="J776">
            <v>4</v>
          </cell>
          <cell r="K776">
            <v>2</v>
          </cell>
        </row>
        <row r="777">
          <cell r="A777" t="str">
            <v>2021/09/24</v>
          </cell>
          <cell r="B777">
            <v>17095</v>
          </cell>
          <cell r="C777">
            <v>17190</v>
          </cell>
          <cell r="D777">
            <v>17083</v>
          </cell>
          <cell r="E777">
            <v>17187</v>
          </cell>
          <cell r="F777">
            <v>0.62591400994442814</v>
          </cell>
          <cell r="G777">
            <v>0.53816905527932146</v>
          </cell>
          <cell r="H777">
            <v>0.85981308411214963</v>
          </cell>
          <cell r="I777">
            <v>3</v>
          </cell>
          <cell r="J777">
            <v>9</v>
          </cell>
          <cell r="K777">
            <v>3</v>
          </cell>
        </row>
        <row r="778">
          <cell r="A778" t="str">
            <v>2021/09/23</v>
          </cell>
          <cell r="B778">
            <v>16920</v>
          </cell>
          <cell r="C778">
            <v>17038</v>
          </cell>
          <cell r="D778">
            <v>16869</v>
          </cell>
          <cell r="E778">
            <v>16979</v>
          </cell>
          <cell r="F778">
            <v>0.99881796690307334</v>
          </cell>
          <cell r="G778">
            <v>0.34869976359338062</v>
          </cell>
          <cell r="H778">
            <v>0.34911242603550297</v>
          </cell>
          <cell r="I778">
            <v>6</v>
          </cell>
          <cell r="J778">
            <v>4</v>
          </cell>
          <cell r="K778">
            <v>1</v>
          </cell>
        </row>
        <row r="779">
          <cell r="A779" t="str">
            <v>2021/09/18</v>
          </cell>
          <cell r="B779">
            <v>17300</v>
          </cell>
          <cell r="C779">
            <v>17306</v>
          </cell>
          <cell r="D779">
            <v>17196</v>
          </cell>
          <cell r="E779">
            <v>17208</v>
          </cell>
          <cell r="F779">
            <v>0.63583815028901736</v>
          </cell>
          <cell r="G779">
            <v>-0.53179190751445082</v>
          </cell>
          <cell r="H779">
            <v>0.83636363636363631</v>
          </cell>
          <cell r="I779">
            <v>3</v>
          </cell>
          <cell r="J779">
            <v>9</v>
          </cell>
          <cell r="K779">
            <v>3</v>
          </cell>
        </row>
        <row r="780">
          <cell r="A780" t="str">
            <v>2021/09/17</v>
          </cell>
          <cell r="B780">
            <v>17230</v>
          </cell>
          <cell r="C780">
            <v>17280</v>
          </cell>
          <cell r="D780">
            <v>17207</v>
          </cell>
          <cell r="E780">
            <v>17264</v>
          </cell>
          <cell r="F780">
            <v>0.4236796285548462</v>
          </cell>
          <cell r="G780">
            <v>0.19733023795705165</v>
          </cell>
          <cell r="H780">
            <v>0.46575342465753422</v>
          </cell>
          <cell r="I780">
            <v>1</v>
          </cell>
          <cell r="J780">
            <v>5</v>
          </cell>
          <cell r="K780">
            <v>2</v>
          </cell>
        </row>
        <row r="781">
          <cell r="A781" t="str">
            <v>2021/09/16</v>
          </cell>
          <cell r="B781">
            <v>17332</v>
          </cell>
          <cell r="C781">
            <v>17365</v>
          </cell>
          <cell r="D781">
            <v>17270</v>
          </cell>
          <cell r="E781">
            <v>17362</v>
          </cell>
          <cell r="F781">
            <v>0.54811908608354498</v>
          </cell>
          <cell r="G781">
            <v>0.17309023771059312</v>
          </cell>
          <cell r="H781">
            <v>0.31578947368421045</v>
          </cell>
          <cell r="I781">
            <v>2</v>
          </cell>
          <cell r="J781">
            <v>4</v>
          </cell>
          <cell r="K781">
            <v>2</v>
          </cell>
        </row>
        <row r="782">
          <cell r="A782" t="str">
            <v>2021/09/14</v>
          </cell>
          <cell r="B782">
            <v>17464</v>
          </cell>
          <cell r="C782">
            <v>17505</v>
          </cell>
          <cell r="D782">
            <v>17440</v>
          </cell>
          <cell r="E782">
            <v>17504</v>
          </cell>
          <cell r="F782">
            <v>0.37219422812643149</v>
          </cell>
          <cell r="G782">
            <v>0.22904260192395787</v>
          </cell>
          <cell r="H782">
            <v>0.61538461538461542</v>
          </cell>
          <cell r="I782">
            <v>1</v>
          </cell>
          <cell r="J782">
            <v>7</v>
          </cell>
          <cell r="K782">
            <v>3</v>
          </cell>
        </row>
        <row r="783">
          <cell r="A783" t="str">
            <v>2021/09/11</v>
          </cell>
          <cell r="B783">
            <v>17458</v>
          </cell>
          <cell r="C783">
            <v>17496</v>
          </cell>
          <cell r="D783">
            <v>17380</v>
          </cell>
          <cell r="E783">
            <v>17380</v>
          </cell>
          <cell r="F783">
            <v>0.66445182724252494</v>
          </cell>
          <cell r="G783">
            <v>-0.44678657349066336</v>
          </cell>
          <cell r="H783">
            <v>0.67241379310344829</v>
          </cell>
          <cell r="I783">
            <v>3</v>
          </cell>
          <cell r="J783">
            <v>7</v>
          </cell>
          <cell r="K783">
            <v>3</v>
          </cell>
        </row>
        <row r="784">
          <cell r="A784" t="str">
            <v>2021/09/10</v>
          </cell>
          <cell r="B784">
            <v>17243</v>
          </cell>
          <cell r="C784">
            <v>17340</v>
          </cell>
          <cell r="D784">
            <v>17224</v>
          </cell>
          <cell r="E784">
            <v>17289</v>
          </cell>
          <cell r="F784">
            <v>0.67273676274430205</v>
          </cell>
          <cell r="G784">
            <v>0.26677492315722323</v>
          </cell>
          <cell r="H784">
            <v>0.39655172413793105</v>
          </cell>
          <cell r="I784">
            <v>4</v>
          </cell>
          <cell r="J784">
            <v>4</v>
          </cell>
          <cell r="K784">
            <v>2</v>
          </cell>
        </row>
        <row r="785">
          <cell r="A785" t="str">
            <v>2021/09/09</v>
          </cell>
          <cell r="B785">
            <v>17245</v>
          </cell>
          <cell r="C785">
            <v>17286</v>
          </cell>
          <cell r="D785">
            <v>17102</v>
          </cell>
          <cell r="E785">
            <v>17160</v>
          </cell>
          <cell r="F785">
            <v>1.0669759350536387</v>
          </cell>
          <cell r="G785">
            <v>-0.49289649173673533</v>
          </cell>
          <cell r="H785">
            <v>0.46195652173913049</v>
          </cell>
          <cell r="I785">
            <v>6</v>
          </cell>
          <cell r="J785">
            <v>5</v>
          </cell>
          <cell r="K785">
            <v>1</v>
          </cell>
        </row>
        <row r="786">
          <cell r="A786" t="str">
            <v>2021/09/08</v>
          </cell>
          <cell r="B786">
            <v>17424</v>
          </cell>
          <cell r="C786">
            <v>17447</v>
          </cell>
          <cell r="D786">
            <v>17360</v>
          </cell>
          <cell r="E786">
            <v>17427</v>
          </cell>
          <cell r="F786">
            <v>0.49931129476584024</v>
          </cell>
          <cell r="G786">
            <v>1.7217630853994491E-2</v>
          </cell>
          <cell r="H786">
            <v>3.4482758620689655E-2</v>
          </cell>
          <cell r="I786">
            <v>2</v>
          </cell>
          <cell r="J786">
            <v>1</v>
          </cell>
          <cell r="K786">
            <v>2</v>
          </cell>
        </row>
        <row r="787">
          <cell r="A787" t="str">
            <v>2021/09/07</v>
          </cell>
          <cell r="B787">
            <v>17515</v>
          </cell>
          <cell r="C787">
            <v>17568</v>
          </cell>
          <cell r="D787">
            <v>17503</v>
          </cell>
          <cell r="E787">
            <v>17519</v>
          </cell>
          <cell r="F787">
            <v>0.37111047673422781</v>
          </cell>
          <cell r="G787">
            <v>2.2837567799029405E-2</v>
          </cell>
          <cell r="H787">
            <v>6.1538461538461542E-2</v>
          </cell>
          <cell r="I787">
            <v>1</v>
          </cell>
          <cell r="J787">
            <v>1</v>
          </cell>
          <cell r="K787">
            <v>2</v>
          </cell>
        </row>
        <row r="788">
          <cell r="A788" t="str">
            <v>2021/09/04</v>
          </cell>
          <cell r="B788">
            <v>17480</v>
          </cell>
          <cell r="C788">
            <v>17503</v>
          </cell>
          <cell r="D788">
            <v>17431</v>
          </cell>
          <cell r="E788">
            <v>17458</v>
          </cell>
          <cell r="F788">
            <v>0.41189931350114417</v>
          </cell>
          <cell r="G788">
            <v>-0.12585812356979406</v>
          </cell>
          <cell r="H788">
            <v>0.30555555555555558</v>
          </cell>
          <cell r="I788">
            <v>1</v>
          </cell>
          <cell r="J788">
            <v>4</v>
          </cell>
          <cell r="K788">
            <v>2</v>
          </cell>
        </row>
        <row r="789">
          <cell r="A789" t="str">
            <v>2021/09/03</v>
          </cell>
          <cell r="B789">
            <v>17351</v>
          </cell>
          <cell r="C789">
            <v>17435</v>
          </cell>
          <cell r="D789">
            <v>17342</v>
          </cell>
          <cell r="E789">
            <v>17406</v>
          </cell>
          <cell r="F789">
            <v>0.53599216183505272</v>
          </cell>
          <cell r="G789">
            <v>0.31698461183793442</v>
          </cell>
          <cell r="H789">
            <v>0.59139784946236562</v>
          </cell>
          <cell r="I789">
            <v>2</v>
          </cell>
          <cell r="J789">
            <v>6</v>
          </cell>
          <cell r="K789">
            <v>2</v>
          </cell>
        </row>
        <row r="790">
          <cell r="A790" t="str">
            <v>2021/09/02</v>
          </cell>
          <cell r="B790">
            <v>17482</v>
          </cell>
          <cell r="C790">
            <v>17524</v>
          </cell>
          <cell r="D790">
            <v>17443</v>
          </cell>
          <cell r="E790">
            <v>17475</v>
          </cell>
          <cell r="F790">
            <v>0.46333371467795448</v>
          </cell>
          <cell r="G790">
            <v>-4.0041185219082481E-2</v>
          </cell>
          <cell r="H790">
            <v>8.6419753086419748E-2</v>
          </cell>
          <cell r="I790">
            <v>2</v>
          </cell>
          <cell r="J790">
            <v>1</v>
          </cell>
          <cell r="K790">
            <v>2</v>
          </cell>
        </row>
        <row r="791">
          <cell r="A791" t="str">
            <v>2021/09/01</v>
          </cell>
          <cell r="B791">
            <v>17470</v>
          </cell>
          <cell r="C791">
            <v>17482</v>
          </cell>
          <cell r="D791">
            <v>17373</v>
          </cell>
          <cell r="E791">
            <v>17393</v>
          </cell>
          <cell r="F791">
            <v>0.62392673153978251</v>
          </cell>
          <cell r="G791">
            <v>-0.4407555809959931</v>
          </cell>
          <cell r="H791">
            <v>0.70642201834862373</v>
          </cell>
          <cell r="I791">
            <v>3</v>
          </cell>
          <cell r="J791">
            <v>8</v>
          </cell>
          <cell r="K791">
            <v>3</v>
          </cell>
        </row>
        <row r="792">
          <cell r="A792" t="str">
            <v>2021/08/31</v>
          </cell>
          <cell r="B792">
            <v>17335</v>
          </cell>
          <cell r="C792">
            <v>17360</v>
          </cell>
          <cell r="D792">
            <v>17277</v>
          </cell>
          <cell r="E792">
            <v>17281</v>
          </cell>
          <cell r="F792">
            <v>0.4788001153735218</v>
          </cell>
          <cell r="G792">
            <v>-0.31150850879723108</v>
          </cell>
          <cell r="H792">
            <v>0.65060240963855431</v>
          </cell>
          <cell r="I792">
            <v>2</v>
          </cell>
          <cell r="J792">
            <v>7</v>
          </cell>
          <cell r="K792">
            <v>3</v>
          </cell>
        </row>
        <row r="793">
          <cell r="A793" t="str">
            <v>2021/08/28</v>
          </cell>
          <cell r="B793">
            <v>17194</v>
          </cell>
          <cell r="C793">
            <v>17297</v>
          </cell>
          <cell r="D793">
            <v>17179</v>
          </cell>
          <cell r="E793">
            <v>17274</v>
          </cell>
          <cell r="F793">
            <v>0.68628591369082237</v>
          </cell>
          <cell r="G793">
            <v>0.46527858555309987</v>
          </cell>
          <cell r="H793">
            <v>0.67796610169491522</v>
          </cell>
          <cell r="I793">
            <v>4</v>
          </cell>
          <cell r="J793">
            <v>7</v>
          </cell>
          <cell r="K793">
            <v>3</v>
          </cell>
        </row>
        <row r="794">
          <cell r="A794" t="str">
            <v>2021/08/27</v>
          </cell>
          <cell r="B794">
            <v>16976</v>
          </cell>
          <cell r="C794">
            <v>17046</v>
          </cell>
          <cell r="D794">
            <v>16928</v>
          </cell>
          <cell r="E794">
            <v>16975</v>
          </cell>
          <cell r="F794">
            <v>0.69509896324222431</v>
          </cell>
          <cell r="G794">
            <v>-5.8906691800188499E-3</v>
          </cell>
          <cell r="H794">
            <v>8.4745762711864406E-3</v>
          </cell>
          <cell r="I794">
            <v>4</v>
          </cell>
          <cell r="J794">
            <v>1</v>
          </cell>
          <cell r="K794">
            <v>2</v>
          </cell>
        </row>
        <row r="795">
          <cell r="A795" t="str">
            <v>2021/08/26</v>
          </cell>
          <cell r="B795">
            <v>16990</v>
          </cell>
          <cell r="C795">
            <v>17147</v>
          </cell>
          <cell r="D795">
            <v>16970</v>
          </cell>
          <cell r="E795">
            <v>17088</v>
          </cell>
          <cell r="F795">
            <v>1.0417892878163626</v>
          </cell>
          <cell r="G795">
            <v>0.57680988816951151</v>
          </cell>
          <cell r="H795">
            <v>0.5536723163841808</v>
          </cell>
          <cell r="I795">
            <v>6</v>
          </cell>
          <cell r="J795">
            <v>6</v>
          </cell>
          <cell r="K795">
            <v>1</v>
          </cell>
        </row>
        <row r="796">
          <cell r="A796" t="str">
            <v>2021/08/25</v>
          </cell>
          <cell r="B796">
            <v>16803</v>
          </cell>
          <cell r="C796">
            <v>16830</v>
          </cell>
          <cell r="D796">
            <v>16736</v>
          </cell>
          <cell r="E796">
            <v>16812</v>
          </cell>
          <cell r="F796">
            <v>0.55942391239659583</v>
          </cell>
          <cell r="G796">
            <v>5.3561863952865559E-2</v>
          </cell>
          <cell r="H796">
            <v>9.5744680851063829E-2</v>
          </cell>
          <cell r="I796">
            <v>2</v>
          </cell>
          <cell r="J796">
            <v>1</v>
          </cell>
          <cell r="K796">
            <v>2</v>
          </cell>
        </row>
        <row r="797">
          <cell r="A797" t="str">
            <v>2021/08/24</v>
          </cell>
          <cell r="B797">
            <v>16668</v>
          </cell>
          <cell r="C797">
            <v>16797</v>
          </cell>
          <cell r="D797">
            <v>16621</v>
          </cell>
          <cell r="E797">
            <v>16753</v>
          </cell>
          <cell r="F797">
            <v>1.0559155267578593</v>
          </cell>
          <cell r="G797">
            <v>0.50995920326373889</v>
          </cell>
          <cell r="H797">
            <v>0.48295454545454547</v>
          </cell>
          <cell r="I797">
            <v>6</v>
          </cell>
          <cell r="J797">
            <v>5</v>
          </cell>
          <cell r="K797">
            <v>1</v>
          </cell>
        </row>
        <row r="798">
          <cell r="A798" t="str">
            <v>2021/08/21</v>
          </cell>
          <cell r="B798">
            <v>16223</v>
          </cell>
          <cell r="C798">
            <v>16387</v>
          </cell>
          <cell r="D798">
            <v>16194</v>
          </cell>
          <cell r="E798">
            <v>16371</v>
          </cell>
          <cell r="F798">
            <v>1.1896689884731555</v>
          </cell>
          <cell r="G798">
            <v>0.91228502743019169</v>
          </cell>
          <cell r="H798">
            <v>0.76683937823834192</v>
          </cell>
          <cell r="I798">
            <v>7</v>
          </cell>
          <cell r="J798">
            <v>8</v>
          </cell>
          <cell r="K798">
            <v>4</v>
          </cell>
        </row>
        <row r="799">
          <cell r="A799" t="str">
            <v>2021/08/20</v>
          </cell>
          <cell r="B799">
            <v>16251</v>
          </cell>
          <cell r="C799">
            <v>16348</v>
          </cell>
          <cell r="D799">
            <v>16050</v>
          </cell>
          <cell r="E799">
            <v>16295</v>
          </cell>
          <cell r="F799">
            <v>1.8337333087194634</v>
          </cell>
          <cell r="G799">
            <v>0.27075256907267248</v>
          </cell>
          <cell r="H799">
            <v>0.1476510067114094</v>
          </cell>
          <cell r="I799">
            <v>10</v>
          </cell>
          <cell r="J799">
            <v>2</v>
          </cell>
          <cell r="K799">
            <v>1</v>
          </cell>
        </row>
        <row r="800">
          <cell r="A800" t="str">
            <v>2021/08/19</v>
          </cell>
          <cell r="B800">
            <v>16692</v>
          </cell>
          <cell r="C800">
            <v>16709</v>
          </cell>
          <cell r="D800">
            <v>16552</v>
          </cell>
          <cell r="E800">
            <v>16585</v>
          </cell>
          <cell r="F800">
            <v>0.94057033309369753</v>
          </cell>
          <cell r="G800">
            <v>-0.64102564102564097</v>
          </cell>
          <cell r="H800">
            <v>0.68152866242038213</v>
          </cell>
          <cell r="I800">
            <v>5</v>
          </cell>
          <cell r="J800">
            <v>7</v>
          </cell>
          <cell r="K800">
            <v>3</v>
          </cell>
        </row>
        <row r="801">
          <cell r="A801" t="str">
            <v>2021/08/18</v>
          </cell>
          <cell r="B801">
            <v>16556</v>
          </cell>
          <cell r="C801">
            <v>16576</v>
          </cell>
          <cell r="D801">
            <v>16313</v>
          </cell>
          <cell r="E801">
            <v>16388</v>
          </cell>
          <cell r="F801">
            <v>1.5885479584440687</v>
          </cell>
          <cell r="G801">
            <v>-1.0147378593863252</v>
          </cell>
          <cell r="H801">
            <v>0.63878326996197721</v>
          </cell>
          <cell r="I801">
            <v>9</v>
          </cell>
          <cell r="J801">
            <v>7</v>
          </cell>
          <cell r="K801">
            <v>4</v>
          </cell>
        </row>
        <row r="802">
          <cell r="A802" t="str">
            <v>2021/08/17</v>
          </cell>
          <cell r="B802">
            <v>16800</v>
          </cell>
          <cell r="C802">
            <v>16866</v>
          </cell>
          <cell r="D802">
            <v>16740</v>
          </cell>
          <cell r="E802">
            <v>16850</v>
          </cell>
          <cell r="F802">
            <v>0.75</v>
          </cell>
          <cell r="G802">
            <v>0.29761904761904762</v>
          </cell>
          <cell r="H802">
            <v>0.3968253968253968</v>
          </cell>
          <cell r="I802">
            <v>4</v>
          </cell>
          <cell r="J802">
            <v>4</v>
          </cell>
          <cell r="K802">
            <v>2</v>
          </cell>
        </row>
        <row r="803">
          <cell r="A803" t="str">
            <v>2021/08/14</v>
          </cell>
          <cell r="B803">
            <v>16949</v>
          </cell>
          <cell r="C803">
            <v>16962</v>
          </cell>
          <cell r="D803">
            <v>16866</v>
          </cell>
          <cell r="E803">
            <v>16903</v>
          </cell>
          <cell r="F803">
            <v>0.56640509764587887</v>
          </cell>
          <cell r="G803">
            <v>-0.2714024426219836</v>
          </cell>
          <cell r="H803">
            <v>0.47916666666666663</v>
          </cell>
          <cell r="I803">
            <v>2</v>
          </cell>
          <cell r="J803">
            <v>5</v>
          </cell>
          <cell r="K803">
            <v>2</v>
          </cell>
        </row>
        <row r="804">
          <cell r="A804" t="str">
            <v>2021/08/13</v>
          </cell>
          <cell r="B804">
            <v>17155</v>
          </cell>
          <cell r="C804">
            <v>17212</v>
          </cell>
          <cell r="D804">
            <v>17104</v>
          </cell>
          <cell r="E804">
            <v>17211</v>
          </cell>
          <cell r="F804">
            <v>0.62955406587000873</v>
          </cell>
          <cell r="G804">
            <v>0.32643544156222676</v>
          </cell>
          <cell r="H804">
            <v>0.51851851851851849</v>
          </cell>
          <cell r="I804">
            <v>3</v>
          </cell>
          <cell r="J804">
            <v>6</v>
          </cell>
          <cell r="K804">
            <v>2</v>
          </cell>
        </row>
        <row r="805">
          <cell r="A805" t="str">
            <v>2021/08/12</v>
          </cell>
          <cell r="B805">
            <v>17152</v>
          </cell>
          <cell r="C805">
            <v>17216</v>
          </cell>
          <cell r="D805">
            <v>17116</v>
          </cell>
          <cell r="E805">
            <v>17193</v>
          </cell>
          <cell r="F805">
            <v>0.58302238805970152</v>
          </cell>
          <cell r="G805">
            <v>0.23903917910447761</v>
          </cell>
          <cell r="H805">
            <v>0.41</v>
          </cell>
          <cell r="I805">
            <v>3</v>
          </cell>
          <cell r="J805">
            <v>5</v>
          </cell>
          <cell r="K805">
            <v>2</v>
          </cell>
        </row>
        <row r="806">
          <cell r="A806" t="str">
            <v>2021/08/11</v>
          </cell>
          <cell r="B806">
            <v>17300</v>
          </cell>
          <cell r="C806">
            <v>17324</v>
          </cell>
          <cell r="D806">
            <v>17189</v>
          </cell>
          <cell r="E806">
            <v>17250</v>
          </cell>
          <cell r="F806">
            <v>0.78034682080924855</v>
          </cell>
          <cell r="G806">
            <v>-0.28901734104046239</v>
          </cell>
          <cell r="H806">
            <v>0.37037037037037035</v>
          </cell>
          <cell r="I806">
            <v>5</v>
          </cell>
          <cell r="J806">
            <v>4</v>
          </cell>
          <cell r="K806">
            <v>2</v>
          </cell>
        </row>
        <row r="807">
          <cell r="A807" t="str">
            <v>2021/08/10</v>
          </cell>
          <cell r="B807">
            <v>17406</v>
          </cell>
          <cell r="C807">
            <v>17467</v>
          </cell>
          <cell r="D807">
            <v>17380</v>
          </cell>
          <cell r="E807">
            <v>17398</v>
          </cell>
          <cell r="F807">
            <v>0.49982764563943471</v>
          </cell>
          <cell r="G807">
            <v>-4.5961162817419278E-2</v>
          </cell>
          <cell r="H807">
            <v>9.1954022988505732E-2</v>
          </cell>
          <cell r="I807">
            <v>2</v>
          </cell>
          <cell r="J807">
            <v>1</v>
          </cell>
          <cell r="K807">
            <v>2</v>
          </cell>
        </row>
        <row r="808">
          <cell r="A808" t="str">
            <v>2021/08/07</v>
          </cell>
          <cell r="B808">
            <v>17447</v>
          </cell>
          <cell r="C808">
            <v>17477</v>
          </cell>
          <cell r="D808">
            <v>17410</v>
          </cell>
          <cell r="E808">
            <v>17436</v>
          </cell>
          <cell r="F808">
            <v>0.3840201753883189</v>
          </cell>
          <cell r="G808">
            <v>-6.304808849658966E-2</v>
          </cell>
          <cell r="H808">
            <v>0.16417910447761191</v>
          </cell>
          <cell r="I808">
            <v>1</v>
          </cell>
          <cell r="J808">
            <v>2</v>
          </cell>
          <cell r="K808">
            <v>2</v>
          </cell>
        </row>
        <row r="809">
          <cell r="A809" t="str">
            <v>2021/08/06</v>
          </cell>
          <cell r="B809">
            <v>17505</v>
          </cell>
          <cell r="C809">
            <v>17568</v>
          </cell>
          <cell r="D809">
            <v>17301</v>
          </cell>
          <cell r="E809">
            <v>17565</v>
          </cell>
          <cell r="F809">
            <v>1.5252784918594686</v>
          </cell>
          <cell r="G809">
            <v>0.34275921165381323</v>
          </cell>
          <cell r="H809">
            <v>0.22471910112359555</v>
          </cell>
          <cell r="I809">
            <v>8</v>
          </cell>
          <cell r="J809">
            <v>3</v>
          </cell>
          <cell r="K809">
            <v>1</v>
          </cell>
        </row>
        <row r="810">
          <cell r="A810" t="str">
            <v>2021/08/05</v>
          </cell>
          <cell r="B810">
            <v>17584</v>
          </cell>
          <cell r="C810">
            <v>17588</v>
          </cell>
          <cell r="D810">
            <v>17519</v>
          </cell>
          <cell r="E810">
            <v>17537</v>
          </cell>
          <cell r="F810">
            <v>0.3924021838034577</v>
          </cell>
          <cell r="G810">
            <v>-0.26728844404003643</v>
          </cell>
          <cell r="H810">
            <v>0.6811594202898551</v>
          </cell>
          <cell r="I810">
            <v>1</v>
          </cell>
          <cell r="J810">
            <v>7</v>
          </cell>
          <cell r="K810">
            <v>3</v>
          </cell>
        </row>
        <row r="811">
          <cell r="A811" t="str">
            <v>2021/08/04</v>
          </cell>
          <cell r="B811">
            <v>17490</v>
          </cell>
          <cell r="C811">
            <v>17521</v>
          </cell>
          <cell r="D811">
            <v>17409</v>
          </cell>
          <cell r="E811">
            <v>17491</v>
          </cell>
          <cell r="F811">
            <v>0.64036592338479137</v>
          </cell>
          <cell r="G811">
            <v>5.717552887364208E-3</v>
          </cell>
          <cell r="H811">
            <v>8.9285714285714281E-3</v>
          </cell>
          <cell r="I811">
            <v>3</v>
          </cell>
          <cell r="J811">
            <v>1</v>
          </cell>
          <cell r="K811">
            <v>2</v>
          </cell>
        </row>
        <row r="812">
          <cell r="A812" t="str">
            <v>2021/08/03</v>
          </cell>
          <cell r="B812">
            <v>17469</v>
          </cell>
          <cell r="C812">
            <v>17485</v>
          </cell>
          <cell r="D812">
            <v>17343</v>
          </cell>
          <cell r="E812">
            <v>17379</v>
          </cell>
          <cell r="F812">
            <v>0.81286850993187931</v>
          </cell>
          <cell r="G812">
            <v>-0.51519835136527559</v>
          </cell>
          <cell r="H812">
            <v>0.63380281690140838</v>
          </cell>
          <cell r="I812">
            <v>5</v>
          </cell>
          <cell r="J812">
            <v>7</v>
          </cell>
          <cell r="K812">
            <v>3</v>
          </cell>
        </row>
        <row r="813">
          <cell r="A813" t="str">
            <v>2021/07/31</v>
          </cell>
          <cell r="B813">
            <v>17174</v>
          </cell>
          <cell r="C813">
            <v>17300</v>
          </cell>
          <cell r="D813">
            <v>17162</v>
          </cell>
          <cell r="E813">
            <v>17280</v>
          </cell>
          <cell r="F813">
            <v>0.80354023523931517</v>
          </cell>
          <cell r="G813">
            <v>0.61721206474903922</v>
          </cell>
          <cell r="H813">
            <v>0.76811594202898559</v>
          </cell>
          <cell r="I813">
            <v>5</v>
          </cell>
          <cell r="J813">
            <v>8</v>
          </cell>
          <cell r="K813">
            <v>3</v>
          </cell>
        </row>
        <row r="814">
          <cell r="A814" t="str">
            <v>2021/07/30</v>
          </cell>
          <cell r="B814">
            <v>17348</v>
          </cell>
          <cell r="C814">
            <v>17420</v>
          </cell>
          <cell r="D814">
            <v>17313</v>
          </cell>
          <cell r="E814">
            <v>17365</v>
          </cell>
          <cell r="F814">
            <v>0.61678579663361777</v>
          </cell>
          <cell r="G814">
            <v>9.7994005072630841E-2</v>
          </cell>
          <cell r="H814">
            <v>0.15887850467289716</v>
          </cell>
          <cell r="I814">
            <v>3</v>
          </cell>
          <cell r="J814">
            <v>2</v>
          </cell>
          <cell r="K814">
            <v>2</v>
          </cell>
        </row>
        <row r="815">
          <cell r="A815" t="str">
            <v>2021/07/29</v>
          </cell>
          <cell r="B815">
            <v>16996</v>
          </cell>
          <cell r="C815">
            <v>17135</v>
          </cell>
          <cell r="D815">
            <v>16984</v>
          </cell>
          <cell r="E815">
            <v>17108</v>
          </cell>
          <cell r="F815">
            <v>0.88844433984466931</v>
          </cell>
          <cell r="G815">
            <v>0.65897858319604619</v>
          </cell>
          <cell r="H815">
            <v>0.74172185430463589</v>
          </cell>
          <cell r="I815">
            <v>5</v>
          </cell>
          <cell r="J815">
            <v>8</v>
          </cell>
          <cell r="K815">
            <v>3</v>
          </cell>
        </row>
        <row r="816">
          <cell r="A816" t="str">
            <v>2021/07/28</v>
          </cell>
          <cell r="B816">
            <v>17146</v>
          </cell>
          <cell r="C816">
            <v>17168</v>
          </cell>
          <cell r="D816">
            <v>16945</v>
          </cell>
          <cell r="E816">
            <v>17036</v>
          </cell>
          <cell r="F816">
            <v>1.3005948909366616</v>
          </cell>
          <cell r="G816">
            <v>-0.64154904934095414</v>
          </cell>
          <cell r="H816">
            <v>0.49327354260089684</v>
          </cell>
          <cell r="I816">
            <v>8</v>
          </cell>
          <cell r="J816">
            <v>5</v>
          </cell>
          <cell r="K816">
            <v>1</v>
          </cell>
        </row>
        <row r="817">
          <cell r="A817" t="str">
            <v>2021/07/27</v>
          </cell>
          <cell r="B817">
            <v>17216</v>
          </cell>
          <cell r="C817">
            <v>17324</v>
          </cell>
          <cell r="D817">
            <v>17138</v>
          </cell>
          <cell r="E817">
            <v>17309</v>
          </cell>
          <cell r="F817">
            <v>1.0803903345724908</v>
          </cell>
          <cell r="G817">
            <v>0.54019516728624539</v>
          </cell>
          <cell r="H817">
            <v>0.5</v>
          </cell>
          <cell r="I817">
            <v>7</v>
          </cell>
          <cell r="J817">
            <v>6</v>
          </cell>
          <cell r="K817">
            <v>1</v>
          </cell>
        </row>
        <row r="818">
          <cell r="A818" t="str">
            <v>2021/07/24</v>
          </cell>
          <cell r="B818">
            <v>17409</v>
          </cell>
          <cell r="C818">
            <v>17487</v>
          </cell>
          <cell r="D818">
            <v>17373</v>
          </cell>
          <cell r="E818">
            <v>17480</v>
          </cell>
          <cell r="F818">
            <v>0.65483370670342922</v>
          </cell>
          <cell r="G818">
            <v>0.40783502785915332</v>
          </cell>
          <cell r="H818">
            <v>0.6228070175438597</v>
          </cell>
          <cell r="I818">
            <v>3</v>
          </cell>
          <cell r="J818">
            <v>7</v>
          </cell>
          <cell r="K818">
            <v>3</v>
          </cell>
        </row>
        <row r="819">
          <cell r="A819" t="str">
            <v>2021/07/23</v>
          </cell>
          <cell r="B819">
            <v>17421</v>
          </cell>
          <cell r="C819">
            <v>17449</v>
          </cell>
          <cell r="D819">
            <v>17353</v>
          </cell>
          <cell r="E819">
            <v>17449</v>
          </cell>
          <cell r="F819">
            <v>0.55105906664370585</v>
          </cell>
          <cell r="G819">
            <v>0.16072556110441422</v>
          </cell>
          <cell r="H819">
            <v>0.29166666666666669</v>
          </cell>
          <cell r="I819">
            <v>2</v>
          </cell>
          <cell r="J819">
            <v>3</v>
          </cell>
          <cell r="K819">
            <v>2</v>
          </cell>
        </row>
        <row r="820">
          <cell r="A820" t="str">
            <v>2021/07/22</v>
          </cell>
          <cell r="B820">
            <v>17299</v>
          </cell>
          <cell r="C820">
            <v>17432</v>
          </cell>
          <cell r="D820">
            <v>17233</v>
          </cell>
          <cell r="E820">
            <v>17429</v>
          </cell>
          <cell r="F820">
            <v>1.1503555118792994</v>
          </cell>
          <cell r="G820">
            <v>0.75148852534828603</v>
          </cell>
          <cell r="H820">
            <v>0.6532663316582914</v>
          </cell>
          <cell r="I820">
            <v>7</v>
          </cell>
          <cell r="J820">
            <v>7</v>
          </cell>
          <cell r="K820">
            <v>4</v>
          </cell>
        </row>
        <row r="821">
          <cell r="A821" t="str">
            <v>2021/07/21</v>
          </cell>
          <cell r="B821">
            <v>17584</v>
          </cell>
          <cell r="C821">
            <v>17656</v>
          </cell>
          <cell r="D821">
            <v>17472</v>
          </cell>
          <cell r="E821">
            <v>17651</v>
          </cell>
          <cell r="F821">
            <v>1.0464058234758873</v>
          </cell>
          <cell r="G821">
            <v>0.38102820746132848</v>
          </cell>
          <cell r="H821">
            <v>0.36413043478260865</v>
          </cell>
          <cell r="I821">
            <v>6</v>
          </cell>
          <cell r="J821">
            <v>4</v>
          </cell>
          <cell r="K821">
            <v>1</v>
          </cell>
        </row>
        <row r="822">
          <cell r="A822" t="str">
            <v>2021/07/20</v>
          </cell>
          <cell r="B822">
            <v>17800</v>
          </cell>
          <cell r="C822">
            <v>17806</v>
          </cell>
          <cell r="D822">
            <v>17539</v>
          </cell>
          <cell r="E822">
            <v>17640</v>
          </cell>
          <cell r="F822">
            <v>1.5</v>
          </cell>
          <cell r="G822">
            <v>-0.89887640449438211</v>
          </cell>
          <cell r="H822">
            <v>0.59925093632958804</v>
          </cell>
          <cell r="I822">
            <v>8</v>
          </cell>
          <cell r="J822">
            <v>6</v>
          </cell>
          <cell r="K822">
            <v>1</v>
          </cell>
        </row>
        <row r="823">
          <cell r="A823" t="str">
            <v>2021/07/17</v>
          </cell>
          <cell r="B823">
            <v>17906</v>
          </cell>
          <cell r="C823">
            <v>17951</v>
          </cell>
          <cell r="D823">
            <v>17738</v>
          </cell>
          <cell r="E823">
            <v>17764</v>
          </cell>
          <cell r="F823">
            <v>1.1895454037752708</v>
          </cell>
          <cell r="G823">
            <v>-0.79303026918351394</v>
          </cell>
          <cell r="H823">
            <v>0.66666666666666674</v>
          </cell>
          <cell r="I823">
            <v>7</v>
          </cell>
          <cell r="J823">
            <v>7</v>
          </cell>
          <cell r="K823">
            <v>4</v>
          </cell>
        </row>
        <row r="824">
          <cell r="A824" t="str">
            <v>2021/07/16</v>
          </cell>
          <cell r="B824">
            <v>18004</v>
          </cell>
          <cell r="C824">
            <v>18012</v>
          </cell>
          <cell r="D824">
            <v>17800</v>
          </cell>
          <cell r="E824">
            <v>17827</v>
          </cell>
          <cell r="F824">
            <v>1.1775161075316596</v>
          </cell>
          <cell r="G824">
            <v>-0.98311486336369691</v>
          </cell>
          <cell r="H824">
            <v>0.83490566037735847</v>
          </cell>
          <cell r="I824">
            <v>7</v>
          </cell>
          <cell r="J824">
            <v>9</v>
          </cell>
          <cell r="K824">
            <v>4</v>
          </cell>
        </row>
        <row r="825">
          <cell r="A825" t="str">
            <v>2021/07/15</v>
          </cell>
          <cell r="B825">
            <v>17864</v>
          </cell>
          <cell r="C825">
            <v>17953</v>
          </cell>
          <cell r="D825">
            <v>17860</v>
          </cell>
          <cell r="E825">
            <v>17920</v>
          </cell>
          <cell r="F825">
            <v>0.52060008956560677</v>
          </cell>
          <cell r="G825">
            <v>0.31347962382445138</v>
          </cell>
          <cell r="H825">
            <v>0.60215053763440862</v>
          </cell>
          <cell r="I825">
            <v>2</v>
          </cell>
          <cell r="J825">
            <v>7</v>
          </cell>
          <cell r="K825">
            <v>3</v>
          </cell>
        </row>
        <row r="826">
          <cell r="A826" t="str">
            <v>2021/07/14</v>
          </cell>
          <cell r="B826">
            <v>17862</v>
          </cell>
          <cell r="C826">
            <v>17936</v>
          </cell>
          <cell r="D826">
            <v>17833</v>
          </cell>
          <cell r="E826">
            <v>17864</v>
          </cell>
          <cell r="F826">
            <v>0.57664315306236702</v>
          </cell>
          <cell r="G826">
            <v>1.1196954428395476E-2</v>
          </cell>
          <cell r="H826">
            <v>1.9417475728155338E-2</v>
          </cell>
          <cell r="I826">
            <v>3</v>
          </cell>
          <cell r="J826">
            <v>1</v>
          </cell>
          <cell r="K826">
            <v>2</v>
          </cell>
        </row>
        <row r="827">
          <cell r="A827" t="str">
            <v>2021/07/13</v>
          </cell>
          <cell r="B827">
            <v>17840</v>
          </cell>
          <cell r="C827">
            <v>17936</v>
          </cell>
          <cell r="D827">
            <v>17808</v>
          </cell>
          <cell r="E827">
            <v>17936</v>
          </cell>
          <cell r="F827">
            <v>0.71748878923766812</v>
          </cell>
          <cell r="G827">
            <v>0.53811659192825112</v>
          </cell>
          <cell r="H827">
            <v>0.75</v>
          </cell>
          <cell r="I827">
            <v>4</v>
          </cell>
          <cell r="J827">
            <v>8</v>
          </cell>
          <cell r="K827">
            <v>3</v>
          </cell>
        </row>
        <row r="828">
          <cell r="A828" t="str">
            <v>2021/07/10</v>
          </cell>
          <cell r="B828">
            <v>17710</v>
          </cell>
          <cell r="C828">
            <v>17829</v>
          </cell>
          <cell r="D828">
            <v>17704</v>
          </cell>
          <cell r="E828">
            <v>17814</v>
          </cell>
          <cell r="F828">
            <v>0.70581592320722764</v>
          </cell>
          <cell r="G828">
            <v>0.58723884810841331</v>
          </cell>
          <cell r="H828">
            <v>0.83199999999999985</v>
          </cell>
          <cell r="I828">
            <v>4</v>
          </cell>
          <cell r="J828">
            <v>9</v>
          </cell>
          <cell r="K828">
            <v>3</v>
          </cell>
        </row>
        <row r="829">
          <cell r="A829" t="str">
            <v>2021/07/09</v>
          </cell>
          <cell r="B829">
            <v>17777</v>
          </cell>
          <cell r="C829">
            <v>17780</v>
          </cell>
          <cell r="D829">
            <v>17635</v>
          </cell>
          <cell r="E829">
            <v>17700</v>
          </cell>
          <cell r="F829">
            <v>0.81566068515497547</v>
          </cell>
          <cell r="G829">
            <v>-0.43314395004781464</v>
          </cell>
          <cell r="H829">
            <v>0.53103448275862075</v>
          </cell>
          <cell r="I829">
            <v>5</v>
          </cell>
          <cell r="J829">
            <v>6</v>
          </cell>
          <cell r="K829">
            <v>2</v>
          </cell>
        </row>
        <row r="830">
          <cell r="A830" t="str">
            <v>2021/07/08</v>
          </cell>
          <cell r="B830">
            <v>17843</v>
          </cell>
          <cell r="C830">
            <v>17917</v>
          </cell>
          <cell r="D830">
            <v>17820</v>
          </cell>
          <cell r="E830">
            <v>17877</v>
          </cell>
          <cell r="F830">
            <v>0.5436305553998767</v>
          </cell>
          <cell r="G830">
            <v>0.19055091632572996</v>
          </cell>
          <cell r="H830">
            <v>0.35051546391752575</v>
          </cell>
          <cell r="I830">
            <v>2</v>
          </cell>
          <cell r="J830">
            <v>4</v>
          </cell>
          <cell r="K830">
            <v>2</v>
          </cell>
        </row>
        <row r="831">
          <cell r="A831" t="str">
            <v>2021/07/07</v>
          </cell>
          <cell r="B831">
            <v>17890</v>
          </cell>
          <cell r="C831">
            <v>17892</v>
          </cell>
          <cell r="D831">
            <v>17701</v>
          </cell>
          <cell r="E831">
            <v>17850</v>
          </cell>
          <cell r="F831">
            <v>1.0676355505869202</v>
          </cell>
          <cell r="G831">
            <v>-0.22358859698155395</v>
          </cell>
          <cell r="H831">
            <v>0.20942408376963351</v>
          </cell>
          <cell r="I831">
            <v>6</v>
          </cell>
          <cell r="J831">
            <v>3</v>
          </cell>
          <cell r="K831">
            <v>1</v>
          </cell>
        </row>
        <row r="832">
          <cell r="A832" t="str">
            <v>2021/07/06</v>
          </cell>
          <cell r="B832">
            <v>17910</v>
          </cell>
          <cell r="C832">
            <v>17970</v>
          </cell>
          <cell r="D832">
            <v>17890</v>
          </cell>
          <cell r="E832">
            <v>17936</v>
          </cell>
          <cell r="F832">
            <v>0.44667783361250701</v>
          </cell>
          <cell r="G832">
            <v>0.14517029592406477</v>
          </cell>
          <cell r="H832">
            <v>0.32500000000000001</v>
          </cell>
          <cell r="I832">
            <v>1</v>
          </cell>
          <cell r="J832">
            <v>4</v>
          </cell>
          <cell r="K832">
            <v>2</v>
          </cell>
        </row>
        <row r="833">
          <cell r="A833" t="str">
            <v>2021/07/03</v>
          </cell>
          <cell r="B833">
            <v>17655</v>
          </cell>
          <cell r="C833">
            <v>17750</v>
          </cell>
          <cell r="D833">
            <v>17646</v>
          </cell>
          <cell r="E833">
            <v>17739</v>
          </cell>
          <cell r="F833">
            <v>0.58906825261965445</v>
          </cell>
          <cell r="G833">
            <v>0.47578589634664403</v>
          </cell>
          <cell r="H833">
            <v>0.80769230769230782</v>
          </cell>
          <cell r="I833">
            <v>3</v>
          </cell>
          <cell r="J833">
            <v>9</v>
          </cell>
          <cell r="K833">
            <v>3</v>
          </cell>
        </row>
        <row r="834">
          <cell r="A834" t="str">
            <v>2021/07/02</v>
          </cell>
          <cell r="B834">
            <v>17646</v>
          </cell>
          <cell r="C834">
            <v>17675</v>
          </cell>
          <cell r="D834">
            <v>17566</v>
          </cell>
          <cell r="E834">
            <v>17660</v>
          </cell>
          <cell r="F834">
            <v>0.61770372889040015</v>
          </cell>
          <cell r="G834">
            <v>7.9338093618950473E-2</v>
          </cell>
          <cell r="H834">
            <v>0.12844036697247704</v>
          </cell>
          <cell r="I834">
            <v>3</v>
          </cell>
          <cell r="J834">
            <v>2</v>
          </cell>
          <cell r="K834">
            <v>2</v>
          </cell>
        </row>
        <row r="835">
          <cell r="A835" t="str">
            <v>2021/07/01</v>
          </cell>
          <cell r="B835">
            <v>17720</v>
          </cell>
          <cell r="C835">
            <v>17737</v>
          </cell>
          <cell r="D835">
            <v>17630</v>
          </cell>
          <cell r="E835">
            <v>17687</v>
          </cell>
          <cell r="F835">
            <v>0.60383747178329572</v>
          </cell>
          <cell r="G835">
            <v>-0.18623024830699775</v>
          </cell>
          <cell r="H835">
            <v>0.30841121495327101</v>
          </cell>
          <cell r="I835">
            <v>3</v>
          </cell>
          <cell r="J835">
            <v>4</v>
          </cell>
          <cell r="K835">
            <v>2</v>
          </cell>
        </row>
        <row r="836">
          <cell r="A836" t="str">
            <v>2021/06/30</v>
          </cell>
          <cell r="B836">
            <v>17527</v>
          </cell>
          <cell r="C836">
            <v>17598</v>
          </cell>
          <cell r="D836">
            <v>17511</v>
          </cell>
          <cell r="E836">
            <v>17589</v>
          </cell>
          <cell r="F836">
            <v>0.49637701831460035</v>
          </cell>
          <cell r="G836">
            <v>0.35373994408626691</v>
          </cell>
          <cell r="H836">
            <v>0.71264367816091956</v>
          </cell>
          <cell r="I836">
            <v>2</v>
          </cell>
          <cell r="J836">
            <v>8</v>
          </cell>
          <cell r="K836">
            <v>3</v>
          </cell>
        </row>
        <row r="837">
          <cell r="A837" t="str">
            <v>2021/06/29</v>
          </cell>
          <cell r="B837">
            <v>17534</v>
          </cell>
          <cell r="C837">
            <v>17627</v>
          </cell>
          <cell r="D837">
            <v>17524</v>
          </cell>
          <cell r="E837">
            <v>17620</v>
          </cell>
          <cell r="F837">
            <v>0.58743013573628378</v>
          </cell>
          <cell r="G837">
            <v>0.49047564731379034</v>
          </cell>
          <cell r="H837">
            <v>0.83495145631067957</v>
          </cell>
          <cell r="I837">
            <v>3</v>
          </cell>
          <cell r="J837">
            <v>9</v>
          </cell>
          <cell r="K837">
            <v>3</v>
          </cell>
        </row>
        <row r="838">
          <cell r="A838" t="str">
            <v>2021/06/26</v>
          </cell>
          <cell r="B838">
            <v>17419</v>
          </cell>
          <cell r="C838">
            <v>17486</v>
          </cell>
          <cell r="D838">
            <v>17400</v>
          </cell>
          <cell r="E838">
            <v>17484</v>
          </cell>
          <cell r="F838">
            <v>0.49371376083586882</v>
          </cell>
          <cell r="G838">
            <v>0.37315574946897068</v>
          </cell>
          <cell r="H838">
            <v>0.75581395348837221</v>
          </cell>
          <cell r="I838">
            <v>2</v>
          </cell>
          <cell r="J838">
            <v>8</v>
          </cell>
          <cell r="K838">
            <v>3</v>
          </cell>
        </row>
        <row r="839">
          <cell r="A839" t="str">
            <v>2021/06/25</v>
          </cell>
          <cell r="B839">
            <v>17352</v>
          </cell>
          <cell r="C839">
            <v>17431</v>
          </cell>
          <cell r="D839">
            <v>17345</v>
          </cell>
          <cell r="E839">
            <v>17418</v>
          </cell>
          <cell r="F839">
            <v>0.49562010142923002</v>
          </cell>
          <cell r="G839">
            <v>0.38035961272475793</v>
          </cell>
          <cell r="H839">
            <v>0.76744186046511631</v>
          </cell>
          <cell r="I839">
            <v>2</v>
          </cell>
          <cell r="J839">
            <v>8</v>
          </cell>
          <cell r="K839">
            <v>3</v>
          </cell>
        </row>
        <row r="840">
          <cell r="A840" t="str">
            <v>2021/06/24</v>
          </cell>
          <cell r="B840">
            <v>17281</v>
          </cell>
          <cell r="C840">
            <v>17313</v>
          </cell>
          <cell r="D840">
            <v>17218</v>
          </cell>
          <cell r="E840">
            <v>17251</v>
          </cell>
          <cell r="F840">
            <v>0.54973670505179095</v>
          </cell>
          <cell r="G840">
            <v>-0.17360106475319714</v>
          </cell>
          <cell r="H840">
            <v>0.31578947368421051</v>
          </cell>
          <cell r="I840">
            <v>2</v>
          </cell>
          <cell r="J840">
            <v>4</v>
          </cell>
          <cell r="K840">
            <v>2</v>
          </cell>
        </row>
        <row r="841">
          <cell r="A841" t="str">
            <v>2021/06/23</v>
          </cell>
          <cell r="B841">
            <v>17020</v>
          </cell>
          <cell r="C841">
            <v>17110</v>
          </cell>
          <cell r="D841">
            <v>16929</v>
          </cell>
          <cell r="E841">
            <v>17101</v>
          </cell>
          <cell r="F841">
            <v>1.063454759106933</v>
          </cell>
          <cell r="G841">
            <v>0.47591069330199764</v>
          </cell>
          <cell r="H841">
            <v>0.44751381215469616</v>
          </cell>
          <cell r="I841">
            <v>6</v>
          </cell>
          <cell r="J841">
            <v>5</v>
          </cell>
          <cell r="K841">
            <v>1</v>
          </cell>
        </row>
        <row r="842">
          <cell r="A842" t="str">
            <v>2021/06/22</v>
          </cell>
          <cell r="B842">
            <v>17008</v>
          </cell>
          <cell r="C842">
            <v>17155</v>
          </cell>
          <cell r="D842">
            <v>17006</v>
          </cell>
          <cell r="E842">
            <v>17143</v>
          </cell>
          <cell r="F842">
            <v>0.87605832549388518</v>
          </cell>
          <cell r="G842">
            <v>0.79374412041392284</v>
          </cell>
          <cell r="H842">
            <v>0.90604026845637586</v>
          </cell>
          <cell r="I842">
            <v>5</v>
          </cell>
          <cell r="J842">
            <v>10</v>
          </cell>
          <cell r="K842">
            <v>3</v>
          </cell>
        </row>
        <row r="843">
          <cell r="A843" t="str">
            <v>2021/06/19</v>
          </cell>
          <cell r="B843">
            <v>17256</v>
          </cell>
          <cell r="C843">
            <v>17258</v>
          </cell>
          <cell r="D843">
            <v>17045</v>
          </cell>
          <cell r="E843">
            <v>17045</v>
          </cell>
          <cell r="F843">
            <v>1.2343532684283727</v>
          </cell>
          <cell r="G843">
            <v>-1.2227630968938341</v>
          </cell>
          <cell r="H843">
            <v>0.99061032863849774</v>
          </cell>
          <cell r="I843">
            <v>7</v>
          </cell>
          <cell r="J843">
            <v>10</v>
          </cell>
          <cell r="K843">
            <v>4</v>
          </cell>
        </row>
        <row r="844">
          <cell r="A844" t="str">
            <v>2021/06/18</v>
          </cell>
          <cell r="B844">
            <v>17275</v>
          </cell>
          <cell r="C844">
            <v>17319</v>
          </cell>
          <cell r="D844">
            <v>17232</v>
          </cell>
          <cell r="E844">
            <v>17279</v>
          </cell>
          <cell r="F844">
            <v>0.50361794500723589</v>
          </cell>
          <cell r="G844">
            <v>2.3154848046309698E-2</v>
          </cell>
          <cell r="H844">
            <v>4.597701149425288E-2</v>
          </cell>
          <cell r="I844">
            <v>2</v>
          </cell>
          <cell r="J844">
            <v>1</v>
          </cell>
          <cell r="K844">
            <v>2</v>
          </cell>
        </row>
        <row r="845">
          <cell r="A845" t="str">
            <v>2021/06/17</v>
          </cell>
          <cell r="B845">
            <v>17257</v>
          </cell>
          <cell r="C845">
            <v>17276</v>
          </cell>
          <cell r="D845">
            <v>17079</v>
          </cell>
          <cell r="E845">
            <v>17127</v>
          </cell>
          <cell r="F845">
            <v>1.141565741438257</v>
          </cell>
          <cell r="G845">
            <v>-0.75331749435011874</v>
          </cell>
          <cell r="H845">
            <v>0.65989847715736039</v>
          </cell>
          <cell r="I845">
            <v>7</v>
          </cell>
          <cell r="J845">
            <v>7</v>
          </cell>
          <cell r="K845">
            <v>4</v>
          </cell>
        </row>
        <row r="846">
          <cell r="A846" t="str">
            <v>2021/06/16</v>
          </cell>
          <cell r="B846">
            <v>17408</v>
          </cell>
          <cell r="C846">
            <v>17432</v>
          </cell>
          <cell r="D846">
            <v>17329</v>
          </cell>
          <cell r="E846">
            <v>17329</v>
          </cell>
          <cell r="F846">
            <v>0.59168198529411764</v>
          </cell>
          <cell r="G846">
            <v>-0.45381433823529416</v>
          </cell>
          <cell r="H846">
            <v>0.76699029126213603</v>
          </cell>
          <cell r="I846">
            <v>3</v>
          </cell>
          <cell r="J846">
            <v>8</v>
          </cell>
          <cell r="K846">
            <v>3</v>
          </cell>
        </row>
        <row r="847">
          <cell r="A847" t="str">
            <v>2021/06/12</v>
          </cell>
          <cell r="B847">
            <v>17219</v>
          </cell>
          <cell r="C847">
            <v>17257</v>
          </cell>
          <cell r="D847">
            <v>17182</v>
          </cell>
          <cell r="E847">
            <v>17224</v>
          </cell>
          <cell r="F847">
            <v>0.43556536384226724</v>
          </cell>
          <cell r="G847">
            <v>2.9037690922817817E-2</v>
          </cell>
          <cell r="H847">
            <v>6.6666666666666666E-2</v>
          </cell>
          <cell r="I847">
            <v>1</v>
          </cell>
          <cell r="J847">
            <v>1</v>
          </cell>
          <cell r="K847">
            <v>2</v>
          </cell>
        </row>
        <row r="848">
          <cell r="A848" t="str">
            <v>2021/06/11</v>
          </cell>
          <cell r="B848">
            <v>17157</v>
          </cell>
          <cell r="C848">
            <v>17226</v>
          </cell>
          <cell r="D848">
            <v>17117</v>
          </cell>
          <cell r="E848">
            <v>17194</v>
          </cell>
          <cell r="F848">
            <v>0.63530920324065976</v>
          </cell>
          <cell r="G848">
            <v>0.21565541761380194</v>
          </cell>
          <cell r="H848">
            <v>0.33944954128440369</v>
          </cell>
          <cell r="I848">
            <v>3</v>
          </cell>
          <cell r="J848">
            <v>4</v>
          </cell>
          <cell r="K848">
            <v>2</v>
          </cell>
        </row>
        <row r="849">
          <cell r="A849" t="str">
            <v>2021/06/10</v>
          </cell>
          <cell r="B849">
            <v>16957</v>
          </cell>
          <cell r="C849">
            <v>17055</v>
          </cell>
          <cell r="D849">
            <v>16926</v>
          </cell>
          <cell r="E849">
            <v>17007</v>
          </cell>
          <cell r="F849">
            <v>0.76074777378073954</v>
          </cell>
          <cell r="G849">
            <v>0.29486347820958897</v>
          </cell>
          <cell r="H849">
            <v>0.38759689922480622</v>
          </cell>
          <cell r="I849">
            <v>5</v>
          </cell>
          <cell r="J849">
            <v>4</v>
          </cell>
          <cell r="K849">
            <v>2</v>
          </cell>
        </row>
        <row r="850">
          <cell r="A850" t="str">
            <v>2021/06/09</v>
          </cell>
          <cell r="B850">
            <v>17077</v>
          </cell>
          <cell r="C850">
            <v>17125</v>
          </cell>
          <cell r="D850">
            <v>16992</v>
          </cell>
          <cell r="E850">
            <v>17035</v>
          </cell>
          <cell r="F850">
            <v>0.77882532060666398</v>
          </cell>
          <cell r="G850">
            <v>-0.2459448380863149</v>
          </cell>
          <cell r="H850">
            <v>0.31578947368421045</v>
          </cell>
          <cell r="I850">
            <v>5</v>
          </cell>
          <cell r="J850">
            <v>4</v>
          </cell>
          <cell r="K850">
            <v>2</v>
          </cell>
        </row>
        <row r="851">
          <cell r="A851" t="str">
            <v>2021/06/08</v>
          </cell>
          <cell r="B851">
            <v>17120</v>
          </cell>
          <cell r="C851">
            <v>17199</v>
          </cell>
          <cell r="D851">
            <v>17080</v>
          </cell>
          <cell r="E851">
            <v>17159</v>
          </cell>
          <cell r="F851">
            <v>0.69509345794392519</v>
          </cell>
          <cell r="G851">
            <v>0.22780373831775702</v>
          </cell>
          <cell r="H851">
            <v>0.32773109243697485</v>
          </cell>
          <cell r="I851">
            <v>4</v>
          </cell>
          <cell r="J851">
            <v>4</v>
          </cell>
          <cell r="K851">
            <v>2</v>
          </cell>
        </row>
        <row r="852">
          <cell r="A852" t="str">
            <v>2021/06/05</v>
          </cell>
          <cell r="B852">
            <v>17105</v>
          </cell>
          <cell r="C852">
            <v>17260</v>
          </cell>
          <cell r="D852">
            <v>17041</v>
          </cell>
          <cell r="E852">
            <v>17256</v>
          </cell>
          <cell r="F852">
            <v>1.2803273896521483</v>
          </cell>
          <cell r="G852">
            <v>0.88278281204326214</v>
          </cell>
          <cell r="H852">
            <v>0.68949771689497719</v>
          </cell>
          <cell r="I852">
            <v>8</v>
          </cell>
          <cell r="J852">
            <v>7</v>
          </cell>
          <cell r="K852">
            <v>4</v>
          </cell>
        </row>
        <row r="853">
          <cell r="A853" t="str">
            <v>2021/06/04</v>
          </cell>
          <cell r="B853">
            <v>17201</v>
          </cell>
          <cell r="C853">
            <v>17210</v>
          </cell>
          <cell r="D853">
            <v>17080</v>
          </cell>
          <cell r="E853">
            <v>17105</v>
          </cell>
          <cell r="F853">
            <v>0.75577001337131566</v>
          </cell>
          <cell r="G853">
            <v>-0.55810708679727927</v>
          </cell>
          <cell r="H853">
            <v>0.7384615384615385</v>
          </cell>
          <cell r="I853">
            <v>4</v>
          </cell>
          <cell r="J853">
            <v>8</v>
          </cell>
          <cell r="K853">
            <v>3</v>
          </cell>
        </row>
        <row r="854">
          <cell r="A854" t="str">
            <v>2021/06/03</v>
          </cell>
          <cell r="B854">
            <v>17071</v>
          </cell>
          <cell r="C854">
            <v>17206</v>
          </cell>
          <cell r="D854">
            <v>17059</v>
          </cell>
          <cell r="E854">
            <v>17199</v>
          </cell>
          <cell r="F854">
            <v>0.86110948392009845</v>
          </cell>
          <cell r="G854">
            <v>0.7498096186515143</v>
          </cell>
          <cell r="H854">
            <v>0.87074829931972786</v>
          </cell>
          <cell r="I854">
            <v>5</v>
          </cell>
          <cell r="J854">
            <v>9</v>
          </cell>
          <cell r="K854">
            <v>3</v>
          </cell>
        </row>
        <row r="855">
          <cell r="A855" t="str">
            <v>2021/06/02</v>
          </cell>
          <cell r="B855">
            <v>17157</v>
          </cell>
          <cell r="C855">
            <v>17226</v>
          </cell>
          <cell r="D855">
            <v>17123</v>
          </cell>
          <cell r="E855">
            <v>17167</v>
          </cell>
          <cell r="F855">
            <v>0.6003380544384217</v>
          </cell>
          <cell r="G855">
            <v>5.8285248003730257E-2</v>
          </cell>
          <cell r="H855">
            <v>9.7087378640776698E-2</v>
          </cell>
          <cell r="I855">
            <v>3</v>
          </cell>
          <cell r="J855">
            <v>1</v>
          </cell>
          <cell r="K855">
            <v>2</v>
          </cell>
        </row>
        <row r="856">
          <cell r="A856" t="str">
            <v>2021/06/01</v>
          </cell>
          <cell r="B856">
            <v>17029</v>
          </cell>
          <cell r="C856">
            <v>17055</v>
          </cell>
          <cell r="D856">
            <v>16966</v>
          </cell>
          <cell r="E856">
            <v>16993</v>
          </cell>
          <cell r="F856">
            <v>0.52263785307416755</v>
          </cell>
          <cell r="G856">
            <v>-0.2114040754007869</v>
          </cell>
          <cell r="H856">
            <v>0.40449438202247195</v>
          </cell>
          <cell r="I856">
            <v>2</v>
          </cell>
          <cell r="J856">
            <v>5</v>
          </cell>
          <cell r="K856">
            <v>2</v>
          </cell>
        </row>
        <row r="857">
          <cell r="A857" t="str">
            <v>2021/05/29</v>
          </cell>
          <cell r="B857">
            <v>16850</v>
          </cell>
          <cell r="C857">
            <v>16951</v>
          </cell>
          <cell r="D857">
            <v>16806</v>
          </cell>
          <cell r="E857">
            <v>16825</v>
          </cell>
          <cell r="F857">
            <v>0.86053412462908008</v>
          </cell>
          <cell r="G857">
            <v>-0.14836795252225521</v>
          </cell>
          <cell r="H857">
            <v>0.17241379310344832</v>
          </cell>
          <cell r="I857">
            <v>5</v>
          </cell>
          <cell r="J857">
            <v>2</v>
          </cell>
          <cell r="K857">
            <v>2</v>
          </cell>
        </row>
        <row r="858">
          <cell r="A858" t="str">
            <v>2021/05/28</v>
          </cell>
          <cell r="B858">
            <v>16500</v>
          </cell>
          <cell r="C858">
            <v>16685</v>
          </cell>
          <cell r="D858">
            <v>16493</v>
          </cell>
          <cell r="E858">
            <v>16655</v>
          </cell>
          <cell r="F858">
            <v>1.1636363636363636</v>
          </cell>
          <cell r="G858">
            <v>0.93939393939393934</v>
          </cell>
          <cell r="H858">
            <v>0.80729166666666663</v>
          </cell>
          <cell r="I858">
            <v>7</v>
          </cell>
          <cell r="J858">
            <v>9</v>
          </cell>
          <cell r="K858">
            <v>4</v>
          </cell>
        </row>
        <row r="859">
          <cell r="A859" t="str">
            <v>2021/05/27</v>
          </cell>
          <cell r="B859">
            <v>16614</v>
          </cell>
          <cell r="C859">
            <v>16673</v>
          </cell>
          <cell r="D859">
            <v>16553</v>
          </cell>
          <cell r="E859">
            <v>16623</v>
          </cell>
          <cell r="F859">
            <v>0.72228241242325752</v>
          </cell>
          <cell r="G859">
            <v>5.4171180931744306E-2</v>
          </cell>
          <cell r="H859">
            <v>7.4999999999999983E-2</v>
          </cell>
          <cell r="I859">
            <v>4</v>
          </cell>
          <cell r="J859">
            <v>1</v>
          </cell>
          <cell r="K859">
            <v>2</v>
          </cell>
        </row>
        <row r="860">
          <cell r="A860" t="str">
            <v>2021/05/26</v>
          </cell>
          <cell r="B860">
            <v>16624</v>
          </cell>
          <cell r="C860">
            <v>16653</v>
          </cell>
          <cell r="D860">
            <v>16494</v>
          </cell>
          <cell r="E860">
            <v>16569</v>
          </cell>
          <cell r="F860">
            <v>0.95644850818094318</v>
          </cell>
          <cell r="G860">
            <v>-0.33084696823869103</v>
          </cell>
          <cell r="H860">
            <v>0.34591194968553457</v>
          </cell>
          <cell r="I860">
            <v>5</v>
          </cell>
          <cell r="J860">
            <v>4</v>
          </cell>
          <cell r="K860">
            <v>2</v>
          </cell>
        </row>
        <row r="861">
          <cell r="A861" t="str">
            <v>2021/05/25</v>
          </cell>
          <cell r="B861">
            <v>16290</v>
          </cell>
          <cell r="C861">
            <v>16475</v>
          </cell>
          <cell r="D861">
            <v>16265</v>
          </cell>
          <cell r="E861">
            <v>16457</v>
          </cell>
          <cell r="F861">
            <v>1.2891344383057091</v>
          </cell>
          <cell r="G861">
            <v>1.0251688152240639</v>
          </cell>
          <cell r="H861">
            <v>0.7952380952380953</v>
          </cell>
          <cell r="I861">
            <v>8</v>
          </cell>
          <cell r="J861">
            <v>8</v>
          </cell>
          <cell r="K861">
            <v>4</v>
          </cell>
        </row>
        <row r="862">
          <cell r="A862" t="str">
            <v>2021/05/22</v>
          </cell>
          <cell r="B862">
            <v>16254</v>
          </cell>
          <cell r="C862">
            <v>16293</v>
          </cell>
          <cell r="D862">
            <v>16006</v>
          </cell>
          <cell r="E862">
            <v>16050</v>
          </cell>
          <cell r="F862">
            <v>1.7657192075796728</v>
          </cell>
          <cell r="G862">
            <v>-1.2550756736803248</v>
          </cell>
          <cell r="H862">
            <v>0.71080139372822293</v>
          </cell>
          <cell r="I862">
            <v>9</v>
          </cell>
          <cell r="J862">
            <v>8</v>
          </cell>
          <cell r="K862">
            <v>4</v>
          </cell>
        </row>
        <row r="863">
          <cell r="A863" t="str">
            <v>2021/05/21</v>
          </cell>
          <cell r="B863">
            <v>15960</v>
          </cell>
          <cell r="C863">
            <v>16200</v>
          </cell>
          <cell r="D863">
            <v>15933</v>
          </cell>
          <cell r="E863">
            <v>16164</v>
          </cell>
          <cell r="F863">
            <v>1.6729323308270678</v>
          </cell>
          <cell r="G863">
            <v>1.2781954887218046</v>
          </cell>
          <cell r="H863">
            <v>0.7640449438202247</v>
          </cell>
          <cell r="I863">
            <v>9</v>
          </cell>
          <cell r="J863">
            <v>8</v>
          </cell>
          <cell r="K863">
            <v>4</v>
          </cell>
        </row>
        <row r="864">
          <cell r="A864" t="str">
            <v>2021/05/20</v>
          </cell>
          <cell r="B864">
            <v>16006</v>
          </cell>
          <cell r="C864">
            <v>16082</v>
          </cell>
          <cell r="D864">
            <v>15845</v>
          </cell>
          <cell r="E864">
            <v>16080</v>
          </cell>
          <cell r="F864">
            <v>1.4806947394726977</v>
          </cell>
          <cell r="G864">
            <v>0.46232662751468201</v>
          </cell>
          <cell r="H864">
            <v>0.31223628691983124</v>
          </cell>
          <cell r="I864">
            <v>8</v>
          </cell>
          <cell r="J864">
            <v>4</v>
          </cell>
          <cell r="K864">
            <v>1</v>
          </cell>
        </row>
        <row r="865">
          <cell r="A865" t="str">
            <v>2021/05/19</v>
          </cell>
          <cell r="B865">
            <v>16164</v>
          </cell>
          <cell r="C865">
            <v>16318</v>
          </cell>
          <cell r="D865">
            <v>16142</v>
          </cell>
          <cell r="E865">
            <v>16162</v>
          </cell>
          <cell r="F865">
            <v>1.0888393961890621</v>
          </cell>
          <cell r="G865">
            <v>-1.2373174956693888E-2</v>
          </cell>
          <cell r="H865">
            <v>1.1363636363636364E-2</v>
          </cell>
          <cell r="I865">
            <v>7</v>
          </cell>
          <cell r="J865">
            <v>1</v>
          </cell>
          <cell r="K865">
            <v>1</v>
          </cell>
        </row>
        <row r="866">
          <cell r="A866" t="str">
            <v>2021/05/18</v>
          </cell>
          <cell r="B866">
            <v>15292</v>
          </cell>
          <cell r="C866">
            <v>15466</v>
          </cell>
          <cell r="D866">
            <v>15284</v>
          </cell>
          <cell r="E866">
            <v>15440</v>
          </cell>
          <cell r="F866">
            <v>1.1901647920481297</v>
          </cell>
          <cell r="G866">
            <v>0.9678263144127649</v>
          </cell>
          <cell r="H866">
            <v>0.81318681318681318</v>
          </cell>
          <cell r="I866">
            <v>7</v>
          </cell>
          <cell r="J866">
            <v>9</v>
          </cell>
          <cell r="K866">
            <v>4</v>
          </cell>
        </row>
        <row r="867">
          <cell r="A867" t="str">
            <v>2021/05/15</v>
          </cell>
          <cell r="B867">
            <v>15747</v>
          </cell>
          <cell r="C867">
            <v>15974</v>
          </cell>
          <cell r="D867">
            <v>15666</v>
          </cell>
          <cell r="E867">
            <v>15945</v>
          </cell>
          <cell r="F867">
            <v>1.9559281132914206</v>
          </cell>
          <cell r="G867">
            <v>1.2573823585444848</v>
          </cell>
          <cell r="H867">
            <v>0.6428571428571429</v>
          </cell>
          <cell r="I867">
            <v>10</v>
          </cell>
          <cell r="J867">
            <v>7</v>
          </cell>
          <cell r="K867">
            <v>4</v>
          </cell>
        </row>
        <row r="868">
          <cell r="A868" t="str">
            <v>2021/05/14</v>
          </cell>
          <cell r="B868">
            <v>15588</v>
          </cell>
          <cell r="C868">
            <v>15765</v>
          </cell>
          <cell r="D868">
            <v>15319</v>
          </cell>
          <cell r="E868">
            <v>15738</v>
          </cell>
          <cell r="F868">
            <v>2.861175263022838</v>
          </cell>
          <cell r="G868">
            <v>0.96227867590454197</v>
          </cell>
          <cell r="H868">
            <v>0.33632286995515698</v>
          </cell>
          <cell r="I868">
            <v>10</v>
          </cell>
          <cell r="J868">
            <v>4</v>
          </cell>
          <cell r="K868">
            <v>1</v>
          </cell>
        </row>
        <row r="869">
          <cell r="A869" t="str">
            <v>2021/05/13</v>
          </cell>
          <cell r="B869">
            <v>15688</v>
          </cell>
          <cell r="C869">
            <v>15828</v>
          </cell>
          <cell r="D869">
            <v>15391</v>
          </cell>
          <cell r="E869">
            <v>15463</v>
          </cell>
          <cell r="F869">
            <v>2.7855685874553799</v>
          </cell>
          <cell r="G869">
            <v>-1.4342172361040284</v>
          </cell>
          <cell r="H869">
            <v>0.5148741418764301</v>
          </cell>
          <cell r="I869">
            <v>10</v>
          </cell>
          <cell r="J869">
            <v>6</v>
          </cell>
          <cell r="K869">
            <v>1</v>
          </cell>
        </row>
        <row r="870">
          <cell r="A870" t="str">
            <v>2021/05/12</v>
          </cell>
          <cell r="B870">
            <v>16569</v>
          </cell>
          <cell r="C870">
            <v>16580</v>
          </cell>
          <cell r="D870">
            <v>16178</v>
          </cell>
          <cell r="E870">
            <v>16578</v>
          </cell>
          <cell r="F870">
            <v>2.4262176353431109</v>
          </cell>
          <cell r="G870">
            <v>5.4318305268875607E-2</v>
          </cell>
          <cell r="H870">
            <v>2.2388059701492533E-2</v>
          </cell>
          <cell r="I870">
            <v>10</v>
          </cell>
          <cell r="J870">
            <v>1</v>
          </cell>
          <cell r="K870">
            <v>1</v>
          </cell>
        </row>
        <row r="871">
          <cell r="A871" t="str">
            <v>2021/05/11</v>
          </cell>
          <cell r="B871">
            <v>17214</v>
          </cell>
          <cell r="C871">
            <v>17220</v>
          </cell>
          <cell r="D871">
            <v>17008</v>
          </cell>
          <cell r="E871">
            <v>17027</v>
          </cell>
          <cell r="F871">
            <v>1.2315557104682235</v>
          </cell>
          <cell r="G871">
            <v>-1.0863250842337631</v>
          </cell>
          <cell r="H871">
            <v>0.88207547169811307</v>
          </cell>
          <cell r="I871">
            <v>7</v>
          </cell>
          <cell r="J871">
            <v>9</v>
          </cell>
          <cell r="K871">
            <v>4</v>
          </cell>
        </row>
        <row r="872">
          <cell r="A872" t="str">
            <v>2021/05/08</v>
          </cell>
          <cell r="B872">
            <v>17269</v>
          </cell>
          <cell r="C872">
            <v>17375</v>
          </cell>
          <cell r="D872">
            <v>17256</v>
          </cell>
          <cell r="E872">
            <v>17333</v>
          </cell>
          <cell r="F872">
            <v>0.68909606809890556</v>
          </cell>
          <cell r="G872">
            <v>0.37060628872546181</v>
          </cell>
          <cell r="H872">
            <v>0.53781512605042014</v>
          </cell>
          <cell r="I872">
            <v>4</v>
          </cell>
          <cell r="J872">
            <v>6</v>
          </cell>
          <cell r="K872">
            <v>2</v>
          </cell>
        </row>
        <row r="873">
          <cell r="A873" t="str">
            <v>2021/05/07</v>
          </cell>
          <cell r="B873">
            <v>16967</v>
          </cell>
          <cell r="C873">
            <v>17097</v>
          </cell>
          <cell r="D873">
            <v>16942</v>
          </cell>
          <cell r="E873">
            <v>17092</v>
          </cell>
          <cell r="F873">
            <v>0.9135380444392055</v>
          </cell>
          <cell r="G873">
            <v>0.7367242293864561</v>
          </cell>
          <cell r="H873">
            <v>0.80645161290322587</v>
          </cell>
          <cell r="I873">
            <v>5</v>
          </cell>
          <cell r="J873">
            <v>9</v>
          </cell>
          <cell r="K873">
            <v>3</v>
          </cell>
        </row>
        <row r="874">
          <cell r="A874" t="str">
            <v>2021/05/06</v>
          </cell>
          <cell r="B874">
            <v>16785</v>
          </cell>
          <cell r="C874">
            <v>16851</v>
          </cell>
          <cell r="D874">
            <v>16730</v>
          </cell>
          <cell r="E874">
            <v>16837</v>
          </cell>
          <cell r="F874">
            <v>0.72088173964849567</v>
          </cell>
          <cell r="G874">
            <v>0.30980041703902295</v>
          </cell>
          <cell r="H874">
            <v>0.42975206611570249</v>
          </cell>
          <cell r="I874">
            <v>4</v>
          </cell>
          <cell r="J874">
            <v>5</v>
          </cell>
          <cell r="K874">
            <v>2</v>
          </cell>
        </row>
        <row r="875">
          <cell r="A875" t="str">
            <v>2021/05/05</v>
          </cell>
          <cell r="B875">
            <v>16943</v>
          </cell>
          <cell r="C875">
            <v>16949</v>
          </cell>
          <cell r="D875">
            <v>16662</v>
          </cell>
          <cell r="E875">
            <v>16792</v>
          </cell>
          <cell r="F875">
            <v>1.6939148911054711</v>
          </cell>
          <cell r="G875">
            <v>-0.89122351413563128</v>
          </cell>
          <cell r="H875">
            <v>0.52613240418118479</v>
          </cell>
          <cell r="I875">
            <v>9</v>
          </cell>
          <cell r="J875">
            <v>6</v>
          </cell>
          <cell r="K875">
            <v>1</v>
          </cell>
        </row>
        <row r="876">
          <cell r="A876" t="str">
            <v>2021/05/04</v>
          </cell>
          <cell r="B876">
            <v>17249</v>
          </cell>
          <cell r="C876">
            <v>17328</v>
          </cell>
          <cell r="D876">
            <v>17212</v>
          </cell>
          <cell r="E876">
            <v>17322</v>
          </cell>
          <cell r="F876">
            <v>0.67250275378282798</v>
          </cell>
          <cell r="G876">
            <v>0.42321293988057285</v>
          </cell>
          <cell r="H876">
            <v>0.6293103448275863</v>
          </cell>
          <cell r="I876">
            <v>4</v>
          </cell>
          <cell r="J876">
            <v>7</v>
          </cell>
          <cell r="K876">
            <v>3</v>
          </cell>
        </row>
        <row r="877">
          <cell r="A877" t="str">
            <v>2021/04/30</v>
          </cell>
          <cell r="B877">
            <v>17581</v>
          </cell>
          <cell r="C877">
            <v>17633</v>
          </cell>
          <cell r="D877">
            <v>17525</v>
          </cell>
          <cell r="E877">
            <v>17584</v>
          </cell>
          <cell r="F877">
            <v>0.61429952789943698</v>
          </cell>
          <cell r="G877">
            <v>1.7063875774984357E-2</v>
          </cell>
          <cell r="H877">
            <v>2.7777777777777773E-2</v>
          </cell>
          <cell r="I877">
            <v>3</v>
          </cell>
          <cell r="J877">
            <v>1</v>
          </cell>
          <cell r="K877">
            <v>2</v>
          </cell>
        </row>
        <row r="878">
          <cell r="A878" t="str">
            <v>2021/04/29</v>
          </cell>
          <cell r="B878">
            <v>17528</v>
          </cell>
          <cell r="C878">
            <v>17591</v>
          </cell>
          <cell r="D878">
            <v>17503</v>
          </cell>
          <cell r="E878">
            <v>17554</v>
          </cell>
          <cell r="F878">
            <v>0.50205385668644453</v>
          </cell>
          <cell r="G878">
            <v>0.14833409402099498</v>
          </cell>
          <cell r="H878">
            <v>0.29545454545454547</v>
          </cell>
          <cell r="I878">
            <v>2</v>
          </cell>
          <cell r="J878">
            <v>3</v>
          </cell>
          <cell r="K878">
            <v>2</v>
          </cell>
        </row>
        <row r="879">
          <cell r="A879" t="str">
            <v>2021/04/28</v>
          </cell>
          <cell r="B879">
            <v>17561</v>
          </cell>
          <cell r="C879">
            <v>17570</v>
          </cell>
          <cell r="D879">
            <v>17510</v>
          </cell>
          <cell r="E879">
            <v>17541</v>
          </cell>
          <cell r="F879">
            <v>0.3416661921302887</v>
          </cell>
          <cell r="G879">
            <v>-0.11388873071009624</v>
          </cell>
          <cell r="H879">
            <v>0.33333333333333337</v>
          </cell>
          <cell r="I879">
            <v>1</v>
          </cell>
          <cell r="J879">
            <v>4</v>
          </cell>
          <cell r="K879">
            <v>2</v>
          </cell>
        </row>
        <row r="880">
          <cell r="A880" t="str">
            <v>2021/04/27</v>
          </cell>
          <cell r="B880">
            <v>17528</v>
          </cell>
          <cell r="C880">
            <v>17565</v>
          </cell>
          <cell r="D880">
            <v>17486</v>
          </cell>
          <cell r="E880">
            <v>17515</v>
          </cell>
          <cell r="F880">
            <v>0.45070743952533088</v>
          </cell>
          <cell r="G880">
            <v>-7.4167047010497492E-2</v>
          </cell>
          <cell r="H880">
            <v>0.16455696202531647</v>
          </cell>
          <cell r="I880">
            <v>2</v>
          </cell>
          <cell r="J880">
            <v>2</v>
          </cell>
          <cell r="K880">
            <v>2</v>
          </cell>
        </row>
        <row r="881">
          <cell r="A881" t="str">
            <v>2021/04/24</v>
          </cell>
          <cell r="B881">
            <v>17257</v>
          </cell>
          <cell r="C881">
            <v>17289</v>
          </cell>
          <cell r="D881">
            <v>17251</v>
          </cell>
          <cell r="E881">
            <v>17266</v>
          </cell>
          <cell r="F881">
            <v>0.22020049834849628</v>
          </cell>
          <cell r="G881">
            <v>5.2152749608854375E-2</v>
          </cell>
          <cell r="H881">
            <v>0.23684210526315785</v>
          </cell>
          <cell r="I881">
            <v>1</v>
          </cell>
          <cell r="J881">
            <v>3</v>
          </cell>
          <cell r="K881">
            <v>2</v>
          </cell>
        </row>
        <row r="882">
          <cell r="A882" t="str">
            <v>2021/04/23</v>
          </cell>
          <cell r="B882">
            <v>17096</v>
          </cell>
          <cell r="C882">
            <v>17180</v>
          </cell>
          <cell r="D882">
            <v>17011</v>
          </cell>
          <cell r="E882">
            <v>17047</v>
          </cell>
          <cell r="F882">
            <v>0.98853532990173143</v>
          </cell>
          <cell r="G882">
            <v>-0.28661675245671503</v>
          </cell>
          <cell r="H882">
            <v>0.28994082840236685</v>
          </cell>
          <cell r="I882">
            <v>5</v>
          </cell>
          <cell r="J882">
            <v>3</v>
          </cell>
          <cell r="K882">
            <v>2</v>
          </cell>
        </row>
        <row r="883">
          <cell r="A883" t="str">
            <v>2021/04/22</v>
          </cell>
          <cell r="B883">
            <v>17151</v>
          </cell>
          <cell r="C883">
            <v>17276</v>
          </cell>
          <cell r="D883">
            <v>17144</v>
          </cell>
          <cell r="E883">
            <v>17276</v>
          </cell>
          <cell r="F883">
            <v>0.76963442364876689</v>
          </cell>
          <cell r="G883">
            <v>0.72882047694012009</v>
          </cell>
          <cell r="H883">
            <v>0.94696969696969691</v>
          </cell>
          <cell r="I883">
            <v>5</v>
          </cell>
          <cell r="J883">
            <v>10</v>
          </cell>
          <cell r="K883">
            <v>3</v>
          </cell>
        </row>
        <row r="884">
          <cell r="A884" t="str">
            <v>2021/04/21</v>
          </cell>
          <cell r="B884">
            <v>17305</v>
          </cell>
          <cell r="C884">
            <v>17329</v>
          </cell>
          <cell r="D884">
            <v>17231</v>
          </cell>
          <cell r="E884">
            <v>17239</v>
          </cell>
          <cell r="F884">
            <v>0.5663103149378792</v>
          </cell>
          <cell r="G884">
            <v>-0.38139266108061254</v>
          </cell>
          <cell r="H884">
            <v>0.67346938775510212</v>
          </cell>
          <cell r="I884">
            <v>2</v>
          </cell>
          <cell r="J884">
            <v>7</v>
          </cell>
          <cell r="K884">
            <v>3</v>
          </cell>
        </row>
        <row r="885">
          <cell r="A885" t="str">
            <v>2021/04/20</v>
          </cell>
          <cell r="B885">
            <v>17278</v>
          </cell>
          <cell r="C885">
            <v>17300</v>
          </cell>
          <cell r="D885">
            <v>17201</v>
          </cell>
          <cell r="E885">
            <v>17220</v>
          </cell>
          <cell r="F885">
            <v>0.57298298414168314</v>
          </cell>
          <cell r="G885">
            <v>-0.33568700081027897</v>
          </cell>
          <cell r="H885">
            <v>0.58585858585858575</v>
          </cell>
          <cell r="I885">
            <v>3</v>
          </cell>
          <cell r="J885">
            <v>6</v>
          </cell>
          <cell r="K885">
            <v>2</v>
          </cell>
        </row>
        <row r="886">
          <cell r="A886" t="str">
            <v>2021/04/17</v>
          </cell>
          <cell r="B886">
            <v>17143</v>
          </cell>
          <cell r="C886">
            <v>17180</v>
          </cell>
          <cell r="D886">
            <v>17130</v>
          </cell>
          <cell r="E886">
            <v>17138</v>
          </cell>
          <cell r="F886">
            <v>0.29166423613136555</v>
          </cell>
          <cell r="G886">
            <v>-2.9166423613136556E-2</v>
          </cell>
          <cell r="H886">
            <v>0.1</v>
          </cell>
          <cell r="I886">
            <v>1</v>
          </cell>
          <cell r="J886">
            <v>2</v>
          </cell>
          <cell r="K886">
            <v>2</v>
          </cell>
        </row>
        <row r="887">
          <cell r="A887" t="str">
            <v>2021/04/16</v>
          </cell>
          <cell r="B887">
            <v>17097</v>
          </cell>
          <cell r="C887">
            <v>17150</v>
          </cell>
          <cell r="D887">
            <v>17033</v>
          </cell>
          <cell r="E887">
            <v>17081</v>
          </cell>
          <cell r="F887">
            <v>0.68433058431303739</v>
          </cell>
          <cell r="G887">
            <v>-9.3583669649646137E-2</v>
          </cell>
          <cell r="H887">
            <v>0.13675213675213674</v>
          </cell>
          <cell r="I887">
            <v>4</v>
          </cell>
          <cell r="J887">
            <v>2</v>
          </cell>
          <cell r="K887">
            <v>2</v>
          </cell>
        </row>
        <row r="888">
          <cell r="A888" t="str">
            <v>2021/04/15</v>
          </cell>
          <cell r="B888">
            <v>16859</v>
          </cell>
          <cell r="C888">
            <v>16921</v>
          </cell>
          <cell r="D888">
            <v>16826</v>
          </cell>
          <cell r="E888">
            <v>16854</v>
          </cell>
          <cell r="F888">
            <v>0.56349724182928995</v>
          </cell>
          <cell r="G888">
            <v>-2.9657749569962633E-2</v>
          </cell>
          <cell r="H888">
            <v>5.2631578947368425E-2</v>
          </cell>
          <cell r="I888">
            <v>2</v>
          </cell>
          <cell r="J888">
            <v>1</v>
          </cell>
          <cell r="K888">
            <v>2</v>
          </cell>
        </row>
        <row r="889">
          <cell r="A889" t="str">
            <v>2021/04/14</v>
          </cell>
          <cell r="B889">
            <v>16807</v>
          </cell>
          <cell r="C889">
            <v>16875</v>
          </cell>
          <cell r="D889">
            <v>16784</v>
          </cell>
          <cell r="E889">
            <v>16866</v>
          </cell>
          <cell r="F889">
            <v>0.54144106622240729</v>
          </cell>
          <cell r="G889">
            <v>0.35104420777057183</v>
          </cell>
          <cell r="H889">
            <v>0.64835164835164849</v>
          </cell>
          <cell r="I889">
            <v>2</v>
          </cell>
          <cell r="J889">
            <v>7</v>
          </cell>
          <cell r="K889">
            <v>3</v>
          </cell>
        </row>
        <row r="890">
          <cell r="A890" t="str">
            <v>2021/04/13</v>
          </cell>
          <cell r="B890">
            <v>16845</v>
          </cell>
          <cell r="C890">
            <v>16899</v>
          </cell>
          <cell r="D890">
            <v>16801</v>
          </cell>
          <cell r="E890">
            <v>16884</v>
          </cell>
          <cell r="F890">
            <v>0.58177500742059951</v>
          </cell>
          <cell r="G890">
            <v>0.23152270703472841</v>
          </cell>
          <cell r="H890">
            <v>0.39795918367346944</v>
          </cell>
          <cell r="I890">
            <v>3</v>
          </cell>
          <cell r="J890">
            <v>4</v>
          </cell>
          <cell r="K890">
            <v>2</v>
          </cell>
        </row>
        <row r="891">
          <cell r="A891" t="str">
            <v>2021/04/10</v>
          </cell>
          <cell r="B891">
            <v>16833</v>
          </cell>
          <cell r="C891">
            <v>16917</v>
          </cell>
          <cell r="D891">
            <v>16826</v>
          </cell>
          <cell r="E891">
            <v>16904</v>
          </cell>
          <cell r="F891">
            <v>0.54060476445078121</v>
          </cell>
          <cell r="G891">
            <v>0.4217905305055546</v>
          </cell>
          <cell r="H891">
            <v>0.78021978021978022</v>
          </cell>
          <cell r="I891">
            <v>2</v>
          </cell>
          <cell r="J891">
            <v>8</v>
          </cell>
          <cell r="K891">
            <v>3</v>
          </cell>
        </row>
        <row r="892">
          <cell r="A892" t="str">
            <v>2021/04/09</v>
          </cell>
          <cell r="B892">
            <v>16930</v>
          </cell>
          <cell r="C892">
            <v>16977</v>
          </cell>
          <cell r="D892">
            <v>16906</v>
          </cell>
          <cell r="E892">
            <v>16947</v>
          </cell>
          <cell r="F892">
            <v>0.4193738924985233</v>
          </cell>
          <cell r="G892">
            <v>0.1004134672179563</v>
          </cell>
          <cell r="H892">
            <v>0.2394366197183099</v>
          </cell>
          <cell r="I892">
            <v>1</v>
          </cell>
          <cell r="J892">
            <v>3</v>
          </cell>
          <cell r="K892">
            <v>2</v>
          </cell>
        </row>
        <row r="893">
          <cell r="A893" t="str">
            <v>2021/04/08</v>
          </cell>
          <cell r="B893">
            <v>16765</v>
          </cell>
          <cell r="C893">
            <v>16773</v>
          </cell>
          <cell r="D893">
            <v>16703</v>
          </cell>
          <cell r="E893">
            <v>16730</v>
          </cell>
          <cell r="F893">
            <v>0.41753653444676403</v>
          </cell>
          <cell r="G893">
            <v>-0.20876826722338201</v>
          </cell>
          <cell r="H893">
            <v>0.5</v>
          </cell>
          <cell r="I893">
            <v>1</v>
          </cell>
          <cell r="J893">
            <v>6</v>
          </cell>
          <cell r="K893">
            <v>2</v>
          </cell>
        </row>
        <row r="894">
          <cell r="A894" t="str">
            <v>2021/04/07</v>
          </cell>
          <cell r="B894">
            <v>16742</v>
          </cell>
          <cell r="C894">
            <v>16794</v>
          </cell>
          <cell r="D894">
            <v>16715</v>
          </cell>
          <cell r="E894">
            <v>16746</v>
          </cell>
          <cell r="F894">
            <v>0.47186716043483456</v>
          </cell>
          <cell r="G894">
            <v>2.3892008123282762E-2</v>
          </cell>
          <cell r="H894">
            <v>5.0632911392405063E-2</v>
          </cell>
          <cell r="I894">
            <v>2</v>
          </cell>
          <cell r="J894">
            <v>1</v>
          </cell>
          <cell r="K894">
            <v>2</v>
          </cell>
        </row>
        <row r="895">
          <cell r="A895" t="str">
            <v>2021/04/02</v>
          </cell>
          <cell r="B895">
            <v>16580</v>
          </cell>
          <cell r="C895">
            <v>16701</v>
          </cell>
          <cell r="D895">
            <v>16564</v>
          </cell>
          <cell r="E895">
            <v>16692</v>
          </cell>
          <cell r="F895">
            <v>0.82629674306393242</v>
          </cell>
          <cell r="G895">
            <v>0.67551266586248493</v>
          </cell>
          <cell r="H895">
            <v>0.81751824817518248</v>
          </cell>
          <cell r="I895">
            <v>5</v>
          </cell>
          <cell r="J895">
            <v>9</v>
          </cell>
          <cell r="K895">
            <v>3</v>
          </cell>
        </row>
        <row r="896">
          <cell r="A896" t="str">
            <v>2021/04/01</v>
          </cell>
          <cell r="B896">
            <v>16413</v>
          </cell>
          <cell r="C896">
            <v>16543</v>
          </cell>
          <cell r="D896">
            <v>16413</v>
          </cell>
          <cell r="E896">
            <v>16523</v>
          </cell>
          <cell r="F896">
            <v>0.79205507829159805</v>
          </cell>
          <cell r="G896">
            <v>0.67020045086212143</v>
          </cell>
          <cell r="H896">
            <v>0.84615384615384615</v>
          </cell>
          <cell r="I896">
            <v>5</v>
          </cell>
          <cell r="J896">
            <v>9</v>
          </cell>
          <cell r="K896">
            <v>3</v>
          </cell>
        </row>
        <row r="897">
          <cell r="A897" t="str">
            <v>2021/03/31</v>
          </cell>
          <cell r="B897">
            <v>16526</v>
          </cell>
          <cell r="C897">
            <v>16567</v>
          </cell>
          <cell r="D897">
            <v>16515</v>
          </cell>
          <cell r="E897">
            <v>16522</v>
          </cell>
          <cell r="F897">
            <v>0.31465569405784821</v>
          </cell>
          <cell r="G897">
            <v>-2.4204284158296018E-2</v>
          </cell>
          <cell r="H897">
            <v>7.6923076923076927E-2</v>
          </cell>
          <cell r="I897">
            <v>1</v>
          </cell>
          <cell r="J897">
            <v>1</v>
          </cell>
          <cell r="K897">
            <v>2</v>
          </cell>
        </row>
        <row r="898">
          <cell r="A898" t="str">
            <v>2021/03/30</v>
          </cell>
          <cell r="B898">
            <v>16425</v>
          </cell>
          <cell r="C898">
            <v>16499</v>
          </cell>
          <cell r="D898">
            <v>16413</v>
          </cell>
          <cell r="E898">
            <v>16457</v>
          </cell>
          <cell r="F898">
            <v>0.52359208523592082</v>
          </cell>
          <cell r="G898">
            <v>0.19482496194824961</v>
          </cell>
          <cell r="H898">
            <v>0.37209302325581395</v>
          </cell>
          <cell r="I898">
            <v>2</v>
          </cell>
          <cell r="J898">
            <v>4</v>
          </cell>
          <cell r="K898">
            <v>2</v>
          </cell>
        </row>
        <row r="899">
          <cell r="A899" t="str">
            <v>2021/03/27</v>
          </cell>
          <cell r="B899">
            <v>16301</v>
          </cell>
          <cell r="C899">
            <v>16425</v>
          </cell>
          <cell r="D899">
            <v>16240</v>
          </cell>
          <cell r="E899">
            <v>16423</v>
          </cell>
          <cell r="F899">
            <v>1.1348996994049445</v>
          </cell>
          <cell r="G899">
            <v>0.74842034231028776</v>
          </cell>
          <cell r="H899">
            <v>0.6594594594594595</v>
          </cell>
          <cell r="I899">
            <v>7</v>
          </cell>
          <cell r="J899">
            <v>7</v>
          </cell>
          <cell r="K899">
            <v>4</v>
          </cell>
        </row>
        <row r="900">
          <cell r="A900" t="str">
            <v>2021/03/26</v>
          </cell>
          <cell r="B900">
            <v>16031</v>
          </cell>
          <cell r="C900">
            <v>16078</v>
          </cell>
          <cell r="D900">
            <v>15975</v>
          </cell>
          <cell r="E900">
            <v>16076</v>
          </cell>
          <cell r="F900">
            <v>0.64250514627908428</v>
          </cell>
          <cell r="G900">
            <v>0.28070613186950283</v>
          </cell>
          <cell r="H900">
            <v>0.43689320388349512</v>
          </cell>
          <cell r="I900">
            <v>3</v>
          </cell>
          <cell r="J900">
            <v>5</v>
          </cell>
          <cell r="K900">
            <v>2</v>
          </cell>
        </row>
        <row r="901">
          <cell r="A901" t="str">
            <v>2021/03/25</v>
          </cell>
          <cell r="B901">
            <v>15977</v>
          </cell>
          <cell r="C901">
            <v>16039</v>
          </cell>
          <cell r="D901">
            <v>15858</v>
          </cell>
          <cell r="E901">
            <v>15859</v>
          </cell>
          <cell r="F901">
            <v>1.1328785128622394</v>
          </cell>
          <cell r="G901">
            <v>-0.73856168241847653</v>
          </cell>
          <cell r="H901">
            <v>0.65193370165745856</v>
          </cell>
          <cell r="I901">
            <v>7</v>
          </cell>
          <cell r="J901">
            <v>7</v>
          </cell>
          <cell r="K901">
            <v>4</v>
          </cell>
        </row>
        <row r="902">
          <cell r="A902" t="str">
            <v>2021/03/24</v>
          </cell>
          <cell r="B902">
            <v>16123</v>
          </cell>
          <cell r="C902">
            <v>16146</v>
          </cell>
          <cell r="D902">
            <v>16025</v>
          </cell>
          <cell r="E902">
            <v>16050</v>
          </cell>
          <cell r="F902">
            <v>0.7504806797742356</v>
          </cell>
          <cell r="G902">
            <v>-0.45276933573156364</v>
          </cell>
          <cell r="H902">
            <v>0.60330578512396693</v>
          </cell>
          <cell r="I902">
            <v>4</v>
          </cell>
          <cell r="J902">
            <v>7</v>
          </cell>
          <cell r="K902">
            <v>3</v>
          </cell>
        </row>
        <row r="903">
          <cell r="A903" t="str">
            <v>2021/03/23</v>
          </cell>
          <cell r="B903">
            <v>16147</v>
          </cell>
          <cell r="C903">
            <v>16242</v>
          </cell>
          <cell r="D903">
            <v>16090</v>
          </cell>
          <cell r="E903">
            <v>16218</v>
          </cell>
          <cell r="F903">
            <v>0.94135133461324094</v>
          </cell>
          <cell r="G903">
            <v>0.4397101628785533</v>
          </cell>
          <cell r="H903">
            <v>0.46710526315789469</v>
          </cell>
          <cell r="I903">
            <v>5</v>
          </cell>
          <cell r="J903">
            <v>5</v>
          </cell>
          <cell r="K903">
            <v>2</v>
          </cell>
        </row>
        <row r="904">
          <cell r="A904" t="str">
            <v>2021/03/20</v>
          </cell>
          <cell r="B904">
            <v>16011</v>
          </cell>
          <cell r="C904">
            <v>16098</v>
          </cell>
          <cell r="D904">
            <v>15941</v>
          </cell>
          <cell r="E904">
            <v>16073</v>
          </cell>
          <cell r="F904">
            <v>0.98057585410030601</v>
          </cell>
          <cell r="G904">
            <v>0.38723377677846477</v>
          </cell>
          <cell r="H904">
            <v>0.39490445859872608</v>
          </cell>
          <cell r="I904">
            <v>5</v>
          </cell>
          <cell r="J904">
            <v>4</v>
          </cell>
          <cell r="K904">
            <v>2</v>
          </cell>
        </row>
        <row r="905">
          <cell r="A905" t="str">
            <v>2021/03/19</v>
          </cell>
          <cell r="B905">
            <v>16258</v>
          </cell>
          <cell r="C905">
            <v>16265</v>
          </cell>
          <cell r="D905">
            <v>16050</v>
          </cell>
          <cell r="E905">
            <v>16073</v>
          </cell>
          <cell r="F905">
            <v>1.3224258826423914</v>
          </cell>
          <cell r="G905">
            <v>-1.1379013408783369</v>
          </cell>
          <cell r="H905">
            <v>0.86046511627906996</v>
          </cell>
          <cell r="I905">
            <v>8</v>
          </cell>
          <cell r="J905">
            <v>9</v>
          </cell>
          <cell r="K905">
            <v>4</v>
          </cell>
        </row>
        <row r="906">
          <cell r="A906" t="str">
            <v>2021/03/18</v>
          </cell>
          <cell r="B906">
            <v>16160</v>
          </cell>
          <cell r="C906">
            <v>16217</v>
          </cell>
          <cell r="D906">
            <v>16083</v>
          </cell>
          <cell r="E906">
            <v>16208</v>
          </cell>
          <cell r="F906">
            <v>0.82920792079207928</v>
          </cell>
          <cell r="G906">
            <v>0.29702970297029702</v>
          </cell>
          <cell r="H906">
            <v>0.35820895522388058</v>
          </cell>
          <cell r="I906">
            <v>5</v>
          </cell>
          <cell r="J906">
            <v>4</v>
          </cell>
          <cell r="K906">
            <v>2</v>
          </cell>
        </row>
        <row r="907">
          <cell r="A907" t="str">
            <v>2021/03/17</v>
          </cell>
          <cell r="B907">
            <v>16325</v>
          </cell>
          <cell r="C907">
            <v>16361</v>
          </cell>
          <cell r="D907">
            <v>16284</v>
          </cell>
          <cell r="E907">
            <v>16329</v>
          </cell>
          <cell r="F907">
            <v>0.47166921898928027</v>
          </cell>
          <cell r="G907">
            <v>2.4502297090352218E-2</v>
          </cell>
          <cell r="H907">
            <v>5.1948051948051938E-2</v>
          </cell>
          <cell r="I907">
            <v>2</v>
          </cell>
          <cell r="J907">
            <v>1</v>
          </cell>
          <cell r="K907">
            <v>2</v>
          </cell>
        </row>
        <row r="908">
          <cell r="A908" t="str">
            <v>2021/03/16</v>
          </cell>
          <cell r="B908">
            <v>16197</v>
          </cell>
          <cell r="C908">
            <v>16265</v>
          </cell>
          <cell r="D908">
            <v>16153</v>
          </cell>
          <cell r="E908">
            <v>16264</v>
          </cell>
          <cell r="F908">
            <v>0.69148607766870407</v>
          </cell>
          <cell r="G908">
            <v>0.41365685003395697</v>
          </cell>
          <cell r="H908">
            <v>0.59821428571428581</v>
          </cell>
          <cell r="I908">
            <v>4</v>
          </cell>
          <cell r="J908">
            <v>6</v>
          </cell>
          <cell r="K908">
            <v>2</v>
          </cell>
        </row>
        <row r="909">
          <cell r="A909" t="str">
            <v>2021/03/13</v>
          </cell>
          <cell r="B909">
            <v>16197</v>
          </cell>
          <cell r="C909">
            <v>16202</v>
          </cell>
          <cell r="D909">
            <v>16093</v>
          </cell>
          <cell r="E909">
            <v>16175</v>
          </cell>
          <cell r="F909">
            <v>0.67296412915972093</v>
          </cell>
          <cell r="G909">
            <v>-0.13582762239920973</v>
          </cell>
          <cell r="H909">
            <v>0.20183486238532111</v>
          </cell>
          <cell r="I909">
            <v>4</v>
          </cell>
          <cell r="J909">
            <v>3</v>
          </cell>
          <cell r="K909">
            <v>2</v>
          </cell>
        </row>
        <row r="910">
          <cell r="A910" t="str">
            <v>2021/03/12</v>
          </cell>
          <cell r="B910">
            <v>16163</v>
          </cell>
          <cell r="C910">
            <v>16268</v>
          </cell>
          <cell r="D910">
            <v>16162</v>
          </cell>
          <cell r="E910">
            <v>16263</v>
          </cell>
          <cell r="F910">
            <v>0.65581884551135305</v>
          </cell>
          <cell r="G910">
            <v>0.61869702406731419</v>
          </cell>
          <cell r="H910">
            <v>0.94339622641509435</v>
          </cell>
          <cell r="I910">
            <v>3</v>
          </cell>
          <cell r="J910">
            <v>10</v>
          </cell>
          <cell r="K910">
            <v>3</v>
          </cell>
        </row>
        <row r="911">
          <cell r="A911" t="str">
            <v>2021/03/11</v>
          </cell>
          <cell r="B911">
            <v>15883</v>
          </cell>
          <cell r="C911">
            <v>16009</v>
          </cell>
          <cell r="D911">
            <v>15868</v>
          </cell>
          <cell r="E911">
            <v>15927</v>
          </cell>
          <cell r="F911">
            <v>0.88774161052697853</v>
          </cell>
          <cell r="G911">
            <v>0.27702575080274505</v>
          </cell>
          <cell r="H911">
            <v>0.31205673758865243</v>
          </cell>
          <cell r="I911">
            <v>5</v>
          </cell>
          <cell r="J911">
            <v>4</v>
          </cell>
          <cell r="K911">
            <v>2</v>
          </cell>
        </row>
        <row r="912">
          <cell r="A912" t="str">
            <v>2021/03/10</v>
          </cell>
          <cell r="B912">
            <v>15778</v>
          </cell>
          <cell r="C912">
            <v>15997</v>
          </cell>
          <cell r="D912">
            <v>15769</v>
          </cell>
          <cell r="E912">
            <v>15966</v>
          </cell>
          <cell r="F912">
            <v>1.4450500697173279</v>
          </cell>
          <cell r="G912">
            <v>1.1915325136265686</v>
          </cell>
          <cell r="H912">
            <v>0.82456140350877194</v>
          </cell>
          <cell r="I912">
            <v>8</v>
          </cell>
          <cell r="J912">
            <v>9</v>
          </cell>
          <cell r="K912">
            <v>4</v>
          </cell>
        </row>
        <row r="913">
          <cell r="A913" t="str">
            <v>2021/03/09</v>
          </cell>
          <cell r="B913">
            <v>15825</v>
          </cell>
          <cell r="C913">
            <v>15957</v>
          </cell>
          <cell r="D913">
            <v>15746</v>
          </cell>
          <cell r="E913">
            <v>15848</v>
          </cell>
          <cell r="F913">
            <v>1.3333333333333335</v>
          </cell>
          <cell r="G913">
            <v>0.14533965244865718</v>
          </cell>
          <cell r="H913">
            <v>0.10900473933649288</v>
          </cell>
          <cell r="I913">
            <v>8</v>
          </cell>
          <cell r="J913">
            <v>2</v>
          </cell>
          <cell r="K913">
            <v>1</v>
          </cell>
        </row>
        <row r="914">
          <cell r="A914" t="str">
            <v>2021/03/06</v>
          </cell>
          <cell r="B914">
            <v>15863</v>
          </cell>
          <cell r="C914">
            <v>15935</v>
          </cell>
          <cell r="D914">
            <v>15705</v>
          </cell>
          <cell r="E914">
            <v>15928</v>
          </cell>
          <cell r="F914">
            <v>1.4499148962995649</v>
          </cell>
          <cell r="G914">
            <v>0.40975855764987706</v>
          </cell>
          <cell r="H914">
            <v>0.28260869565217395</v>
          </cell>
          <cell r="I914">
            <v>8</v>
          </cell>
          <cell r="J914">
            <v>3</v>
          </cell>
          <cell r="K914">
            <v>1</v>
          </cell>
        </row>
        <row r="915">
          <cell r="A915" t="str">
            <v>2021/03/05</v>
          </cell>
          <cell r="B915">
            <v>15940</v>
          </cell>
          <cell r="C915">
            <v>15998</v>
          </cell>
          <cell r="D915">
            <v>15611</v>
          </cell>
          <cell r="E915">
            <v>15681</v>
          </cell>
          <cell r="F915">
            <v>2.4278544542032621</v>
          </cell>
          <cell r="G915">
            <v>-1.6248431618569636</v>
          </cell>
          <cell r="H915">
            <v>0.66925064599483208</v>
          </cell>
          <cell r="I915">
            <v>10</v>
          </cell>
          <cell r="J915">
            <v>7</v>
          </cell>
          <cell r="K915">
            <v>4</v>
          </cell>
        </row>
        <row r="916">
          <cell r="A916" t="str">
            <v>2021/03/04</v>
          </cell>
          <cell r="B916">
            <v>16195</v>
          </cell>
          <cell r="C916">
            <v>16255</v>
          </cell>
          <cell r="D916">
            <v>16000</v>
          </cell>
          <cell r="E916">
            <v>16009</v>
          </cell>
          <cell r="F916">
            <v>1.5745600493979623</v>
          </cell>
          <cell r="G916">
            <v>-1.1485026242667489</v>
          </cell>
          <cell r="H916">
            <v>0.72941176470588232</v>
          </cell>
          <cell r="I916">
            <v>9</v>
          </cell>
          <cell r="J916">
            <v>8</v>
          </cell>
          <cell r="K916">
            <v>4</v>
          </cell>
        </row>
        <row r="917">
          <cell r="A917" t="str">
            <v>2021/03/03</v>
          </cell>
          <cell r="B917">
            <v>15935</v>
          </cell>
          <cell r="C917">
            <v>16033</v>
          </cell>
          <cell r="D917">
            <v>15905</v>
          </cell>
          <cell r="E917">
            <v>15976</v>
          </cell>
          <cell r="F917">
            <v>0.80326325698148737</v>
          </cell>
          <cell r="G917">
            <v>0.25729526200188263</v>
          </cell>
          <cell r="H917">
            <v>0.32031249999999994</v>
          </cell>
          <cell r="I917">
            <v>5</v>
          </cell>
          <cell r="J917">
            <v>4</v>
          </cell>
          <cell r="K917">
            <v>2</v>
          </cell>
        </row>
        <row r="918">
          <cell r="A918" t="str">
            <v>2021/02/27</v>
          </cell>
          <cell r="B918">
            <v>15931</v>
          </cell>
          <cell r="C918">
            <v>15999</v>
          </cell>
          <cell r="D918">
            <v>15746</v>
          </cell>
          <cell r="E918">
            <v>15926</v>
          </cell>
          <cell r="F918">
            <v>1.5880986755382587</v>
          </cell>
          <cell r="G918">
            <v>-3.1385349318937918E-2</v>
          </cell>
          <cell r="H918">
            <v>1.9762845849802372E-2</v>
          </cell>
          <cell r="I918">
            <v>9</v>
          </cell>
          <cell r="J918">
            <v>1</v>
          </cell>
          <cell r="K918">
            <v>1</v>
          </cell>
        </row>
        <row r="919">
          <cell r="A919" t="str">
            <v>2021/02/26</v>
          </cell>
          <cell r="B919">
            <v>16394</v>
          </cell>
          <cell r="C919">
            <v>16397</v>
          </cell>
          <cell r="D919">
            <v>16098</v>
          </cell>
          <cell r="E919">
            <v>16127</v>
          </cell>
          <cell r="F919">
            <v>1.823837989508357</v>
          </cell>
          <cell r="G919">
            <v>-1.628644626082713</v>
          </cell>
          <cell r="H919">
            <v>0.89297658862876228</v>
          </cell>
          <cell r="I919">
            <v>10</v>
          </cell>
          <cell r="J919">
            <v>9</v>
          </cell>
          <cell r="K919">
            <v>4</v>
          </cell>
        </row>
        <row r="920">
          <cell r="A920" t="str">
            <v>2021/02/25</v>
          </cell>
          <cell r="B920">
            <v>16150</v>
          </cell>
          <cell r="C920">
            <v>16332</v>
          </cell>
          <cell r="D920">
            <v>16139</v>
          </cell>
          <cell r="E920">
            <v>16332</v>
          </cell>
          <cell r="F920">
            <v>1.195046439628483</v>
          </cell>
          <cell r="G920">
            <v>1.1269349845201238</v>
          </cell>
          <cell r="H920">
            <v>0.94300518134715017</v>
          </cell>
          <cell r="I920">
            <v>7</v>
          </cell>
          <cell r="J920">
            <v>10</v>
          </cell>
          <cell r="K920">
            <v>4</v>
          </cell>
        </row>
        <row r="921">
          <cell r="A921" t="str">
            <v>2021/02/24</v>
          </cell>
          <cell r="B921">
            <v>16416</v>
          </cell>
          <cell r="C921">
            <v>16422</v>
          </cell>
          <cell r="D921">
            <v>16203</v>
          </cell>
          <cell r="E921">
            <v>16321</v>
          </cell>
          <cell r="F921">
            <v>1.3340643274853801</v>
          </cell>
          <cell r="G921">
            <v>-0.57870370370370372</v>
          </cell>
          <cell r="H921">
            <v>0.43378995433789957</v>
          </cell>
          <cell r="I921">
            <v>8</v>
          </cell>
          <cell r="J921">
            <v>5</v>
          </cell>
          <cell r="K921">
            <v>1</v>
          </cell>
        </row>
        <row r="922">
          <cell r="A922" t="str">
            <v>2021/02/23</v>
          </cell>
          <cell r="B922">
            <v>16365</v>
          </cell>
          <cell r="C922">
            <v>16392</v>
          </cell>
          <cell r="D922">
            <v>16242</v>
          </cell>
          <cell r="E922">
            <v>16257</v>
          </cell>
          <cell r="F922">
            <v>0.91659028414298804</v>
          </cell>
          <cell r="G922">
            <v>-0.65994500458295147</v>
          </cell>
          <cell r="H922">
            <v>0.72000000000000008</v>
          </cell>
          <cell r="I922">
            <v>5</v>
          </cell>
          <cell r="J922">
            <v>8</v>
          </cell>
          <cell r="K922">
            <v>3</v>
          </cell>
        </row>
        <row r="923">
          <cell r="A923" t="str">
            <v>2021/02/20</v>
          </cell>
          <cell r="B923">
            <v>16348</v>
          </cell>
          <cell r="C923">
            <v>16489</v>
          </cell>
          <cell r="D923">
            <v>16343</v>
          </cell>
          <cell r="E923">
            <v>16403</v>
          </cell>
          <cell r="F923">
            <v>0.89307560557866406</v>
          </cell>
          <cell r="G923">
            <v>0.33643259114264745</v>
          </cell>
          <cell r="H923">
            <v>0.37671232876712335</v>
          </cell>
          <cell r="I923">
            <v>5</v>
          </cell>
          <cell r="J923">
            <v>4</v>
          </cell>
          <cell r="K923">
            <v>2</v>
          </cell>
        </row>
        <row r="924">
          <cell r="A924" t="str">
            <v>2021/02/19</v>
          </cell>
          <cell r="B924">
            <v>16350</v>
          </cell>
          <cell r="C924">
            <v>16368</v>
          </cell>
          <cell r="D924">
            <v>16233</v>
          </cell>
          <cell r="E924">
            <v>16302</v>
          </cell>
          <cell r="F924">
            <v>0.82568807339449546</v>
          </cell>
          <cell r="G924">
            <v>-0.29357798165137616</v>
          </cell>
          <cell r="H924">
            <v>0.35555555555555557</v>
          </cell>
          <cell r="I924">
            <v>5</v>
          </cell>
          <cell r="J924">
            <v>4</v>
          </cell>
          <cell r="K924">
            <v>2</v>
          </cell>
        </row>
        <row r="925">
          <cell r="A925" t="str">
            <v>2021/02/18</v>
          </cell>
          <cell r="B925">
            <v>16349</v>
          </cell>
          <cell r="C925">
            <v>16400</v>
          </cell>
          <cell r="D925">
            <v>16282</v>
          </cell>
          <cell r="E925">
            <v>16353</v>
          </cell>
          <cell r="F925">
            <v>0.72175668236589396</v>
          </cell>
          <cell r="G925">
            <v>2.4466328215793014E-2</v>
          </cell>
          <cell r="H925">
            <v>3.3898305084745763E-2</v>
          </cell>
          <cell r="I925">
            <v>4</v>
          </cell>
          <cell r="J925">
            <v>1</v>
          </cell>
          <cell r="K925">
            <v>2</v>
          </cell>
        </row>
        <row r="926">
          <cell r="A926" t="str">
            <v>2021/02/06</v>
          </cell>
          <cell r="B926">
            <v>15803</v>
          </cell>
          <cell r="C926">
            <v>15817</v>
          </cell>
          <cell r="D926">
            <v>15737</v>
          </cell>
          <cell r="E926">
            <v>15810</v>
          </cell>
          <cell r="F926">
            <v>0.50623299373536668</v>
          </cell>
          <cell r="G926">
            <v>4.4295386951844588E-2</v>
          </cell>
          <cell r="H926">
            <v>8.7500000000000008E-2</v>
          </cell>
          <cell r="I926">
            <v>2</v>
          </cell>
          <cell r="J926">
            <v>1</v>
          </cell>
          <cell r="K926">
            <v>2</v>
          </cell>
        </row>
        <row r="927">
          <cell r="A927" t="str">
            <v>2021/02/05</v>
          </cell>
          <cell r="B927">
            <v>15735</v>
          </cell>
          <cell r="C927">
            <v>15816</v>
          </cell>
          <cell r="D927">
            <v>15730</v>
          </cell>
          <cell r="E927">
            <v>15816</v>
          </cell>
          <cell r="F927">
            <v>0.54655227200508427</v>
          </cell>
          <cell r="G927">
            <v>0.51477597712106771</v>
          </cell>
          <cell r="H927">
            <v>0.94186046511627897</v>
          </cell>
          <cell r="I927">
            <v>2</v>
          </cell>
          <cell r="J927">
            <v>10</v>
          </cell>
          <cell r="K927">
            <v>3</v>
          </cell>
        </row>
        <row r="928">
          <cell r="A928" t="str">
            <v>2021/02/04</v>
          </cell>
          <cell r="B928">
            <v>15771</v>
          </cell>
          <cell r="C928">
            <v>15820</v>
          </cell>
          <cell r="D928">
            <v>15687</v>
          </cell>
          <cell r="E928">
            <v>15741</v>
          </cell>
          <cell r="F928">
            <v>0.8433200177541057</v>
          </cell>
          <cell r="G928">
            <v>-0.19022256039566293</v>
          </cell>
          <cell r="H928">
            <v>0.22556390977443608</v>
          </cell>
          <cell r="I928">
            <v>5</v>
          </cell>
          <cell r="J928">
            <v>3</v>
          </cell>
          <cell r="K928">
            <v>2</v>
          </cell>
        </row>
        <row r="929">
          <cell r="A929" t="str">
            <v>2021/02/03</v>
          </cell>
          <cell r="B929">
            <v>15732</v>
          </cell>
          <cell r="C929">
            <v>15884</v>
          </cell>
          <cell r="D929">
            <v>15732</v>
          </cell>
          <cell r="E929">
            <v>15824</v>
          </cell>
          <cell r="F929">
            <v>0.96618357487922701</v>
          </cell>
          <cell r="G929">
            <v>0.58479532163742687</v>
          </cell>
          <cell r="H929">
            <v>0.60526315789473684</v>
          </cell>
          <cell r="I929">
            <v>5</v>
          </cell>
          <cell r="J929">
            <v>7</v>
          </cell>
          <cell r="K929">
            <v>3</v>
          </cell>
        </row>
        <row r="930">
          <cell r="A930" t="str">
            <v>2021/02/02</v>
          </cell>
          <cell r="B930">
            <v>15362</v>
          </cell>
          <cell r="C930">
            <v>15470</v>
          </cell>
          <cell r="D930">
            <v>15315</v>
          </cell>
          <cell r="E930">
            <v>15452</v>
          </cell>
          <cell r="F930">
            <v>1.0089832053118082</v>
          </cell>
          <cell r="G930">
            <v>0.58586121598750163</v>
          </cell>
          <cell r="H930">
            <v>0.58064516129032273</v>
          </cell>
          <cell r="I930">
            <v>6</v>
          </cell>
          <cell r="J930">
            <v>6</v>
          </cell>
          <cell r="K930">
            <v>1</v>
          </cell>
        </row>
        <row r="931">
          <cell r="A931" t="str">
            <v>2021/01/29</v>
          </cell>
          <cell r="B931">
            <v>15375</v>
          </cell>
          <cell r="C931">
            <v>15585</v>
          </cell>
          <cell r="D931">
            <v>15225</v>
          </cell>
          <cell r="E931">
            <v>15553</v>
          </cell>
          <cell r="F931">
            <v>2.3414634146341462</v>
          </cell>
          <cell r="G931">
            <v>1.1577235772357723</v>
          </cell>
          <cell r="H931">
            <v>0.49444444444444446</v>
          </cell>
          <cell r="I931">
            <v>10</v>
          </cell>
          <cell r="J931">
            <v>5</v>
          </cell>
          <cell r="K931">
            <v>1</v>
          </cell>
        </row>
        <row r="932">
          <cell r="A932" t="str">
            <v>2021/01/28</v>
          </cell>
          <cell r="B932">
            <v>15665</v>
          </cell>
          <cell r="C932">
            <v>15680</v>
          </cell>
          <cell r="D932">
            <v>15421</v>
          </cell>
          <cell r="E932">
            <v>15430</v>
          </cell>
          <cell r="F932">
            <v>1.6533673795084585</v>
          </cell>
          <cell r="G932">
            <v>-1.5001595914458985</v>
          </cell>
          <cell r="H932">
            <v>0.9073359073359073</v>
          </cell>
          <cell r="I932">
            <v>9</v>
          </cell>
          <cell r="J932">
            <v>10</v>
          </cell>
          <cell r="K932">
            <v>4</v>
          </cell>
        </row>
        <row r="933">
          <cell r="A933" t="str">
            <v>2021/01/27</v>
          </cell>
          <cell r="B933">
            <v>15615</v>
          </cell>
          <cell r="C933">
            <v>15728</v>
          </cell>
          <cell r="D933">
            <v>15614</v>
          </cell>
          <cell r="E933">
            <v>15698</v>
          </cell>
          <cell r="F933">
            <v>0.73006724303554282</v>
          </cell>
          <cell r="G933">
            <v>0.53154018571886008</v>
          </cell>
          <cell r="H933">
            <v>0.72807017543859642</v>
          </cell>
          <cell r="I933">
            <v>4</v>
          </cell>
          <cell r="J933">
            <v>8</v>
          </cell>
          <cell r="K933">
            <v>3</v>
          </cell>
        </row>
        <row r="934">
          <cell r="A934" t="str">
            <v>2021/01/26</v>
          </cell>
          <cell r="B934">
            <v>15923</v>
          </cell>
          <cell r="C934">
            <v>15927</v>
          </cell>
          <cell r="D934">
            <v>15765</v>
          </cell>
          <cell r="E934">
            <v>15884</v>
          </cell>
          <cell r="F934">
            <v>1.0173962193054074</v>
          </cell>
          <cell r="G934">
            <v>-0.24492871946241285</v>
          </cell>
          <cell r="H934">
            <v>0.2407407407407407</v>
          </cell>
          <cell r="I934">
            <v>6</v>
          </cell>
          <cell r="J934">
            <v>3</v>
          </cell>
          <cell r="K934">
            <v>1</v>
          </cell>
        </row>
        <row r="935">
          <cell r="A935" t="str">
            <v>2021/01/23</v>
          </cell>
          <cell r="B935">
            <v>15952</v>
          </cell>
          <cell r="C935">
            <v>15977</v>
          </cell>
          <cell r="D935">
            <v>15808</v>
          </cell>
          <cell r="E935">
            <v>15960</v>
          </cell>
          <cell r="F935">
            <v>1.0594282848545638</v>
          </cell>
          <cell r="G935">
            <v>5.0150451354062188E-2</v>
          </cell>
          <cell r="H935">
            <v>4.7337278106508875E-2</v>
          </cell>
          <cell r="I935">
            <v>6</v>
          </cell>
          <cell r="J935">
            <v>1</v>
          </cell>
          <cell r="K935">
            <v>1</v>
          </cell>
        </row>
        <row r="936">
          <cell r="A936" t="str">
            <v>2021/01/22</v>
          </cell>
          <cell r="B936">
            <v>16105</v>
          </cell>
          <cell r="C936">
            <v>16145</v>
          </cell>
          <cell r="D936">
            <v>16053</v>
          </cell>
          <cell r="E936">
            <v>16103</v>
          </cell>
          <cell r="F936">
            <v>0.57125116423470979</v>
          </cell>
          <cell r="G936">
            <v>-1.2418503570319777E-2</v>
          </cell>
          <cell r="H936">
            <v>2.1739130434782608E-2</v>
          </cell>
          <cell r="I936">
            <v>2</v>
          </cell>
          <cell r="J936">
            <v>1</v>
          </cell>
          <cell r="K936">
            <v>2</v>
          </cell>
        </row>
        <row r="937">
          <cell r="A937" t="str">
            <v>2021/01/21</v>
          </cell>
          <cell r="B937">
            <v>15759</v>
          </cell>
          <cell r="C937">
            <v>15818</v>
          </cell>
          <cell r="D937">
            <v>15740</v>
          </cell>
          <cell r="E937">
            <v>15792</v>
          </cell>
          <cell r="F937">
            <v>0.49495526365886161</v>
          </cell>
          <cell r="G937">
            <v>0.20940415000951837</v>
          </cell>
          <cell r="H937">
            <v>0.42307692307692307</v>
          </cell>
          <cell r="I937">
            <v>2</v>
          </cell>
          <cell r="J937">
            <v>5</v>
          </cell>
          <cell r="K937">
            <v>2</v>
          </cell>
        </row>
        <row r="938">
          <cell r="A938" t="str">
            <v>2021/01/20</v>
          </cell>
          <cell r="B938">
            <v>15871</v>
          </cell>
          <cell r="C938">
            <v>15932</v>
          </cell>
          <cell r="D938">
            <v>15842</v>
          </cell>
          <cell r="E938">
            <v>15870</v>
          </cell>
          <cell r="F938">
            <v>0.56707201814630459</v>
          </cell>
          <cell r="G938">
            <v>-6.3008002016256065E-3</v>
          </cell>
          <cell r="H938">
            <v>1.1111111111111112E-2</v>
          </cell>
          <cell r="I938">
            <v>2</v>
          </cell>
          <cell r="J938">
            <v>1</v>
          </cell>
          <cell r="K938">
            <v>2</v>
          </cell>
        </row>
        <row r="939">
          <cell r="A939" t="str">
            <v>2021/01/19</v>
          </cell>
          <cell r="B939">
            <v>15588</v>
          </cell>
          <cell r="C939">
            <v>15665</v>
          </cell>
          <cell r="D939">
            <v>15570</v>
          </cell>
          <cell r="E939">
            <v>15654</v>
          </cell>
          <cell r="F939">
            <v>0.60944316140620991</v>
          </cell>
          <cell r="G939">
            <v>0.42340261739799839</v>
          </cell>
          <cell r="H939">
            <v>0.6947368421052631</v>
          </cell>
          <cell r="I939">
            <v>3</v>
          </cell>
          <cell r="J939">
            <v>7</v>
          </cell>
          <cell r="K939">
            <v>3</v>
          </cell>
        </row>
        <row r="940">
          <cell r="A940" t="str">
            <v>2021/01/15</v>
          </cell>
          <cell r="B940">
            <v>15758</v>
          </cell>
          <cell r="C940">
            <v>16061</v>
          </cell>
          <cell r="D940">
            <v>15742</v>
          </cell>
          <cell r="E940">
            <v>15935</v>
          </cell>
          <cell r="F940">
            <v>2.02436857469222</v>
          </cell>
          <cell r="G940">
            <v>1.1232389897195076</v>
          </cell>
          <cell r="H940">
            <v>0.55485893416927901</v>
          </cell>
          <cell r="I940">
            <v>10</v>
          </cell>
          <cell r="J940">
            <v>6</v>
          </cell>
          <cell r="K940">
            <v>1</v>
          </cell>
        </row>
        <row r="941">
          <cell r="A941" t="str">
            <v>2021/01/14</v>
          </cell>
          <cell r="B941">
            <v>15767</v>
          </cell>
          <cell r="C941">
            <v>15814</v>
          </cell>
          <cell r="D941">
            <v>15673</v>
          </cell>
          <cell r="E941">
            <v>15692</v>
          </cell>
          <cell r="F941">
            <v>0.89427284835415732</v>
          </cell>
          <cell r="G941">
            <v>-0.47567704699689228</v>
          </cell>
          <cell r="H941">
            <v>0.53191489361702138</v>
          </cell>
          <cell r="I941">
            <v>5</v>
          </cell>
          <cell r="J941">
            <v>6</v>
          </cell>
          <cell r="K941">
            <v>2</v>
          </cell>
        </row>
        <row r="942">
          <cell r="A942" t="str">
            <v>2021/01/13</v>
          </cell>
          <cell r="B942">
            <v>15500</v>
          </cell>
          <cell r="C942">
            <v>15555</v>
          </cell>
          <cell r="D942">
            <v>15486</v>
          </cell>
          <cell r="E942">
            <v>15539</v>
          </cell>
          <cell r="F942">
            <v>0.44516129032258062</v>
          </cell>
          <cell r="G942">
            <v>0.25161290322580643</v>
          </cell>
          <cell r="H942">
            <v>0.56521739130434778</v>
          </cell>
          <cell r="I942">
            <v>1</v>
          </cell>
          <cell r="J942">
            <v>6</v>
          </cell>
          <cell r="K942">
            <v>2</v>
          </cell>
        </row>
        <row r="943">
          <cell r="A943" t="str">
            <v>2021/01/12</v>
          </cell>
          <cell r="B943">
            <v>15518</v>
          </cell>
          <cell r="C943">
            <v>15560</v>
          </cell>
          <cell r="D943">
            <v>15453</v>
          </cell>
          <cell r="E943">
            <v>15512</v>
          </cell>
          <cell r="F943">
            <v>0.68952184559865959</v>
          </cell>
          <cell r="G943">
            <v>-3.8664776388709889E-2</v>
          </cell>
          <cell r="H943">
            <v>5.6074766355140193E-2</v>
          </cell>
          <cell r="I943">
            <v>4</v>
          </cell>
          <cell r="J943">
            <v>1</v>
          </cell>
          <cell r="K943">
            <v>2</v>
          </cell>
        </row>
        <row r="944">
          <cell r="A944" t="str">
            <v>2021/01/09</v>
          </cell>
          <cell r="B944">
            <v>15462</v>
          </cell>
          <cell r="C944">
            <v>15525</v>
          </cell>
          <cell r="D944">
            <v>15335</v>
          </cell>
          <cell r="E944">
            <v>15419</v>
          </cell>
          <cell r="F944">
            <v>1.2288190402276551</v>
          </cell>
          <cell r="G944">
            <v>-0.27810115120941664</v>
          </cell>
          <cell r="H944">
            <v>0.22631578947368419</v>
          </cell>
          <cell r="I944">
            <v>7</v>
          </cell>
          <cell r="J944">
            <v>3</v>
          </cell>
          <cell r="K944">
            <v>1</v>
          </cell>
        </row>
        <row r="945">
          <cell r="A945" t="str">
            <v>2021/01/08</v>
          </cell>
          <cell r="B945">
            <v>15238</v>
          </cell>
          <cell r="C945">
            <v>15401</v>
          </cell>
          <cell r="D945">
            <v>15226</v>
          </cell>
          <cell r="E945">
            <v>15390</v>
          </cell>
          <cell r="F945">
            <v>1.1484446777792361</v>
          </cell>
          <cell r="G945">
            <v>0.99750623441396502</v>
          </cell>
          <cell r="H945">
            <v>0.86857142857142855</v>
          </cell>
          <cell r="I945">
            <v>7</v>
          </cell>
          <cell r="J945">
            <v>9</v>
          </cell>
          <cell r="K945">
            <v>4</v>
          </cell>
        </row>
        <row r="946">
          <cell r="A946" t="str">
            <v>2021/01/07</v>
          </cell>
          <cell r="B946">
            <v>14925</v>
          </cell>
          <cell r="C946">
            <v>15060</v>
          </cell>
          <cell r="D946">
            <v>14858</v>
          </cell>
          <cell r="E946">
            <v>15028</v>
          </cell>
          <cell r="F946">
            <v>1.3534338358458962</v>
          </cell>
          <cell r="G946">
            <v>0.69011725293132331</v>
          </cell>
          <cell r="H946">
            <v>0.50990099009900991</v>
          </cell>
          <cell r="I946">
            <v>8</v>
          </cell>
          <cell r="J946">
            <v>6</v>
          </cell>
          <cell r="K946">
            <v>1</v>
          </cell>
        </row>
        <row r="947">
          <cell r="A947" t="str">
            <v>2021/01/06</v>
          </cell>
          <cell r="B947">
            <v>15003</v>
          </cell>
          <cell r="C947">
            <v>15048</v>
          </cell>
          <cell r="D947">
            <v>14954</v>
          </cell>
          <cell r="E947">
            <v>15036</v>
          </cell>
          <cell r="F947">
            <v>0.62654135839498759</v>
          </cell>
          <cell r="G947">
            <v>0.21995600879824037</v>
          </cell>
          <cell r="H947">
            <v>0.35106382978723411</v>
          </cell>
          <cell r="I947">
            <v>3</v>
          </cell>
          <cell r="J947">
            <v>4</v>
          </cell>
          <cell r="K947">
            <v>2</v>
          </cell>
        </row>
        <row r="948">
          <cell r="A948" t="str">
            <v>2021/01/05</v>
          </cell>
          <cell r="B948">
            <v>14888</v>
          </cell>
          <cell r="C948">
            <v>14970</v>
          </cell>
          <cell r="D948">
            <v>14781</v>
          </cell>
          <cell r="E948">
            <v>14832</v>
          </cell>
          <cell r="F948">
            <v>1.26947877485223</v>
          </cell>
          <cell r="G948">
            <v>-0.37614185921547555</v>
          </cell>
          <cell r="H948">
            <v>0.29629629629629628</v>
          </cell>
          <cell r="I948">
            <v>8</v>
          </cell>
          <cell r="J948">
            <v>3</v>
          </cell>
          <cell r="K948">
            <v>1</v>
          </cell>
        </row>
        <row r="949">
          <cell r="A949" t="str">
            <v>2021/01/01</v>
          </cell>
          <cell r="B949">
            <v>14677</v>
          </cell>
          <cell r="C949">
            <v>14691</v>
          </cell>
          <cell r="D949">
            <v>14630</v>
          </cell>
          <cell r="E949">
            <v>14664</v>
          </cell>
          <cell r="F949">
            <v>0.41561627035497717</v>
          </cell>
          <cell r="G949">
            <v>-8.8573959255978746E-2</v>
          </cell>
          <cell r="H949">
            <v>0.21311475409836067</v>
          </cell>
          <cell r="I949">
            <v>1</v>
          </cell>
          <cell r="J949">
            <v>3</v>
          </cell>
          <cell r="K949">
            <v>2</v>
          </cell>
        </row>
        <row r="950">
          <cell r="A950" t="str">
            <v>2020/12/31</v>
          </cell>
          <cell r="B950">
            <v>14646</v>
          </cell>
          <cell r="C950">
            <v>14704</v>
          </cell>
          <cell r="D950">
            <v>14641</v>
          </cell>
          <cell r="E950">
            <v>14668</v>
          </cell>
          <cell r="F950">
            <v>0.43015157722244984</v>
          </cell>
          <cell r="G950">
            <v>0.15021166188720469</v>
          </cell>
          <cell r="H950">
            <v>0.34920634920634919</v>
          </cell>
          <cell r="I950">
            <v>1</v>
          </cell>
          <cell r="J950">
            <v>4</v>
          </cell>
          <cell r="K950">
            <v>2</v>
          </cell>
        </row>
        <row r="951">
          <cell r="A951" t="str">
            <v>2020/12/30</v>
          </cell>
          <cell r="B951">
            <v>14461</v>
          </cell>
          <cell r="C951">
            <v>14488</v>
          </cell>
          <cell r="D951">
            <v>14443</v>
          </cell>
          <cell r="E951">
            <v>14462</v>
          </cell>
          <cell r="F951">
            <v>0.31118179932231521</v>
          </cell>
          <cell r="G951">
            <v>6.9151510960514485E-3</v>
          </cell>
          <cell r="H951">
            <v>2.222222222222222E-2</v>
          </cell>
          <cell r="I951">
            <v>1</v>
          </cell>
          <cell r="J951">
            <v>1</v>
          </cell>
          <cell r="K951">
            <v>2</v>
          </cell>
        </row>
        <row r="952">
          <cell r="A952" t="str">
            <v>2020/12/29</v>
          </cell>
          <cell r="B952">
            <v>14436</v>
          </cell>
          <cell r="C952">
            <v>14475</v>
          </cell>
          <cell r="D952">
            <v>14402</v>
          </cell>
          <cell r="E952">
            <v>14421</v>
          </cell>
          <cell r="F952">
            <v>0.50568024383485732</v>
          </cell>
          <cell r="G952">
            <v>-0.10390689941812137</v>
          </cell>
          <cell r="H952">
            <v>0.20547945205479451</v>
          </cell>
          <cell r="I952">
            <v>2</v>
          </cell>
          <cell r="J952">
            <v>3</v>
          </cell>
          <cell r="K952">
            <v>2</v>
          </cell>
        </row>
        <row r="953">
          <cell r="A953" t="str">
            <v>2020/12/26</v>
          </cell>
          <cell r="B953">
            <v>14305</v>
          </cell>
          <cell r="C953">
            <v>14316</v>
          </cell>
          <cell r="D953">
            <v>14262</v>
          </cell>
          <cell r="E953">
            <v>14298</v>
          </cell>
          <cell r="F953">
            <v>0.37749038797623208</v>
          </cell>
          <cell r="G953">
            <v>-4.8933939182104161E-2</v>
          </cell>
          <cell r="H953">
            <v>0.12962962962962965</v>
          </cell>
          <cell r="I953">
            <v>1</v>
          </cell>
          <cell r="J953">
            <v>2</v>
          </cell>
          <cell r="K953">
            <v>2</v>
          </cell>
        </row>
        <row r="954">
          <cell r="A954" t="str">
            <v>2020/12/25</v>
          </cell>
          <cell r="B954">
            <v>14279</v>
          </cell>
          <cell r="C954">
            <v>14317</v>
          </cell>
          <cell r="D954">
            <v>14260</v>
          </cell>
          <cell r="E954">
            <v>14299</v>
          </cell>
          <cell r="F954">
            <v>0.39918761818054482</v>
          </cell>
          <cell r="G954">
            <v>0.14006583094054204</v>
          </cell>
          <cell r="H954">
            <v>0.35087719298245612</v>
          </cell>
          <cell r="I954">
            <v>1</v>
          </cell>
          <cell r="J954">
            <v>4</v>
          </cell>
          <cell r="K954">
            <v>2</v>
          </cell>
        </row>
        <row r="955">
          <cell r="A955" t="str">
            <v>2020/12/24</v>
          </cell>
          <cell r="B955">
            <v>14130</v>
          </cell>
          <cell r="C955">
            <v>14178</v>
          </cell>
          <cell r="D955">
            <v>14128</v>
          </cell>
          <cell r="E955">
            <v>14152</v>
          </cell>
          <cell r="F955">
            <v>0.35385704175513089</v>
          </cell>
          <cell r="G955">
            <v>0.15569709837225759</v>
          </cell>
          <cell r="H955">
            <v>0.44</v>
          </cell>
          <cell r="I955">
            <v>1</v>
          </cell>
          <cell r="J955">
            <v>5</v>
          </cell>
          <cell r="K955">
            <v>2</v>
          </cell>
        </row>
        <row r="956">
          <cell r="A956" t="str">
            <v>2020/12/23</v>
          </cell>
          <cell r="B956">
            <v>14036</v>
          </cell>
          <cell r="C956">
            <v>14138</v>
          </cell>
          <cell r="D956">
            <v>14006</v>
          </cell>
          <cell r="E956">
            <v>14100</v>
          </cell>
          <cell r="F956">
            <v>0.94043887147335425</v>
          </cell>
          <cell r="G956">
            <v>0.45597036192647478</v>
          </cell>
          <cell r="H956">
            <v>0.48484848484848481</v>
          </cell>
          <cell r="I956">
            <v>5</v>
          </cell>
          <cell r="J956">
            <v>5</v>
          </cell>
          <cell r="K956">
            <v>2</v>
          </cell>
        </row>
        <row r="957">
          <cell r="A957" t="str">
            <v>2020/12/22</v>
          </cell>
          <cell r="B957">
            <v>14318</v>
          </cell>
          <cell r="C957">
            <v>14322</v>
          </cell>
          <cell r="D957">
            <v>14139</v>
          </cell>
          <cell r="E957">
            <v>14258</v>
          </cell>
          <cell r="F957">
            <v>1.2781114680821344</v>
          </cell>
          <cell r="G957">
            <v>-0.41905294035479818</v>
          </cell>
          <cell r="H957">
            <v>0.32786885245901642</v>
          </cell>
          <cell r="I957">
            <v>8</v>
          </cell>
          <cell r="J957">
            <v>4</v>
          </cell>
          <cell r="K957">
            <v>1</v>
          </cell>
        </row>
        <row r="958">
          <cell r="A958" t="str">
            <v>2020/12/19</v>
          </cell>
          <cell r="B958">
            <v>14137</v>
          </cell>
          <cell r="C958">
            <v>14178</v>
          </cell>
          <cell r="D958">
            <v>14130</v>
          </cell>
          <cell r="E958">
            <v>14170</v>
          </cell>
          <cell r="F958">
            <v>0.33953455471457877</v>
          </cell>
          <cell r="G958">
            <v>0.23343000636627287</v>
          </cell>
          <cell r="H958">
            <v>0.68749999999999989</v>
          </cell>
          <cell r="I958">
            <v>1</v>
          </cell>
          <cell r="J958">
            <v>7</v>
          </cell>
          <cell r="K958">
            <v>3</v>
          </cell>
        </row>
        <row r="959">
          <cell r="A959" t="str">
            <v>2020/12/18</v>
          </cell>
          <cell r="B959">
            <v>14176</v>
          </cell>
          <cell r="C959">
            <v>14204</v>
          </cell>
          <cell r="D959">
            <v>14141</v>
          </cell>
          <cell r="E959">
            <v>14196</v>
          </cell>
          <cell r="F959">
            <v>0.44441309255079003</v>
          </cell>
          <cell r="G959">
            <v>0.14108352144469527</v>
          </cell>
          <cell r="H959">
            <v>0.3174603174603175</v>
          </cell>
          <cell r="I959">
            <v>1</v>
          </cell>
          <cell r="J959">
            <v>4</v>
          </cell>
          <cell r="K959">
            <v>2</v>
          </cell>
        </row>
        <row r="960">
          <cell r="A960" t="str">
            <v>2020/12/17</v>
          </cell>
          <cell r="B960">
            <v>14192</v>
          </cell>
          <cell r="C960">
            <v>14236</v>
          </cell>
          <cell r="D960">
            <v>14170</v>
          </cell>
          <cell r="E960">
            <v>14224</v>
          </cell>
          <cell r="F960">
            <v>0.46505073280721537</v>
          </cell>
          <cell r="G960">
            <v>0.22547914317925591</v>
          </cell>
          <cell r="H960">
            <v>0.48484848484848481</v>
          </cell>
          <cell r="I960">
            <v>2</v>
          </cell>
          <cell r="J960">
            <v>5</v>
          </cell>
          <cell r="K960">
            <v>2</v>
          </cell>
        </row>
        <row r="961">
          <cell r="A961" t="str">
            <v>2020/12/16</v>
          </cell>
          <cell r="B961">
            <v>14099</v>
          </cell>
          <cell r="C961">
            <v>14210</v>
          </cell>
          <cell r="D961">
            <v>14098</v>
          </cell>
          <cell r="E961">
            <v>14194</v>
          </cell>
          <cell r="F961">
            <v>0.79438258032484577</v>
          </cell>
          <cell r="G961">
            <v>0.67380665295411024</v>
          </cell>
          <cell r="H961">
            <v>0.8482142857142857</v>
          </cell>
          <cell r="I961">
            <v>5</v>
          </cell>
          <cell r="J961">
            <v>9</v>
          </cell>
          <cell r="K961">
            <v>3</v>
          </cell>
        </row>
        <row r="962">
          <cell r="A962" t="str">
            <v>2020/12/15</v>
          </cell>
          <cell r="B962">
            <v>14192</v>
          </cell>
          <cell r="C962">
            <v>14221</v>
          </cell>
          <cell r="D962">
            <v>14171</v>
          </cell>
          <cell r="E962">
            <v>14184</v>
          </cell>
          <cell r="F962">
            <v>0.35231116121758738</v>
          </cell>
          <cell r="G962">
            <v>-5.6369785794813977E-2</v>
          </cell>
          <cell r="H962">
            <v>0.16</v>
          </cell>
          <cell r="I962">
            <v>1</v>
          </cell>
          <cell r="J962">
            <v>2</v>
          </cell>
          <cell r="K962">
            <v>2</v>
          </cell>
        </row>
        <row r="963">
          <cell r="A963" t="str">
            <v>2020/12/12</v>
          </cell>
          <cell r="B963">
            <v>14241</v>
          </cell>
          <cell r="C963">
            <v>14260</v>
          </cell>
          <cell r="D963">
            <v>14155</v>
          </cell>
          <cell r="E963">
            <v>14203</v>
          </cell>
          <cell r="F963">
            <v>0.73730777333052455</v>
          </cell>
          <cell r="G963">
            <v>-0.26683519415771362</v>
          </cell>
          <cell r="H963">
            <v>0.36190476190476184</v>
          </cell>
          <cell r="I963">
            <v>4</v>
          </cell>
          <cell r="J963">
            <v>4</v>
          </cell>
          <cell r="K963">
            <v>2</v>
          </cell>
        </row>
        <row r="964">
          <cell r="A964" t="str">
            <v>2020/12/11</v>
          </cell>
          <cell r="B964">
            <v>14235</v>
          </cell>
          <cell r="C964">
            <v>14283</v>
          </cell>
          <cell r="D964">
            <v>14124</v>
          </cell>
          <cell r="E964">
            <v>14277</v>
          </cell>
          <cell r="F964">
            <v>1.1169652265542678</v>
          </cell>
          <cell r="G964">
            <v>0.29504741833508957</v>
          </cell>
          <cell r="H964">
            <v>0.26415094339622641</v>
          </cell>
          <cell r="I964">
            <v>7</v>
          </cell>
          <cell r="J964">
            <v>3</v>
          </cell>
          <cell r="K964">
            <v>1</v>
          </cell>
        </row>
        <row r="965">
          <cell r="A965" t="str">
            <v>2020/12/10</v>
          </cell>
          <cell r="B965">
            <v>14395</v>
          </cell>
          <cell r="C965">
            <v>14405</v>
          </cell>
          <cell r="D965">
            <v>14206</v>
          </cell>
          <cell r="E965">
            <v>14276</v>
          </cell>
          <cell r="F965">
            <v>1.3824244529350469</v>
          </cell>
          <cell r="G965">
            <v>-0.82667592914206323</v>
          </cell>
          <cell r="H965">
            <v>0.59798994974874375</v>
          </cell>
          <cell r="I965">
            <v>8</v>
          </cell>
          <cell r="J965">
            <v>6</v>
          </cell>
          <cell r="K965">
            <v>1</v>
          </cell>
        </row>
        <row r="966">
          <cell r="A966" t="str">
            <v>2020/12/09</v>
          </cell>
          <cell r="B966">
            <v>14333</v>
          </cell>
          <cell r="C966">
            <v>14387</v>
          </cell>
          <cell r="D966">
            <v>14320</v>
          </cell>
          <cell r="E966">
            <v>14348</v>
          </cell>
          <cell r="F966">
            <v>0.46745273145887112</v>
          </cell>
          <cell r="G966">
            <v>0.10465359659526967</v>
          </cell>
          <cell r="H966">
            <v>0.22388059701492541</v>
          </cell>
          <cell r="I966">
            <v>2</v>
          </cell>
          <cell r="J966">
            <v>3</v>
          </cell>
          <cell r="K966">
            <v>2</v>
          </cell>
        </row>
        <row r="967">
          <cell r="A967" t="str">
            <v>2020/12/08</v>
          </cell>
          <cell r="B967">
            <v>14214</v>
          </cell>
          <cell r="C967">
            <v>14256</v>
          </cell>
          <cell r="D967">
            <v>14182</v>
          </cell>
          <cell r="E967">
            <v>14225</v>
          </cell>
          <cell r="F967">
            <v>0.52061347966793303</v>
          </cell>
          <cell r="G967">
            <v>7.7388490220908962E-2</v>
          </cell>
          <cell r="H967">
            <v>0.14864864864864866</v>
          </cell>
          <cell r="I967">
            <v>2</v>
          </cell>
          <cell r="J967">
            <v>2</v>
          </cell>
          <cell r="K967">
            <v>2</v>
          </cell>
        </row>
        <row r="968">
          <cell r="A968" t="str">
            <v>2020/12/05</v>
          </cell>
          <cell r="B968">
            <v>14149</v>
          </cell>
          <cell r="C968">
            <v>14188</v>
          </cell>
          <cell r="D968">
            <v>14137</v>
          </cell>
          <cell r="E968">
            <v>14175</v>
          </cell>
          <cell r="F968">
            <v>0.36044950173157114</v>
          </cell>
          <cell r="G968">
            <v>0.18375856951021274</v>
          </cell>
          <cell r="H968">
            <v>0.50980392156862742</v>
          </cell>
          <cell r="I968">
            <v>1</v>
          </cell>
          <cell r="J968">
            <v>6</v>
          </cell>
          <cell r="K968">
            <v>2</v>
          </cell>
        </row>
        <row r="969">
          <cell r="A969" t="str">
            <v>2020/12/04</v>
          </cell>
          <cell r="B969">
            <v>13982</v>
          </cell>
          <cell r="C969">
            <v>14039</v>
          </cell>
          <cell r="D969">
            <v>13982</v>
          </cell>
          <cell r="E969">
            <v>13992</v>
          </cell>
          <cell r="F969">
            <v>0.40766700042912318</v>
          </cell>
          <cell r="G969">
            <v>7.1520526391074229E-2</v>
          </cell>
          <cell r="H969">
            <v>0.17543859649122803</v>
          </cell>
          <cell r="I969">
            <v>1</v>
          </cell>
          <cell r="J969">
            <v>2</v>
          </cell>
          <cell r="K969">
            <v>2</v>
          </cell>
        </row>
        <row r="970">
          <cell r="A970" t="str">
            <v>2020/12/03</v>
          </cell>
          <cell r="B970">
            <v>13972</v>
          </cell>
          <cell r="C970">
            <v>13997</v>
          </cell>
          <cell r="D970">
            <v>13940</v>
          </cell>
          <cell r="E970">
            <v>13960</v>
          </cell>
          <cell r="F970">
            <v>0.40795877469224162</v>
          </cell>
          <cell r="G970">
            <v>-8.5886057829945614E-2</v>
          </cell>
          <cell r="H970">
            <v>0.2105263157894737</v>
          </cell>
          <cell r="I970">
            <v>1</v>
          </cell>
          <cell r="J970">
            <v>3</v>
          </cell>
          <cell r="K970">
            <v>2</v>
          </cell>
        </row>
        <row r="971">
          <cell r="A971" t="str">
            <v>2020/12/02</v>
          </cell>
          <cell r="B971">
            <v>13861</v>
          </cell>
          <cell r="C971">
            <v>13951</v>
          </cell>
          <cell r="D971">
            <v>13840</v>
          </cell>
          <cell r="E971">
            <v>13921</v>
          </cell>
          <cell r="F971">
            <v>0.80080802250919836</v>
          </cell>
          <cell r="G971">
            <v>0.43286920135632351</v>
          </cell>
          <cell r="H971">
            <v>0.54054054054054068</v>
          </cell>
          <cell r="I971">
            <v>5</v>
          </cell>
          <cell r="J971">
            <v>6</v>
          </cell>
          <cell r="K971">
            <v>2</v>
          </cell>
        </row>
        <row r="972">
          <cell r="A972" t="str">
            <v>2020/12/01</v>
          </cell>
          <cell r="B972">
            <v>13681</v>
          </cell>
          <cell r="C972">
            <v>13788</v>
          </cell>
          <cell r="D972">
            <v>13671</v>
          </cell>
          <cell r="E972">
            <v>13738</v>
          </cell>
          <cell r="F972">
            <v>0.85520064322783429</v>
          </cell>
          <cell r="G972">
            <v>0.41663621080330382</v>
          </cell>
          <cell r="H972">
            <v>0.48717948717948711</v>
          </cell>
          <cell r="I972">
            <v>5</v>
          </cell>
          <cell r="J972">
            <v>5</v>
          </cell>
          <cell r="K972">
            <v>2</v>
          </cell>
        </row>
        <row r="973">
          <cell r="A973" t="str">
            <v>2020/11/28</v>
          </cell>
          <cell r="B973">
            <v>13894</v>
          </cell>
          <cell r="C973">
            <v>13964</v>
          </cell>
          <cell r="D973">
            <v>13848</v>
          </cell>
          <cell r="E973">
            <v>13912</v>
          </cell>
          <cell r="F973">
            <v>0.83489275946451702</v>
          </cell>
          <cell r="G973">
            <v>0.12955232474449402</v>
          </cell>
          <cell r="H973">
            <v>0.15517241379310345</v>
          </cell>
          <cell r="I973">
            <v>5</v>
          </cell>
          <cell r="J973">
            <v>2</v>
          </cell>
          <cell r="K973">
            <v>2</v>
          </cell>
        </row>
        <row r="974">
          <cell r="A974" t="str">
            <v>2020/11/27</v>
          </cell>
          <cell r="B974">
            <v>13839</v>
          </cell>
          <cell r="C974">
            <v>13844</v>
          </cell>
          <cell r="D974">
            <v>13749</v>
          </cell>
          <cell r="E974">
            <v>13789</v>
          </cell>
          <cell r="F974">
            <v>0.6864657851000795</v>
          </cell>
          <cell r="G974">
            <v>-0.36129778163162074</v>
          </cell>
          <cell r="H974">
            <v>0.52631578947368418</v>
          </cell>
          <cell r="I974">
            <v>4</v>
          </cell>
          <cell r="J974">
            <v>6</v>
          </cell>
          <cell r="K974">
            <v>2</v>
          </cell>
        </row>
        <row r="975">
          <cell r="A975" t="str">
            <v>2020/11/26</v>
          </cell>
          <cell r="B975">
            <v>13709</v>
          </cell>
          <cell r="C975">
            <v>13766</v>
          </cell>
          <cell r="D975">
            <v>13662</v>
          </cell>
          <cell r="E975">
            <v>13755</v>
          </cell>
          <cell r="F975">
            <v>0.75862572032971043</v>
          </cell>
          <cell r="G975">
            <v>0.335545991684295</v>
          </cell>
          <cell r="H975">
            <v>0.44230769230769229</v>
          </cell>
          <cell r="I975">
            <v>4</v>
          </cell>
          <cell r="J975">
            <v>5</v>
          </cell>
          <cell r="K975">
            <v>2</v>
          </cell>
        </row>
        <row r="976">
          <cell r="A976" t="str">
            <v>2020/11/25</v>
          </cell>
          <cell r="B976">
            <v>13797</v>
          </cell>
          <cell r="C976">
            <v>13872</v>
          </cell>
          <cell r="D976">
            <v>13783</v>
          </cell>
          <cell r="E976">
            <v>13869</v>
          </cell>
          <cell r="F976">
            <v>0.64506776835543955</v>
          </cell>
          <cell r="G976">
            <v>0.52185257664709717</v>
          </cell>
          <cell r="H976">
            <v>0.8089887640449438</v>
          </cell>
          <cell r="I976">
            <v>3</v>
          </cell>
          <cell r="J976">
            <v>9</v>
          </cell>
          <cell r="K976">
            <v>3</v>
          </cell>
        </row>
        <row r="977">
          <cell r="A977" t="str">
            <v>2020/11/24</v>
          </cell>
          <cell r="B977">
            <v>13874</v>
          </cell>
          <cell r="C977">
            <v>13892</v>
          </cell>
          <cell r="D977">
            <v>13817</v>
          </cell>
          <cell r="E977">
            <v>13868</v>
          </cell>
          <cell r="F977">
            <v>0.54057950122531362</v>
          </cell>
          <cell r="G977">
            <v>-4.3246360098025079E-2</v>
          </cell>
          <cell r="H977">
            <v>7.9999999999999974E-2</v>
          </cell>
          <cell r="I977">
            <v>2</v>
          </cell>
          <cell r="J977">
            <v>1</v>
          </cell>
          <cell r="K977">
            <v>2</v>
          </cell>
        </row>
        <row r="978">
          <cell r="A978" t="str">
            <v>2020/11/21</v>
          </cell>
          <cell r="B978">
            <v>13733</v>
          </cell>
          <cell r="C978">
            <v>13783</v>
          </cell>
          <cell r="D978">
            <v>13715</v>
          </cell>
          <cell r="E978">
            <v>13723</v>
          </cell>
          <cell r="F978">
            <v>0.49515764945751112</v>
          </cell>
          <cell r="G978">
            <v>-7.2817301390810454E-2</v>
          </cell>
          <cell r="H978">
            <v>0.14705882352941177</v>
          </cell>
          <cell r="I978">
            <v>2</v>
          </cell>
          <cell r="J978">
            <v>2</v>
          </cell>
          <cell r="K978">
            <v>2</v>
          </cell>
        </row>
        <row r="979">
          <cell r="A979" t="str">
            <v>2020/11/20</v>
          </cell>
          <cell r="B979">
            <v>13760</v>
          </cell>
          <cell r="C979">
            <v>13789</v>
          </cell>
          <cell r="D979">
            <v>13685</v>
          </cell>
          <cell r="E979">
            <v>13754</v>
          </cell>
          <cell r="F979">
            <v>0.7558139534883721</v>
          </cell>
          <cell r="G979">
            <v>-4.3604651162790699E-2</v>
          </cell>
          <cell r="H979">
            <v>5.7692307692307696E-2</v>
          </cell>
          <cell r="I979">
            <v>4</v>
          </cell>
          <cell r="J979">
            <v>1</v>
          </cell>
          <cell r="K979">
            <v>2</v>
          </cell>
        </row>
        <row r="980">
          <cell r="A980" t="str">
            <v>2020/11/19</v>
          </cell>
          <cell r="B980">
            <v>13708</v>
          </cell>
          <cell r="C980">
            <v>13838</v>
          </cell>
          <cell r="D980">
            <v>13704</v>
          </cell>
          <cell r="E980">
            <v>13741</v>
          </cell>
          <cell r="F980">
            <v>0.97753136854391598</v>
          </cell>
          <cell r="G980">
            <v>0.24073533702947186</v>
          </cell>
          <cell r="H980">
            <v>0.24626865671641793</v>
          </cell>
          <cell r="I980">
            <v>5</v>
          </cell>
          <cell r="J980">
            <v>3</v>
          </cell>
          <cell r="K980">
            <v>2</v>
          </cell>
        </row>
        <row r="981">
          <cell r="A981" t="str">
            <v>2020/11/18</v>
          </cell>
          <cell r="B981">
            <v>13631</v>
          </cell>
          <cell r="C981">
            <v>13682</v>
          </cell>
          <cell r="D981">
            <v>13600</v>
          </cell>
          <cell r="E981">
            <v>13646</v>
          </cell>
          <cell r="F981">
            <v>0.60156995084733333</v>
          </cell>
          <cell r="G981">
            <v>0.11004328369158536</v>
          </cell>
          <cell r="H981">
            <v>0.18292682926829268</v>
          </cell>
          <cell r="I981">
            <v>3</v>
          </cell>
          <cell r="J981">
            <v>2</v>
          </cell>
          <cell r="K981">
            <v>2</v>
          </cell>
        </row>
        <row r="982">
          <cell r="A982" t="str">
            <v>2020/11/17</v>
          </cell>
          <cell r="B982">
            <v>13579</v>
          </cell>
          <cell r="C982">
            <v>13768</v>
          </cell>
          <cell r="D982">
            <v>13545</v>
          </cell>
          <cell r="E982">
            <v>13678</v>
          </cell>
          <cell r="F982">
            <v>1.6422416967376094</v>
          </cell>
          <cell r="G982">
            <v>0.72906694160100149</v>
          </cell>
          <cell r="H982">
            <v>0.44394618834080718</v>
          </cell>
          <cell r="I982">
            <v>9</v>
          </cell>
          <cell r="J982">
            <v>5</v>
          </cell>
          <cell r="K982">
            <v>1</v>
          </cell>
        </row>
        <row r="983">
          <cell r="A983" t="str">
            <v>2020/11/14</v>
          </cell>
          <cell r="B983">
            <v>13293</v>
          </cell>
          <cell r="C983">
            <v>13370</v>
          </cell>
          <cell r="D983">
            <v>13292</v>
          </cell>
          <cell r="E983">
            <v>13362</v>
          </cell>
          <cell r="F983">
            <v>0.58677499435793279</v>
          </cell>
          <cell r="G983">
            <v>0.51907018731663279</v>
          </cell>
          <cell r="H983">
            <v>0.88461538461538447</v>
          </cell>
          <cell r="I983">
            <v>3</v>
          </cell>
          <cell r="J983">
            <v>9</v>
          </cell>
          <cell r="K983">
            <v>3</v>
          </cell>
        </row>
        <row r="984">
          <cell r="A984" t="str">
            <v>2020/11/13</v>
          </cell>
          <cell r="B984">
            <v>13234</v>
          </cell>
          <cell r="C984">
            <v>13296</v>
          </cell>
          <cell r="D984">
            <v>13205</v>
          </cell>
          <cell r="E984">
            <v>13210</v>
          </cell>
          <cell r="F984">
            <v>0.68762278978389002</v>
          </cell>
          <cell r="G984">
            <v>-0.18135106543750945</v>
          </cell>
          <cell r="H984">
            <v>0.26373626373626374</v>
          </cell>
          <cell r="I984">
            <v>4</v>
          </cell>
          <cell r="J984">
            <v>3</v>
          </cell>
          <cell r="K984">
            <v>2</v>
          </cell>
        </row>
        <row r="985">
          <cell r="A985" t="str">
            <v>2020/11/12</v>
          </cell>
          <cell r="B985">
            <v>13284</v>
          </cell>
          <cell r="C985">
            <v>13327</v>
          </cell>
          <cell r="D985">
            <v>13227</v>
          </cell>
          <cell r="E985">
            <v>13288</v>
          </cell>
          <cell r="F985">
            <v>0.75278530563083412</v>
          </cell>
          <cell r="G985">
            <v>3.0111412225233364E-2</v>
          </cell>
          <cell r="H985">
            <v>0.04</v>
          </cell>
          <cell r="I985">
            <v>4</v>
          </cell>
          <cell r="J985">
            <v>1</v>
          </cell>
          <cell r="K985">
            <v>2</v>
          </cell>
        </row>
        <row r="986">
          <cell r="A986" t="str">
            <v>2020/11/11</v>
          </cell>
          <cell r="B986">
            <v>13090</v>
          </cell>
          <cell r="C986">
            <v>13151</v>
          </cell>
          <cell r="D986">
            <v>13053</v>
          </cell>
          <cell r="E986">
            <v>13094</v>
          </cell>
          <cell r="F986">
            <v>0.74866310160427807</v>
          </cell>
          <cell r="G986">
            <v>3.0557677616501144E-2</v>
          </cell>
          <cell r="H986">
            <v>4.0816326530612242E-2</v>
          </cell>
          <cell r="I986">
            <v>4</v>
          </cell>
          <cell r="J986">
            <v>1</v>
          </cell>
          <cell r="K986">
            <v>2</v>
          </cell>
        </row>
        <row r="987">
          <cell r="A987" t="str">
            <v>2020/11/10</v>
          </cell>
          <cell r="B987">
            <v>13113</v>
          </cell>
          <cell r="C987">
            <v>13350</v>
          </cell>
          <cell r="D987">
            <v>13096</v>
          </cell>
          <cell r="E987">
            <v>13184</v>
          </cell>
          <cell r="F987">
            <v>1.9370090749637765</v>
          </cell>
          <cell r="G987">
            <v>0.54144741859223666</v>
          </cell>
          <cell r="H987">
            <v>0.27952755905511806</v>
          </cell>
          <cell r="I987">
            <v>10</v>
          </cell>
          <cell r="J987">
            <v>3</v>
          </cell>
          <cell r="K987">
            <v>1</v>
          </cell>
        </row>
        <row r="988">
          <cell r="A988" t="str">
            <v>2020/11/07</v>
          </cell>
          <cell r="B988">
            <v>12942</v>
          </cell>
          <cell r="C988">
            <v>13004</v>
          </cell>
          <cell r="D988">
            <v>12923</v>
          </cell>
          <cell r="E988">
            <v>12993</v>
          </cell>
          <cell r="F988">
            <v>0.62586926286509037</v>
          </cell>
          <cell r="G988">
            <v>0.39406583217431623</v>
          </cell>
          <cell r="H988">
            <v>0.62962962962962976</v>
          </cell>
          <cell r="I988">
            <v>3</v>
          </cell>
          <cell r="J988">
            <v>7</v>
          </cell>
          <cell r="K988">
            <v>3</v>
          </cell>
        </row>
        <row r="989">
          <cell r="A989" t="str">
            <v>2020/11/06</v>
          </cell>
          <cell r="B989">
            <v>12891</v>
          </cell>
          <cell r="C989">
            <v>12982</v>
          </cell>
          <cell r="D989">
            <v>12888</v>
          </cell>
          <cell r="E989">
            <v>12961</v>
          </cell>
          <cell r="F989">
            <v>0.72919090838569545</v>
          </cell>
          <cell r="G989">
            <v>0.54301450624466685</v>
          </cell>
          <cell r="H989">
            <v>0.74468085106382986</v>
          </cell>
          <cell r="I989">
            <v>4</v>
          </cell>
          <cell r="J989">
            <v>8</v>
          </cell>
          <cell r="K989">
            <v>3</v>
          </cell>
        </row>
        <row r="990">
          <cell r="A990" t="str">
            <v>2020/11/05</v>
          </cell>
          <cell r="B990">
            <v>12848</v>
          </cell>
          <cell r="C990">
            <v>12950</v>
          </cell>
          <cell r="D990">
            <v>12804</v>
          </cell>
          <cell r="E990">
            <v>12908</v>
          </cell>
          <cell r="F990">
            <v>1.1363636363636365</v>
          </cell>
          <cell r="G990">
            <v>0.46699875466998753</v>
          </cell>
          <cell r="H990">
            <v>0.41095890410958896</v>
          </cell>
          <cell r="I990">
            <v>7</v>
          </cell>
          <cell r="J990">
            <v>5</v>
          </cell>
          <cell r="K990">
            <v>1</v>
          </cell>
        </row>
        <row r="991">
          <cell r="A991" t="str">
            <v>2020/11/04</v>
          </cell>
          <cell r="B991">
            <v>12696</v>
          </cell>
          <cell r="C991">
            <v>12785</v>
          </cell>
          <cell r="D991">
            <v>12686</v>
          </cell>
          <cell r="E991">
            <v>12774</v>
          </cell>
          <cell r="F991">
            <v>0.77977315689981097</v>
          </cell>
          <cell r="G991">
            <v>0.61436672967863892</v>
          </cell>
          <cell r="H991">
            <v>0.78787878787878785</v>
          </cell>
          <cell r="I991">
            <v>5</v>
          </cell>
          <cell r="J991">
            <v>8</v>
          </cell>
          <cell r="K991">
            <v>3</v>
          </cell>
        </row>
        <row r="992">
          <cell r="A992" t="str">
            <v>2020/11/03</v>
          </cell>
          <cell r="B992">
            <v>12510</v>
          </cell>
          <cell r="C992">
            <v>12587</v>
          </cell>
          <cell r="D992">
            <v>12496</v>
          </cell>
          <cell r="E992">
            <v>12572</v>
          </cell>
          <cell r="F992">
            <v>0.72741806554756194</v>
          </cell>
          <cell r="G992">
            <v>0.49560351718625095</v>
          </cell>
          <cell r="H992">
            <v>0.68131868131868123</v>
          </cell>
          <cell r="I992">
            <v>4</v>
          </cell>
          <cell r="J992">
            <v>7</v>
          </cell>
          <cell r="K992">
            <v>3</v>
          </cell>
        </row>
        <row r="993">
          <cell r="A993" t="str">
            <v>2020/10/31</v>
          </cell>
          <cell r="B993">
            <v>12395</v>
          </cell>
          <cell r="C993">
            <v>12486</v>
          </cell>
          <cell r="D993">
            <v>12370</v>
          </cell>
          <cell r="E993">
            <v>12469</v>
          </cell>
          <cell r="F993">
            <v>0.93586123436869695</v>
          </cell>
          <cell r="G993">
            <v>0.59701492537313439</v>
          </cell>
          <cell r="H993">
            <v>0.63793103448275879</v>
          </cell>
          <cell r="I993">
            <v>5</v>
          </cell>
          <cell r="J993">
            <v>7</v>
          </cell>
          <cell r="K993">
            <v>3</v>
          </cell>
        </row>
        <row r="994">
          <cell r="A994" t="str">
            <v>2020/10/30</v>
          </cell>
          <cell r="B994">
            <v>12600</v>
          </cell>
          <cell r="C994">
            <v>12634</v>
          </cell>
          <cell r="D994">
            <v>12515</v>
          </cell>
          <cell r="E994">
            <v>12578</v>
          </cell>
          <cell r="F994">
            <v>0.94444444444444442</v>
          </cell>
          <cell r="G994">
            <v>-0.17460317460317459</v>
          </cell>
          <cell r="H994">
            <v>0.18487394957983191</v>
          </cell>
          <cell r="I994">
            <v>5</v>
          </cell>
          <cell r="J994">
            <v>2</v>
          </cell>
          <cell r="K994">
            <v>2</v>
          </cell>
        </row>
        <row r="995">
          <cell r="A995" t="str">
            <v>2020/10/29</v>
          </cell>
          <cell r="B995">
            <v>12733</v>
          </cell>
          <cell r="C995">
            <v>12743</v>
          </cell>
          <cell r="D995">
            <v>12555</v>
          </cell>
          <cell r="E995">
            <v>12574</v>
          </cell>
          <cell r="F995">
            <v>1.4764784418440273</v>
          </cell>
          <cell r="G995">
            <v>-1.2487237885808529</v>
          </cell>
          <cell r="H995">
            <v>0.8457446808510638</v>
          </cell>
          <cell r="I995">
            <v>8</v>
          </cell>
          <cell r="J995">
            <v>9</v>
          </cell>
          <cell r="K995">
            <v>4</v>
          </cell>
        </row>
        <row r="996">
          <cell r="A996" t="str">
            <v>2020/10/28</v>
          </cell>
          <cell r="B996">
            <v>12813</v>
          </cell>
          <cell r="C996">
            <v>12819</v>
          </cell>
          <cell r="D996">
            <v>12786</v>
          </cell>
          <cell r="E996">
            <v>12797</v>
          </cell>
          <cell r="F996">
            <v>0.25755092484195735</v>
          </cell>
          <cell r="G996">
            <v>-0.12487317568094904</v>
          </cell>
          <cell r="H996">
            <v>0.48484848484848492</v>
          </cell>
          <cell r="I996">
            <v>1</v>
          </cell>
          <cell r="J996">
            <v>5</v>
          </cell>
          <cell r="K996">
            <v>2</v>
          </cell>
        </row>
        <row r="997">
          <cell r="A997" t="str">
            <v>2020/10/27</v>
          </cell>
          <cell r="B997">
            <v>12855</v>
          </cell>
          <cell r="C997">
            <v>12867</v>
          </cell>
          <cell r="D997">
            <v>12747</v>
          </cell>
          <cell r="E997">
            <v>12796</v>
          </cell>
          <cell r="F997">
            <v>0.93348891481913643</v>
          </cell>
          <cell r="G997">
            <v>-0.45896538311940877</v>
          </cell>
          <cell r="H997">
            <v>0.4916666666666667</v>
          </cell>
          <cell r="I997">
            <v>5</v>
          </cell>
          <cell r="J997">
            <v>5</v>
          </cell>
          <cell r="K997">
            <v>2</v>
          </cell>
        </row>
        <row r="998">
          <cell r="A998" t="str">
            <v>2020/10/24</v>
          </cell>
          <cell r="B998">
            <v>12829</v>
          </cell>
          <cell r="C998">
            <v>12879</v>
          </cell>
          <cell r="D998">
            <v>12825</v>
          </cell>
          <cell r="E998">
            <v>12866</v>
          </cell>
          <cell r="F998">
            <v>0.42092135006625614</v>
          </cell>
          <cell r="G998">
            <v>0.28840907319354586</v>
          </cell>
          <cell r="H998">
            <v>0.68518518518518512</v>
          </cell>
          <cell r="I998">
            <v>1</v>
          </cell>
          <cell r="J998">
            <v>7</v>
          </cell>
          <cell r="K998">
            <v>3</v>
          </cell>
        </row>
        <row r="999">
          <cell r="A999" t="str">
            <v>2020/10/23</v>
          </cell>
          <cell r="B999">
            <v>12837</v>
          </cell>
          <cell r="C999">
            <v>12894</v>
          </cell>
          <cell r="D999">
            <v>12831</v>
          </cell>
          <cell r="E999">
            <v>12865</v>
          </cell>
          <cell r="F999">
            <v>0.49076887123159618</v>
          </cell>
          <cell r="G999">
            <v>0.21811949832515384</v>
          </cell>
          <cell r="H999">
            <v>0.44444444444444442</v>
          </cell>
          <cell r="I999">
            <v>2</v>
          </cell>
          <cell r="J999">
            <v>5</v>
          </cell>
          <cell r="K999">
            <v>2</v>
          </cell>
        </row>
        <row r="1000">
          <cell r="A1000" t="str">
            <v>2020/10/22</v>
          </cell>
          <cell r="B1000">
            <v>12820</v>
          </cell>
          <cell r="C1000">
            <v>12823</v>
          </cell>
          <cell r="D1000">
            <v>12758</v>
          </cell>
          <cell r="E1000">
            <v>12795</v>
          </cell>
          <cell r="F1000">
            <v>0.50702028081123252</v>
          </cell>
          <cell r="G1000">
            <v>-0.19500780031201248</v>
          </cell>
          <cell r="H1000">
            <v>0.38461538461538458</v>
          </cell>
          <cell r="I1000">
            <v>2</v>
          </cell>
          <cell r="J1000">
            <v>4</v>
          </cell>
          <cell r="K1000">
            <v>2</v>
          </cell>
        </row>
        <row r="1001">
          <cell r="A1001" t="str">
            <v>2020/10/21</v>
          </cell>
          <cell r="B1001">
            <v>12868</v>
          </cell>
          <cell r="C1001">
            <v>12930</v>
          </cell>
          <cell r="D1001">
            <v>12847</v>
          </cell>
          <cell r="E1001">
            <v>12877</v>
          </cell>
          <cell r="F1001">
            <v>0.64501087970158533</v>
          </cell>
          <cell r="G1001">
            <v>6.9940938762822508E-2</v>
          </cell>
          <cell r="H1001">
            <v>0.10843373493975904</v>
          </cell>
          <cell r="I1001">
            <v>3</v>
          </cell>
          <cell r="J1001">
            <v>2</v>
          </cell>
          <cell r="K1001">
            <v>2</v>
          </cell>
        </row>
        <row r="1002">
          <cell r="A1002" t="str">
            <v>2020/10/20</v>
          </cell>
          <cell r="B1002">
            <v>12899</v>
          </cell>
          <cell r="C1002">
            <v>12928</v>
          </cell>
          <cell r="D1002">
            <v>12813</v>
          </cell>
          <cell r="E1002">
            <v>12833</v>
          </cell>
          <cell r="F1002">
            <v>0.89154197999844942</v>
          </cell>
          <cell r="G1002">
            <v>-0.51166757112954486</v>
          </cell>
          <cell r="H1002">
            <v>0.57391304347826089</v>
          </cell>
          <cell r="I1002">
            <v>5</v>
          </cell>
          <cell r="J1002">
            <v>6</v>
          </cell>
          <cell r="K1002">
            <v>2</v>
          </cell>
        </row>
        <row r="1003">
          <cell r="A1003" t="str">
            <v>2020/10/17</v>
          </cell>
          <cell r="B1003">
            <v>12744</v>
          </cell>
          <cell r="C1003">
            <v>12777</v>
          </cell>
          <cell r="D1003">
            <v>12727</v>
          </cell>
          <cell r="E1003">
            <v>12743</v>
          </cell>
          <cell r="F1003">
            <v>0.39234149403640933</v>
          </cell>
          <cell r="G1003">
            <v>-7.8468298807281862E-3</v>
          </cell>
          <cell r="H1003">
            <v>0.02</v>
          </cell>
          <cell r="I1003">
            <v>1</v>
          </cell>
          <cell r="J1003">
            <v>1</v>
          </cell>
          <cell r="K1003">
            <v>2</v>
          </cell>
        </row>
        <row r="1004">
          <cell r="A1004" t="str">
            <v>2020/10/16</v>
          </cell>
          <cell r="B1004">
            <v>12819</v>
          </cell>
          <cell r="C1004">
            <v>12841</v>
          </cell>
          <cell r="D1004">
            <v>12750</v>
          </cell>
          <cell r="E1004">
            <v>12830</v>
          </cell>
          <cell r="F1004">
            <v>0.70988376628442151</v>
          </cell>
          <cell r="G1004">
            <v>8.581012559482018E-2</v>
          </cell>
          <cell r="H1004">
            <v>0.12087912087912088</v>
          </cell>
          <cell r="I1004">
            <v>4</v>
          </cell>
          <cell r="J1004">
            <v>2</v>
          </cell>
          <cell r="K1004">
            <v>2</v>
          </cell>
        </row>
        <row r="1005">
          <cell r="A1005" t="str">
            <v>2020/10/14</v>
          </cell>
          <cell r="B1005">
            <v>12908</v>
          </cell>
          <cell r="C1005">
            <v>12955</v>
          </cell>
          <cell r="D1005">
            <v>12887</v>
          </cell>
          <cell r="E1005">
            <v>12907</v>
          </cell>
          <cell r="F1005">
            <v>0.52680508211961574</v>
          </cell>
          <cell r="G1005">
            <v>-7.7471335605825845E-3</v>
          </cell>
          <cell r="H1005">
            <v>1.4705882352941176E-2</v>
          </cell>
          <cell r="I1005">
            <v>2</v>
          </cell>
          <cell r="J1005">
            <v>1</v>
          </cell>
          <cell r="K1005">
            <v>2</v>
          </cell>
        </row>
        <row r="1006">
          <cell r="A1006" t="str">
            <v>2020/10/13</v>
          </cell>
          <cell r="B1006">
            <v>12911</v>
          </cell>
          <cell r="C1006">
            <v>12984</v>
          </cell>
          <cell r="D1006">
            <v>12903</v>
          </cell>
          <cell r="E1006">
            <v>12979</v>
          </cell>
          <cell r="F1006">
            <v>0.6273720083649601</v>
          </cell>
          <cell r="G1006">
            <v>0.52668267368910238</v>
          </cell>
          <cell r="H1006">
            <v>0.83950617283950624</v>
          </cell>
          <cell r="I1006">
            <v>3</v>
          </cell>
          <cell r="J1006">
            <v>9</v>
          </cell>
          <cell r="K1006">
            <v>3</v>
          </cell>
        </row>
        <row r="1007">
          <cell r="A1007" t="str">
            <v>2020/10/09</v>
          </cell>
          <cell r="B1007">
            <v>12893</v>
          </cell>
          <cell r="C1007">
            <v>12935</v>
          </cell>
          <cell r="D1007">
            <v>12840</v>
          </cell>
          <cell r="E1007">
            <v>12865</v>
          </cell>
          <cell r="F1007">
            <v>0.73683394089816179</v>
          </cell>
          <cell r="G1007">
            <v>-0.21717210889630034</v>
          </cell>
          <cell r="H1007">
            <v>0.29473684210526319</v>
          </cell>
          <cell r="I1007">
            <v>4</v>
          </cell>
          <cell r="J1007">
            <v>3</v>
          </cell>
          <cell r="K1007">
            <v>2</v>
          </cell>
        </row>
        <row r="1008">
          <cell r="A1008" t="str">
            <v>2020/10/08</v>
          </cell>
          <cell r="B1008">
            <v>12761</v>
          </cell>
          <cell r="C1008">
            <v>12859</v>
          </cell>
          <cell r="D1008">
            <v>12758</v>
          </cell>
          <cell r="E1008">
            <v>12837</v>
          </cell>
          <cell r="F1008">
            <v>0.79147402241203668</v>
          </cell>
          <cell r="G1008">
            <v>0.59556461092390878</v>
          </cell>
          <cell r="H1008">
            <v>0.75247524752475248</v>
          </cell>
          <cell r="I1008">
            <v>5</v>
          </cell>
          <cell r="J1008">
            <v>8</v>
          </cell>
          <cell r="K1008">
            <v>3</v>
          </cell>
        </row>
        <row r="1009">
          <cell r="A1009" t="str">
            <v>2020/10/07</v>
          </cell>
          <cell r="B1009">
            <v>12679</v>
          </cell>
          <cell r="C1009">
            <v>12733</v>
          </cell>
          <cell r="D1009">
            <v>12600</v>
          </cell>
          <cell r="E1009">
            <v>12600</v>
          </cell>
          <cell r="F1009">
            <v>1.0489786260746115</v>
          </cell>
          <cell r="G1009">
            <v>-0.6230775297736415</v>
          </cell>
          <cell r="H1009">
            <v>0.59398496240601517</v>
          </cell>
          <cell r="I1009">
            <v>6</v>
          </cell>
          <cell r="J1009">
            <v>6</v>
          </cell>
          <cell r="K1009">
            <v>1</v>
          </cell>
        </row>
        <row r="1010">
          <cell r="A1010" t="str">
            <v>2020/10/06</v>
          </cell>
          <cell r="B1010">
            <v>12520</v>
          </cell>
          <cell r="C1010">
            <v>12632</v>
          </cell>
          <cell r="D1010">
            <v>12490</v>
          </cell>
          <cell r="E1010">
            <v>12623</v>
          </cell>
          <cell r="F1010">
            <v>1.134185303514377</v>
          </cell>
          <cell r="G1010">
            <v>0.82268370607028762</v>
          </cell>
          <cell r="H1010">
            <v>0.72535211267605648</v>
          </cell>
          <cell r="I1010">
            <v>7</v>
          </cell>
          <cell r="J1010">
            <v>8</v>
          </cell>
          <cell r="K1010">
            <v>4</v>
          </cell>
        </row>
        <row r="1011">
          <cell r="A1011" t="str">
            <v>2020/10/01</v>
          </cell>
          <cell r="B1011">
            <v>12472</v>
          </cell>
          <cell r="C1011">
            <v>12573</v>
          </cell>
          <cell r="D1011">
            <v>12459</v>
          </cell>
          <cell r="E1011">
            <v>12524</v>
          </cell>
          <cell r="F1011">
            <v>0.91404746632456713</v>
          </cell>
          <cell r="G1011">
            <v>0.41693393200769718</v>
          </cell>
          <cell r="H1011">
            <v>0.45614035087719285</v>
          </cell>
          <cell r="I1011">
            <v>5</v>
          </cell>
          <cell r="J1011">
            <v>5</v>
          </cell>
          <cell r="K1011">
            <v>2</v>
          </cell>
        </row>
        <row r="1012">
          <cell r="A1012" t="str">
            <v>2020/09/30</v>
          </cell>
          <cell r="B1012">
            <v>12409</v>
          </cell>
          <cell r="C1012">
            <v>12493</v>
          </cell>
          <cell r="D1012">
            <v>12371</v>
          </cell>
          <cell r="E1012">
            <v>12455</v>
          </cell>
          <cell r="F1012">
            <v>0.98315738576839395</v>
          </cell>
          <cell r="G1012">
            <v>0.37069868643726328</v>
          </cell>
          <cell r="H1012">
            <v>0.37704918032786883</v>
          </cell>
          <cell r="I1012">
            <v>5</v>
          </cell>
          <cell r="J1012">
            <v>4</v>
          </cell>
          <cell r="K1012">
            <v>2</v>
          </cell>
        </row>
        <row r="1013">
          <cell r="A1013" t="str">
            <v>2020/09/29</v>
          </cell>
          <cell r="B1013">
            <v>12419</v>
          </cell>
          <cell r="C1013">
            <v>12485</v>
          </cell>
          <cell r="D1013">
            <v>12406</v>
          </cell>
          <cell r="E1013">
            <v>12462</v>
          </cell>
          <cell r="F1013">
            <v>0.63612207102021101</v>
          </cell>
          <cell r="G1013">
            <v>0.34624365890973507</v>
          </cell>
          <cell r="H1013">
            <v>0.54430379746835433</v>
          </cell>
          <cell r="I1013">
            <v>3</v>
          </cell>
          <cell r="J1013">
            <v>6</v>
          </cell>
          <cell r="K1013">
            <v>2</v>
          </cell>
        </row>
        <row r="1014">
          <cell r="A1014" t="str">
            <v>2020/09/26</v>
          </cell>
          <cell r="B1014">
            <v>12209</v>
          </cell>
          <cell r="C1014">
            <v>12272</v>
          </cell>
          <cell r="D1014">
            <v>12127</v>
          </cell>
          <cell r="E1014">
            <v>12267</v>
          </cell>
          <cell r="F1014">
            <v>1.1876484560570071</v>
          </cell>
          <cell r="G1014">
            <v>0.47505938242280288</v>
          </cell>
          <cell r="H1014">
            <v>0.4</v>
          </cell>
          <cell r="I1014">
            <v>7</v>
          </cell>
          <cell r="J1014">
            <v>5</v>
          </cell>
          <cell r="K1014">
            <v>1</v>
          </cell>
        </row>
        <row r="1015">
          <cell r="A1015" t="str">
            <v>2020/09/25</v>
          </cell>
          <cell r="B1015">
            <v>12168</v>
          </cell>
          <cell r="C1015">
            <v>12285</v>
          </cell>
          <cell r="D1015">
            <v>12050</v>
          </cell>
          <cell r="E1015">
            <v>12252</v>
          </cell>
          <cell r="F1015">
            <v>1.9312952005259696</v>
          </cell>
          <cell r="G1015">
            <v>0.69033530571992108</v>
          </cell>
          <cell r="H1015">
            <v>0.35744680851063831</v>
          </cell>
          <cell r="I1015">
            <v>10</v>
          </cell>
          <cell r="J1015">
            <v>4</v>
          </cell>
          <cell r="K1015">
            <v>1</v>
          </cell>
        </row>
        <row r="1016">
          <cell r="A1016" t="str">
            <v>2020/09/24</v>
          </cell>
          <cell r="B1016">
            <v>12526</v>
          </cell>
          <cell r="C1016">
            <v>12567</v>
          </cell>
          <cell r="D1016">
            <v>12386</v>
          </cell>
          <cell r="E1016">
            <v>12420</v>
          </cell>
          <cell r="F1016">
            <v>1.4449944116238225</v>
          </cell>
          <cell r="G1016">
            <v>-0.84623982117196239</v>
          </cell>
          <cell r="H1016">
            <v>0.58563535911602216</v>
          </cell>
          <cell r="I1016">
            <v>8</v>
          </cell>
          <cell r="J1016">
            <v>6</v>
          </cell>
          <cell r="K1016">
            <v>1</v>
          </cell>
        </row>
        <row r="1017">
          <cell r="A1017" t="str">
            <v>2020/09/23</v>
          </cell>
          <cell r="B1017">
            <v>12500</v>
          </cell>
          <cell r="C1017">
            <v>12575</v>
          </cell>
          <cell r="D1017">
            <v>12459</v>
          </cell>
          <cell r="E1017">
            <v>12565</v>
          </cell>
          <cell r="F1017">
            <v>0.92800000000000005</v>
          </cell>
          <cell r="G1017">
            <v>0.52</v>
          </cell>
          <cell r="H1017">
            <v>0.56034482758620685</v>
          </cell>
          <cell r="I1017">
            <v>5</v>
          </cell>
          <cell r="J1017">
            <v>6</v>
          </cell>
          <cell r="K1017">
            <v>2</v>
          </cell>
        </row>
        <row r="1018">
          <cell r="A1018" t="str">
            <v>2020/09/22</v>
          </cell>
          <cell r="B1018">
            <v>12659</v>
          </cell>
          <cell r="C1018">
            <v>12675</v>
          </cell>
          <cell r="D1018">
            <v>12504</v>
          </cell>
          <cell r="E1018">
            <v>12632</v>
          </cell>
          <cell r="F1018">
            <v>1.3508176001263923</v>
          </cell>
          <cell r="G1018">
            <v>-0.21328698949364089</v>
          </cell>
          <cell r="H1018">
            <v>0.15789473684210525</v>
          </cell>
          <cell r="I1018">
            <v>8</v>
          </cell>
          <cell r="J1018">
            <v>2</v>
          </cell>
          <cell r="K1018">
            <v>1</v>
          </cell>
        </row>
        <row r="1019">
          <cell r="A1019" t="str">
            <v>2020/09/19</v>
          </cell>
          <cell r="B1019">
            <v>12832</v>
          </cell>
          <cell r="C1019">
            <v>12843</v>
          </cell>
          <cell r="D1019">
            <v>12735</v>
          </cell>
          <cell r="E1019">
            <v>12774</v>
          </cell>
          <cell r="F1019">
            <v>0.84164588528678297</v>
          </cell>
          <cell r="G1019">
            <v>-0.45199501246882795</v>
          </cell>
          <cell r="H1019">
            <v>0.53703703703703709</v>
          </cell>
          <cell r="I1019">
            <v>5</v>
          </cell>
          <cell r="J1019">
            <v>6</v>
          </cell>
          <cell r="K1019">
            <v>2</v>
          </cell>
        </row>
        <row r="1020">
          <cell r="A1020" t="str">
            <v>2020/09/18</v>
          </cell>
          <cell r="B1020">
            <v>12783</v>
          </cell>
          <cell r="C1020">
            <v>12837</v>
          </cell>
          <cell r="D1020">
            <v>12760</v>
          </cell>
          <cell r="E1020">
            <v>12832</v>
          </cell>
          <cell r="F1020">
            <v>0.60236251271219587</v>
          </cell>
          <cell r="G1020">
            <v>0.38332159899867013</v>
          </cell>
          <cell r="H1020">
            <v>0.63636363636363646</v>
          </cell>
          <cell r="I1020">
            <v>3</v>
          </cell>
          <cell r="J1020">
            <v>7</v>
          </cell>
          <cell r="K1020">
            <v>3</v>
          </cell>
        </row>
        <row r="1021">
          <cell r="A1021" t="str">
            <v>2020/09/17</v>
          </cell>
          <cell r="B1021">
            <v>12909</v>
          </cell>
          <cell r="C1021">
            <v>12957</v>
          </cell>
          <cell r="D1021">
            <v>12870</v>
          </cell>
          <cell r="E1021">
            <v>12881</v>
          </cell>
          <cell r="F1021">
            <v>0.67394840808738088</v>
          </cell>
          <cell r="G1021">
            <v>-0.21690293593616855</v>
          </cell>
          <cell r="H1021">
            <v>0.32183908045977011</v>
          </cell>
          <cell r="I1021">
            <v>4</v>
          </cell>
          <cell r="J1021">
            <v>4</v>
          </cell>
          <cell r="K1021">
            <v>2</v>
          </cell>
        </row>
        <row r="1022">
          <cell r="A1022" t="str">
            <v>2020/09/16</v>
          </cell>
          <cell r="B1022">
            <v>12845</v>
          </cell>
          <cell r="C1022">
            <v>12985</v>
          </cell>
          <cell r="D1022">
            <v>12840</v>
          </cell>
          <cell r="E1022">
            <v>12943</v>
          </cell>
          <cell r="F1022">
            <v>1.1288439081354613</v>
          </cell>
          <cell r="G1022">
            <v>0.76294277929155307</v>
          </cell>
          <cell r="H1022">
            <v>0.67586206896551715</v>
          </cell>
          <cell r="I1022">
            <v>7</v>
          </cell>
          <cell r="J1022">
            <v>7</v>
          </cell>
          <cell r="K1022">
            <v>4</v>
          </cell>
        </row>
        <row r="1023">
          <cell r="A1023" t="str">
            <v>2020/09/15</v>
          </cell>
          <cell r="B1023">
            <v>12795</v>
          </cell>
          <cell r="C1023">
            <v>12818</v>
          </cell>
          <cell r="D1023">
            <v>12767</v>
          </cell>
          <cell r="E1023">
            <v>12794</v>
          </cell>
          <cell r="F1023">
            <v>0.39859320046893315</v>
          </cell>
          <cell r="G1023">
            <v>-7.8155529503712382E-3</v>
          </cell>
          <cell r="H1023">
            <v>1.9607843137254902E-2</v>
          </cell>
          <cell r="I1023">
            <v>1</v>
          </cell>
          <cell r="J1023">
            <v>1</v>
          </cell>
          <cell r="K1023">
            <v>2</v>
          </cell>
        </row>
        <row r="1024">
          <cell r="A1024" t="str">
            <v>2020/09/12</v>
          </cell>
          <cell r="B1024">
            <v>12656</v>
          </cell>
          <cell r="C1024">
            <v>12679</v>
          </cell>
          <cell r="D1024">
            <v>12582</v>
          </cell>
          <cell r="E1024">
            <v>12634</v>
          </cell>
          <cell r="F1024">
            <v>0.76643489254108721</v>
          </cell>
          <cell r="G1024">
            <v>-0.1738305941845765</v>
          </cell>
          <cell r="H1024">
            <v>0.22680412371134023</v>
          </cell>
          <cell r="I1024">
            <v>5</v>
          </cell>
          <cell r="J1024">
            <v>3</v>
          </cell>
          <cell r="K1024">
            <v>2</v>
          </cell>
        </row>
        <row r="1025">
          <cell r="A1025" t="str">
            <v>2020/09/11</v>
          </cell>
          <cell r="B1025">
            <v>12711</v>
          </cell>
          <cell r="C1025">
            <v>12736</v>
          </cell>
          <cell r="D1025">
            <v>12592</v>
          </cell>
          <cell r="E1025">
            <v>12622</v>
          </cell>
          <cell r="F1025">
            <v>1.1328770356384235</v>
          </cell>
          <cell r="G1025">
            <v>-0.70018094563763666</v>
          </cell>
          <cell r="H1025">
            <v>0.61805555555555547</v>
          </cell>
          <cell r="I1025">
            <v>7</v>
          </cell>
          <cell r="J1025">
            <v>7</v>
          </cell>
          <cell r="K1025">
            <v>4</v>
          </cell>
        </row>
        <row r="1026">
          <cell r="A1026" t="str">
            <v>2020/09/10</v>
          </cell>
          <cell r="B1026">
            <v>12574</v>
          </cell>
          <cell r="C1026">
            <v>12688</v>
          </cell>
          <cell r="D1026">
            <v>12568</v>
          </cell>
          <cell r="E1026">
            <v>12675</v>
          </cell>
          <cell r="F1026">
            <v>0.9543502465404804</v>
          </cell>
          <cell r="G1026">
            <v>0.80324479083823763</v>
          </cell>
          <cell r="H1026">
            <v>0.84166666666666667</v>
          </cell>
          <cell r="I1026">
            <v>5</v>
          </cell>
          <cell r="J1026">
            <v>9</v>
          </cell>
          <cell r="K1026">
            <v>3</v>
          </cell>
        </row>
        <row r="1027">
          <cell r="A1027" t="str">
            <v>2020/09/09</v>
          </cell>
          <cell r="B1027">
            <v>12681</v>
          </cell>
          <cell r="C1027">
            <v>12699</v>
          </cell>
          <cell r="D1027">
            <v>12530</v>
          </cell>
          <cell r="E1027">
            <v>12541</v>
          </cell>
          <cell r="F1027">
            <v>1.3327024682596009</v>
          </cell>
          <cell r="G1027">
            <v>-1.1040138790316223</v>
          </cell>
          <cell r="H1027">
            <v>0.82840236686390545</v>
          </cell>
          <cell r="I1027">
            <v>8</v>
          </cell>
          <cell r="J1027">
            <v>9</v>
          </cell>
          <cell r="K1027">
            <v>4</v>
          </cell>
        </row>
        <row r="1028">
          <cell r="A1028" t="str">
            <v>2020/09/08</v>
          </cell>
          <cell r="B1028">
            <v>12561</v>
          </cell>
          <cell r="C1028">
            <v>12656</v>
          </cell>
          <cell r="D1028">
            <v>12537</v>
          </cell>
          <cell r="E1028">
            <v>12636</v>
          </cell>
          <cell r="F1028">
            <v>0.94737680121009471</v>
          </cell>
          <cell r="G1028">
            <v>0.59708621925005978</v>
          </cell>
          <cell r="H1028">
            <v>0.63025210084033623</v>
          </cell>
          <cell r="I1028">
            <v>5</v>
          </cell>
          <cell r="J1028">
            <v>7</v>
          </cell>
          <cell r="K1028">
            <v>3</v>
          </cell>
        </row>
        <row r="1029">
          <cell r="A1029" t="str">
            <v>2020/09/05</v>
          </cell>
          <cell r="B1029">
            <v>12607</v>
          </cell>
          <cell r="C1029">
            <v>12671</v>
          </cell>
          <cell r="D1029">
            <v>12497</v>
          </cell>
          <cell r="E1029">
            <v>12581</v>
          </cell>
          <cell r="F1029">
            <v>1.3801856111683986</v>
          </cell>
          <cell r="G1029">
            <v>-0.20623463155389865</v>
          </cell>
          <cell r="H1029">
            <v>0.14942528735632185</v>
          </cell>
          <cell r="I1029">
            <v>8</v>
          </cell>
          <cell r="J1029">
            <v>2</v>
          </cell>
          <cell r="K1029">
            <v>1</v>
          </cell>
        </row>
        <row r="1030">
          <cell r="A1030" t="str">
            <v>2020/09/04</v>
          </cell>
          <cell r="B1030">
            <v>12745</v>
          </cell>
          <cell r="C1030">
            <v>12758</v>
          </cell>
          <cell r="D1030">
            <v>12484</v>
          </cell>
          <cell r="E1030">
            <v>12580</v>
          </cell>
          <cell r="F1030">
            <v>2.1498626912514713</v>
          </cell>
          <cell r="G1030">
            <v>-1.2946253432718713</v>
          </cell>
          <cell r="H1030">
            <v>0.6021897810218978</v>
          </cell>
          <cell r="I1030">
            <v>10</v>
          </cell>
          <cell r="J1030">
            <v>7</v>
          </cell>
          <cell r="K1030">
            <v>4</v>
          </cell>
        </row>
        <row r="1031">
          <cell r="A1031" t="str">
            <v>2020/09/03</v>
          </cell>
          <cell r="B1031">
            <v>12691</v>
          </cell>
          <cell r="C1031">
            <v>12797</v>
          </cell>
          <cell r="D1031">
            <v>12650</v>
          </cell>
          <cell r="E1031">
            <v>12769</v>
          </cell>
          <cell r="F1031">
            <v>1.1583011583011582</v>
          </cell>
          <cell r="G1031">
            <v>0.61460877787408397</v>
          </cell>
          <cell r="H1031">
            <v>0.53061224489795922</v>
          </cell>
          <cell r="I1031">
            <v>7</v>
          </cell>
          <cell r="J1031">
            <v>6</v>
          </cell>
          <cell r="K1031">
            <v>1</v>
          </cell>
        </row>
        <row r="1032">
          <cell r="A1032" t="str">
            <v>2020/09/02</v>
          </cell>
          <cell r="B1032">
            <v>12694</v>
          </cell>
          <cell r="C1032">
            <v>12738</v>
          </cell>
          <cell r="D1032">
            <v>12665</v>
          </cell>
          <cell r="E1032">
            <v>12736</v>
          </cell>
          <cell r="F1032">
            <v>0.57507483850638097</v>
          </cell>
          <cell r="G1032">
            <v>0.33086497557901368</v>
          </cell>
          <cell r="H1032">
            <v>0.57534246575342463</v>
          </cell>
          <cell r="I1032">
            <v>3</v>
          </cell>
          <cell r="J1032">
            <v>6</v>
          </cell>
          <cell r="K1032">
            <v>2</v>
          </cell>
        </row>
        <row r="1033">
          <cell r="A1033" t="str">
            <v>2020/09/01</v>
          </cell>
          <cell r="B1033">
            <v>12567</v>
          </cell>
          <cell r="C1033">
            <v>12587</v>
          </cell>
          <cell r="D1033">
            <v>12476</v>
          </cell>
          <cell r="E1033">
            <v>12550</v>
          </cell>
          <cell r="F1033">
            <v>0.88326569587013604</v>
          </cell>
          <cell r="G1033">
            <v>-0.13527492639452535</v>
          </cell>
          <cell r="H1033">
            <v>0.15315315315315317</v>
          </cell>
          <cell r="I1033">
            <v>5</v>
          </cell>
          <cell r="J1033">
            <v>2</v>
          </cell>
          <cell r="K1033">
            <v>2</v>
          </cell>
        </row>
        <row r="1034">
          <cell r="A1034" t="str">
            <v>2020/08/29</v>
          </cell>
          <cell r="B1034">
            <v>12686</v>
          </cell>
          <cell r="C1034">
            <v>12739</v>
          </cell>
          <cell r="D1034">
            <v>12643</v>
          </cell>
          <cell r="E1034">
            <v>12732</v>
          </cell>
          <cell r="F1034">
            <v>0.75673971306952548</v>
          </cell>
          <cell r="G1034">
            <v>0.36260444584581425</v>
          </cell>
          <cell r="H1034">
            <v>0.47916666666666663</v>
          </cell>
          <cell r="I1034">
            <v>4</v>
          </cell>
          <cell r="J1034">
            <v>5</v>
          </cell>
          <cell r="K1034">
            <v>2</v>
          </cell>
        </row>
        <row r="1035">
          <cell r="A1035" t="str">
            <v>2020/08/28</v>
          </cell>
          <cell r="B1035">
            <v>12765</v>
          </cell>
          <cell r="C1035">
            <v>12810</v>
          </cell>
          <cell r="D1035">
            <v>12661</v>
          </cell>
          <cell r="E1035">
            <v>12728</v>
          </cell>
          <cell r="F1035">
            <v>1.1672542107324717</v>
          </cell>
          <cell r="G1035">
            <v>-0.28985507246376813</v>
          </cell>
          <cell r="H1035">
            <v>0.24832214765100669</v>
          </cell>
          <cell r="I1035">
            <v>7</v>
          </cell>
          <cell r="J1035">
            <v>3</v>
          </cell>
          <cell r="K1035">
            <v>1</v>
          </cell>
        </row>
        <row r="1036">
          <cell r="A1036" t="str">
            <v>2020/08/27</v>
          </cell>
          <cell r="B1036">
            <v>12796</v>
          </cell>
          <cell r="C1036">
            <v>12884</v>
          </cell>
          <cell r="D1036">
            <v>12781</v>
          </cell>
          <cell r="E1036">
            <v>12863</v>
          </cell>
          <cell r="F1036">
            <v>0.80493904345107847</v>
          </cell>
          <cell r="G1036">
            <v>0.52360112535167236</v>
          </cell>
          <cell r="H1036">
            <v>0.65048543689320382</v>
          </cell>
          <cell r="I1036">
            <v>5</v>
          </cell>
          <cell r="J1036">
            <v>7</v>
          </cell>
          <cell r="K1036">
            <v>3</v>
          </cell>
        </row>
        <row r="1037">
          <cell r="A1037" t="str">
            <v>2020/08/26</v>
          </cell>
          <cell r="B1037">
            <v>12736</v>
          </cell>
          <cell r="C1037">
            <v>12762</v>
          </cell>
          <cell r="D1037">
            <v>12706</v>
          </cell>
          <cell r="E1037">
            <v>12726</v>
          </cell>
          <cell r="F1037">
            <v>0.43969849246231157</v>
          </cell>
          <cell r="G1037">
            <v>-7.8517587939698499E-2</v>
          </cell>
          <cell r="H1037">
            <v>0.17857142857142858</v>
          </cell>
          <cell r="I1037">
            <v>1</v>
          </cell>
          <cell r="J1037">
            <v>2</v>
          </cell>
          <cell r="K1037">
            <v>2</v>
          </cell>
        </row>
        <row r="1038">
          <cell r="A1038" t="str">
            <v>2020/08/25</v>
          </cell>
          <cell r="B1038">
            <v>12631</v>
          </cell>
          <cell r="C1038">
            <v>12676</v>
          </cell>
          <cell r="D1038">
            <v>12574</v>
          </cell>
          <cell r="E1038">
            <v>12630</v>
          </cell>
          <cell r="F1038">
            <v>0.80753701211305517</v>
          </cell>
          <cell r="G1038">
            <v>-7.9170295305201494E-3</v>
          </cell>
          <cell r="H1038">
            <v>9.8039215686274526E-3</v>
          </cell>
          <cell r="I1038">
            <v>5</v>
          </cell>
          <cell r="J1038">
            <v>1</v>
          </cell>
          <cell r="K1038">
            <v>2</v>
          </cell>
        </row>
        <row r="1039">
          <cell r="A1039" t="str">
            <v>2020/08/22</v>
          </cell>
          <cell r="B1039">
            <v>12561</v>
          </cell>
          <cell r="C1039">
            <v>12565</v>
          </cell>
          <cell r="D1039">
            <v>12464</v>
          </cell>
          <cell r="E1039">
            <v>12552</v>
          </cell>
          <cell r="F1039">
            <v>0.80407610859008039</v>
          </cell>
          <cell r="G1039">
            <v>-7.1650346310007176E-2</v>
          </cell>
          <cell r="H1039">
            <v>8.9108910891089119E-2</v>
          </cell>
          <cell r="I1039">
            <v>5</v>
          </cell>
          <cell r="J1039">
            <v>1</v>
          </cell>
          <cell r="K1039">
            <v>2</v>
          </cell>
        </row>
        <row r="1040">
          <cell r="A1040" t="str">
            <v>2020/08/21</v>
          </cell>
          <cell r="B1040">
            <v>12295</v>
          </cell>
          <cell r="C1040">
            <v>12433</v>
          </cell>
          <cell r="D1040">
            <v>12252</v>
          </cell>
          <cell r="E1040">
            <v>12425</v>
          </cell>
          <cell r="F1040">
            <v>1.4721431476209841</v>
          </cell>
          <cell r="G1040">
            <v>1.0573403822692151</v>
          </cell>
          <cell r="H1040">
            <v>0.71823204419889508</v>
          </cell>
          <cell r="I1040">
            <v>8</v>
          </cell>
          <cell r="J1040">
            <v>8</v>
          </cell>
          <cell r="K1040">
            <v>4</v>
          </cell>
        </row>
        <row r="1041">
          <cell r="A1041" t="str">
            <v>2020/08/20</v>
          </cell>
          <cell r="B1041">
            <v>12741</v>
          </cell>
          <cell r="C1041">
            <v>12777</v>
          </cell>
          <cell r="D1041">
            <v>12700</v>
          </cell>
          <cell r="E1041">
            <v>12719</v>
          </cell>
          <cell r="F1041">
            <v>0.60434816733380425</v>
          </cell>
          <cell r="G1041">
            <v>-0.1726709049525155</v>
          </cell>
          <cell r="H1041">
            <v>0.2857142857142857</v>
          </cell>
          <cell r="I1041">
            <v>3</v>
          </cell>
          <cell r="J1041">
            <v>3</v>
          </cell>
          <cell r="K1041">
            <v>2</v>
          </cell>
        </row>
        <row r="1042">
          <cell r="A1042" t="str">
            <v>2020/08/19</v>
          </cell>
          <cell r="B1042">
            <v>12855</v>
          </cell>
          <cell r="C1042">
            <v>12920</v>
          </cell>
          <cell r="D1042">
            <v>12852</v>
          </cell>
          <cell r="E1042">
            <v>12900</v>
          </cell>
          <cell r="F1042">
            <v>0.52897705173084397</v>
          </cell>
          <cell r="G1042">
            <v>0.3500583430571762</v>
          </cell>
          <cell r="H1042">
            <v>0.66176470588235303</v>
          </cell>
          <cell r="I1042">
            <v>2</v>
          </cell>
          <cell r="J1042">
            <v>7</v>
          </cell>
          <cell r="K1042">
            <v>3</v>
          </cell>
        </row>
        <row r="1043">
          <cell r="A1043" t="str">
            <v>2020/08/18</v>
          </cell>
          <cell r="B1043">
            <v>12980</v>
          </cell>
          <cell r="C1043">
            <v>13029</v>
          </cell>
          <cell r="D1043">
            <v>12943</v>
          </cell>
          <cell r="E1043">
            <v>12983</v>
          </cell>
          <cell r="F1043">
            <v>0.66255778120184905</v>
          </cell>
          <cell r="G1043">
            <v>2.3112480739599383E-2</v>
          </cell>
          <cell r="H1043">
            <v>3.4883720930232558E-2</v>
          </cell>
          <cell r="I1043">
            <v>3</v>
          </cell>
          <cell r="J1043">
            <v>1</v>
          </cell>
          <cell r="K1043">
            <v>2</v>
          </cell>
        </row>
        <row r="1044">
          <cell r="A1044" t="str">
            <v>2020/08/15</v>
          </cell>
          <cell r="B1044">
            <v>12789</v>
          </cell>
          <cell r="C1044">
            <v>12799</v>
          </cell>
          <cell r="D1044">
            <v>12747</v>
          </cell>
          <cell r="E1044">
            <v>12761</v>
          </cell>
          <cell r="F1044">
            <v>0.40659942137774652</v>
          </cell>
          <cell r="G1044">
            <v>-0.21893814997263275</v>
          </cell>
          <cell r="H1044">
            <v>0.53846153846153844</v>
          </cell>
          <cell r="I1044">
            <v>1</v>
          </cell>
          <cell r="J1044">
            <v>6</v>
          </cell>
          <cell r="K1044">
            <v>2</v>
          </cell>
        </row>
        <row r="1045">
          <cell r="A1045" t="str">
            <v>2020/08/14</v>
          </cell>
          <cell r="B1045">
            <v>12733</v>
          </cell>
          <cell r="C1045">
            <v>12742</v>
          </cell>
          <cell r="D1045">
            <v>12658</v>
          </cell>
          <cell r="E1045">
            <v>12706</v>
          </cell>
          <cell r="F1045">
            <v>0.65970313358988453</v>
          </cell>
          <cell r="G1045">
            <v>-0.21204743579674862</v>
          </cell>
          <cell r="H1045">
            <v>0.32142857142857145</v>
          </cell>
          <cell r="I1045">
            <v>3</v>
          </cell>
          <cell r="J1045">
            <v>4</v>
          </cell>
          <cell r="K1045">
            <v>2</v>
          </cell>
        </row>
        <row r="1046">
          <cell r="A1046" t="str">
            <v>2020/08/13</v>
          </cell>
          <cell r="B1046">
            <v>12700</v>
          </cell>
          <cell r="C1046">
            <v>12822</v>
          </cell>
          <cell r="D1046">
            <v>12700</v>
          </cell>
          <cell r="E1046">
            <v>12787</v>
          </cell>
          <cell r="F1046">
            <v>0.96062992125984259</v>
          </cell>
          <cell r="G1046">
            <v>0.68503937007874016</v>
          </cell>
          <cell r="H1046">
            <v>0.71311475409836056</v>
          </cell>
          <cell r="I1046">
            <v>5</v>
          </cell>
          <cell r="J1046">
            <v>8</v>
          </cell>
          <cell r="K1046">
            <v>3</v>
          </cell>
        </row>
        <row r="1047">
          <cell r="A1047" t="str">
            <v>2020/08/12</v>
          </cell>
          <cell r="B1047">
            <v>12708</v>
          </cell>
          <cell r="C1047">
            <v>12783</v>
          </cell>
          <cell r="D1047">
            <v>12670</v>
          </cell>
          <cell r="E1047">
            <v>12698</v>
          </cell>
          <cell r="F1047">
            <v>0.88920365124331124</v>
          </cell>
          <cell r="G1047">
            <v>-7.8690588605602768E-2</v>
          </cell>
          <cell r="H1047">
            <v>8.8495575221238937E-2</v>
          </cell>
          <cell r="I1047">
            <v>5</v>
          </cell>
          <cell r="J1047">
            <v>1</v>
          </cell>
          <cell r="K1047">
            <v>2</v>
          </cell>
        </row>
        <row r="1048">
          <cell r="A1048" t="str">
            <v>2020/08/11</v>
          </cell>
          <cell r="B1048">
            <v>12844</v>
          </cell>
          <cell r="C1048">
            <v>12853</v>
          </cell>
          <cell r="D1048">
            <v>12762</v>
          </cell>
          <cell r="E1048">
            <v>12819</v>
          </cell>
          <cell r="F1048">
            <v>0.708502024291498</v>
          </cell>
          <cell r="G1048">
            <v>-0.19464341326689505</v>
          </cell>
          <cell r="H1048">
            <v>0.27472527472527469</v>
          </cell>
          <cell r="I1048">
            <v>4</v>
          </cell>
          <cell r="J1048">
            <v>3</v>
          </cell>
          <cell r="K1048">
            <v>2</v>
          </cell>
        </row>
        <row r="1049">
          <cell r="A1049" t="str">
            <v>2020/08/08</v>
          </cell>
          <cell r="B1049">
            <v>12759</v>
          </cell>
          <cell r="C1049">
            <v>12794</v>
          </cell>
          <cell r="D1049">
            <v>12724</v>
          </cell>
          <cell r="E1049">
            <v>12780</v>
          </cell>
          <cell r="F1049">
            <v>0.5486323379575202</v>
          </cell>
          <cell r="G1049">
            <v>0.16458970138725607</v>
          </cell>
          <cell r="H1049">
            <v>0.3</v>
          </cell>
          <cell r="I1049">
            <v>2</v>
          </cell>
          <cell r="J1049">
            <v>4</v>
          </cell>
          <cell r="K1049">
            <v>2</v>
          </cell>
        </row>
        <row r="1050">
          <cell r="A1050" t="str">
            <v>2020/08/07</v>
          </cell>
          <cell r="B1050">
            <v>12836</v>
          </cell>
          <cell r="C1050">
            <v>12879</v>
          </cell>
          <cell r="D1050">
            <v>12796</v>
          </cell>
          <cell r="E1050">
            <v>12863</v>
          </cell>
          <cell r="F1050">
            <v>0.64661888438765969</v>
          </cell>
          <cell r="G1050">
            <v>0.21034590215020257</v>
          </cell>
          <cell r="H1050">
            <v>0.32530120481927716</v>
          </cell>
          <cell r="I1050">
            <v>3</v>
          </cell>
          <cell r="J1050">
            <v>4</v>
          </cell>
          <cell r="K1050">
            <v>2</v>
          </cell>
        </row>
        <row r="1051">
          <cell r="A1051" t="str">
            <v>2020/08/06</v>
          </cell>
          <cell r="B1051">
            <v>12755</v>
          </cell>
          <cell r="C1051">
            <v>12875</v>
          </cell>
          <cell r="D1051">
            <v>12753</v>
          </cell>
          <cell r="E1051">
            <v>12820</v>
          </cell>
          <cell r="F1051">
            <v>0.95648765190121532</v>
          </cell>
          <cell r="G1051">
            <v>0.50960407683261466</v>
          </cell>
          <cell r="H1051">
            <v>0.53278688524590156</v>
          </cell>
          <cell r="I1051">
            <v>5</v>
          </cell>
          <cell r="J1051">
            <v>6</v>
          </cell>
          <cell r="K1051">
            <v>2</v>
          </cell>
        </row>
        <row r="1052">
          <cell r="A1052" t="str">
            <v>2020/08/05</v>
          </cell>
          <cell r="B1052">
            <v>12662</v>
          </cell>
          <cell r="C1052">
            <v>12698</v>
          </cell>
          <cell r="D1052">
            <v>12628</v>
          </cell>
          <cell r="E1052">
            <v>12692</v>
          </cell>
          <cell r="F1052">
            <v>0.55283525509398201</v>
          </cell>
          <cell r="G1052">
            <v>0.23692939504027802</v>
          </cell>
          <cell r="H1052">
            <v>0.4285714285714286</v>
          </cell>
          <cell r="I1052">
            <v>2</v>
          </cell>
          <cell r="J1052">
            <v>5</v>
          </cell>
          <cell r="K1052">
            <v>2</v>
          </cell>
        </row>
        <row r="1053">
          <cell r="A1053" t="str">
            <v>2020/08/04</v>
          </cell>
          <cell r="B1053">
            <v>12425</v>
          </cell>
          <cell r="C1053">
            <v>12505</v>
          </cell>
          <cell r="D1053">
            <v>12371</v>
          </cell>
          <cell r="E1053">
            <v>12493</v>
          </cell>
          <cell r="F1053">
            <v>1.0784708249496981</v>
          </cell>
          <cell r="G1053">
            <v>0.54728370221327971</v>
          </cell>
          <cell r="H1053">
            <v>0.5074626865671642</v>
          </cell>
          <cell r="I1053">
            <v>7</v>
          </cell>
          <cell r="J1053">
            <v>6</v>
          </cell>
          <cell r="K1053">
            <v>1</v>
          </cell>
        </row>
        <row r="1054">
          <cell r="A1054" t="str">
            <v>2020/08/01</v>
          </cell>
          <cell r="B1054">
            <v>12583</v>
          </cell>
          <cell r="C1054">
            <v>12600</v>
          </cell>
          <cell r="D1054">
            <v>12455</v>
          </cell>
          <cell r="E1054">
            <v>12550</v>
          </cell>
          <cell r="F1054">
            <v>1.1523484065803069</v>
          </cell>
          <cell r="G1054">
            <v>-0.2622586028768974</v>
          </cell>
          <cell r="H1054">
            <v>0.22758620689655168</v>
          </cell>
          <cell r="I1054">
            <v>7</v>
          </cell>
          <cell r="J1054">
            <v>3</v>
          </cell>
          <cell r="K1054">
            <v>1</v>
          </cell>
        </row>
        <row r="1055">
          <cell r="A1055" t="str">
            <v>2020/07/31</v>
          </cell>
          <cell r="B1055">
            <v>12576</v>
          </cell>
          <cell r="C1055">
            <v>12596</v>
          </cell>
          <cell r="D1055">
            <v>12434</v>
          </cell>
          <cell r="E1055">
            <v>12593</v>
          </cell>
          <cell r="F1055">
            <v>1.2881679389312977</v>
          </cell>
          <cell r="G1055">
            <v>0.13517811704834604</v>
          </cell>
          <cell r="H1055">
            <v>0.10493827160493827</v>
          </cell>
          <cell r="I1055">
            <v>8</v>
          </cell>
          <cell r="J1055">
            <v>2</v>
          </cell>
          <cell r="K1055">
            <v>1</v>
          </cell>
        </row>
        <row r="1056">
          <cell r="A1056" t="str">
            <v>2020/07/30</v>
          </cell>
          <cell r="B1056">
            <v>12450</v>
          </cell>
          <cell r="C1056">
            <v>12656</v>
          </cell>
          <cell r="D1056">
            <v>12437</v>
          </cell>
          <cell r="E1056">
            <v>12646</v>
          </cell>
          <cell r="F1056">
            <v>1.7590361445783131</v>
          </cell>
          <cell r="G1056">
            <v>1.5742971887550201</v>
          </cell>
          <cell r="H1056">
            <v>0.89497716894977175</v>
          </cell>
          <cell r="I1056">
            <v>9</v>
          </cell>
          <cell r="J1056">
            <v>9</v>
          </cell>
          <cell r="K1056">
            <v>4</v>
          </cell>
        </row>
        <row r="1057">
          <cell r="A1057" t="str">
            <v>2020/07/29</v>
          </cell>
          <cell r="B1057">
            <v>12458</v>
          </cell>
          <cell r="C1057">
            <v>12537</v>
          </cell>
          <cell r="D1057">
            <v>12322</v>
          </cell>
          <cell r="E1057">
            <v>12396</v>
          </cell>
          <cell r="F1057">
            <v>1.725798683576818</v>
          </cell>
          <cell r="G1057">
            <v>-0.49767217851982665</v>
          </cell>
          <cell r="H1057">
            <v>0.28837209302325584</v>
          </cell>
          <cell r="I1057">
            <v>9</v>
          </cell>
          <cell r="J1057">
            <v>3</v>
          </cell>
          <cell r="K1057">
            <v>1</v>
          </cell>
        </row>
        <row r="1058">
          <cell r="A1058" t="str">
            <v>2020/07/28</v>
          </cell>
          <cell r="B1058">
            <v>12519</v>
          </cell>
          <cell r="C1058">
            <v>12804</v>
          </cell>
          <cell r="D1058">
            <v>12481</v>
          </cell>
          <cell r="E1058">
            <v>12797</v>
          </cell>
          <cell r="F1058">
            <v>2.5800782810128604</v>
          </cell>
          <cell r="G1058">
            <v>2.2206246505311928</v>
          </cell>
          <cell r="H1058">
            <v>0.86068111455108376</v>
          </cell>
          <cell r="I1058">
            <v>10</v>
          </cell>
          <cell r="J1058">
            <v>9</v>
          </cell>
          <cell r="K1058">
            <v>4</v>
          </cell>
        </row>
        <row r="1059">
          <cell r="A1059" t="str">
            <v>2020/07/25</v>
          </cell>
          <cell r="B1059">
            <v>12150</v>
          </cell>
          <cell r="C1059">
            <v>12410</v>
          </cell>
          <cell r="D1059">
            <v>12103</v>
          </cell>
          <cell r="E1059">
            <v>12360</v>
          </cell>
          <cell r="F1059">
            <v>2.5267489711934159</v>
          </cell>
          <cell r="G1059">
            <v>1.728395061728395</v>
          </cell>
          <cell r="H1059">
            <v>0.6840390879478826</v>
          </cell>
          <cell r="I1059">
            <v>10</v>
          </cell>
          <cell r="J1059">
            <v>7</v>
          </cell>
          <cell r="K1059">
            <v>4</v>
          </cell>
        </row>
        <row r="1060">
          <cell r="A1060" t="str">
            <v>2020/07/24</v>
          </cell>
          <cell r="B1060">
            <v>12309</v>
          </cell>
          <cell r="C1060">
            <v>12325</v>
          </cell>
          <cell r="D1060">
            <v>12150</v>
          </cell>
          <cell r="E1060">
            <v>12211</v>
          </cell>
          <cell r="F1060">
            <v>1.4217239418311804</v>
          </cell>
          <cell r="G1060">
            <v>-0.79616540742546094</v>
          </cell>
          <cell r="H1060">
            <v>0.55999999999999994</v>
          </cell>
          <cell r="I1060">
            <v>8</v>
          </cell>
          <cell r="J1060">
            <v>6</v>
          </cell>
          <cell r="K1060">
            <v>1</v>
          </cell>
        </row>
        <row r="1061">
          <cell r="A1061" t="str">
            <v>2020/07/23</v>
          </cell>
          <cell r="B1061">
            <v>12325</v>
          </cell>
          <cell r="C1061">
            <v>12339</v>
          </cell>
          <cell r="D1061">
            <v>12263</v>
          </cell>
          <cell r="E1061">
            <v>12327</v>
          </cell>
          <cell r="F1061">
            <v>0.61663286004056794</v>
          </cell>
          <cell r="G1061">
            <v>1.6227180527383367E-2</v>
          </cell>
          <cell r="H1061">
            <v>2.6315789473684209E-2</v>
          </cell>
          <cell r="I1061">
            <v>3</v>
          </cell>
          <cell r="J1061">
            <v>1</v>
          </cell>
          <cell r="K1061">
            <v>2</v>
          </cell>
        </row>
        <row r="1062">
          <cell r="A1062" t="str">
            <v>2020/07/22</v>
          </cell>
          <cell r="B1062">
            <v>12298</v>
          </cell>
          <cell r="C1062">
            <v>12369</v>
          </cell>
          <cell r="D1062">
            <v>12254</v>
          </cell>
          <cell r="E1062">
            <v>12269</v>
          </cell>
          <cell r="F1062">
            <v>0.93511140022767925</v>
          </cell>
          <cell r="G1062">
            <v>-0.23581070092698</v>
          </cell>
          <cell r="H1062">
            <v>0.2521739130434783</v>
          </cell>
          <cell r="I1062">
            <v>5</v>
          </cell>
          <cell r="J1062">
            <v>3</v>
          </cell>
          <cell r="K1062">
            <v>2</v>
          </cell>
        </row>
        <row r="1063">
          <cell r="A1063" t="str">
            <v>2020/07/21</v>
          </cell>
          <cell r="B1063">
            <v>12029</v>
          </cell>
          <cell r="C1063">
            <v>12119</v>
          </cell>
          <cell r="D1063">
            <v>12014</v>
          </cell>
          <cell r="E1063">
            <v>12107</v>
          </cell>
          <cell r="F1063">
            <v>0.87289051458974143</v>
          </cell>
          <cell r="G1063">
            <v>0.64843295369523646</v>
          </cell>
          <cell r="H1063">
            <v>0.74285714285714277</v>
          </cell>
          <cell r="I1063">
            <v>5</v>
          </cell>
          <cell r="J1063">
            <v>8</v>
          </cell>
          <cell r="K1063">
            <v>3</v>
          </cell>
        </row>
        <row r="1064">
          <cell r="A1064" t="str">
            <v>2020/07/18</v>
          </cell>
          <cell r="B1064">
            <v>12048</v>
          </cell>
          <cell r="C1064">
            <v>12077</v>
          </cell>
          <cell r="D1064">
            <v>12027</v>
          </cell>
          <cell r="E1064">
            <v>12049</v>
          </cell>
          <cell r="F1064">
            <v>0.41500664010624166</v>
          </cell>
          <cell r="G1064">
            <v>8.3001328021248336E-3</v>
          </cell>
          <cell r="H1064">
            <v>0.02</v>
          </cell>
          <cell r="I1064">
            <v>1</v>
          </cell>
          <cell r="J1064">
            <v>1</v>
          </cell>
          <cell r="K1064">
            <v>2</v>
          </cell>
        </row>
        <row r="1065">
          <cell r="A1065" t="str">
            <v>2020/07/17</v>
          </cell>
          <cell r="B1065">
            <v>12026</v>
          </cell>
          <cell r="C1065">
            <v>12058</v>
          </cell>
          <cell r="D1065">
            <v>11973</v>
          </cell>
          <cell r="E1065">
            <v>12050</v>
          </cell>
          <cell r="F1065">
            <v>0.70680192915350071</v>
          </cell>
          <cell r="G1065">
            <v>0.19956760352569433</v>
          </cell>
          <cell r="H1065">
            <v>0.28235294117647058</v>
          </cell>
          <cell r="I1065">
            <v>4</v>
          </cell>
          <cell r="J1065">
            <v>3</v>
          </cell>
          <cell r="K1065">
            <v>2</v>
          </cell>
        </row>
        <row r="1066">
          <cell r="A1066" t="str">
            <v>2020/07/16</v>
          </cell>
          <cell r="B1066">
            <v>12062</v>
          </cell>
          <cell r="C1066">
            <v>12128</v>
          </cell>
          <cell r="D1066">
            <v>12049</v>
          </cell>
          <cell r="E1066">
            <v>12100</v>
          </cell>
          <cell r="F1066">
            <v>0.65494942795556288</v>
          </cell>
          <cell r="G1066">
            <v>0.3150389653457138</v>
          </cell>
          <cell r="H1066">
            <v>0.48101265822784811</v>
          </cell>
          <cell r="I1066">
            <v>3</v>
          </cell>
          <cell r="J1066">
            <v>5</v>
          </cell>
          <cell r="K1066">
            <v>2</v>
          </cell>
        </row>
        <row r="1067">
          <cell r="A1067" t="str">
            <v>2020/07/15</v>
          </cell>
          <cell r="B1067">
            <v>12206</v>
          </cell>
          <cell r="C1067">
            <v>12264</v>
          </cell>
          <cell r="D1067">
            <v>12158</v>
          </cell>
          <cell r="E1067">
            <v>12262</v>
          </cell>
          <cell r="F1067">
            <v>0.86842536457479924</v>
          </cell>
          <cell r="G1067">
            <v>0.45879075864329016</v>
          </cell>
          <cell r="H1067">
            <v>0.52830188679245282</v>
          </cell>
          <cell r="I1067">
            <v>5</v>
          </cell>
          <cell r="J1067">
            <v>6</v>
          </cell>
          <cell r="K1067">
            <v>2</v>
          </cell>
        </row>
        <row r="1068">
          <cell r="A1068" t="str">
            <v>2020/07/14</v>
          </cell>
          <cell r="B1068">
            <v>12191</v>
          </cell>
          <cell r="C1068">
            <v>12297</v>
          </cell>
          <cell r="D1068">
            <v>12135</v>
          </cell>
          <cell r="E1068">
            <v>12148</v>
          </cell>
          <cell r="F1068">
            <v>1.3288491510130425</v>
          </cell>
          <cell r="G1068">
            <v>-0.35271921909605447</v>
          </cell>
          <cell r="H1068">
            <v>0.26543209876543211</v>
          </cell>
          <cell r="I1068">
            <v>8</v>
          </cell>
          <cell r="J1068">
            <v>3</v>
          </cell>
          <cell r="K1068">
            <v>1</v>
          </cell>
        </row>
        <row r="1069">
          <cell r="A1069" t="str">
            <v>2020/07/11</v>
          </cell>
          <cell r="B1069">
            <v>12006</v>
          </cell>
          <cell r="C1069">
            <v>12098</v>
          </cell>
          <cell r="D1069">
            <v>12002</v>
          </cell>
          <cell r="E1069">
            <v>12090</v>
          </cell>
          <cell r="F1069">
            <v>0.79960019990004993</v>
          </cell>
          <cell r="G1069">
            <v>0.69965017491254378</v>
          </cell>
          <cell r="H1069">
            <v>0.87500000000000011</v>
          </cell>
          <cell r="I1069">
            <v>5</v>
          </cell>
          <cell r="J1069">
            <v>9</v>
          </cell>
          <cell r="K1069">
            <v>3</v>
          </cell>
        </row>
        <row r="1070">
          <cell r="A1070" t="str">
            <v>2020/07/10</v>
          </cell>
          <cell r="B1070">
            <v>12138</v>
          </cell>
          <cell r="C1070">
            <v>12199</v>
          </cell>
          <cell r="D1070">
            <v>12103</v>
          </cell>
          <cell r="E1070">
            <v>12189</v>
          </cell>
          <cell r="F1070">
            <v>0.79090459713297079</v>
          </cell>
          <cell r="G1070">
            <v>0.42016806722689076</v>
          </cell>
          <cell r="H1070">
            <v>0.53125</v>
          </cell>
          <cell r="I1070">
            <v>5</v>
          </cell>
          <cell r="J1070">
            <v>6</v>
          </cell>
          <cell r="K1070">
            <v>2</v>
          </cell>
        </row>
        <row r="1071">
          <cell r="A1071" t="str">
            <v>2020/07/09</v>
          </cell>
          <cell r="B1071">
            <v>12127</v>
          </cell>
          <cell r="C1071">
            <v>12207</v>
          </cell>
          <cell r="D1071">
            <v>12118</v>
          </cell>
          <cell r="E1071">
            <v>12201</v>
          </cell>
          <cell r="F1071">
            <v>0.73389956295868719</v>
          </cell>
          <cell r="G1071">
            <v>0.61020862538138043</v>
          </cell>
          <cell r="H1071">
            <v>0.83146067415730351</v>
          </cell>
          <cell r="I1071">
            <v>4</v>
          </cell>
          <cell r="J1071">
            <v>9</v>
          </cell>
          <cell r="K1071">
            <v>3</v>
          </cell>
        </row>
        <row r="1072">
          <cell r="A1072" t="str">
            <v>2020/07/08</v>
          </cell>
          <cell r="B1072">
            <v>12010</v>
          </cell>
          <cell r="C1072">
            <v>12082</v>
          </cell>
          <cell r="D1072">
            <v>11967</v>
          </cell>
          <cell r="E1072">
            <v>11997</v>
          </cell>
          <cell r="F1072">
            <v>0.95753538717735209</v>
          </cell>
          <cell r="G1072">
            <v>-0.10824313072439634</v>
          </cell>
          <cell r="H1072">
            <v>0.11304347826086958</v>
          </cell>
          <cell r="I1072">
            <v>5</v>
          </cell>
          <cell r="J1072">
            <v>2</v>
          </cell>
          <cell r="K1072">
            <v>2</v>
          </cell>
        </row>
        <row r="1073">
          <cell r="A1073" t="str">
            <v>2020/07/07</v>
          </cell>
          <cell r="B1073">
            <v>12071</v>
          </cell>
          <cell r="C1073">
            <v>12137</v>
          </cell>
          <cell r="D1073">
            <v>12031</v>
          </cell>
          <cell r="E1073">
            <v>12134</v>
          </cell>
          <cell r="F1073">
            <v>0.87813768536161052</v>
          </cell>
          <cell r="G1073">
            <v>0.5219120205451081</v>
          </cell>
          <cell r="H1073">
            <v>0.59433962264150941</v>
          </cell>
          <cell r="I1073">
            <v>5</v>
          </cell>
          <cell r="J1073">
            <v>6</v>
          </cell>
          <cell r="K1073">
            <v>2</v>
          </cell>
        </row>
        <row r="1074">
          <cell r="A1074" t="str">
            <v>2020/07/04</v>
          </cell>
          <cell r="B1074">
            <v>11870</v>
          </cell>
          <cell r="C1074">
            <v>11895</v>
          </cell>
          <cell r="D1074">
            <v>11850</v>
          </cell>
          <cell r="E1074">
            <v>11875</v>
          </cell>
          <cell r="F1074">
            <v>0.37910699241786017</v>
          </cell>
          <cell r="G1074">
            <v>4.2122999157540017E-2</v>
          </cell>
          <cell r="H1074">
            <v>0.1111111111111111</v>
          </cell>
          <cell r="I1074">
            <v>1</v>
          </cell>
          <cell r="J1074">
            <v>2</v>
          </cell>
          <cell r="K1074">
            <v>2</v>
          </cell>
        </row>
        <row r="1075">
          <cell r="A1075" t="str">
            <v>2020/07/03</v>
          </cell>
          <cell r="B1075">
            <v>11729</v>
          </cell>
          <cell r="C1075">
            <v>11837</v>
          </cell>
          <cell r="D1075">
            <v>11724</v>
          </cell>
          <cell r="E1075">
            <v>11782</v>
          </cell>
          <cell r="F1075">
            <v>0.96342399181515903</v>
          </cell>
          <cell r="G1075">
            <v>0.45187142978941086</v>
          </cell>
          <cell r="H1075">
            <v>0.46902654867256638</v>
          </cell>
          <cell r="I1075">
            <v>5</v>
          </cell>
          <cell r="J1075">
            <v>5</v>
          </cell>
          <cell r="K1075">
            <v>2</v>
          </cell>
        </row>
        <row r="1076">
          <cell r="A1076" t="str">
            <v>2020/07/02</v>
          </cell>
          <cell r="B1076">
            <v>11559</v>
          </cell>
          <cell r="C1076">
            <v>11608</v>
          </cell>
          <cell r="D1076">
            <v>11516</v>
          </cell>
          <cell r="E1076">
            <v>11580</v>
          </cell>
          <cell r="F1076">
            <v>0.79591660178216106</v>
          </cell>
          <cell r="G1076">
            <v>0.18167661562418894</v>
          </cell>
          <cell r="H1076">
            <v>0.22826086956521738</v>
          </cell>
          <cell r="I1076">
            <v>5</v>
          </cell>
          <cell r="J1076">
            <v>3</v>
          </cell>
          <cell r="K1076">
            <v>2</v>
          </cell>
        </row>
        <row r="1077">
          <cell r="A1077" t="str">
            <v>2020/07/01</v>
          </cell>
          <cell r="B1077">
            <v>11454</v>
          </cell>
          <cell r="C1077">
            <v>11486</v>
          </cell>
          <cell r="D1077">
            <v>11415</v>
          </cell>
          <cell r="E1077">
            <v>11480</v>
          </cell>
          <cell r="F1077">
            <v>0.61987078749781732</v>
          </cell>
          <cell r="G1077">
            <v>0.22699493626680634</v>
          </cell>
          <cell r="H1077">
            <v>0.36619718309859156</v>
          </cell>
          <cell r="I1077">
            <v>3</v>
          </cell>
          <cell r="J1077">
            <v>4</v>
          </cell>
          <cell r="K1077">
            <v>2</v>
          </cell>
        </row>
        <row r="1078">
          <cell r="A1078" t="str">
            <v>2020/06/30</v>
          </cell>
          <cell r="B1078">
            <v>11361</v>
          </cell>
          <cell r="C1078">
            <v>11449</v>
          </cell>
          <cell r="D1078">
            <v>11357</v>
          </cell>
          <cell r="E1078">
            <v>11447</v>
          </cell>
          <cell r="F1078">
            <v>0.80978787078602232</v>
          </cell>
          <cell r="G1078">
            <v>0.75697561834345573</v>
          </cell>
          <cell r="H1078">
            <v>0.93478260869565222</v>
          </cell>
          <cell r="I1078">
            <v>5</v>
          </cell>
          <cell r="J1078">
            <v>10</v>
          </cell>
          <cell r="K1078">
            <v>3</v>
          </cell>
        </row>
        <row r="1079">
          <cell r="A1079" t="str">
            <v>2020/06/25</v>
          </cell>
          <cell r="B1079">
            <v>11520</v>
          </cell>
          <cell r="C1079">
            <v>11528</v>
          </cell>
          <cell r="D1079">
            <v>11398</v>
          </cell>
          <cell r="E1079">
            <v>11438</v>
          </cell>
          <cell r="F1079">
            <v>1.1284722222222221</v>
          </cell>
          <cell r="G1079">
            <v>-0.71180555555555558</v>
          </cell>
          <cell r="H1079">
            <v>0.63076923076923086</v>
          </cell>
          <cell r="I1079">
            <v>7</v>
          </cell>
          <cell r="J1079">
            <v>7</v>
          </cell>
          <cell r="K1079">
            <v>4</v>
          </cell>
        </row>
        <row r="1080">
          <cell r="A1080" t="str">
            <v>2020/06/24</v>
          </cell>
          <cell r="B1080">
            <v>11470</v>
          </cell>
          <cell r="C1080">
            <v>11547</v>
          </cell>
          <cell r="D1080">
            <v>11460</v>
          </cell>
          <cell r="E1080">
            <v>11507</v>
          </cell>
          <cell r="F1080">
            <v>0.75850043591979077</v>
          </cell>
          <cell r="G1080">
            <v>0.32258064516129031</v>
          </cell>
          <cell r="H1080">
            <v>0.42528735632183906</v>
          </cell>
          <cell r="I1080">
            <v>4</v>
          </cell>
          <cell r="J1080">
            <v>5</v>
          </cell>
          <cell r="K1080">
            <v>2</v>
          </cell>
        </row>
        <row r="1081">
          <cell r="A1081" t="str">
            <v>2020/06/23</v>
          </cell>
          <cell r="B1081">
            <v>11426</v>
          </cell>
          <cell r="C1081">
            <v>11475</v>
          </cell>
          <cell r="D1081">
            <v>11395</v>
          </cell>
          <cell r="E1081">
            <v>11471</v>
          </cell>
          <cell r="F1081">
            <v>0.70015753544547521</v>
          </cell>
          <cell r="G1081">
            <v>0.39383861368807976</v>
          </cell>
          <cell r="H1081">
            <v>0.56249999999999989</v>
          </cell>
          <cell r="I1081">
            <v>4</v>
          </cell>
          <cell r="J1081">
            <v>6</v>
          </cell>
          <cell r="K1081">
            <v>2</v>
          </cell>
        </row>
        <row r="1082">
          <cell r="A1082" t="str">
            <v>2020/06/20</v>
          </cell>
          <cell r="B1082">
            <v>11442</v>
          </cell>
          <cell r="C1082">
            <v>11465</v>
          </cell>
          <cell r="D1082">
            <v>11333</v>
          </cell>
          <cell r="E1082">
            <v>11354</v>
          </cell>
          <cell r="F1082">
            <v>1.1536444677503932</v>
          </cell>
          <cell r="G1082">
            <v>-0.7690963118335955</v>
          </cell>
          <cell r="H1082">
            <v>0.66666666666666674</v>
          </cell>
          <cell r="I1082">
            <v>7</v>
          </cell>
          <cell r="J1082">
            <v>7</v>
          </cell>
          <cell r="K1082">
            <v>4</v>
          </cell>
        </row>
        <row r="1083">
          <cell r="A1083" t="str">
            <v>2020/06/18</v>
          </cell>
          <cell r="B1083">
            <v>11385</v>
          </cell>
          <cell r="C1083">
            <v>11431</v>
          </cell>
          <cell r="D1083">
            <v>11360</v>
          </cell>
          <cell r="E1083">
            <v>11405</v>
          </cell>
          <cell r="F1083">
            <v>0.62362758014931929</v>
          </cell>
          <cell r="G1083">
            <v>0.17566974088713219</v>
          </cell>
          <cell r="H1083">
            <v>0.28169014084507044</v>
          </cell>
          <cell r="I1083">
            <v>3</v>
          </cell>
          <cell r="J1083">
            <v>3</v>
          </cell>
          <cell r="K1083">
            <v>2</v>
          </cell>
        </row>
        <row r="1084">
          <cell r="A1084" t="str">
            <v>2020/06/17</v>
          </cell>
          <cell r="B1084">
            <v>11500</v>
          </cell>
          <cell r="C1084">
            <v>11574</v>
          </cell>
          <cell r="D1084">
            <v>11435</v>
          </cell>
          <cell r="E1084">
            <v>11495</v>
          </cell>
          <cell r="F1084">
            <v>1.2086956521739129</v>
          </cell>
          <cell r="G1084">
            <v>-4.3478260869565216E-2</v>
          </cell>
          <cell r="H1084">
            <v>3.5971223021582732E-2</v>
          </cell>
          <cell r="I1084">
            <v>7</v>
          </cell>
          <cell r="J1084">
            <v>1</v>
          </cell>
          <cell r="K1084">
            <v>1</v>
          </cell>
        </row>
        <row r="1085">
          <cell r="A1085" t="str">
            <v>2020/06/16</v>
          </cell>
          <cell r="B1085">
            <v>11211</v>
          </cell>
          <cell r="C1085">
            <v>11407</v>
          </cell>
          <cell r="D1085">
            <v>11180</v>
          </cell>
          <cell r="E1085">
            <v>11380</v>
          </cell>
          <cell r="F1085">
            <v>2.0247970743020245</v>
          </cell>
          <cell r="G1085">
            <v>1.5074480421015075</v>
          </cell>
          <cell r="H1085">
            <v>0.74449339207048471</v>
          </cell>
          <cell r="I1085">
            <v>10</v>
          </cell>
          <cell r="J1085">
            <v>8</v>
          </cell>
          <cell r="K1085">
            <v>4</v>
          </cell>
        </row>
        <row r="1086">
          <cell r="A1086" t="str">
            <v>2020/06/13</v>
          </cell>
          <cell r="B1086">
            <v>11375</v>
          </cell>
          <cell r="C1086">
            <v>11484</v>
          </cell>
          <cell r="D1086">
            <v>11346</v>
          </cell>
          <cell r="E1086">
            <v>11424</v>
          </cell>
          <cell r="F1086">
            <v>1.2131868131868131</v>
          </cell>
          <cell r="G1086">
            <v>0.43076923076923074</v>
          </cell>
          <cell r="H1086">
            <v>0.35507246376811596</v>
          </cell>
          <cell r="I1086">
            <v>7</v>
          </cell>
          <cell r="J1086">
            <v>4</v>
          </cell>
          <cell r="K1086">
            <v>1</v>
          </cell>
        </row>
        <row r="1087">
          <cell r="A1087" t="str">
            <v>2020/06/12</v>
          </cell>
          <cell r="B1087">
            <v>11491</v>
          </cell>
          <cell r="C1087">
            <v>11532</v>
          </cell>
          <cell r="D1087">
            <v>11276</v>
          </cell>
          <cell r="E1087">
            <v>11316</v>
          </cell>
          <cell r="F1087">
            <v>2.2278304760247147</v>
          </cell>
          <cell r="G1087">
            <v>-1.52293098947002</v>
          </cell>
          <cell r="H1087">
            <v>0.68359375000000011</v>
          </cell>
          <cell r="I1087">
            <v>10</v>
          </cell>
          <cell r="J1087">
            <v>7</v>
          </cell>
          <cell r="K1087">
            <v>4</v>
          </cell>
        </row>
        <row r="1088">
          <cell r="A1088" t="str">
            <v>2020/06/11</v>
          </cell>
          <cell r="B1088">
            <v>11688</v>
          </cell>
          <cell r="C1088">
            <v>11746</v>
          </cell>
          <cell r="D1088">
            <v>11660</v>
          </cell>
          <cell r="E1088">
            <v>11707</v>
          </cell>
          <cell r="F1088">
            <v>0.73579739904175223</v>
          </cell>
          <cell r="G1088">
            <v>0.16255989048596853</v>
          </cell>
          <cell r="H1088">
            <v>0.22093023255813954</v>
          </cell>
          <cell r="I1088">
            <v>4</v>
          </cell>
          <cell r="J1088">
            <v>3</v>
          </cell>
          <cell r="K1088">
            <v>2</v>
          </cell>
        </row>
        <row r="1089">
          <cell r="A1089" t="str">
            <v>2020/06/10</v>
          </cell>
          <cell r="B1089">
            <v>11603</v>
          </cell>
          <cell r="C1089">
            <v>11650</v>
          </cell>
          <cell r="D1089">
            <v>11553</v>
          </cell>
          <cell r="E1089">
            <v>11607</v>
          </cell>
          <cell r="F1089">
            <v>0.83599069206239762</v>
          </cell>
          <cell r="G1089">
            <v>3.4473842971645269E-2</v>
          </cell>
          <cell r="H1089">
            <v>4.1237113402061862E-2</v>
          </cell>
          <cell r="I1089">
            <v>5</v>
          </cell>
          <cell r="J1089">
            <v>1</v>
          </cell>
          <cell r="K1089">
            <v>2</v>
          </cell>
        </row>
        <row r="1090">
          <cell r="A1090" t="str">
            <v>2020/06/09</v>
          </cell>
          <cell r="B1090">
            <v>11568</v>
          </cell>
          <cell r="C1090">
            <v>11631</v>
          </cell>
          <cell r="D1090">
            <v>11532</v>
          </cell>
          <cell r="E1090">
            <v>11623</v>
          </cell>
          <cell r="F1090">
            <v>0.85580912863070546</v>
          </cell>
          <cell r="G1090">
            <v>0.47544951590594742</v>
          </cell>
          <cell r="H1090">
            <v>0.55555555555555547</v>
          </cell>
          <cell r="I1090">
            <v>5</v>
          </cell>
          <cell r="J1090">
            <v>6</v>
          </cell>
          <cell r="K1090">
            <v>2</v>
          </cell>
        </row>
        <row r="1091">
          <cell r="A1091" t="str">
            <v>2020/06/06</v>
          </cell>
          <cell r="B1091">
            <v>11476</v>
          </cell>
          <cell r="C1091">
            <v>11620</v>
          </cell>
          <cell r="D1091">
            <v>11474</v>
          </cell>
          <cell r="E1091">
            <v>11578</v>
          </cell>
          <cell r="F1091">
            <v>1.2722202858138723</v>
          </cell>
          <cell r="G1091">
            <v>0.88881143255489725</v>
          </cell>
          <cell r="H1091">
            <v>0.6986301369863015</v>
          </cell>
          <cell r="I1091">
            <v>8</v>
          </cell>
          <cell r="J1091">
            <v>7</v>
          </cell>
          <cell r="K1091">
            <v>4</v>
          </cell>
        </row>
        <row r="1092">
          <cell r="A1092" t="str">
            <v>2020/06/05</v>
          </cell>
          <cell r="B1092">
            <v>11347</v>
          </cell>
          <cell r="C1092">
            <v>11414</v>
          </cell>
          <cell r="D1092">
            <v>11341</v>
          </cell>
          <cell r="E1092">
            <v>11386</v>
          </cell>
          <cell r="F1092">
            <v>0.64334185247201903</v>
          </cell>
          <cell r="G1092">
            <v>0.34370318145765399</v>
          </cell>
          <cell r="H1092">
            <v>0.53424657534246578</v>
          </cell>
          <cell r="I1092">
            <v>3</v>
          </cell>
          <cell r="J1092">
            <v>6</v>
          </cell>
          <cell r="K1092">
            <v>2</v>
          </cell>
        </row>
        <row r="1093">
          <cell r="A1093" t="str">
            <v>2020/06/03</v>
          </cell>
          <cell r="B1093">
            <v>11112</v>
          </cell>
          <cell r="C1093">
            <v>11213</v>
          </cell>
          <cell r="D1093">
            <v>11098</v>
          </cell>
          <cell r="E1093">
            <v>11210</v>
          </cell>
          <cell r="F1093">
            <v>1.0349172066234702</v>
          </cell>
          <cell r="G1093">
            <v>0.88192944564434839</v>
          </cell>
          <cell r="H1093">
            <v>0.85217391304347812</v>
          </cell>
          <cell r="I1093">
            <v>6</v>
          </cell>
          <cell r="J1093">
            <v>9</v>
          </cell>
          <cell r="K1093">
            <v>4</v>
          </cell>
        </row>
        <row r="1094">
          <cell r="A1094" t="str">
            <v>2020/06/02</v>
          </cell>
          <cell r="B1094">
            <v>11066</v>
          </cell>
          <cell r="C1094">
            <v>11087</v>
          </cell>
          <cell r="D1094">
            <v>11001</v>
          </cell>
          <cell r="E1094">
            <v>11076</v>
          </cell>
          <cell r="F1094">
            <v>0.77715525031628419</v>
          </cell>
          <cell r="G1094">
            <v>9.0366889571660947E-2</v>
          </cell>
          <cell r="H1094">
            <v>0.11627906976744186</v>
          </cell>
          <cell r="I1094">
            <v>5</v>
          </cell>
          <cell r="J1094">
            <v>2</v>
          </cell>
          <cell r="K1094">
            <v>2</v>
          </cell>
        </row>
        <row r="1095">
          <cell r="A1095" t="str">
            <v>2020/05/30</v>
          </cell>
          <cell r="B1095">
            <v>10911</v>
          </cell>
          <cell r="C1095">
            <v>10967</v>
          </cell>
          <cell r="D1095">
            <v>10863</v>
          </cell>
          <cell r="E1095">
            <v>10955</v>
          </cell>
          <cell r="F1095">
            <v>0.95316652919072498</v>
          </cell>
          <cell r="G1095">
            <v>0.40326276234992203</v>
          </cell>
          <cell r="H1095">
            <v>0.42307692307692302</v>
          </cell>
          <cell r="I1095">
            <v>5</v>
          </cell>
          <cell r="J1095">
            <v>5</v>
          </cell>
          <cell r="K1095">
            <v>2</v>
          </cell>
        </row>
        <row r="1096">
          <cell r="A1096" t="str">
            <v>2020/05/28</v>
          </cell>
          <cell r="B1096">
            <v>10963</v>
          </cell>
          <cell r="C1096">
            <v>11026</v>
          </cell>
          <cell r="D1096">
            <v>10936</v>
          </cell>
          <cell r="E1096">
            <v>11025</v>
          </cell>
          <cell r="F1096">
            <v>0.82094317248928206</v>
          </cell>
          <cell r="G1096">
            <v>0.56553862993706105</v>
          </cell>
          <cell r="H1096">
            <v>0.68888888888888899</v>
          </cell>
          <cell r="I1096">
            <v>5</v>
          </cell>
          <cell r="J1096">
            <v>7</v>
          </cell>
          <cell r="K1096">
            <v>3</v>
          </cell>
        </row>
        <row r="1097">
          <cell r="A1097" t="str">
            <v>2020/05/27</v>
          </cell>
          <cell r="B1097">
            <v>11002</v>
          </cell>
          <cell r="C1097">
            <v>11007</v>
          </cell>
          <cell r="D1097">
            <v>10950</v>
          </cell>
          <cell r="E1097">
            <v>10970</v>
          </cell>
          <cell r="F1097">
            <v>0.51808762043264867</v>
          </cell>
          <cell r="G1097">
            <v>-0.2908562079621887</v>
          </cell>
          <cell r="H1097">
            <v>0.56140350877192979</v>
          </cell>
          <cell r="I1097">
            <v>2</v>
          </cell>
          <cell r="J1097">
            <v>6</v>
          </cell>
          <cell r="K1097">
            <v>2</v>
          </cell>
        </row>
        <row r="1098">
          <cell r="A1098" t="str">
            <v>2020/05/26</v>
          </cell>
          <cell r="B1098">
            <v>10836</v>
          </cell>
          <cell r="C1098">
            <v>10880</v>
          </cell>
          <cell r="D1098">
            <v>10810</v>
          </cell>
          <cell r="E1098">
            <v>10855</v>
          </cell>
          <cell r="F1098">
            <v>0.64599483204134367</v>
          </cell>
          <cell r="G1098">
            <v>0.17534145441122187</v>
          </cell>
          <cell r="H1098">
            <v>0.27142857142857146</v>
          </cell>
          <cell r="I1098">
            <v>3</v>
          </cell>
          <cell r="J1098">
            <v>3</v>
          </cell>
          <cell r="K1098">
            <v>2</v>
          </cell>
        </row>
        <row r="1099">
          <cell r="A1099" t="str">
            <v>2020/05/23</v>
          </cell>
          <cell r="B1099">
            <v>10729</v>
          </cell>
          <cell r="C1099">
            <v>10803</v>
          </cell>
          <cell r="D1099">
            <v>10700</v>
          </cell>
          <cell r="E1099">
            <v>10783</v>
          </cell>
          <cell r="F1099">
            <v>0.96001491285301521</v>
          </cell>
          <cell r="G1099">
            <v>0.5033087892627458</v>
          </cell>
          <cell r="H1099">
            <v>0.52427184466019416</v>
          </cell>
          <cell r="I1099">
            <v>5</v>
          </cell>
          <cell r="J1099">
            <v>6</v>
          </cell>
          <cell r="K1099">
            <v>2</v>
          </cell>
        </row>
        <row r="1100">
          <cell r="A1100" t="str">
            <v>2020/05/22</v>
          </cell>
          <cell r="B1100">
            <v>10943</v>
          </cell>
          <cell r="C1100">
            <v>10965</v>
          </cell>
          <cell r="D1100">
            <v>10866</v>
          </cell>
          <cell r="E1100">
            <v>10900</v>
          </cell>
          <cell r="F1100">
            <v>0.90468792835602663</v>
          </cell>
          <cell r="G1100">
            <v>-0.39294526181120354</v>
          </cell>
          <cell r="H1100">
            <v>0.43434343434343442</v>
          </cell>
          <cell r="I1100">
            <v>5</v>
          </cell>
          <cell r="J1100">
            <v>5</v>
          </cell>
          <cell r="K1100">
            <v>2</v>
          </cell>
        </row>
        <row r="1101">
          <cell r="A1101" t="str">
            <v>2020/05/21</v>
          </cell>
          <cell r="B1101">
            <v>10851</v>
          </cell>
          <cell r="C1101">
            <v>10924</v>
          </cell>
          <cell r="D1101">
            <v>10827</v>
          </cell>
          <cell r="E1101">
            <v>10920</v>
          </cell>
          <cell r="F1101">
            <v>0.89392682702055115</v>
          </cell>
          <cell r="G1101">
            <v>0.63588609344760849</v>
          </cell>
          <cell r="H1101">
            <v>0.71134020618556693</v>
          </cell>
          <cell r="I1101">
            <v>5</v>
          </cell>
          <cell r="J1101">
            <v>8</v>
          </cell>
          <cell r="K1101">
            <v>3</v>
          </cell>
        </row>
        <row r="1102">
          <cell r="A1102" t="str">
            <v>2020/05/20</v>
          </cell>
          <cell r="B1102">
            <v>10918</v>
          </cell>
          <cell r="C1102">
            <v>10924</v>
          </cell>
          <cell r="D1102">
            <v>10850</v>
          </cell>
          <cell r="E1102">
            <v>10865</v>
          </cell>
          <cell r="F1102">
            <v>0.67777981315259206</v>
          </cell>
          <cell r="G1102">
            <v>-0.48543689320388345</v>
          </cell>
          <cell r="H1102">
            <v>0.71621621621621612</v>
          </cell>
          <cell r="I1102">
            <v>4</v>
          </cell>
          <cell r="J1102">
            <v>8</v>
          </cell>
          <cell r="K1102">
            <v>3</v>
          </cell>
        </row>
        <row r="1103">
          <cell r="A1103" t="str">
            <v>2020/05/19</v>
          </cell>
          <cell r="B1103">
            <v>10755</v>
          </cell>
          <cell r="C1103">
            <v>10972</v>
          </cell>
          <cell r="D1103">
            <v>10755</v>
          </cell>
          <cell r="E1103">
            <v>10935</v>
          </cell>
          <cell r="F1103">
            <v>2.0176662017666205</v>
          </cell>
          <cell r="G1103">
            <v>1.6736401673640167</v>
          </cell>
          <cell r="H1103">
            <v>0.82949308755760354</v>
          </cell>
          <cell r="I1103">
            <v>10</v>
          </cell>
          <cell r="J1103">
            <v>9</v>
          </cell>
          <cell r="K1103">
            <v>4</v>
          </cell>
        </row>
        <row r="1104">
          <cell r="A1104" t="str">
            <v>2020/05/16</v>
          </cell>
          <cell r="B1104">
            <v>10820</v>
          </cell>
          <cell r="C1104">
            <v>10844</v>
          </cell>
          <cell r="D1104">
            <v>10691</v>
          </cell>
          <cell r="E1104">
            <v>10736</v>
          </cell>
          <cell r="F1104">
            <v>1.4140480591497226</v>
          </cell>
          <cell r="G1104">
            <v>-0.77634011090573007</v>
          </cell>
          <cell r="H1104">
            <v>0.5490196078431373</v>
          </cell>
          <cell r="I1104">
            <v>8</v>
          </cell>
          <cell r="J1104">
            <v>6</v>
          </cell>
          <cell r="K1104">
            <v>1</v>
          </cell>
        </row>
        <row r="1105">
          <cell r="A1105" t="str">
            <v>2020/05/15</v>
          </cell>
          <cell r="B1105">
            <v>10735</v>
          </cell>
          <cell r="C1105">
            <v>10877</v>
          </cell>
          <cell r="D1105">
            <v>10644</v>
          </cell>
          <cell r="E1105">
            <v>10850</v>
          </cell>
          <cell r="F1105">
            <v>2.1704704238472283</v>
          </cell>
          <cell r="G1105">
            <v>1.0712622263623661</v>
          </cell>
          <cell r="H1105">
            <v>0.49356223175965674</v>
          </cell>
          <cell r="I1105">
            <v>10</v>
          </cell>
          <cell r="J1105">
            <v>5</v>
          </cell>
          <cell r="K1105">
            <v>1</v>
          </cell>
        </row>
        <row r="1106">
          <cell r="A1106" t="str">
            <v>2020/05/14</v>
          </cell>
          <cell r="B1106">
            <v>10922</v>
          </cell>
          <cell r="C1106">
            <v>10960</v>
          </cell>
          <cell r="D1106">
            <v>10792</v>
          </cell>
          <cell r="E1106">
            <v>10835</v>
          </cell>
          <cell r="F1106">
            <v>1.5381798205456876</v>
          </cell>
          <cell r="G1106">
            <v>-0.79655740706830247</v>
          </cell>
          <cell r="H1106">
            <v>0.51785714285714279</v>
          </cell>
          <cell r="I1106">
            <v>8</v>
          </cell>
          <cell r="J1106">
            <v>6</v>
          </cell>
          <cell r="K1106">
            <v>1</v>
          </cell>
        </row>
        <row r="1107">
          <cell r="A1107" t="str">
            <v>2020/05/13</v>
          </cell>
          <cell r="B1107">
            <v>10850</v>
          </cell>
          <cell r="C1107">
            <v>10938</v>
          </cell>
          <cell r="D1107">
            <v>10766</v>
          </cell>
          <cell r="E1107">
            <v>10769</v>
          </cell>
          <cell r="F1107">
            <v>1.5852534562211984</v>
          </cell>
          <cell r="G1107">
            <v>-0.74654377880184342</v>
          </cell>
          <cell r="H1107">
            <v>0.47093023255813954</v>
          </cell>
          <cell r="I1107">
            <v>9</v>
          </cell>
          <cell r="J1107">
            <v>5</v>
          </cell>
          <cell r="K1107">
            <v>1</v>
          </cell>
        </row>
        <row r="1108">
          <cell r="A1108" t="str">
            <v>2020/05/12</v>
          </cell>
          <cell r="B1108">
            <v>10985</v>
          </cell>
          <cell r="C1108">
            <v>10995</v>
          </cell>
          <cell r="D1108">
            <v>10881</v>
          </cell>
          <cell r="E1108">
            <v>10928</v>
          </cell>
          <cell r="F1108">
            <v>1.0377787892580792</v>
          </cell>
          <cell r="G1108">
            <v>-0.5188893946290396</v>
          </cell>
          <cell r="H1108">
            <v>0.5</v>
          </cell>
          <cell r="I1108">
            <v>6</v>
          </cell>
          <cell r="J1108">
            <v>6</v>
          </cell>
          <cell r="K1108">
            <v>1</v>
          </cell>
        </row>
        <row r="1109">
          <cell r="A1109" t="str">
            <v>2020/05/09</v>
          </cell>
          <cell r="B1109">
            <v>10873</v>
          </cell>
          <cell r="C1109">
            <v>10955</v>
          </cell>
          <cell r="D1109">
            <v>10850</v>
          </cell>
          <cell r="E1109">
            <v>10953</v>
          </cell>
          <cell r="F1109">
            <v>0.96569484043042397</v>
          </cell>
          <cell r="G1109">
            <v>0.73576749747079917</v>
          </cell>
          <cell r="H1109">
            <v>0.76190476190476186</v>
          </cell>
          <cell r="I1109">
            <v>5</v>
          </cell>
          <cell r="J1109">
            <v>8</v>
          </cell>
          <cell r="K1109">
            <v>3</v>
          </cell>
        </row>
        <row r="1110">
          <cell r="A1110" t="str">
            <v>2020/05/08</v>
          </cell>
          <cell r="B1110">
            <v>10827</v>
          </cell>
          <cell r="C1110">
            <v>10876</v>
          </cell>
          <cell r="D1110">
            <v>10810</v>
          </cell>
          <cell r="E1110">
            <v>10855</v>
          </cell>
          <cell r="F1110">
            <v>0.60958714325297869</v>
          </cell>
          <cell r="G1110">
            <v>0.25861272744065761</v>
          </cell>
          <cell r="H1110">
            <v>0.4242424242424242</v>
          </cell>
          <cell r="I1110">
            <v>3</v>
          </cell>
          <cell r="J1110">
            <v>5</v>
          </cell>
          <cell r="K1110">
            <v>2</v>
          </cell>
        </row>
        <row r="1111">
          <cell r="A1111" t="str">
            <v>2020/05/07</v>
          </cell>
          <cell r="B1111">
            <v>10774</v>
          </cell>
          <cell r="C1111">
            <v>10813</v>
          </cell>
          <cell r="D1111">
            <v>10691</v>
          </cell>
          <cell r="E1111">
            <v>10700</v>
          </cell>
          <cell r="F1111">
            <v>1.1323556710599592</v>
          </cell>
          <cell r="G1111">
            <v>-0.68683868572489326</v>
          </cell>
          <cell r="H1111">
            <v>0.60655737704918034</v>
          </cell>
          <cell r="I1111">
            <v>7</v>
          </cell>
          <cell r="J1111">
            <v>7</v>
          </cell>
          <cell r="K1111">
            <v>4</v>
          </cell>
        </row>
        <row r="1112">
          <cell r="A1112" t="str">
            <v>2020/05/06</v>
          </cell>
          <cell r="B1112">
            <v>10732</v>
          </cell>
          <cell r="C1112">
            <v>10762</v>
          </cell>
          <cell r="D1112">
            <v>10661</v>
          </cell>
          <cell r="E1112">
            <v>10675</v>
          </cell>
          <cell r="F1112">
            <v>0.94111069698099137</v>
          </cell>
          <cell r="G1112">
            <v>-0.53112187849422288</v>
          </cell>
          <cell r="H1112">
            <v>0.56435643564356441</v>
          </cell>
          <cell r="I1112">
            <v>5</v>
          </cell>
          <cell r="J1112">
            <v>6</v>
          </cell>
          <cell r="K1112">
            <v>2</v>
          </cell>
        </row>
        <row r="1113">
          <cell r="A1113" t="str">
            <v>2020/05/05</v>
          </cell>
          <cell r="B1113">
            <v>10638</v>
          </cell>
          <cell r="C1113">
            <v>10687</v>
          </cell>
          <cell r="D1113">
            <v>10558</v>
          </cell>
          <cell r="E1113">
            <v>10681</v>
          </cell>
          <cell r="F1113">
            <v>1.2126339537507052</v>
          </cell>
          <cell r="G1113">
            <v>0.40421131791690162</v>
          </cell>
          <cell r="H1113">
            <v>0.33333333333333326</v>
          </cell>
          <cell r="I1113">
            <v>7</v>
          </cell>
          <cell r="J1113">
            <v>4</v>
          </cell>
          <cell r="K1113">
            <v>1</v>
          </cell>
        </row>
        <row r="1114">
          <cell r="A1114" t="str">
            <v>2020/05/01</v>
          </cell>
          <cell r="B1114">
            <v>10938</v>
          </cell>
          <cell r="C1114">
            <v>10946</v>
          </cell>
          <cell r="D1114">
            <v>10726</v>
          </cell>
          <cell r="E1114">
            <v>10777</v>
          </cell>
          <cell r="F1114">
            <v>2.0113366246114461</v>
          </cell>
          <cell r="G1114">
            <v>-1.4719327116474676</v>
          </cell>
          <cell r="H1114">
            <v>0.73181818181818192</v>
          </cell>
          <cell r="I1114">
            <v>10</v>
          </cell>
          <cell r="J1114">
            <v>8</v>
          </cell>
          <cell r="K1114">
            <v>4</v>
          </cell>
        </row>
        <row r="1115">
          <cell r="A1115" t="str">
            <v>2020/04/30</v>
          </cell>
          <cell r="B1115">
            <v>10710</v>
          </cell>
          <cell r="C1115">
            <v>10846</v>
          </cell>
          <cell r="D1115">
            <v>10697</v>
          </cell>
          <cell r="E1115">
            <v>10840</v>
          </cell>
          <cell r="F1115">
            <v>1.3912231559290382</v>
          </cell>
          <cell r="G1115">
            <v>1.2138188608776845</v>
          </cell>
          <cell r="H1115">
            <v>0.87248322147651025</v>
          </cell>
          <cell r="I1115">
            <v>8</v>
          </cell>
          <cell r="J1115">
            <v>9</v>
          </cell>
          <cell r="K1115">
            <v>4</v>
          </cell>
        </row>
        <row r="1116">
          <cell r="A1116" t="str">
            <v>2020/04/29</v>
          </cell>
          <cell r="B1116">
            <v>10576</v>
          </cell>
          <cell r="C1116">
            <v>10684</v>
          </cell>
          <cell r="D1116">
            <v>10572</v>
          </cell>
          <cell r="E1116">
            <v>10602</v>
          </cell>
          <cell r="F1116">
            <v>1.059001512859304</v>
          </cell>
          <cell r="G1116">
            <v>0.24583963691376703</v>
          </cell>
          <cell r="H1116">
            <v>0.23214285714285718</v>
          </cell>
          <cell r="I1116">
            <v>6</v>
          </cell>
          <cell r="J1116">
            <v>3</v>
          </cell>
          <cell r="K1116">
            <v>1</v>
          </cell>
        </row>
        <row r="1117">
          <cell r="A1117" t="str">
            <v>2020/04/28</v>
          </cell>
          <cell r="B1117">
            <v>10531</v>
          </cell>
          <cell r="C1117">
            <v>10628</v>
          </cell>
          <cell r="D1117">
            <v>10525</v>
          </cell>
          <cell r="E1117">
            <v>10592</v>
          </cell>
          <cell r="F1117">
            <v>0.97806476118127428</v>
          </cell>
          <cell r="G1117">
            <v>0.57924223720444401</v>
          </cell>
          <cell r="H1117">
            <v>0.59223300970873793</v>
          </cell>
          <cell r="I1117">
            <v>5</v>
          </cell>
          <cell r="J1117">
            <v>6</v>
          </cell>
          <cell r="K1117">
            <v>2</v>
          </cell>
        </row>
        <row r="1118">
          <cell r="A1118" t="str">
            <v>2020/04/25</v>
          </cell>
          <cell r="B1118">
            <v>10287</v>
          </cell>
          <cell r="C1118">
            <v>10361</v>
          </cell>
          <cell r="D1118">
            <v>10265</v>
          </cell>
          <cell r="E1118">
            <v>10352</v>
          </cell>
          <cell r="F1118">
            <v>0.93321668124817736</v>
          </cell>
          <cell r="G1118">
            <v>0.63186546126178667</v>
          </cell>
          <cell r="H1118">
            <v>0.67708333333333326</v>
          </cell>
          <cell r="I1118">
            <v>5</v>
          </cell>
          <cell r="J1118">
            <v>7</v>
          </cell>
          <cell r="K1118">
            <v>3</v>
          </cell>
        </row>
        <row r="1119">
          <cell r="A1119" t="str">
            <v>2020/04/24</v>
          </cell>
          <cell r="B1119">
            <v>10308</v>
          </cell>
          <cell r="C1119">
            <v>10364</v>
          </cell>
          <cell r="D1119">
            <v>10252</v>
          </cell>
          <cell r="E1119">
            <v>10284</v>
          </cell>
          <cell r="F1119">
            <v>1.086534730306558</v>
          </cell>
          <cell r="G1119">
            <v>-0.23282887077997672</v>
          </cell>
          <cell r="H1119">
            <v>0.21428571428571427</v>
          </cell>
          <cell r="I1119">
            <v>7</v>
          </cell>
          <cell r="J1119">
            <v>3</v>
          </cell>
          <cell r="K1119">
            <v>1</v>
          </cell>
        </row>
        <row r="1120">
          <cell r="A1120" t="str">
            <v>2020/04/23</v>
          </cell>
          <cell r="B1120">
            <v>10240</v>
          </cell>
          <cell r="C1120">
            <v>10317</v>
          </cell>
          <cell r="D1120">
            <v>10202</v>
          </cell>
          <cell r="E1120">
            <v>10276</v>
          </cell>
          <cell r="F1120">
            <v>1.123046875</v>
          </cell>
          <cell r="G1120">
            <v>0.3515625</v>
          </cell>
          <cell r="H1120">
            <v>0.31304347826086959</v>
          </cell>
          <cell r="I1120">
            <v>7</v>
          </cell>
          <cell r="J1120">
            <v>4</v>
          </cell>
          <cell r="K1120">
            <v>1</v>
          </cell>
        </row>
        <row r="1121">
          <cell r="A1121" t="str">
            <v>2020/04/22</v>
          </cell>
          <cell r="B1121">
            <v>10231</v>
          </cell>
          <cell r="C1121">
            <v>10242</v>
          </cell>
          <cell r="D1121">
            <v>10061</v>
          </cell>
          <cell r="E1121">
            <v>10129</v>
          </cell>
          <cell r="F1121">
            <v>1.7691330270745771</v>
          </cell>
          <cell r="G1121">
            <v>-0.99696999315804902</v>
          </cell>
          <cell r="H1121">
            <v>0.56353591160220995</v>
          </cell>
          <cell r="I1121">
            <v>10</v>
          </cell>
          <cell r="J1121">
            <v>6</v>
          </cell>
          <cell r="K1121">
            <v>1</v>
          </cell>
        </row>
        <row r="1122">
          <cell r="A1122" t="str">
            <v>2020/04/21</v>
          </cell>
          <cell r="B1122">
            <v>10476</v>
          </cell>
          <cell r="C1122">
            <v>10478</v>
          </cell>
          <cell r="D1122">
            <v>10358</v>
          </cell>
          <cell r="E1122">
            <v>10392</v>
          </cell>
          <cell r="F1122">
            <v>1.1454753722794959</v>
          </cell>
          <cell r="G1122">
            <v>-0.80183276059564712</v>
          </cell>
          <cell r="H1122">
            <v>0.7</v>
          </cell>
          <cell r="I1122">
            <v>7</v>
          </cell>
          <cell r="J1122">
            <v>8</v>
          </cell>
          <cell r="K1122">
            <v>4</v>
          </cell>
        </row>
        <row r="1123">
          <cell r="A1123" t="str">
            <v>2020/04/18</v>
          </cell>
          <cell r="B1123">
            <v>10539</v>
          </cell>
          <cell r="C1123">
            <v>10567</v>
          </cell>
          <cell r="D1123">
            <v>10471</v>
          </cell>
          <cell r="E1123">
            <v>10526</v>
          </cell>
          <cell r="F1123">
            <v>0.91090236265300317</v>
          </cell>
          <cell r="G1123">
            <v>-0.12335136160926084</v>
          </cell>
          <cell r="H1123">
            <v>0.13541666666666666</v>
          </cell>
          <cell r="I1123">
            <v>5</v>
          </cell>
          <cell r="J1123">
            <v>2</v>
          </cell>
          <cell r="K1123">
            <v>2</v>
          </cell>
        </row>
        <row r="1124">
          <cell r="A1124" t="str">
            <v>2020/04/17</v>
          </cell>
          <cell r="B1124">
            <v>10408</v>
          </cell>
          <cell r="C1124">
            <v>10449</v>
          </cell>
          <cell r="D1124">
            <v>10328</v>
          </cell>
          <cell r="E1124">
            <v>10433</v>
          </cell>
          <cell r="F1124">
            <v>1.1625672559569562</v>
          </cell>
          <cell r="G1124">
            <v>0.24019984627209837</v>
          </cell>
          <cell r="H1124">
            <v>0.20661157024793386</v>
          </cell>
          <cell r="I1124">
            <v>7</v>
          </cell>
          <cell r="J1124">
            <v>3</v>
          </cell>
          <cell r="K1124">
            <v>1</v>
          </cell>
        </row>
        <row r="1125">
          <cell r="A1125" t="str">
            <v>2020/04/16</v>
          </cell>
          <cell r="B1125">
            <v>10315</v>
          </cell>
          <cell r="C1125">
            <v>10319</v>
          </cell>
          <cell r="D1125">
            <v>10168</v>
          </cell>
          <cell r="E1125">
            <v>10215</v>
          </cell>
          <cell r="F1125">
            <v>1.4638875424139604</v>
          </cell>
          <cell r="G1125">
            <v>-0.96946194861851664</v>
          </cell>
          <cell r="H1125">
            <v>0.66225165562913901</v>
          </cell>
          <cell r="I1125">
            <v>8</v>
          </cell>
          <cell r="J1125">
            <v>7</v>
          </cell>
          <cell r="K1125">
            <v>4</v>
          </cell>
        </row>
        <row r="1126">
          <cell r="A1126" t="str">
            <v>2020/04/15</v>
          </cell>
          <cell r="B1126">
            <v>10338</v>
          </cell>
          <cell r="C1126">
            <v>10412</v>
          </cell>
          <cell r="D1126">
            <v>10324</v>
          </cell>
          <cell r="E1126">
            <v>10389</v>
          </cell>
          <cell r="F1126">
            <v>0.85122847746179153</v>
          </cell>
          <cell r="G1126">
            <v>0.49332559489262912</v>
          </cell>
          <cell r="H1126">
            <v>0.57954545454545447</v>
          </cell>
          <cell r="I1126">
            <v>5</v>
          </cell>
          <cell r="J1126">
            <v>6</v>
          </cell>
          <cell r="K1126">
            <v>2</v>
          </cell>
        </row>
        <row r="1127">
          <cell r="A1127" t="str">
            <v>2020/04/14</v>
          </cell>
          <cell r="B1127">
            <v>10081</v>
          </cell>
          <cell r="C1127">
            <v>10125</v>
          </cell>
          <cell r="D1127">
            <v>10069</v>
          </cell>
          <cell r="E1127">
            <v>10118</v>
          </cell>
          <cell r="F1127">
            <v>0.55550044638428731</v>
          </cell>
          <cell r="G1127">
            <v>0.36702708064676126</v>
          </cell>
          <cell r="H1127">
            <v>0.6607142857142857</v>
          </cell>
          <cell r="I1127">
            <v>2</v>
          </cell>
          <cell r="J1127">
            <v>7</v>
          </cell>
          <cell r="K1127">
            <v>3</v>
          </cell>
        </row>
        <row r="1128">
          <cell r="A1128" t="str">
            <v>2020/04/11</v>
          </cell>
          <cell r="B1128">
            <v>10131</v>
          </cell>
          <cell r="C1128">
            <v>10185</v>
          </cell>
          <cell r="D1128">
            <v>10102</v>
          </cell>
          <cell r="E1128">
            <v>10127</v>
          </cell>
          <cell r="F1128">
            <v>0.81926759451189413</v>
          </cell>
          <cell r="G1128">
            <v>-3.9482775639127429E-2</v>
          </cell>
          <cell r="H1128">
            <v>4.8192771084337352E-2</v>
          </cell>
          <cell r="I1128">
            <v>5</v>
          </cell>
          <cell r="J1128">
            <v>1</v>
          </cell>
          <cell r="K1128">
            <v>2</v>
          </cell>
        </row>
        <row r="1129">
          <cell r="A1129" t="str">
            <v>2020/04/10</v>
          </cell>
          <cell r="B1129">
            <v>10105</v>
          </cell>
          <cell r="C1129">
            <v>10140</v>
          </cell>
          <cell r="D1129">
            <v>9985</v>
          </cell>
          <cell r="E1129">
            <v>10043</v>
          </cell>
          <cell r="F1129">
            <v>1.5338941118258289</v>
          </cell>
          <cell r="G1129">
            <v>-0.61355764473033148</v>
          </cell>
          <cell r="H1129">
            <v>0.39999999999999997</v>
          </cell>
          <cell r="I1129">
            <v>8</v>
          </cell>
          <cell r="J1129">
            <v>4</v>
          </cell>
          <cell r="K1129">
            <v>1</v>
          </cell>
        </row>
        <row r="1130">
          <cell r="A1130" t="str">
            <v>2020/04/09</v>
          </cell>
          <cell r="B1130">
            <v>10077</v>
          </cell>
          <cell r="C1130">
            <v>10146</v>
          </cell>
          <cell r="D1130">
            <v>10008</v>
          </cell>
          <cell r="E1130">
            <v>10134</v>
          </cell>
          <cell r="F1130">
            <v>1.3694551949985114</v>
          </cell>
          <cell r="G1130">
            <v>0.5656445370646026</v>
          </cell>
          <cell r="H1130">
            <v>0.41304347826086962</v>
          </cell>
          <cell r="I1130">
            <v>8</v>
          </cell>
          <cell r="J1130">
            <v>5</v>
          </cell>
          <cell r="K1130">
            <v>1</v>
          </cell>
        </row>
        <row r="1131">
          <cell r="A1131" t="str">
            <v>2020/04/08</v>
          </cell>
          <cell r="B1131">
            <v>10085</v>
          </cell>
          <cell r="C1131">
            <v>10184</v>
          </cell>
          <cell r="D1131">
            <v>9985</v>
          </cell>
          <cell r="E1131">
            <v>9991</v>
          </cell>
          <cell r="F1131">
            <v>1.9732275656916214</v>
          </cell>
          <cell r="G1131">
            <v>-0.93207734258800201</v>
          </cell>
          <cell r="H1131">
            <v>0.47236180904522612</v>
          </cell>
          <cell r="I1131">
            <v>10</v>
          </cell>
          <cell r="J1131">
            <v>5</v>
          </cell>
          <cell r="K1131">
            <v>1</v>
          </cell>
        </row>
        <row r="1132">
          <cell r="A1132" t="str">
            <v>2020/04/07</v>
          </cell>
          <cell r="B1132">
            <v>9813</v>
          </cell>
          <cell r="C1132">
            <v>9987</v>
          </cell>
          <cell r="D1132">
            <v>9792</v>
          </cell>
          <cell r="E1132">
            <v>9963</v>
          </cell>
          <cell r="F1132">
            <v>1.9871598899419136</v>
          </cell>
          <cell r="G1132">
            <v>1.5285845307245491</v>
          </cell>
          <cell r="H1132">
            <v>0.76923076923076938</v>
          </cell>
          <cell r="I1132">
            <v>10</v>
          </cell>
          <cell r="J1132">
            <v>8</v>
          </cell>
          <cell r="K1132">
            <v>4</v>
          </cell>
        </row>
        <row r="1133">
          <cell r="A1133" t="str">
            <v>2020/04/02</v>
          </cell>
          <cell r="B1133">
            <v>9500</v>
          </cell>
          <cell r="C1133">
            <v>9530</v>
          </cell>
          <cell r="D1133">
            <v>9422</v>
          </cell>
          <cell r="E1133">
            <v>9463</v>
          </cell>
          <cell r="F1133">
            <v>1.1368421052631579</v>
          </cell>
          <cell r="G1133">
            <v>-0.38947368421052631</v>
          </cell>
          <cell r="H1133">
            <v>0.34259259259259262</v>
          </cell>
          <cell r="I1133">
            <v>7</v>
          </cell>
          <cell r="J1133">
            <v>4</v>
          </cell>
          <cell r="K1133">
            <v>1</v>
          </cell>
        </row>
        <row r="1134">
          <cell r="A1134" t="str">
            <v>2020/03/31</v>
          </cell>
          <cell r="B1134">
            <v>9533</v>
          </cell>
          <cell r="C1134">
            <v>9680</v>
          </cell>
          <cell r="D1134">
            <v>9450</v>
          </cell>
          <cell r="E1134">
            <v>9653</v>
          </cell>
          <cell r="F1134">
            <v>2.4126717717402704</v>
          </cell>
          <cell r="G1134">
            <v>1.2587852722123152</v>
          </cell>
          <cell r="H1134">
            <v>0.52173913043478271</v>
          </cell>
          <cell r="I1134">
            <v>10</v>
          </cell>
          <cell r="J1134">
            <v>6</v>
          </cell>
          <cell r="K1134">
            <v>1</v>
          </cell>
        </row>
        <row r="1135">
          <cell r="A1135" t="str">
            <v>2020/03/28</v>
          </cell>
          <cell r="B1135">
            <v>9613</v>
          </cell>
          <cell r="C1135">
            <v>9621</v>
          </cell>
          <cell r="D1135">
            <v>9377</v>
          </cell>
          <cell r="E1135">
            <v>9406</v>
          </cell>
          <cell r="F1135">
            <v>2.5382294809112658</v>
          </cell>
          <cell r="G1135">
            <v>-2.1533340268386563</v>
          </cell>
          <cell r="H1135">
            <v>0.84836065573770514</v>
          </cell>
          <cell r="I1135">
            <v>10</v>
          </cell>
          <cell r="J1135">
            <v>9</v>
          </cell>
          <cell r="K1135">
            <v>4</v>
          </cell>
        </row>
        <row r="1136">
          <cell r="A1136" t="str">
            <v>2020/03/27</v>
          </cell>
          <cell r="B1136">
            <v>9573</v>
          </cell>
          <cell r="C1136">
            <v>9881</v>
          </cell>
          <cell r="D1136">
            <v>9525</v>
          </cell>
          <cell r="E1136">
            <v>9876</v>
          </cell>
          <cell r="F1136">
            <v>3.7187924370625716</v>
          </cell>
          <cell r="G1136">
            <v>3.1651519899717955</v>
          </cell>
          <cell r="H1136">
            <v>0.851123595505618</v>
          </cell>
          <cell r="I1136">
            <v>10</v>
          </cell>
          <cell r="J1136">
            <v>9</v>
          </cell>
          <cell r="K1136">
            <v>4</v>
          </cell>
        </row>
        <row r="1137">
          <cell r="A1137" t="str">
            <v>2020/03/26</v>
          </cell>
          <cell r="B1137">
            <v>9639</v>
          </cell>
          <cell r="C1137">
            <v>9788</v>
          </cell>
          <cell r="D1137">
            <v>9516</v>
          </cell>
          <cell r="E1137">
            <v>9674</v>
          </cell>
          <cell r="F1137">
            <v>2.821869488536155</v>
          </cell>
          <cell r="G1137">
            <v>0.36310820624546114</v>
          </cell>
          <cell r="H1137">
            <v>0.12867647058823531</v>
          </cell>
          <cell r="I1137">
            <v>10</v>
          </cell>
          <cell r="J1137">
            <v>2</v>
          </cell>
          <cell r="K1137">
            <v>1</v>
          </cell>
        </row>
        <row r="1138">
          <cell r="A1138" t="str">
            <v>2020/03/25</v>
          </cell>
          <cell r="B1138">
            <v>9289</v>
          </cell>
          <cell r="C1138">
            <v>9440</v>
          </cell>
          <cell r="D1138">
            <v>9240</v>
          </cell>
          <cell r="E1138">
            <v>9440</v>
          </cell>
          <cell r="F1138">
            <v>2.1530842932500809</v>
          </cell>
          <cell r="G1138">
            <v>1.6255786414038111</v>
          </cell>
          <cell r="H1138">
            <v>0.755</v>
          </cell>
          <cell r="I1138">
            <v>10</v>
          </cell>
          <cell r="J1138">
            <v>8</v>
          </cell>
          <cell r="K1138">
            <v>4</v>
          </cell>
        </row>
        <row r="1139">
          <cell r="A1139" t="str">
            <v>2020/03/24</v>
          </cell>
          <cell r="B1139">
            <v>8704</v>
          </cell>
          <cell r="C1139">
            <v>9052</v>
          </cell>
          <cell r="D1139">
            <v>8658</v>
          </cell>
          <cell r="E1139">
            <v>8809</v>
          </cell>
          <cell r="F1139">
            <v>4.5266544117647056</v>
          </cell>
          <cell r="G1139">
            <v>1.2063419117647058</v>
          </cell>
          <cell r="H1139">
            <v>0.26649746192893403</v>
          </cell>
          <cell r="I1139">
            <v>10</v>
          </cell>
          <cell r="J1139">
            <v>3</v>
          </cell>
          <cell r="K1139">
            <v>1</v>
          </cell>
        </row>
        <row r="1140">
          <cell r="A1140" t="str">
            <v>2020/03/21</v>
          </cell>
          <cell r="B1140">
            <v>9157</v>
          </cell>
          <cell r="C1140">
            <v>9340</v>
          </cell>
          <cell r="D1140">
            <v>8889</v>
          </cell>
          <cell r="E1140">
            <v>8910</v>
          </cell>
          <cell r="F1140">
            <v>4.9251938407775473</v>
          </cell>
          <cell r="G1140">
            <v>-2.6973899748826033</v>
          </cell>
          <cell r="H1140">
            <v>0.54767184035476713</v>
          </cell>
          <cell r="I1140">
            <v>10</v>
          </cell>
          <cell r="J1140">
            <v>6</v>
          </cell>
          <cell r="K1140">
            <v>1</v>
          </cell>
        </row>
        <row r="1141">
          <cell r="A1141" t="str">
            <v>2020/03/20</v>
          </cell>
          <cell r="B1141">
            <v>8484</v>
          </cell>
          <cell r="C1141">
            <v>8625</v>
          </cell>
          <cell r="D1141">
            <v>8397</v>
          </cell>
          <cell r="E1141">
            <v>8510</v>
          </cell>
          <cell r="F1141">
            <v>2.6874115983026874</v>
          </cell>
          <cell r="G1141">
            <v>0.30645921735030646</v>
          </cell>
          <cell r="H1141">
            <v>0.11403508771929824</v>
          </cell>
          <cell r="I1141">
            <v>10</v>
          </cell>
          <cell r="J1141">
            <v>2</v>
          </cell>
          <cell r="K1141">
            <v>1</v>
          </cell>
        </row>
        <row r="1142">
          <cell r="A1142" t="str">
            <v>2020/03/19</v>
          </cell>
          <cell r="B1142">
            <v>8788</v>
          </cell>
          <cell r="C1142">
            <v>8843</v>
          </cell>
          <cell r="D1142">
            <v>8550</v>
          </cell>
          <cell r="E1142">
            <v>8726</v>
          </cell>
          <cell r="F1142">
            <v>3.3340919435593994</v>
          </cell>
          <cell r="G1142">
            <v>-0.70550751024123803</v>
          </cell>
          <cell r="H1142">
            <v>0.21160409556313992</v>
          </cell>
          <cell r="I1142">
            <v>10</v>
          </cell>
          <cell r="J1142">
            <v>3</v>
          </cell>
          <cell r="K1142">
            <v>1</v>
          </cell>
        </row>
        <row r="1143">
          <cell r="A1143" t="str">
            <v>2020/03/18</v>
          </cell>
          <cell r="B1143">
            <v>9396</v>
          </cell>
          <cell r="C1143">
            <v>9504</v>
          </cell>
          <cell r="D1143">
            <v>9073</v>
          </cell>
          <cell r="E1143">
            <v>9469</v>
          </cell>
          <cell r="F1143">
            <v>4.5870583226905062</v>
          </cell>
          <cell r="G1143">
            <v>0.77692635163899537</v>
          </cell>
          <cell r="H1143">
            <v>0.16937354988399075</v>
          </cell>
          <cell r="I1143">
            <v>10</v>
          </cell>
          <cell r="J1143">
            <v>2</v>
          </cell>
          <cell r="K1143">
            <v>1</v>
          </cell>
        </row>
        <row r="1144">
          <cell r="A1144" t="str">
            <v>2020/03/17</v>
          </cell>
          <cell r="B1144">
            <v>9623</v>
          </cell>
          <cell r="C1144">
            <v>9645</v>
          </cell>
          <cell r="D1144">
            <v>9180</v>
          </cell>
          <cell r="E1144">
            <v>9206</v>
          </cell>
          <cell r="F1144">
            <v>4.832172919048114</v>
          </cell>
          <cell r="G1144">
            <v>-4.3333679725657275</v>
          </cell>
          <cell r="H1144">
            <v>0.89677419354838694</v>
          </cell>
          <cell r="I1144">
            <v>10</v>
          </cell>
          <cell r="J1144">
            <v>9</v>
          </cell>
          <cell r="K1144">
            <v>4</v>
          </cell>
        </row>
        <row r="1145">
          <cell r="A1145" t="str">
            <v>2020/03/14</v>
          </cell>
          <cell r="B1145">
            <v>10030</v>
          </cell>
          <cell r="C1145">
            <v>10346</v>
          </cell>
          <cell r="D1145">
            <v>9763</v>
          </cell>
          <cell r="E1145">
            <v>10185</v>
          </cell>
          <cell r="F1145">
            <v>5.8125623130608179</v>
          </cell>
          <cell r="G1145">
            <v>1.5453639082751744</v>
          </cell>
          <cell r="H1145">
            <v>0.26586620926243565</v>
          </cell>
          <cell r="I1145">
            <v>10</v>
          </cell>
          <cell r="J1145">
            <v>3</v>
          </cell>
          <cell r="K1145">
            <v>1</v>
          </cell>
        </row>
        <row r="1146">
          <cell r="A1146" t="str">
            <v>2020/03/13</v>
          </cell>
          <cell r="B1146">
            <v>10362</v>
          </cell>
          <cell r="C1146">
            <v>10378</v>
          </cell>
          <cell r="D1146">
            <v>9780</v>
          </cell>
          <cell r="E1146">
            <v>9819</v>
          </cell>
          <cell r="F1146">
            <v>5.7710866628064084</v>
          </cell>
          <cell r="G1146">
            <v>-5.2403011001737116</v>
          </cell>
          <cell r="H1146">
            <v>0.90802675585284276</v>
          </cell>
          <cell r="I1146">
            <v>10</v>
          </cell>
          <cell r="J1146">
            <v>10</v>
          </cell>
          <cell r="K1146">
            <v>4</v>
          </cell>
        </row>
        <row r="1147">
          <cell r="A1147" t="str">
            <v>2020/03/12</v>
          </cell>
          <cell r="B1147">
            <v>10821</v>
          </cell>
          <cell r="C1147">
            <v>10879</v>
          </cell>
          <cell r="D1147">
            <v>10739</v>
          </cell>
          <cell r="E1147">
            <v>10760</v>
          </cell>
          <cell r="F1147">
            <v>1.2937806117734036</v>
          </cell>
          <cell r="G1147">
            <v>-0.56371869512984007</v>
          </cell>
          <cell r="H1147">
            <v>0.43571428571428567</v>
          </cell>
          <cell r="I1147">
            <v>8</v>
          </cell>
          <cell r="J1147">
            <v>5</v>
          </cell>
          <cell r="K1147">
            <v>1</v>
          </cell>
        </row>
        <row r="1148">
          <cell r="A1148" t="str">
            <v>2020/03/11</v>
          </cell>
          <cell r="B1148">
            <v>10962</v>
          </cell>
          <cell r="C1148">
            <v>11050</v>
          </cell>
          <cell r="D1148">
            <v>10875</v>
          </cell>
          <cell r="E1148">
            <v>11046</v>
          </cell>
          <cell r="F1148">
            <v>1.5964240102171137</v>
          </cell>
          <cell r="G1148">
            <v>0.76628352490421447</v>
          </cell>
          <cell r="H1148">
            <v>0.47999999999999993</v>
          </cell>
          <cell r="I1148">
            <v>9</v>
          </cell>
          <cell r="J1148">
            <v>5</v>
          </cell>
          <cell r="K1148">
            <v>1</v>
          </cell>
        </row>
        <row r="1149">
          <cell r="A1149" t="str">
            <v>2020/03/10</v>
          </cell>
          <cell r="B1149">
            <v>10957</v>
          </cell>
          <cell r="C1149">
            <v>10966</v>
          </cell>
          <cell r="D1149">
            <v>10680</v>
          </cell>
          <cell r="E1149">
            <v>10737</v>
          </cell>
          <cell r="F1149">
            <v>2.610203522862097</v>
          </cell>
          <cell r="G1149">
            <v>-2.0078488637400751</v>
          </cell>
          <cell r="H1149">
            <v>0.76923076923076938</v>
          </cell>
          <cell r="I1149">
            <v>10</v>
          </cell>
          <cell r="J1149">
            <v>8</v>
          </cell>
          <cell r="K1149">
            <v>4</v>
          </cell>
        </row>
        <row r="1150">
          <cell r="A1150" t="str">
            <v>2020/03/07</v>
          </cell>
          <cell r="B1150">
            <v>11263</v>
          </cell>
          <cell r="C1150">
            <v>11287</v>
          </cell>
          <cell r="D1150">
            <v>11120</v>
          </cell>
          <cell r="E1150">
            <v>11225</v>
          </cell>
          <cell r="F1150">
            <v>1.4827310663233597</v>
          </cell>
          <cell r="G1150">
            <v>-0.33738790730711177</v>
          </cell>
          <cell r="H1150">
            <v>0.22754491017964071</v>
          </cell>
          <cell r="I1150">
            <v>8</v>
          </cell>
          <cell r="J1150">
            <v>3</v>
          </cell>
          <cell r="K1150">
            <v>1</v>
          </cell>
        </row>
        <row r="1151">
          <cell r="A1151" t="str">
            <v>2020/03/06</v>
          </cell>
          <cell r="B1151">
            <v>11481</v>
          </cell>
          <cell r="C1151">
            <v>11486</v>
          </cell>
          <cell r="D1151">
            <v>11374</v>
          </cell>
          <cell r="E1151">
            <v>11392</v>
          </cell>
          <cell r="F1151">
            <v>0.9755247800714224</v>
          </cell>
          <cell r="G1151">
            <v>-0.77519379844961245</v>
          </cell>
          <cell r="H1151">
            <v>0.7946428571428571</v>
          </cell>
          <cell r="I1151">
            <v>5</v>
          </cell>
          <cell r="J1151">
            <v>8</v>
          </cell>
          <cell r="K1151">
            <v>3</v>
          </cell>
        </row>
        <row r="1152">
          <cell r="A1152" t="str">
            <v>2020/03/05</v>
          </cell>
          <cell r="B1152">
            <v>11380</v>
          </cell>
          <cell r="C1152">
            <v>11450</v>
          </cell>
          <cell r="D1152">
            <v>11368</v>
          </cell>
          <cell r="E1152">
            <v>11450</v>
          </cell>
          <cell r="F1152">
            <v>0.72056239015817225</v>
          </cell>
          <cell r="G1152">
            <v>0.61511423550087874</v>
          </cell>
          <cell r="H1152">
            <v>0.85365853658536583</v>
          </cell>
          <cell r="I1152">
            <v>4</v>
          </cell>
          <cell r="J1152">
            <v>9</v>
          </cell>
          <cell r="K1152">
            <v>3</v>
          </cell>
        </row>
        <row r="1153">
          <cell r="A1153" t="str">
            <v>2020/03/04</v>
          </cell>
          <cell r="B1153">
            <v>11331</v>
          </cell>
          <cell r="C1153">
            <v>11400</v>
          </cell>
          <cell r="D1153">
            <v>11206</v>
          </cell>
          <cell r="E1153">
            <v>11255</v>
          </cell>
          <cell r="F1153">
            <v>1.7121172006001235</v>
          </cell>
          <cell r="G1153">
            <v>-0.67072632600829585</v>
          </cell>
          <cell r="H1153">
            <v>0.39175257731958762</v>
          </cell>
          <cell r="I1153">
            <v>9</v>
          </cell>
          <cell r="J1153">
            <v>4</v>
          </cell>
          <cell r="K1153">
            <v>1</v>
          </cell>
        </row>
        <row r="1154">
          <cell r="A1154" t="str">
            <v>2020/03/03</v>
          </cell>
          <cell r="B1154">
            <v>11171</v>
          </cell>
          <cell r="C1154">
            <v>11298</v>
          </cell>
          <cell r="D1154">
            <v>11072</v>
          </cell>
          <cell r="E1154">
            <v>11298</v>
          </cell>
          <cell r="F1154">
            <v>2.0230955151732162</v>
          </cell>
          <cell r="G1154">
            <v>1.1368722585265418</v>
          </cell>
          <cell r="H1154">
            <v>0.56194690265486724</v>
          </cell>
          <cell r="I1154">
            <v>10</v>
          </cell>
          <cell r="J1154">
            <v>6</v>
          </cell>
          <cell r="K1154">
            <v>1</v>
          </cell>
        </row>
        <row r="1155">
          <cell r="A1155" t="str">
            <v>2020/02/28</v>
          </cell>
          <cell r="B1155">
            <v>11306</v>
          </cell>
          <cell r="C1155">
            <v>11345</v>
          </cell>
          <cell r="D1155">
            <v>11160</v>
          </cell>
          <cell r="E1155">
            <v>11166</v>
          </cell>
          <cell r="F1155">
            <v>1.6362993101008316</v>
          </cell>
          <cell r="G1155">
            <v>-1.2382805589952239</v>
          </cell>
          <cell r="H1155">
            <v>0.7567567567567568</v>
          </cell>
          <cell r="I1155">
            <v>9</v>
          </cell>
          <cell r="J1155">
            <v>8</v>
          </cell>
          <cell r="K1155">
            <v>4</v>
          </cell>
        </row>
        <row r="1156">
          <cell r="A1156" t="str">
            <v>2020/02/26</v>
          </cell>
          <cell r="B1156">
            <v>11549</v>
          </cell>
          <cell r="C1156">
            <v>11555</v>
          </cell>
          <cell r="D1156">
            <v>11340</v>
          </cell>
          <cell r="E1156">
            <v>11342</v>
          </cell>
          <cell r="F1156">
            <v>1.8616330418218026</v>
          </cell>
          <cell r="G1156">
            <v>-1.7923629751493635</v>
          </cell>
          <cell r="H1156">
            <v>0.96279069767441861</v>
          </cell>
          <cell r="I1156">
            <v>10</v>
          </cell>
          <cell r="J1156">
            <v>10</v>
          </cell>
          <cell r="K1156">
            <v>4</v>
          </cell>
        </row>
        <row r="1157">
          <cell r="A1157" t="str">
            <v>2020/02/25</v>
          </cell>
          <cell r="B1157">
            <v>11505</v>
          </cell>
          <cell r="C1157">
            <v>11512</v>
          </cell>
          <cell r="D1157">
            <v>11315</v>
          </cell>
          <cell r="E1157">
            <v>11335</v>
          </cell>
          <cell r="F1157">
            <v>1.7122990004345937</v>
          </cell>
          <cell r="G1157">
            <v>-1.4776184267709691</v>
          </cell>
          <cell r="H1157">
            <v>0.86294416243654815</v>
          </cell>
          <cell r="I1157">
            <v>9</v>
          </cell>
          <cell r="J1157">
            <v>9</v>
          </cell>
          <cell r="K1157">
            <v>4</v>
          </cell>
        </row>
        <row r="1158">
          <cell r="A1158" t="str">
            <v>2020/02/22</v>
          </cell>
          <cell r="B1158">
            <v>11666</v>
          </cell>
          <cell r="C1158">
            <v>11678</v>
          </cell>
          <cell r="D1158">
            <v>11600</v>
          </cell>
          <cell r="E1158">
            <v>11600</v>
          </cell>
          <cell r="F1158">
            <v>0.66860963483627633</v>
          </cell>
          <cell r="G1158">
            <v>-0.56574661409223392</v>
          </cell>
          <cell r="H1158">
            <v>0.84615384615384626</v>
          </cell>
          <cell r="I1158">
            <v>4</v>
          </cell>
          <cell r="J1158">
            <v>9</v>
          </cell>
          <cell r="K1158">
            <v>3</v>
          </cell>
        </row>
        <row r="1159">
          <cell r="A1159" t="str">
            <v>2020/02/21</v>
          </cell>
          <cell r="B1159">
            <v>11723</v>
          </cell>
          <cell r="C1159">
            <v>11738</v>
          </cell>
          <cell r="D1159">
            <v>11621</v>
          </cell>
          <cell r="E1159">
            <v>11665</v>
          </cell>
          <cell r="F1159">
            <v>0.99803804486906078</v>
          </cell>
          <cell r="G1159">
            <v>-0.49475390258466262</v>
          </cell>
          <cell r="H1159">
            <v>0.49572649572649574</v>
          </cell>
          <cell r="I1159">
            <v>6</v>
          </cell>
          <cell r="J1159">
            <v>5</v>
          </cell>
          <cell r="K1159">
            <v>1</v>
          </cell>
        </row>
        <row r="1160">
          <cell r="A1160" t="str">
            <v>2020/02/20</v>
          </cell>
          <cell r="B1160">
            <v>11762</v>
          </cell>
          <cell r="C1160">
            <v>11822</v>
          </cell>
          <cell r="D1160">
            <v>11760</v>
          </cell>
          <cell r="E1160">
            <v>11793</v>
          </cell>
          <cell r="F1160">
            <v>0.52712123788471354</v>
          </cell>
          <cell r="G1160">
            <v>0.26356061894235677</v>
          </cell>
          <cell r="H1160">
            <v>0.5</v>
          </cell>
          <cell r="I1160">
            <v>2</v>
          </cell>
          <cell r="J1160">
            <v>6</v>
          </cell>
          <cell r="K1160">
            <v>2</v>
          </cell>
        </row>
        <row r="1161">
          <cell r="A1161" t="str">
            <v>2020/02/19</v>
          </cell>
          <cell r="B1161">
            <v>11627</v>
          </cell>
          <cell r="C1161">
            <v>11652</v>
          </cell>
          <cell r="D1161">
            <v>11603</v>
          </cell>
          <cell r="E1161">
            <v>11636</v>
          </cell>
          <cell r="F1161">
            <v>0.42143287176399757</v>
          </cell>
          <cell r="G1161">
            <v>7.740603767093833E-2</v>
          </cell>
          <cell r="H1161">
            <v>0.18367346938775511</v>
          </cell>
          <cell r="I1161">
            <v>1</v>
          </cell>
          <cell r="J1161">
            <v>2</v>
          </cell>
          <cell r="K1161">
            <v>2</v>
          </cell>
        </row>
        <row r="1162">
          <cell r="A1162" t="str">
            <v>2020/02/18</v>
          </cell>
          <cell r="B1162">
            <v>11774</v>
          </cell>
          <cell r="C1162">
            <v>11786</v>
          </cell>
          <cell r="D1162">
            <v>11749</v>
          </cell>
          <cell r="E1162">
            <v>11764</v>
          </cell>
          <cell r="F1162">
            <v>0.31425174112451165</v>
          </cell>
          <cell r="G1162">
            <v>-8.4932903006624774E-2</v>
          </cell>
          <cell r="H1162">
            <v>0.27027027027027029</v>
          </cell>
          <cell r="I1162">
            <v>1</v>
          </cell>
          <cell r="J1162">
            <v>3</v>
          </cell>
          <cell r="K1162">
            <v>2</v>
          </cell>
        </row>
        <row r="1163">
          <cell r="A1163" t="str">
            <v>2020/02/15</v>
          </cell>
          <cell r="B1163">
            <v>11810</v>
          </cell>
          <cell r="C1163">
            <v>11812</v>
          </cell>
          <cell r="D1163">
            <v>11736</v>
          </cell>
          <cell r="E1163">
            <v>11764</v>
          </cell>
          <cell r="F1163">
            <v>0.64352243861134628</v>
          </cell>
          <cell r="G1163">
            <v>-0.38950042337002544</v>
          </cell>
          <cell r="H1163">
            <v>0.60526315789473695</v>
          </cell>
          <cell r="I1163">
            <v>3</v>
          </cell>
          <cell r="J1163">
            <v>7</v>
          </cell>
          <cell r="K1163">
            <v>3</v>
          </cell>
        </row>
        <row r="1164">
          <cell r="A1164" t="str">
            <v>2020/02/14</v>
          </cell>
          <cell r="B1164">
            <v>11775</v>
          </cell>
          <cell r="C1164">
            <v>11811</v>
          </cell>
          <cell r="D1164">
            <v>11708</v>
          </cell>
          <cell r="E1164">
            <v>11772</v>
          </cell>
          <cell r="F1164">
            <v>0.87473460721868357</v>
          </cell>
          <cell r="G1164">
            <v>-2.5477707006369425E-2</v>
          </cell>
          <cell r="H1164">
            <v>2.9126213592233011E-2</v>
          </cell>
          <cell r="I1164">
            <v>5</v>
          </cell>
          <cell r="J1164">
            <v>1</v>
          </cell>
          <cell r="K1164">
            <v>2</v>
          </cell>
        </row>
        <row r="1165">
          <cell r="A1165" t="str">
            <v>2020/02/13</v>
          </cell>
          <cell r="B1165">
            <v>11780</v>
          </cell>
          <cell r="C1165">
            <v>11842</v>
          </cell>
          <cell r="D1165">
            <v>11773</v>
          </cell>
          <cell r="E1165">
            <v>11839</v>
          </cell>
          <cell r="F1165">
            <v>0.5857385398981324</v>
          </cell>
          <cell r="G1165">
            <v>0.50084889643463493</v>
          </cell>
          <cell r="H1165">
            <v>0.85507246376811585</v>
          </cell>
          <cell r="I1165">
            <v>3</v>
          </cell>
          <cell r="J1165">
            <v>9</v>
          </cell>
          <cell r="K1165">
            <v>3</v>
          </cell>
        </row>
        <row r="1166">
          <cell r="A1166" t="str">
            <v>2020/02/12</v>
          </cell>
          <cell r="B1166">
            <v>11657</v>
          </cell>
          <cell r="C1166">
            <v>11710</v>
          </cell>
          <cell r="D1166">
            <v>11645</v>
          </cell>
          <cell r="E1166">
            <v>11673</v>
          </cell>
          <cell r="F1166">
            <v>0.55760487260873293</v>
          </cell>
          <cell r="G1166">
            <v>0.13725658402676502</v>
          </cell>
          <cell r="H1166">
            <v>0.24615384615384614</v>
          </cell>
          <cell r="I1166">
            <v>2</v>
          </cell>
          <cell r="J1166">
            <v>3</v>
          </cell>
          <cell r="K1166">
            <v>2</v>
          </cell>
        </row>
        <row r="1167">
          <cell r="A1167" t="str">
            <v>2020/02/11</v>
          </cell>
          <cell r="B1167">
            <v>11565</v>
          </cell>
          <cell r="C1167">
            <v>11595</v>
          </cell>
          <cell r="D1167">
            <v>11520</v>
          </cell>
          <cell r="E1167">
            <v>11595</v>
          </cell>
          <cell r="F1167">
            <v>0.64850843060959795</v>
          </cell>
          <cell r="G1167">
            <v>0.25940337224383914</v>
          </cell>
          <cell r="H1167">
            <v>0.39999999999999991</v>
          </cell>
          <cell r="I1167">
            <v>3</v>
          </cell>
          <cell r="J1167">
            <v>4</v>
          </cell>
          <cell r="K1167">
            <v>2</v>
          </cell>
        </row>
        <row r="1168">
          <cell r="A1168" t="str">
            <v>2020/02/08</v>
          </cell>
          <cell r="B1168">
            <v>11614</v>
          </cell>
          <cell r="C1168">
            <v>11626</v>
          </cell>
          <cell r="D1168">
            <v>11485</v>
          </cell>
          <cell r="E1168">
            <v>11495</v>
          </cell>
          <cell r="F1168">
            <v>1.2140520061994144</v>
          </cell>
          <cell r="G1168">
            <v>-1.0246254520406406</v>
          </cell>
          <cell r="H1168">
            <v>0.84397163120567376</v>
          </cell>
          <cell r="I1168">
            <v>7</v>
          </cell>
          <cell r="J1168">
            <v>9</v>
          </cell>
          <cell r="K1168">
            <v>4</v>
          </cell>
        </row>
        <row r="1169">
          <cell r="A1169" t="str">
            <v>2020/02/07</v>
          </cell>
          <cell r="B1169">
            <v>11741</v>
          </cell>
          <cell r="C1169">
            <v>11742</v>
          </cell>
          <cell r="D1169">
            <v>11660</v>
          </cell>
          <cell r="E1169">
            <v>11692</v>
          </cell>
          <cell r="F1169">
            <v>0.69840729069074181</v>
          </cell>
          <cell r="G1169">
            <v>-0.41734094199812621</v>
          </cell>
          <cell r="H1169">
            <v>0.59756097560975607</v>
          </cell>
          <cell r="I1169">
            <v>4</v>
          </cell>
          <cell r="J1169">
            <v>6</v>
          </cell>
          <cell r="K1169">
            <v>2</v>
          </cell>
        </row>
        <row r="1170">
          <cell r="A1170" t="str">
            <v>2020/02/06</v>
          </cell>
          <cell r="B1170">
            <v>11554</v>
          </cell>
          <cell r="C1170">
            <v>11659</v>
          </cell>
          <cell r="D1170">
            <v>11539</v>
          </cell>
          <cell r="E1170">
            <v>11634</v>
          </cell>
          <cell r="F1170">
            <v>1.0386013501817553</v>
          </cell>
          <cell r="G1170">
            <v>0.69240090012117017</v>
          </cell>
          <cell r="H1170">
            <v>0.66666666666666663</v>
          </cell>
          <cell r="I1170">
            <v>6</v>
          </cell>
          <cell r="J1170">
            <v>7</v>
          </cell>
          <cell r="K1170">
            <v>4</v>
          </cell>
        </row>
        <row r="1171">
          <cell r="A1171" t="str">
            <v>2020/02/05</v>
          </cell>
          <cell r="B1171">
            <v>11541</v>
          </cell>
          <cell r="C1171">
            <v>11639</v>
          </cell>
          <cell r="D1171">
            <v>11519</v>
          </cell>
          <cell r="E1171">
            <v>11619</v>
          </cell>
          <cell r="F1171">
            <v>1.0397712503249286</v>
          </cell>
          <cell r="G1171">
            <v>0.67585131271120347</v>
          </cell>
          <cell r="H1171">
            <v>0.64999999999999991</v>
          </cell>
          <cell r="I1171">
            <v>6</v>
          </cell>
          <cell r="J1171">
            <v>7</v>
          </cell>
          <cell r="K1171">
            <v>4</v>
          </cell>
        </row>
        <row r="1172">
          <cell r="A1172" t="str">
            <v>2020/02/04</v>
          </cell>
          <cell r="B1172">
            <v>11309</v>
          </cell>
          <cell r="C1172">
            <v>11375</v>
          </cell>
          <cell r="D1172">
            <v>11298</v>
          </cell>
          <cell r="E1172">
            <v>11352</v>
          </cell>
          <cell r="F1172">
            <v>0.68087364046334775</v>
          </cell>
          <cell r="G1172">
            <v>0.38022813688212925</v>
          </cell>
          <cell r="H1172">
            <v>0.55844155844155841</v>
          </cell>
          <cell r="I1172">
            <v>4</v>
          </cell>
          <cell r="J1172">
            <v>6</v>
          </cell>
          <cell r="K1172">
            <v>2</v>
          </cell>
        </row>
        <row r="1173">
          <cell r="A1173" t="str">
            <v>2020/02/01</v>
          </cell>
          <cell r="B1173">
            <v>11455</v>
          </cell>
          <cell r="C1173">
            <v>11470</v>
          </cell>
          <cell r="D1173">
            <v>11211</v>
          </cell>
          <cell r="E1173">
            <v>11241</v>
          </cell>
          <cell r="F1173">
            <v>2.2610213880401573</v>
          </cell>
          <cell r="G1173">
            <v>-1.868179834133566</v>
          </cell>
          <cell r="H1173">
            <v>0.82625482625482616</v>
          </cell>
          <cell r="I1173">
            <v>10</v>
          </cell>
          <cell r="J1173">
            <v>9</v>
          </cell>
          <cell r="K1173">
            <v>4</v>
          </cell>
        </row>
        <row r="1174">
          <cell r="A1174" t="str">
            <v>2020/01/31</v>
          </cell>
          <cell r="B1174">
            <v>11367</v>
          </cell>
          <cell r="C1174">
            <v>11455</v>
          </cell>
          <cell r="D1174">
            <v>11271</v>
          </cell>
          <cell r="E1174">
            <v>11452</v>
          </cell>
          <cell r="F1174">
            <v>1.6187208586258466</v>
          </cell>
          <cell r="G1174">
            <v>0.74777865751737482</v>
          </cell>
          <cell r="H1174">
            <v>0.46195652173913049</v>
          </cell>
          <cell r="I1174">
            <v>9</v>
          </cell>
          <cell r="J1174">
            <v>5</v>
          </cell>
          <cell r="K1174">
            <v>1</v>
          </cell>
        </row>
        <row r="1175">
          <cell r="A1175" t="str">
            <v>2020/01/21</v>
          </cell>
          <cell r="B1175">
            <v>12116</v>
          </cell>
          <cell r="C1175">
            <v>12117</v>
          </cell>
          <cell r="D1175">
            <v>12079</v>
          </cell>
          <cell r="E1175">
            <v>12099</v>
          </cell>
          <cell r="F1175">
            <v>0.31363486299108617</v>
          </cell>
          <cell r="G1175">
            <v>-0.14031033344338065</v>
          </cell>
          <cell r="H1175">
            <v>0.44736842105263153</v>
          </cell>
          <cell r="I1175">
            <v>1</v>
          </cell>
          <cell r="J1175">
            <v>5</v>
          </cell>
          <cell r="K1175">
            <v>2</v>
          </cell>
        </row>
        <row r="1176">
          <cell r="A1176" t="str">
            <v>2020/01/18</v>
          </cell>
          <cell r="B1176">
            <v>12077</v>
          </cell>
          <cell r="C1176">
            <v>12106</v>
          </cell>
          <cell r="D1176">
            <v>12072</v>
          </cell>
          <cell r="E1176">
            <v>12106</v>
          </cell>
          <cell r="F1176">
            <v>0.28152686925560988</v>
          </cell>
          <cell r="G1176">
            <v>0.24012585907096134</v>
          </cell>
          <cell r="H1176">
            <v>0.8529411764705882</v>
          </cell>
          <cell r="I1176">
            <v>1</v>
          </cell>
          <cell r="J1176">
            <v>9</v>
          </cell>
          <cell r="K1176">
            <v>3</v>
          </cell>
        </row>
        <row r="1177">
          <cell r="A1177" t="str">
            <v>2020/01/17</v>
          </cell>
          <cell r="B1177">
            <v>12066</v>
          </cell>
          <cell r="C1177">
            <v>12104</v>
          </cell>
          <cell r="D1177">
            <v>12050</v>
          </cell>
          <cell r="E1177">
            <v>12095</v>
          </cell>
          <cell r="F1177">
            <v>0.44753853804077576</v>
          </cell>
          <cell r="G1177">
            <v>0.24034477042930549</v>
          </cell>
          <cell r="H1177">
            <v>0.53703703703703698</v>
          </cell>
          <cell r="I1177">
            <v>1</v>
          </cell>
          <cell r="J1177">
            <v>6</v>
          </cell>
          <cell r="K1177">
            <v>2</v>
          </cell>
        </row>
        <row r="1178">
          <cell r="A1178" t="str">
            <v>2020/01/16</v>
          </cell>
          <cell r="B1178">
            <v>12067</v>
          </cell>
          <cell r="C1178">
            <v>12085</v>
          </cell>
          <cell r="D1178">
            <v>12015</v>
          </cell>
          <cell r="E1178">
            <v>12037</v>
          </cell>
          <cell r="F1178">
            <v>0.5800944725283832</v>
          </cell>
          <cell r="G1178">
            <v>-0.2486119167978785</v>
          </cell>
          <cell r="H1178">
            <v>0.42857142857142855</v>
          </cell>
          <cell r="I1178">
            <v>3</v>
          </cell>
          <cell r="J1178">
            <v>5</v>
          </cell>
          <cell r="K1178">
            <v>2</v>
          </cell>
        </row>
        <row r="1179">
          <cell r="A1179" t="str">
            <v>2020/01/15</v>
          </cell>
          <cell r="B1179">
            <v>12174</v>
          </cell>
          <cell r="C1179">
            <v>12197</v>
          </cell>
          <cell r="D1179">
            <v>12152</v>
          </cell>
          <cell r="E1179">
            <v>12175</v>
          </cell>
          <cell r="F1179">
            <v>0.36964021685559389</v>
          </cell>
          <cell r="G1179">
            <v>8.2142270412354206E-3</v>
          </cell>
          <cell r="H1179">
            <v>2.2222222222222223E-2</v>
          </cell>
          <cell r="I1179">
            <v>1</v>
          </cell>
          <cell r="J1179">
            <v>1</v>
          </cell>
          <cell r="K1179">
            <v>2</v>
          </cell>
        </row>
        <row r="1180">
          <cell r="A1180" t="str">
            <v>2020/01/14</v>
          </cell>
          <cell r="B1180">
            <v>12122</v>
          </cell>
          <cell r="C1180">
            <v>12174</v>
          </cell>
          <cell r="D1180">
            <v>12114</v>
          </cell>
          <cell r="E1180">
            <v>12172</v>
          </cell>
          <cell r="F1180">
            <v>0.49496782709123904</v>
          </cell>
          <cell r="G1180">
            <v>0.41247318924269921</v>
          </cell>
          <cell r="H1180">
            <v>0.83333333333333337</v>
          </cell>
          <cell r="I1180">
            <v>2</v>
          </cell>
          <cell r="J1180">
            <v>9</v>
          </cell>
          <cell r="K1180">
            <v>3</v>
          </cell>
        </row>
        <row r="1181">
          <cell r="A1181" t="str">
            <v>2020/01/11</v>
          </cell>
          <cell r="B1181">
            <v>12015</v>
          </cell>
          <cell r="C1181">
            <v>12037</v>
          </cell>
          <cell r="D1181">
            <v>11997</v>
          </cell>
          <cell r="E1181">
            <v>12013</v>
          </cell>
          <cell r="F1181">
            <v>0.33291718684977112</v>
          </cell>
          <cell r="G1181">
            <v>-1.6645859342488557E-2</v>
          </cell>
          <cell r="H1181">
            <v>0.05</v>
          </cell>
          <cell r="I1181">
            <v>1</v>
          </cell>
          <cell r="J1181">
            <v>1</v>
          </cell>
          <cell r="K1181">
            <v>2</v>
          </cell>
        </row>
        <row r="1182">
          <cell r="A1182" t="str">
            <v>2020/01/10</v>
          </cell>
          <cell r="B1182">
            <v>11970</v>
          </cell>
          <cell r="C1182">
            <v>12005</v>
          </cell>
          <cell r="D1182">
            <v>11940</v>
          </cell>
          <cell r="E1182">
            <v>11982</v>
          </cell>
          <cell r="F1182">
            <v>0.54302422723475352</v>
          </cell>
          <cell r="G1182">
            <v>0.10025062656641603</v>
          </cell>
          <cell r="H1182">
            <v>0.18461538461538463</v>
          </cell>
          <cell r="I1182">
            <v>2</v>
          </cell>
          <cell r="J1182">
            <v>2</v>
          </cell>
          <cell r="K1182">
            <v>2</v>
          </cell>
        </row>
        <row r="1183">
          <cell r="A1183" t="str">
            <v>2020/01/09</v>
          </cell>
          <cell r="B1183">
            <v>11808</v>
          </cell>
          <cell r="C1183">
            <v>11920</v>
          </cell>
          <cell r="D1183">
            <v>11804</v>
          </cell>
          <cell r="E1183">
            <v>11896</v>
          </cell>
          <cell r="F1183">
            <v>0.98238482384823844</v>
          </cell>
          <cell r="G1183">
            <v>0.74525745257452569</v>
          </cell>
          <cell r="H1183">
            <v>0.75862068965517238</v>
          </cell>
          <cell r="I1183">
            <v>5</v>
          </cell>
          <cell r="J1183">
            <v>8</v>
          </cell>
          <cell r="K1183">
            <v>3</v>
          </cell>
        </row>
        <row r="1184">
          <cell r="A1184" t="str">
            <v>2020/01/08</v>
          </cell>
          <cell r="B1184">
            <v>11867</v>
          </cell>
          <cell r="C1184">
            <v>11911</v>
          </cell>
          <cell r="D1184">
            <v>11845</v>
          </cell>
          <cell r="E1184">
            <v>11908</v>
          </cell>
          <cell r="F1184">
            <v>0.5561641526923401</v>
          </cell>
          <cell r="G1184">
            <v>0.34549591303615068</v>
          </cell>
          <cell r="H1184">
            <v>0.62121212121212122</v>
          </cell>
          <cell r="I1184">
            <v>2</v>
          </cell>
          <cell r="J1184">
            <v>7</v>
          </cell>
          <cell r="K1184">
            <v>3</v>
          </cell>
        </row>
        <row r="1185">
          <cell r="A1185" t="str">
            <v>2020/01/07</v>
          </cell>
          <cell r="B1185">
            <v>11938</v>
          </cell>
          <cell r="C1185">
            <v>11978</v>
          </cell>
          <cell r="D1185">
            <v>11901</v>
          </cell>
          <cell r="E1185">
            <v>11977</v>
          </cell>
          <cell r="F1185">
            <v>0.64499916233875021</v>
          </cell>
          <cell r="G1185">
            <v>0.32668788741832805</v>
          </cell>
          <cell r="H1185">
            <v>0.50649350649350655</v>
          </cell>
          <cell r="I1185">
            <v>3</v>
          </cell>
          <cell r="J1185">
            <v>6</v>
          </cell>
          <cell r="K1185">
            <v>2</v>
          </cell>
        </row>
        <row r="1186">
          <cell r="A1186" t="str">
            <v>2020/01/04</v>
          </cell>
          <cell r="B1186">
            <v>12092</v>
          </cell>
          <cell r="C1186">
            <v>12094</v>
          </cell>
          <cell r="D1186">
            <v>12035</v>
          </cell>
          <cell r="E1186">
            <v>12043</v>
          </cell>
          <cell r="F1186">
            <v>0.48792590142242803</v>
          </cell>
          <cell r="G1186">
            <v>-0.40522659609659278</v>
          </cell>
          <cell r="H1186">
            <v>0.83050847457627119</v>
          </cell>
          <cell r="I1186">
            <v>2</v>
          </cell>
          <cell r="J1186">
            <v>9</v>
          </cell>
          <cell r="K1186">
            <v>3</v>
          </cell>
        </row>
        <row r="1187">
          <cell r="A1187" t="str">
            <v>2020/01/03</v>
          </cell>
          <cell r="B1187">
            <v>12099</v>
          </cell>
          <cell r="C1187">
            <v>12171</v>
          </cell>
          <cell r="D1187">
            <v>12093</v>
          </cell>
          <cell r="E1187">
            <v>12170</v>
          </cell>
          <cell r="F1187">
            <v>0.64468137862633279</v>
          </cell>
          <cell r="G1187">
            <v>0.58682535746755926</v>
          </cell>
          <cell r="H1187">
            <v>0.91025641025641013</v>
          </cell>
          <cell r="I1187">
            <v>3</v>
          </cell>
          <cell r="J1187">
            <v>10</v>
          </cell>
          <cell r="K1187">
            <v>3</v>
          </cell>
        </row>
        <row r="1188">
          <cell r="A1188" t="str">
            <v>2020/01/01</v>
          </cell>
          <cell r="B1188">
            <v>11996</v>
          </cell>
          <cell r="C1188">
            <v>12024</v>
          </cell>
          <cell r="D1188">
            <v>11965</v>
          </cell>
          <cell r="E1188">
            <v>12024</v>
          </cell>
          <cell r="F1188">
            <v>0.49183061020340113</v>
          </cell>
          <cell r="G1188">
            <v>0.23341113704568192</v>
          </cell>
          <cell r="H1188">
            <v>0.47457627118644075</v>
          </cell>
          <cell r="I1188">
            <v>2</v>
          </cell>
          <cell r="J1188">
            <v>5</v>
          </cell>
          <cell r="K1188">
            <v>2</v>
          </cell>
        </row>
        <row r="1189">
          <cell r="A1189" t="str">
            <v>2019/12/31</v>
          </cell>
          <cell r="B1189">
            <v>12066</v>
          </cell>
          <cell r="C1189">
            <v>12075</v>
          </cell>
          <cell r="D1189">
            <v>12020</v>
          </cell>
          <cell r="E1189">
            <v>12021</v>
          </cell>
          <cell r="F1189">
            <v>0.45582628874523456</v>
          </cell>
          <cell r="G1189">
            <v>-0.37294878170064644</v>
          </cell>
          <cell r="H1189">
            <v>0.81818181818181812</v>
          </cell>
          <cell r="I1189">
            <v>2</v>
          </cell>
          <cell r="J1189">
            <v>9</v>
          </cell>
          <cell r="K1189">
            <v>3</v>
          </cell>
        </row>
        <row r="1190">
          <cell r="A1190" t="str">
            <v>2019/12/28</v>
          </cell>
          <cell r="B1190">
            <v>12103</v>
          </cell>
          <cell r="C1190">
            <v>12110</v>
          </cell>
          <cell r="D1190">
            <v>12068</v>
          </cell>
          <cell r="E1190">
            <v>12082</v>
          </cell>
          <cell r="F1190">
            <v>0.34702139965297862</v>
          </cell>
          <cell r="G1190">
            <v>-0.17351069982648931</v>
          </cell>
          <cell r="H1190">
            <v>0.5</v>
          </cell>
          <cell r="I1190">
            <v>1</v>
          </cell>
          <cell r="J1190">
            <v>6</v>
          </cell>
          <cell r="K1190">
            <v>2</v>
          </cell>
        </row>
        <row r="1191">
          <cell r="A1191" t="str">
            <v>2019/12/27</v>
          </cell>
          <cell r="B1191">
            <v>12007</v>
          </cell>
          <cell r="C1191">
            <v>12026</v>
          </cell>
          <cell r="D1191">
            <v>12000</v>
          </cell>
          <cell r="E1191">
            <v>12025</v>
          </cell>
          <cell r="F1191">
            <v>0.21654035146164738</v>
          </cell>
          <cell r="G1191">
            <v>0.14991255101190973</v>
          </cell>
          <cell r="H1191">
            <v>0.69230769230769229</v>
          </cell>
          <cell r="I1191">
            <v>1</v>
          </cell>
          <cell r="J1191">
            <v>7</v>
          </cell>
          <cell r="K1191">
            <v>3</v>
          </cell>
        </row>
        <row r="1192">
          <cell r="A1192" t="str">
            <v>2019/12/26</v>
          </cell>
          <cell r="B1192">
            <v>12017</v>
          </cell>
          <cell r="C1192">
            <v>12026</v>
          </cell>
          <cell r="D1192">
            <v>12006</v>
          </cell>
          <cell r="E1192">
            <v>12018</v>
          </cell>
          <cell r="F1192">
            <v>0.16643088957310476</v>
          </cell>
          <cell r="G1192">
            <v>8.3215444786552371E-3</v>
          </cell>
          <cell r="H1192">
            <v>4.9999999999999996E-2</v>
          </cell>
          <cell r="I1192">
            <v>1</v>
          </cell>
          <cell r="J1192">
            <v>1</v>
          </cell>
          <cell r="K1192">
            <v>2</v>
          </cell>
        </row>
        <row r="1193">
          <cell r="A1193" t="str">
            <v>2019/12/25</v>
          </cell>
          <cell r="B1193">
            <v>11980</v>
          </cell>
          <cell r="C1193">
            <v>11998</v>
          </cell>
          <cell r="D1193">
            <v>11958</v>
          </cell>
          <cell r="E1193">
            <v>11991</v>
          </cell>
          <cell r="F1193">
            <v>0.333889816360601</v>
          </cell>
          <cell r="G1193">
            <v>9.1819699499165283E-2</v>
          </cell>
          <cell r="H1193">
            <v>0.27500000000000002</v>
          </cell>
          <cell r="I1193">
            <v>1</v>
          </cell>
          <cell r="J1193">
            <v>3</v>
          </cell>
          <cell r="K1193">
            <v>2</v>
          </cell>
        </row>
        <row r="1194">
          <cell r="A1194" t="str">
            <v>2019/12/24</v>
          </cell>
          <cell r="B1194">
            <v>12014</v>
          </cell>
          <cell r="C1194">
            <v>12044</v>
          </cell>
          <cell r="D1194">
            <v>12008</v>
          </cell>
          <cell r="E1194">
            <v>12032</v>
          </cell>
          <cell r="F1194">
            <v>0.29965040785749958</v>
          </cell>
          <cell r="G1194">
            <v>0.14982520392874979</v>
          </cell>
          <cell r="H1194">
            <v>0.5</v>
          </cell>
          <cell r="I1194">
            <v>1</v>
          </cell>
          <cell r="J1194">
            <v>6</v>
          </cell>
          <cell r="K1194">
            <v>2</v>
          </cell>
        </row>
        <row r="1195">
          <cell r="A1195" t="str">
            <v>2019/12/21</v>
          </cell>
          <cell r="B1195">
            <v>11977</v>
          </cell>
          <cell r="C1195">
            <v>12029</v>
          </cell>
          <cell r="D1195">
            <v>11970</v>
          </cell>
          <cell r="E1195">
            <v>12015</v>
          </cell>
          <cell r="F1195">
            <v>0.49261083743842365</v>
          </cell>
          <cell r="G1195">
            <v>0.31727477665525589</v>
          </cell>
          <cell r="H1195">
            <v>0.64406779661016944</v>
          </cell>
          <cell r="I1195">
            <v>2</v>
          </cell>
          <cell r="J1195">
            <v>7</v>
          </cell>
          <cell r="K1195">
            <v>3</v>
          </cell>
        </row>
        <row r="1196">
          <cell r="A1196" t="str">
            <v>2019/12/20</v>
          </cell>
          <cell r="B1196">
            <v>12039</v>
          </cell>
          <cell r="C1196">
            <v>12079</v>
          </cell>
          <cell r="D1196">
            <v>12026</v>
          </cell>
          <cell r="E1196">
            <v>12071</v>
          </cell>
          <cell r="F1196">
            <v>0.44023589999169371</v>
          </cell>
          <cell r="G1196">
            <v>0.26580280754215468</v>
          </cell>
          <cell r="H1196">
            <v>0.60377358490566035</v>
          </cell>
          <cell r="I1196">
            <v>1</v>
          </cell>
          <cell r="J1196">
            <v>7</v>
          </cell>
          <cell r="K1196">
            <v>3</v>
          </cell>
        </row>
        <row r="1197">
          <cell r="A1197" t="str">
            <v>2019/12/19</v>
          </cell>
          <cell r="B1197">
            <v>12080</v>
          </cell>
          <cell r="C1197">
            <v>12118</v>
          </cell>
          <cell r="D1197">
            <v>12080</v>
          </cell>
          <cell r="E1197">
            <v>12098</v>
          </cell>
          <cell r="F1197">
            <v>0.31456953642384106</v>
          </cell>
          <cell r="G1197">
            <v>0.1490066225165563</v>
          </cell>
          <cell r="H1197">
            <v>0.47368421052631582</v>
          </cell>
          <cell r="I1197">
            <v>1</v>
          </cell>
          <cell r="J1197">
            <v>5</v>
          </cell>
          <cell r="K1197">
            <v>2</v>
          </cell>
        </row>
        <row r="1198">
          <cell r="A1198" t="str">
            <v>2019/12/18</v>
          </cell>
          <cell r="B1198">
            <v>12088</v>
          </cell>
          <cell r="C1198">
            <v>12093</v>
          </cell>
          <cell r="D1198">
            <v>12058</v>
          </cell>
          <cell r="E1198">
            <v>12078</v>
          </cell>
          <cell r="F1198">
            <v>0.28954334877564525</v>
          </cell>
          <cell r="G1198">
            <v>-8.2726671078755795E-2</v>
          </cell>
          <cell r="H1198">
            <v>0.28571428571428575</v>
          </cell>
          <cell r="I1198">
            <v>1</v>
          </cell>
          <cell r="J1198">
            <v>3</v>
          </cell>
          <cell r="K1198">
            <v>2</v>
          </cell>
        </row>
        <row r="1199">
          <cell r="A1199" t="str">
            <v>2019/12/17</v>
          </cell>
          <cell r="B1199">
            <v>11966</v>
          </cell>
          <cell r="C1199">
            <v>12004</v>
          </cell>
          <cell r="D1199">
            <v>11953</v>
          </cell>
          <cell r="E1199">
            <v>11982</v>
          </cell>
          <cell r="F1199">
            <v>0.42620758816647164</v>
          </cell>
          <cell r="G1199">
            <v>0.13371218452281466</v>
          </cell>
          <cell r="H1199">
            <v>0.31372549019607848</v>
          </cell>
          <cell r="I1199">
            <v>1</v>
          </cell>
          <cell r="J1199">
            <v>4</v>
          </cell>
          <cell r="K1199">
            <v>2</v>
          </cell>
        </row>
        <row r="1200">
          <cell r="A1200" t="str">
            <v>2019/12/14</v>
          </cell>
          <cell r="B1200">
            <v>11958</v>
          </cell>
          <cell r="C1200">
            <v>11991</v>
          </cell>
          <cell r="D1200">
            <v>11908</v>
          </cell>
          <cell r="E1200">
            <v>11919</v>
          </cell>
          <cell r="F1200">
            <v>0.69409600267603278</v>
          </cell>
          <cell r="G1200">
            <v>-0.32614149523331659</v>
          </cell>
          <cell r="H1200">
            <v>0.46987951807228912</v>
          </cell>
          <cell r="I1200">
            <v>4</v>
          </cell>
          <cell r="J1200">
            <v>5</v>
          </cell>
          <cell r="K1200">
            <v>2</v>
          </cell>
        </row>
        <row r="1201">
          <cell r="A1201" t="str">
            <v>2019/12/13</v>
          </cell>
          <cell r="B1201">
            <v>11850</v>
          </cell>
          <cell r="C1201">
            <v>11955</v>
          </cell>
          <cell r="D1201">
            <v>11838</v>
          </cell>
          <cell r="E1201">
            <v>11942</v>
          </cell>
          <cell r="F1201">
            <v>0.98734177215189878</v>
          </cell>
          <cell r="G1201">
            <v>0.77637130801687759</v>
          </cell>
          <cell r="H1201">
            <v>0.7863247863247862</v>
          </cell>
          <cell r="I1201">
            <v>5</v>
          </cell>
          <cell r="J1201">
            <v>8</v>
          </cell>
          <cell r="K1201">
            <v>3</v>
          </cell>
        </row>
        <row r="1202">
          <cell r="A1202" t="str">
            <v>2019/12/12</v>
          </cell>
          <cell r="B1202">
            <v>11709</v>
          </cell>
          <cell r="C1202">
            <v>11774</v>
          </cell>
          <cell r="D1202">
            <v>11696</v>
          </cell>
          <cell r="E1202">
            <v>11765</v>
          </cell>
          <cell r="F1202">
            <v>0.66615424032795278</v>
          </cell>
          <cell r="G1202">
            <v>0.47826458279955586</v>
          </cell>
          <cell r="H1202">
            <v>0.71794871794871795</v>
          </cell>
          <cell r="I1202">
            <v>3</v>
          </cell>
          <cell r="J1202">
            <v>8</v>
          </cell>
          <cell r="K1202">
            <v>3</v>
          </cell>
        </row>
        <row r="1203">
          <cell r="A1203" t="str">
            <v>2019/12/11</v>
          </cell>
          <cell r="B1203">
            <v>11616</v>
          </cell>
          <cell r="C1203">
            <v>11632</v>
          </cell>
          <cell r="D1203">
            <v>11559</v>
          </cell>
          <cell r="E1203">
            <v>11615</v>
          </cell>
          <cell r="F1203">
            <v>0.62844352617079891</v>
          </cell>
          <cell r="G1203">
            <v>-8.6088154269972454E-3</v>
          </cell>
          <cell r="H1203">
            <v>1.3698630136986302E-2</v>
          </cell>
          <cell r="I1203">
            <v>3</v>
          </cell>
          <cell r="J1203">
            <v>1</v>
          </cell>
          <cell r="K1203">
            <v>2</v>
          </cell>
        </row>
        <row r="1204">
          <cell r="A1204" t="str">
            <v>2019/12/10</v>
          </cell>
          <cell r="B1204">
            <v>11673</v>
          </cell>
          <cell r="C1204">
            <v>11683</v>
          </cell>
          <cell r="D1204">
            <v>11639</v>
          </cell>
          <cell r="E1204">
            <v>11640</v>
          </cell>
          <cell r="F1204">
            <v>0.3769382335303692</v>
          </cell>
          <cell r="G1204">
            <v>-0.28270367514777689</v>
          </cell>
          <cell r="H1204">
            <v>0.75</v>
          </cell>
          <cell r="I1204">
            <v>1</v>
          </cell>
          <cell r="J1204">
            <v>8</v>
          </cell>
          <cell r="K1204">
            <v>3</v>
          </cell>
        </row>
        <row r="1205">
          <cell r="A1205" t="str">
            <v>2019/12/07</v>
          </cell>
          <cell r="B1205">
            <v>11627</v>
          </cell>
          <cell r="C1205">
            <v>11678</v>
          </cell>
          <cell r="D1205">
            <v>11617</v>
          </cell>
          <cell r="E1205">
            <v>11677</v>
          </cell>
          <cell r="F1205">
            <v>0.52464092199191537</v>
          </cell>
          <cell r="G1205">
            <v>0.43003354261632409</v>
          </cell>
          <cell r="H1205">
            <v>0.81967213114754101</v>
          </cell>
          <cell r="I1205">
            <v>2</v>
          </cell>
          <cell r="J1205">
            <v>9</v>
          </cell>
          <cell r="K1205">
            <v>3</v>
          </cell>
        </row>
        <row r="1206">
          <cell r="A1206" t="str">
            <v>2019/12/06</v>
          </cell>
          <cell r="B1206">
            <v>11609</v>
          </cell>
          <cell r="C1206">
            <v>11631</v>
          </cell>
          <cell r="D1206">
            <v>11596</v>
          </cell>
          <cell r="E1206">
            <v>11629</v>
          </cell>
          <cell r="F1206">
            <v>0.30149022310276508</v>
          </cell>
          <cell r="G1206">
            <v>0.17228012748729432</v>
          </cell>
          <cell r="H1206">
            <v>0.5714285714285714</v>
          </cell>
          <cell r="I1206">
            <v>1</v>
          </cell>
          <cell r="J1206">
            <v>6</v>
          </cell>
          <cell r="K1206">
            <v>2</v>
          </cell>
        </row>
        <row r="1207">
          <cell r="A1207" t="str">
            <v>2019/12/05</v>
          </cell>
          <cell r="B1207">
            <v>11504</v>
          </cell>
          <cell r="C1207">
            <v>11549</v>
          </cell>
          <cell r="D1207">
            <v>11478</v>
          </cell>
          <cell r="E1207">
            <v>11544</v>
          </cell>
          <cell r="F1207">
            <v>0.61717663421418634</v>
          </cell>
          <cell r="G1207">
            <v>0.34770514603616137</v>
          </cell>
          <cell r="H1207">
            <v>0.56338028169014098</v>
          </cell>
          <cell r="I1207">
            <v>3</v>
          </cell>
          <cell r="J1207">
            <v>6</v>
          </cell>
          <cell r="K1207">
            <v>2</v>
          </cell>
        </row>
        <row r="1208">
          <cell r="A1208" t="str">
            <v>2019/12/04</v>
          </cell>
          <cell r="B1208">
            <v>11527</v>
          </cell>
          <cell r="C1208">
            <v>11543</v>
          </cell>
          <cell r="D1208">
            <v>11450</v>
          </cell>
          <cell r="E1208">
            <v>11481</v>
          </cell>
          <cell r="F1208">
            <v>0.80680142274659494</v>
          </cell>
          <cell r="G1208">
            <v>-0.3990630693155201</v>
          </cell>
          <cell r="H1208">
            <v>0.4946236559139785</v>
          </cell>
          <cell r="I1208">
            <v>5</v>
          </cell>
          <cell r="J1208">
            <v>5</v>
          </cell>
          <cell r="K1208">
            <v>2</v>
          </cell>
        </row>
        <row r="1209">
          <cell r="A1209" t="str">
            <v>2019/12/03</v>
          </cell>
          <cell r="B1209">
            <v>11509</v>
          </cell>
          <cell r="C1209">
            <v>11530</v>
          </cell>
          <cell r="D1209">
            <v>11431</v>
          </cell>
          <cell r="E1209">
            <v>11442</v>
          </cell>
          <cell r="F1209">
            <v>0.86019636805977928</v>
          </cell>
          <cell r="G1209">
            <v>-0.58215309757581024</v>
          </cell>
          <cell r="H1209">
            <v>0.6767676767676768</v>
          </cell>
          <cell r="I1209">
            <v>5</v>
          </cell>
          <cell r="J1209">
            <v>7</v>
          </cell>
          <cell r="K1209">
            <v>3</v>
          </cell>
        </row>
        <row r="1210">
          <cell r="A1210" t="str">
            <v>2019/11/30</v>
          </cell>
          <cell r="B1210">
            <v>11465</v>
          </cell>
          <cell r="C1210">
            <v>11498</v>
          </cell>
          <cell r="D1210">
            <v>11424</v>
          </cell>
          <cell r="E1210">
            <v>11480</v>
          </cell>
          <cell r="F1210">
            <v>0.64544265154819014</v>
          </cell>
          <cell r="G1210">
            <v>0.13083296990841692</v>
          </cell>
          <cell r="H1210">
            <v>0.20270270270270271</v>
          </cell>
          <cell r="I1210">
            <v>3</v>
          </cell>
          <cell r="J1210">
            <v>3</v>
          </cell>
          <cell r="K1210">
            <v>2</v>
          </cell>
        </row>
        <row r="1211">
          <cell r="A1211" t="str">
            <v>2019/11/29</v>
          </cell>
          <cell r="B1211">
            <v>11616</v>
          </cell>
          <cell r="C1211">
            <v>11622</v>
          </cell>
          <cell r="D1211">
            <v>11585</v>
          </cell>
          <cell r="E1211">
            <v>11619</v>
          </cell>
          <cell r="F1211">
            <v>0.31852617079889806</v>
          </cell>
          <cell r="G1211">
            <v>2.5826446280991736E-2</v>
          </cell>
          <cell r="H1211">
            <v>8.1081081081081086E-2</v>
          </cell>
          <cell r="I1211">
            <v>1</v>
          </cell>
          <cell r="J1211">
            <v>1</v>
          </cell>
          <cell r="K1211">
            <v>2</v>
          </cell>
        </row>
        <row r="1212">
          <cell r="A1212" t="str">
            <v>2019/11/27</v>
          </cell>
          <cell r="B1212">
            <v>11618</v>
          </cell>
          <cell r="C1212">
            <v>11629</v>
          </cell>
          <cell r="D1212">
            <v>11604</v>
          </cell>
          <cell r="E1212">
            <v>11629</v>
          </cell>
          <cell r="F1212">
            <v>0.21518333620244448</v>
          </cell>
          <cell r="G1212">
            <v>9.4680667929075576E-2</v>
          </cell>
          <cell r="H1212">
            <v>0.44</v>
          </cell>
          <cell r="I1212">
            <v>1</v>
          </cell>
          <cell r="J1212">
            <v>5</v>
          </cell>
          <cell r="K1212">
            <v>2</v>
          </cell>
        </row>
        <row r="1213">
          <cell r="A1213" t="str">
            <v>2019/11/26</v>
          </cell>
          <cell r="B1213">
            <v>11570</v>
          </cell>
          <cell r="C1213">
            <v>11621</v>
          </cell>
          <cell r="D1213">
            <v>11566</v>
          </cell>
          <cell r="E1213">
            <v>11620</v>
          </cell>
          <cell r="F1213">
            <v>0.47536732929991354</v>
          </cell>
          <cell r="G1213">
            <v>0.43215211754537602</v>
          </cell>
          <cell r="H1213">
            <v>0.90909090909090928</v>
          </cell>
          <cell r="I1213">
            <v>2</v>
          </cell>
          <cell r="J1213">
            <v>10</v>
          </cell>
          <cell r="K1213">
            <v>3</v>
          </cell>
        </row>
        <row r="1214">
          <cell r="A1214" t="str">
            <v>2019/11/23</v>
          </cell>
          <cell r="B1214">
            <v>11548</v>
          </cell>
          <cell r="C1214">
            <v>11572</v>
          </cell>
          <cell r="D1214">
            <v>11541</v>
          </cell>
          <cell r="E1214">
            <v>11557</v>
          </cell>
          <cell r="F1214">
            <v>0.26844475233806719</v>
          </cell>
          <cell r="G1214">
            <v>7.7935573259438867E-2</v>
          </cell>
          <cell r="H1214">
            <v>0.29032258064516131</v>
          </cell>
          <cell r="I1214">
            <v>1</v>
          </cell>
          <cell r="J1214">
            <v>3</v>
          </cell>
          <cell r="K1214">
            <v>2</v>
          </cell>
        </row>
        <row r="1215">
          <cell r="A1215" t="str">
            <v>2019/11/22</v>
          </cell>
          <cell r="B1215">
            <v>11549</v>
          </cell>
          <cell r="C1215">
            <v>11568</v>
          </cell>
          <cell r="D1215">
            <v>11527</v>
          </cell>
          <cell r="E1215">
            <v>11538</v>
          </cell>
          <cell r="F1215">
            <v>0.35500909169625078</v>
          </cell>
          <cell r="G1215">
            <v>-9.5246341674603857E-2</v>
          </cell>
          <cell r="H1215">
            <v>0.26829268292682923</v>
          </cell>
          <cell r="I1215">
            <v>1</v>
          </cell>
          <cell r="J1215">
            <v>3</v>
          </cell>
          <cell r="K1215">
            <v>2</v>
          </cell>
        </row>
        <row r="1216">
          <cell r="A1216" t="str">
            <v>2019/11/21</v>
          </cell>
          <cell r="B1216">
            <v>11592</v>
          </cell>
          <cell r="C1216">
            <v>11614</v>
          </cell>
          <cell r="D1216">
            <v>11542</v>
          </cell>
          <cell r="E1216">
            <v>11563</v>
          </cell>
          <cell r="F1216">
            <v>0.6211180124223602</v>
          </cell>
          <cell r="G1216">
            <v>-0.25017253278122847</v>
          </cell>
          <cell r="H1216">
            <v>0.4027777777777779</v>
          </cell>
          <cell r="I1216">
            <v>3</v>
          </cell>
          <cell r="J1216">
            <v>5</v>
          </cell>
          <cell r="K1216">
            <v>2</v>
          </cell>
        </row>
        <row r="1217">
          <cell r="A1217" t="str">
            <v>2019/11/20</v>
          </cell>
          <cell r="B1217">
            <v>11654</v>
          </cell>
          <cell r="C1217">
            <v>11665</v>
          </cell>
          <cell r="D1217">
            <v>11623</v>
          </cell>
          <cell r="E1217">
            <v>11630</v>
          </cell>
          <cell r="F1217">
            <v>0.36039128196327441</v>
          </cell>
          <cell r="G1217">
            <v>-0.20593787540758535</v>
          </cell>
          <cell r="H1217">
            <v>0.57142857142857129</v>
          </cell>
          <cell r="I1217">
            <v>1</v>
          </cell>
          <cell r="J1217">
            <v>6</v>
          </cell>
          <cell r="K1217">
            <v>2</v>
          </cell>
        </row>
        <row r="1218">
          <cell r="A1218" t="str">
            <v>2019/11/19</v>
          </cell>
          <cell r="B1218">
            <v>11595</v>
          </cell>
          <cell r="C1218">
            <v>11636</v>
          </cell>
          <cell r="D1218">
            <v>11582</v>
          </cell>
          <cell r="E1218">
            <v>11606</v>
          </cell>
          <cell r="F1218">
            <v>0.46571798188874519</v>
          </cell>
          <cell r="G1218">
            <v>9.4868477792151781E-2</v>
          </cell>
          <cell r="H1218">
            <v>0.20370370370370366</v>
          </cell>
          <cell r="I1218">
            <v>2</v>
          </cell>
          <cell r="J1218">
            <v>3</v>
          </cell>
          <cell r="K1218">
            <v>2</v>
          </cell>
        </row>
        <row r="1219">
          <cell r="A1219" t="str">
            <v>2019/11/16</v>
          </cell>
          <cell r="B1219">
            <v>11523</v>
          </cell>
          <cell r="C1219">
            <v>11549</v>
          </cell>
          <cell r="D1219">
            <v>11513</v>
          </cell>
          <cell r="E1219">
            <v>11540</v>
          </cell>
          <cell r="F1219">
            <v>0.31241864097891175</v>
          </cell>
          <cell r="G1219">
            <v>0.14753102490670833</v>
          </cell>
          <cell r="H1219">
            <v>0.47222222222222221</v>
          </cell>
          <cell r="I1219">
            <v>1</v>
          </cell>
          <cell r="J1219">
            <v>5</v>
          </cell>
          <cell r="K1219">
            <v>2</v>
          </cell>
        </row>
        <row r="1220">
          <cell r="A1220" t="str">
            <v>2019/11/15</v>
          </cell>
          <cell r="B1220">
            <v>11442</v>
          </cell>
          <cell r="C1220">
            <v>11477</v>
          </cell>
          <cell r="D1220">
            <v>11436</v>
          </cell>
          <cell r="E1220">
            <v>11465</v>
          </cell>
          <cell r="F1220">
            <v>0.3583289634679252</v>
          </cell>
          <cell r="G1220">
            <v>0.20101380877468972</v>
          </cell>
          <cell r="H1220">
            <v>0.5609756097560975</v>
          </cell>
          <cell r="I1220">
            <v>1</v>
          </cell>
          <cell r="J1220">
            <v>6</v>
          </cell>
          <cell r="K1220">
            <v>2</v>
          </cell>
        </row>
        <row r="1221">
          <cell r="A1221" t="str">
            <v>2019/11/14</v>
          </cell>
          <cell r="B1221">
            <v>11466</v>
          </cell>
          <cell r="C1221">
            <v>11513</v>
          </cell>
          <cell r="D1221">
            <v>11433</v>
          </cell>
          <cell r="E1221">
            <v>11497</v>
          </cell>
          <cell r="F1221">
            <v>0.69771498342926919</v>
          </cell>
          <cell r="G1221">
            <v>0.2703645560788418</v>
          </cell>
          <cell r="H1221">
            <v>0.38750000000000001</v>
          </cell>
          <cell r="I1221">
            <v>4</v>
          </cell>
          <cell r="J1221">
            <v>4</v>
          </cell>
          <cell r="K1221">
            <v>2</v>
          </cell>
        </row>
        <row r="1222">
          <cell r="A1222" t="str">
            <v>2019/11/13</v>
          </cell>
          <cell r="B1222">
            <v>11523</v>
          </cell>
          <cell r="C1222">
            <v>11525</v>
          </cell>
          <cell r="D1222">
            <v>11473</v>
          </cell>
          <cell r="E1222">
            <v>11482</v>
          </cell>
          <cell r="F1222">
            <v>0.45127137030287251</v>
          </cell>
          <cell r="G1222">
            <v>-0.35581011889264946</v>
          </cell>
          <cell r="H1222">
            <v>0.78846153846153844</v>
          </cell>
          <cell r="I1222">
            <v>2</v>
          </cell>
          <cell r="J1222">
            <v>8</v>
          </cell>
          <cell r="K1222">
            <v>3</v>
          </cell>
        </row>
        <row r="1223">
          <cell r="A1223" t="str">
            <v>2019/11/12</v>
          </cell>
          <cell r="B1223">
            <v>11440</v>
          </cell>
          <cell r="C1223">
            <v>11490</v>
          </cell>
          <cell r="D1223">
            <v>11435</v>
          </cell>
          <cell r="E1223">
            <v>11481</v>
          </cell>
          <cell r="F1223">
            <v>0.48076923076923078</v>
          </cell>
          <cell r="G1223">
            <v>0.35839160839160839</v>
          </cell>
          <cell r="H1223">
            <v>0.74545454545454537</v>
          </cell>
          <cell r="I1223">
            <v>2</v>
          </cell>
          <cell r="J1223">
            <v>8</v>
          </cell>
          <cell r="K1223">
            <v>3</v>
          </cell>
        </row>
        <row r="1224">
          <cell r="A1224" t="str">
            <v>2019/11/09</v>
          </cell>
          <cell r="B1224">
            <v>11572</v>
          </cell>
          <cell r="C1224">
            <v>11602</v>
          </cell>
          <cell r="D1224">
            <v>11569</v>
          </cell>
          <cell r="E1224">
            <v>11587</v>
          </cell>
          <cell r="F1224">
            <v>0.28517110266159695</v>
          </cell>
          <cell r="G1224">
            <v>0.1296232284825441</v>
          </cell>
          <cell r="H1224">
            <v>0.45454545454545464</v>
          </cell>
          <cell r="I1224">
            <v>1</v>
          </cell>
          <cell r="J1224">
            <v>5</v>
          </cell>
          <cell r="K1224">
            <v>2</v>
          </cell>
        </row>
        <row r="1225">
          <cell r="A1225" t="str">
            <v>2019/11/08</v>
          </cell>
          <cell r="B1225">
            <v>11599</v>
          </cell>
          <cell r="C1225">
            <v>11674</v>
          </cell>
          <cell r="D1225">
            <v>11593</v>
          </cell>
          <cell r="E1225">
            <v>11650</v>
          </cell>
          <cell r="F1225">
            <v>0.69833606345374599</v>
          </cell>
          <cell r="G1225">
            <v>0.43969307698939564</v>
          </cell>
          <cell r="H1225">
            <v>0.62962962962962965</v>
          </cell>
          <cell r="I1225">
            <v>4</v>
          </cell>
          <cell r="J1225">
            <v>7</v>
          </cell>
          <cell r="K1225">
            <v>3</v>
          </cell>
        </row>
        <row r="1226">
          <cell r="A1226" t="str">
            <v>2019/11/07</v>
          </cell>
          <cell r="B1226">
            <v>11648</v>
          </cell>
          <cell r="C1226">
            <v>11662</v>
          </cell>
          <cell r="D1226">
            <v>11622</v>
          </cell>
          <cell r="E1226">
            <v>11640</v>
          </cell>
          <cell r="F1226">
            <v>0.34340659340659341</v>
          </cell>
          <cell r="G1226">
            <v>-6.8681318681318687E-2</v>
          </cell>
          <cell r="H1226">
            <v>0.2</v>
          </cell>
          <cell r="I1226">
            <v>1</v>
          </cell>
          <cell r="J1226">
            <v>3</v>
          </cell>
          <cell r="K1226">
            <v>2</v>
          </cell>
        </row>
        <row r="1227">
          <cell r="A1227" t="str">
            <v>2019/11/06</v>
          </cell>
          <cell r="B1227">
            <v>11633</v>
          </cell>
          <cell r="C1227">
            <v>11682</v>
          </cell>
          <cell r="D1227">
            <v>11623</v>
          </cell>
          <cell r="E1227">
            <v>11650</v>
          </cell>
          <cell r="F1227">
            <v>0.50717785609902866</v>
          </cell>
          <cell r="G1227">
            <v>0.14613599243531333</v>
          </cell>
          <cell r="H1227">
            <v>0.28813559322033899</v>
          </cell>
          <cell r="I1227">
            <v>2</v>
          </cell>
          <cell r="J1227">
            <v>3</v>
          </cell>
          <cell r="K1227">
            <v>2</v>
          </cell>
        </row>
        <row r="1228">
          <cell r="A1228" t="str">
            <v>2019/11/05</v>
          </cell>
          <cell r="B1228">
            <v>11549</v>
          </cell>
          <cell r="C1228">
            <v>11627</v>
          </cell>
          <cell r="D1228">
            <v>11538</v>
          </cell>
          <cell r="E1228">
            <v>11594</v>
          </cell>
          <cell r="F1228">
            <v>0.7706294917308858</v>
          </cell>
          <cell r="G1228">
            <v>0.38964412503247031</v>
          </cell>
          <cell r="H1228">
            <v>0.50561797752808979</v>
          </cell>
          <cell r="I1228">
            <v>5</v>
          </cell>
          <cell r="J1228">
            <v>6</v>
          </cell>
          <cell r="K1228">
            <v>2</v>
          </cell>
        </row>
        <row r="1229">
          <cell r="A1229" t="str">
            <v>2019/11/02</v>
          </cell>
          <cell r="B1229">
            <v>11371</v>
          </cell>
          <cell r="C1229">
            <v>11406</v>
          </cell>
          <cell r="D1229">
            <v>11361</v>
          </cell>
          <cell r="E1229">
            <v>11406</v>
          </cell>
          <cell r="F1229">
            <v>0.39574355817430301</v>
          </cell>
          <cell r="G1229">
            <v>0.30780054524668016</v>
          </cell>
          <cell r="H1229">
            <v>0.7777777777777779</v>
          </cell>
          <cell r="I1229">
            <v>1</v>
          </cell>
          <cell r="J1229">
            <v>8</v>
          </cell>
          <cell r="K1229">
            <v>3</v>
          </cell>
        </row>
        <row r="1230">
          <cell r="A1230" t="str">
            <v>2019/11/01</v>
          </cell>
          <cell r="B1230">
            <v>11344</v>
          </cell>
          <cell r="C1230">
            <v>11354</v>
          </cell>
          <cell r="D1230">
            <v>11302</v>
          </cell>
          <cell r="E1230">
            <v>11320</v>
          </cell>
          <cell r="F1230">
            <v>0.45839210155148091</v>
          </cell>
          <cell r="G1230">
            <v>-0.21156558533145275</v>
          </cell>
          <cell r="H1230">
            <v>0.46153846153846162</v>
          </cell>
          <cell r="I1230">
            <v>2</v>
          </cell>
          <cell r="J1230">
            <v>5</v>
          </cell>
          <cell r="K1230">
            <v>2</v>
          </cell>
        </row>
        <row r="1231">
          <cell r="A1231" t="str">
            <v>2019/10/31</v>
          </cell>
          <cell r="B1231">
            <v>11340</v>
          </cell>
          <cell r="C1231">
            <v>11368</v>
          </cell>
          <cell r="D1231">
            <v>11315</v>
          </cell>
          <cell r="E1231">
            <v>11363</v>
          </cell>
          <cell r="F1231">
            <v>0.46737213403880074</v>
          </cell>
          <cell r="G1231">
            <v>0.20282186948853614</v>
          </cell>
          <cell r="H1231">
            <v>0.43396226415094336</v>
          </cell>
          <cell r="I1231">
            <v>2</v>
          </cell>
          <cell r="J1231">
            <v>5</v>
          </cell>
          <cell r="K1231">
            <v>2</v>
          </cell>
        </row>
        <row r="1232">
          <cell r="A1232" t="str">
            <v>2019/10/30</v>
          </cell>
          <cell r="B1232">
            <v>11324</v>
          </cell>
          <cell r="C1232">
            <v>11337</v>
          </cell>
          <cell r="D1232">
            <v>11308</v>
          </cell>
          <cell r="E1232">
            <v>11319</v>
          </cell>
          <cell r="F1232">
            <v>0.25609325326739668</v>
          </cell>
          <cell r="G1232">
            <v>-4.4154009184033907E-2</v>
          </cell>
          <cell r="H1232">
            <v>0.17241379310344826</v>
          </cell>
          <cell r="I1232">
            <v>1</v>
          </cell>
          <cell r="J1232">
            <v>2</v>
          </cell>
          <cell r="K1232">
            <v>2</v>
          </cell>
        </row>
        <row r="1233">
          <cell r="A1233" t="str">
            <v>2019/10/29</v>
          </cell>
          <cell r="B1233">
            <v>11315</v>
          </cell>
          <cell r="C1233">
            <v>11356</v>
          </cell>
          <cell r="D1233">
            <v>11311</v>
          </cell>
          <cell r="E1233">
            <v>11342</v>
          </cell>
          <cell r="F1233">
            <v>0.3977021652673442</v>
          </cell>
          <cell r="G1233">
            <v>0.23862129916040653</v>
          </cell>
          <cell r="H1233">
            <v>0.6</v>
          </cell>
          <cell r="I1233">
            <v>1</v>
          </cell>
          <cell r="J1233">
            <v>7</v>
          </cell>
          <cell r="K1233">
            <v>3</v>
          </cell>
        </row>
        <row r="1234">
          <cell r="A1234" t="str">
            <v>2019/10/26</v>
          </cell>
          <cell r="B1234">
            <v>11288</v>
          </cell>
          <cell r="C1234">
            <v>11330</v>
          </cell>
          <cell r="D1234">
            <v>11276</v>
          </cell>
          <cell r="E1234">
            <v>11326</v>
          </cell>
          <cell r="F1234">
            <v>0.47838412473423103</v>
          </cell>
          <cell r="G1234">
            <v>0.33664068036853295</v>
          </cell>
          <cell r="H1234">
            <v>0.70370370370370372</v>
          </cell>
          <cell r="I1234">
            <v>2</v>
          </cell>
          <cell r="J1234">
            <v>8</v>
          </cell>
          <cell r="K1234">
            <v>3</v>
          </cell>
        </row>
        <row r="1235">
          <cell r="A1235" t="str">
            <v>2019/10/25</v>
          </cell>
          <cell r="B1235">
            <v>11294</v>
          </cell>
          <cell r="C1235">
            <v>11328</v>
          </cell>
          <cell r="D1235">
            <v>11288</v>
          </cell>
          <cell r="E1235">
            <v>11312</v>
          </cell>
          <cell r="F1235">
            <v>0.35417035594120772</v>
          </cell>
          <cell r="G1235">
            <v>0.15937666017354349</v>
          </cell>
          <cell r="H1235">
            <v>0.45000000000000007</v>
          </cell>
          <cell r="I1235">
            <v>1</v>
          </cell>
          <cell r="J1235">
            <v>5</v>
          </cell>
          <cell r="K1235">
            <v>2</v>
          </cell>
        </row>
        <row r="1236">
          <cell r="A1236" t="str">
            <v>2019/10/24</v>
          </cell>
          <cell r="B1236">
            <v>11206</v>
          </cell>
          <cell r="C1236">
            <v>11230</v>
          </cell>
          <cell r="D1236">
            <v>11195</v>
          </cell>
          <cell r="E1236">
            <v>11225</v>
          </cell>
          <cell r="F1236">
            <v>0.31233267892200611</v>
          </cell>
          <cell r="G1236">
            <v>0.16955202570051758</v>
          </cell>
          <cell r="H1236">
            <v>0.54285714285714282</v>
          </cell>
          <cell r="I1236">
            <v>1</v>
          </cell>
          <cell r="J1236">
            <v>6</v>
          </cell>
          <cell r="K1236">
            <v>2</v>
          </cell>
        </row>
        <row r="1237">
          <cell r="A1237" t="str">
            <v>2019/10/23</v>
          </cell>
          <cell r="B1237">
            <v>11242</v>
          </cell>
          <cell r="C1237">
            <v>11268</v>
          </cell>
          <cell r="D1237">
            <v>11223</v>
          </cell>
          <cell r="E1237">
            <v>11229</v>
          </cell>
          <cell r="F1237">
            <v>0.40028464685998932</v>
          </cell>
          <cell r="G1237">
            <v>-0.11563778687066358</v>
          </cell>
          <cell r="H1237">
            <v>0.28888888888888886</v>
          </cell>
          <cell r="I1237">
            <v>1</v>
          </cell>
          <cell r="J1237">
            <v>3</v>
          </cell>
          <cell r="K1237">
            <v>2</v>
          </cell>
        </row>
        <row r="1238">
          <cell r="A1238" t="str">
            <v>2019/10/22</v>
          </cell>
          <cell r="B1238">
            <v>11154</v>
          </cell>
          <cell r="C1238">
            <v>11207</v>
          </cell>
          <cell r="D1238">
            <v>11150</v>
          </cell>
          <cell r="E1238">
            <v>11197</v>
          </cell>
          <cell r="F1238">
            <v>0.51102743410435714</v>
          </cell>
          <cell r="G1238">
            <v>0.3855119239734624</v>
          </cell>
          <cell r="H1238">
            <v>0.75438596491228072</v>
          </cell>
          <cell r="I1238">
            <v>2</v>
          </cell>
          <cell r="J1238">
            <v>8</v>
          </cell>
          <cell r="K1238">
            <v>3</v>
          </cell>
        </row>
        <row r="1239">
          <cell r="A1239" t="str">
            <v>2019/10/19</v>
          </cell>
          <cell r="B1239">
            <v>11141</v>
          </cell>
          <cell r="C1239">
            <v>11173</v>
          </cell>
          <cell r="D1239">
            <v>11125</v>
          </cell>
          <cell r="E1239">
            <v>11132</v>
          </cell>
          <cell r="F1239">
            <v>0.43084103760883224</v>
          </cell>
          <cell r="G1239">
            <v>-8.0782694551656042E-2</v>
          </cell>
          <cell r="H1239">
            <v>0.1875</v>
          </cell>
          <cell r="I1239">
            <v>1</v>
          </cell>
          <cell r="J1239">
            <v>2</v>
          </cell>
          <cell r="K1239">
            <v>2</v>
          </cell>
        </row>
        <row r="1240">
          <cell r="A1240" t="str">
            <v>2019/10/18</v>
          </cell>
          <cell r="B1240">
            <v>11166</v>
          </cell>
          <cell r="C1240">
            <v>11245</v>
          </cell>
          <cell r="D1240">
            <v>11159</v>
          </cell>
          <cell r="E1240">
            <v>11186</v>
          </cell>
          <cell r="F1240">
            <v>0.77019523553644997</v>
          </cell>
          <cell r="G1240">
            <v>0.17911517105498836</v>
          </cell>
          <cell r="H1240">
            <v>0.23255813953488372</v>
          </cell>
          <cell r="I1240">
            <v>5</v>
          </cell>
          <cell r="J1240">
            <v>3</v>
          </cell>
          <cell r="K1240">
            <v>2</v>
          </cell>
        </row>
        <row r="1241">
          <cell r="A1241" t="str">
            <v>2019/10/17</v>
          </cell>
          <cell r="B1241">
            <v>11131</v>
          </cell>
          <cell r="C1241">
            <v>11166</v>
          </cell>
          <cell r="D1241">
            <v>11130</v>
          </cell>
          <cell r="E1241">
            <v>11137</v>
          </cell>
          <cell r="F1241">
            <v>0.3234210762734705</v>
          </cell>
          <cell r="G1241">
            <v>5.3903512712245083E-2</v>
          </cell>
          <cell r="H1241">
            <v>0.16666666666666666</v>
          </cell>
          <cell r="I1241">
            <v>1</v>
          </cell>
          <cell r="J1241">
            <v>2</v>
          </cell>
          <cell r="K1241">
            <v>2</v>
          </cell>
        </row>
        <row r="1242">
          <cell r="A1242" t="str">
            <v>2019/10/16</v>
          </cell>
          <cell r="B1242">
            <v>11117</v>
          </cell>
          <cell r="C1242">
            <v>11170</v>
          </cell>
          <cell r="D1242">
            <v>11110</v>
          </cell>
          <cell r="E1242">
            <v>11169</v>
          </cell>
          <cell r="F1242">
            <v>0.53971395160564894</v>
          </cell>
          <cell r="G1242">
            <v>0.46775209139156249</v>
          </cell>
          <cell r="H1242">
            <v>0.86666666666666681</v>
          </cell>
          <cell r="I1242">
            <v>2</v>
          </cell>
          <cell r="J1242">
            <v>9</v>
          </cell>
          <cell r="K1242">
            <v>3</v>
          </cell>
        </row>
        <row r="1243">
          <cell r="A1243" t="str">
            <v>2019/10/15</v>
          </cell>
          <cell r="B1243">
            <v>11071</v>
          </cell>
          <cell r="C1243">
            <v>11079</v>
          </cell>
          <cell r="D1243">
            <v>11048</v>
          </cell>
          <cell r="E1243">
            <v>11069</v>
          </cell>
          <cell r="F1243">
            <v>0.28001083912925662</v>
          </cell>
          <cell r="G1243">
            <v>-1.8065215427693977E-2</v>
          </cell>
          <cell r="H1243">
            <v>6.4516129032258063E-2</v>
          </cell>
          <cell r="I1243">
            <v>1</v>
          </cell>
          <cell r="J1243">
            <v>1</v>
          </cell>
          <cell r="K1243">
            <v>2</v>
          </cell>
        </row>
        <row r="1244">
          <cell r="A1244" t="str">
            <v>2019/10/10</v>
          </cell>
          <cell r="B1244">
            <v>10876</v>
          </cell>
          <cell r="C1244">
            <v>10942</v>
          </cell>
          <cell r="D1244">
            <v>10771</v>
          </cell>
          <cell r="E1244">
            <v>10914</v>
          </cell>
          <cell r="F1244">
            <v>1.5722692166237586</v>
          </cell>
          <cell r="G1244">
            <v>0.34939315924972419</v>
          </cell>
          <cell r="H1244">
            <v>0.22222222222222227</v>
          </cell>
          <cell r="I1244">
            <v>9</v>
          </cell>
          <cell r="J1244">
            <v>3</v>
          </cell>
          <cell r="K1244">
            <v>1</v>
          </cell>
        </row>
        <row r="1245">
          <cell r="A1245" t="str">
            <v>2019/10/09</v>
          </cell>
          <cell r="B1245">
            <v>11009</v>
          </cell>
          <cell r="C1245">
            <v>11009</v>
          </cell>
          <cell r="D1245">
            <v>10939</v>
          </cell>
          <cell r="E1245">
            <v>10953</v>
          </cell>
          <cell r="F1245">
            <v>0.63584340085384683</v>
          </cell>
          <cell r="G1245">
            <v>-0.50867472068307751</v>
          </cell>
          <cell r="H1245">
            <v>0.8</v>
          </cell>
          <cell r="I1245">
            <v>3</v>
          </cell>
          <cell r="J1245">
            <v>9</v>
          </cell>
          <cell r="K1245">
            <v>3</v>
          </cell>
        </row>
        <row r="1246">
          <cell r="A1246" t="str">
            <v>2019/10/08</v>
          </cell>
          <cell r="B1246">
            <v>10912</v>
          </cell>
          <cell r="C1246">
            <v>10954</v>
          </cell>
          <cell r="D1246">
            <v>10904</v>
          </cell>
          <cell r="E1246">
            <v>10929</v>
          </cell>
          <cell r="F1246">
            <v>0.4582111436950147</v>
          </cell>
          <cell r="G1246">
            <v>0.15579178885630499</v>
          </cell>
          <cell r="H1246">
            <v>0.33999999999999997</v>
          </cell>
          <cell r="I1246">
            <v>2</v>
          </cell>
          <cell r="J1246">
            <v>4</v>
          </cell>
          <cell r="K1246">
            <v>2</v>
          </cell>
        </row>
        <row r="1247">
          <cell r="A1247" t="str">
            <v>2019/10/05</v>
          </cell>
          <cell r="B1247">
            <v>10862</v>
          </cell>
          <cell r="C1247">
            <v>10925</v>
          </cell>
          <cell r="D1247">
            <v>10853</v>
          </cell>
          <cell r="E1247">
            <v>10921</v>
          </cell>
          <cell r="F1247">
            <v>0.66286135150064451</v>
          </cell>
          <cell r="G1247">
            <v>0.54317805192413915</v>
          </cell>
          <cell r="H1247">
            <v>0.81944444444444431</v>
          </cell>
          <cell r="I1247">
            <v>3</v>
          </cell>
          <cell r="J1247">
            <v>9</v>
          </cell>
          <cell r="K1247">
            <v>3</v>
          </cell>
        </row>
        <row r="1248">
          <cell r="A1248" t="str">
            <v>2019/10/04</v>
          </cell>
          <cell r="B1248">
            <v>10869</v>
          </cell>
          <cell r="C1248">
            <v>10891</v>
          </cell>
          <cell r="D1248">
            <v>10818</v>
          </cell>
          <cell r="E1248">
            <v>10886</v>
          </cell>
          <cell r="F1248">
            <v>0.67163492501610078</v>
          </cell>
          <cell r="G1248">
            <v>0.1564081332229276</v>
          </cell>
          <cell r="H1248">
            <v>0.23287671232876714</v>
          </cell>
          <cell r="I1248">
            <v>4</v>
          </cell>
          <cell r="J1248">
            <v>3</v>
          </cell>
          <cell r="K1248">
            <v>2</v>
          </cell>
        </row>
        <row r="1249">
          <cell r="A1249" t="str">
            <v>2019/10/03</v>
          </cell>
          <cell r="B1249">
            <v>10919</v>
          </cell>
          <cell r="C1249">
            <v>10921</v>
          </cell>
          <cell r="D1249">
            <v>10818</v>
          </cell>
          <cell r="E1249">
            <v>10837</v>
          </cell>
          <cell r="F1249">
            <v>0.94330982690722598</v>
          </cell>
          <cell r="G1249">
            <v>-0.75098452239216051</v>
          </cell>
          <cell r="H1249">
            <v>0.79611650485436891</v>
          </cell>
          <cell r="I1249">
            <v>5</v>
          </cell>
          <cell r="J1249">
            <v>8</v>
          </cell>
          <cell r="K1249">
            <v>3</v>
          </cell>
        </row>
        <row r="1250">
          <cell r="A1250" t="str">
            <v>2019/10/02</v>
          </cell>
          <cell r="B1250">
            <v>10957</v>
          </cell>
          <cell r="C1250">
            <v>10964</v>
          </cell>
          <cell r="D1250">
            <v>10902</v>
          </cell>
          <cell r="E1250">
            <v>10903</v>
          </cell>
          <cell r="F1250">
            <v>0.56584831614493014</v>
          </cell>
          <cell r="G1250">
            <v>-0.49283563019074567</v>
          </cell>
          <cell r="H1250">
            <v>0.87096774193548399</v>
          </cell>
          <cell r="I1250">
            <v>2</v>
          </cell>
          <cell r="J1250">
            <v>9</v>
          </cell>
          <cell r="K1250">
            <v>3</v>
          </cell>
        </row>
        <row r="1251">
          <cell r="A1251" t="str">
            <v>2019/09/28</v>
          </cell>
          <cell r="B1251">
            <v>10836</v>
          </cell>
          <cell r="C1251">
            <v>10861</v>
          </cell>
          <cell r="D1251">
            <v>10768</v>
          </cell>
          <cell r="E1251">
            <v>10798</v>
          </cell>
          <cell r="F1251">
            <v>0.85825027685492805</v>
          </cell>
          <cell r="G1251">
            <v>-0.35068290882244374</v>
          </cell>
          <cell r="H1251">
            <v>0.40860215053763443</v>
          </cell>
          <cell r="I1251">
            <v>5</v>
          </cell>
          <cell r="J1251">
            <v>5</v>
          </cell>
          <cell r="K1251">
            <v>2</v>
          </cell>
        </row>
        <row r="1252">
          <cell r="A1252" t="str">
            <v>2019/09/27</v>
          </cell>
          <cell r="B1252">
            <v>10842</v>
          </cell>
          <cell r="C1252">
            <v>10898</v>
          </cell>
          <cell r="D1252">
            <v>10840</v>
          </cell>
          <cell r="E1252">
            <v>10888</v>
          </cell>
          <cell r="F1252">
            <v>0.53495665006456372</v>
          </cell>
          <cell r="G1252">
            <v>0.42427596384430916</v>
          </cell>
          <cell r="H1252">
            <v>0.7931034482758621</v>
          </cell>
          <cell r="I1252">
            <v>2</v>
          </cell>
          <cell r="J1252">
            <v>8</v>
          </cell>
          <cell r="K1252">
            <v>3</v>
          </cell>
        </row>
        <row r="1253">
          <cell r="A1253" t="str">
            <v>2019/09/26</v>
          </cell>
          <cell r="B1253">
            <v>10829</v>
          </cell>
          <cell r="C1253">
            <v>10877</v>
          </cell>
          <cell r="D1253">
            <v>10792</v>
          </cell>
          <cell r="E1253">
            <v>10876</v>
          </cell>
          <cell r="F1253">
            <v>0.78492935635792771</v>
          </cell>
          <cell r="G1253">
            <v>0.43401976175085422</v>
          </cell>
          <cell r="H1253">
            <v>0.55294117647058838</v>
          </cell>
          <cell r="I1253">
            <v>5</v>
          </cell>
          <cell r="J1253">
            <v>6</v>
          </cell>
          <cell r="K1253">
            <v>2</v>
          </cell>
        </row>
        <row r="1254">
          <cell r="A1254" t="str">
            <v>2019/09/25</v>
          </cell>
          <cell r="B1254">
            <v>10907</v>
          </cell>
          <cell r="C1254">
            <v>10908</v>
          </cell>
          <cell r="D1254">
            <v>10852</v>
          </cell>
          <cell r="E1254">
            <v>10869</v>
          </cell>
          <cell r="F1254">
            <v>0.5134317410837077</v>
          </cell>
          <cell r="G1254">
            <v>-0.34840011002108739</v>
          </cell>
          <cell r="H1254">
            <v>0.6785714285714286</v>
          </cell>
          <cell r="I1254">
            <v>2</v>
          </cell>
          <cell r="J1254">
            <v>7</v>
          </cell>
          <cell r="K1254">
            <v>3</v>
          </cell>
        </row>
        <row r="1255">
          <cell r="A1255" t="str">
            <v>2019/09/24</v>
          </cell>
          <cell r="B1255">
            <v>10895</v>
          </cell>
          <cell r="C1255">
            <v>10902</v>
          </cell>
          <cell r="D1255">
            <v>10866</v>
          </cell>
          <cell r="E1255">
            <v>10895</v>
          </cell>
          <cell r="F1255">
            <v>0.33042680128499313</v>
          </cell>
          <cell r="G1255">
            <v>0</v>
          </cell>
          <cell r="H1255">
            <v>0</v>
          </cell>
          <cell r="I1255">
            <v>1</v>
          </cell>
          <cell r="J1255">
            <v>1</v>
          </cell>
          <cell r="K1255">
            <v>2</v>
          </cell>
        </row>
        <row r="1256">
          <cell r="A1256" t="str">
            <v>2019/09/21</v>
          </cell>
          <cell r="B1256">
            <v>10906</v>
          </cell>
          <cell r="C1256">
            <v>10918</v>
          </cell>
          <cell r="D1256">
            <v>10857</v>
          </cell>
          <cell r="E1256">
            <v>10859</v>
          </cell>
          <cell r="F1256">
            <v>0.55932514212360174</v>
          </cell>
          <cell r="G1256">
            <v>-0.43095543737392261</v>
          </cell>
          <cell r="H1256">
            <v>0.77049180327868849</v>
          </cell>
          <cell r="I1256">
            <v>2</v>
          </cell>
          <cell r="J1256">
            <v>8</v>
          </cell>
          <cell r="K1256">
            <v>3</v>
          </cell>
        </row>
        <row r="1257">
          <cell r="A1257" t="str">
            <v>2019/09/20</v>
          </cell>
          <cell r="B1257">
            <v>10862</v>
          </cell>
          <cell r="C1257">
            <v>10919</v>
          </cell>
          <cell r="D1257">
            <v>10856</v>
          </cell>
          <cell r="E1257">
            <v>10884</v>
          </cell>
          <cell r="F1257">
            <v>0.58000368256306389</v>
          </cell>
          <cell r="G1257">
            <v>0.20254096851408579</v>
          </cell>
          <cell r="H1257">
            <v>0.34920634920634919</v>
          </cell>
          <cell r="I1257">
            <v>3</v>
          </cell>
          <cell r="J1257">
            <v>4</v>
          </cell>
          <cell r="K1257">
            <v>2</v>
          </cell>
        </row>
        <row r="1258">
          <cell r="A1258" t="str">
            <v>2019/09/19</v>
          </cell>
          <cell r="B1258">
            <v>10898</v>
          </cell>
          <cell r="C1258">
            <v>10906</v>
          </cell>
          <cell r="D1258">
            <v>10844</v>
          </cell>
          <cell r="E1258">
            <v>10897</v>
          </cell>
          <cell r="F1258">
            <v>0.56891172692237102</v>
          </cell>
          <cell r="G1258">
            <v>-9.1759955955221136E-3</v>
          </cell>
          <cell r="H1258">
            <v>1.6129032258064516E-2</v>
          </cell>
          <cell r="I1258">
            <v>2</v>
          </cell>
          <cell r="J1258">
            <v>1</v>
          </cell>
          <cell r="K1258">
            <v>2</v>
          </cell>
        </row>
        <row r="1259">
          <cell r="A1259" t="str">
            <v>2019/09/18</v>
          </cell>
          <cell r="B1259">
            <v>10865</v>
          </cell>
          <cell r="C1259">
            <v>10915</v>
          </cell>
          <cell r="D1259">
            <v>10854</v>
          </cell>
          <cell r="E1259">
            <v>10911</v>
          </cell>
          <cell r="F1259">
            <v>0.56143580303727558</v>
          </cell>
          <cell r="G1259">
            <v>0.42337781868384722</v>
          </cell>
          <cell r="H1259">
            <v>0.75409836065573776</v>
          </cell>
          <cell r="I1259">
            <v>2</v>
          </cell>
          <cell r="J1259">
            <v>8</v>
          </cell>
          <cell r="K1259">
            <v>3</v>
          </cell>
        </row>
        <row r="1260">
          <cell r="A1260" t="str">
            <v>2019/09/17</v>
          </cell>
          <cell r="B1260">
            <v>10887</v>
          </cell>
          <cell r="C1260">
            <v>10913</v>
          </cell>
          <cell r="D1260">
            <v>10886</v>
          </cell>
          <cell r="E1260">
            <v>10892</v>
          </cell>
          <cell r="F1260">
            <v>0.2480022044640397</v>
          </cell>
          <cell r="G1260">
            <v>4.5926334160007347E-2</v>
          </cell>
          <cell r="H1260">
            <v>0.18518518518518517</v>
          </cell>
          <cell r="I1260">
            <v>1</v>
          </cell>
          <cell r="J1260">
            <v>2</v>
          </cell>
          <cell r="K1260">
            <v>2</v>
          </cell>
        </row>
        <row r="1261">
          <cell r="A1261" t="str">
            <v>2019/09/13</v>
          </cell>
          <cell r="B1261">
            <v>10821</v>
          </cell>
          <cell r="C1261">
            <v>10829</v>
          </cell>
          <cell r="D1261">
            <v>10795</v>
          </cell>
          <cell r="E1261">
            <v>10820</v>
          </cell>
          <cell r="F1261">
            <v>0.31420386285925517</v>
          </cell>
          <cell r="G1261">
            <v>-9.24129008409574E-3</v>
          </cell>
          <cell r="H1261">
            <v>2.9411764705882353E-2</v>
          </cell>
          <cell r="I1261">
            <v>1</v>
          </cell>
          <cell r="J1261">
            <v>1</v>
          </cell>
          <cell r="K1261">
            <v>2</v>
          </cell>
        </row>
        <row r="1262">
          <cell r="A1262" t="str">
            <v>2019/09/12</v>
          </cell>
          <cell r="B1262">
            <v>10775</v>
          </cell>
          <cell r="C1262">
            <v>10818</v>
          </cell>
          <cell r="D1262">
            <v>10762</v>
          </cell>
          <cell r="E1262">
            <v>10817</v>
          </cell>
          <cell r="F1262">
            <v>0.51972157772621808</v>
          </cell>
          <cell r="G1262">
            <v>0.38979118329466356</v>
          </cell>
          <cell r="H1262">
            <v>0.75</v>
          </cell>
          <cell r="I1262">
            <v>2</v>
          </cell>
          <cell r="J1262">
            <v>8</v>
          </cell>
          <cell r="K1262">
            <v>3</v>
          </cell>
        </row>
        <row r="1263">
          <cell r="A1263" t="str">
            <v>2019/09/11</v>
          </cell>
          <cell r="B1263">
            <v>10749</v>
          </cell>
          <cell r="C1263">
            <v>10790</v>
          </cell>
          <cell r="D1263">
            <v>10723</v>
          </cell>
          <cell r="E1263">
            <v>10785</v>
          </cell>
          <cell r="F1263">
            <v>0.62331379663224484</v>
          </cell>
          <cell r="G1263">
            <v>0.3349148758024002</v>
          </cell>
          <cell r="H1263">
            <v>0.53731343283582089</v>
          </cell>
          <cell r="I1263">
            <v>3</v>
          </cell>
          <cell r="J1263">
            <v>6</v>
          </cell>
          <cell r="K1263">
            <v>2</v>
          </cell>
        </row>
        <row r="1264">
          <cell r="A1264" t="str">
            <v>2019/09/10</v>
          </cell>
          <cell r="B1264">
            <v>10794</v>
          </cell>
          <cell r="C1264">
            <v>10801</v>
          </cell>
          <cell r="D1264">
            <v>10763</v>
          </cell>
          <cell r="E1264">
            <v>10791</v>
          </cell>
          <cell r="F1264">
            <v>0.35204743375949604</v>
          </cell>
          <cell r="G1264">
            <v>-2.7793218454697052E-2</v>
          </cell>
          <cell r="H1264">
            <v>7.8947368421052627E-2</v>
          </cell>
          <cell r="I1264">
            <v>1</v>
          </cell>
          <cell r="J1264">
            <v>1</v>
          </cell>
          <cell r="K1264">
            <v>2</v>
          </cell>
        </row>
        <row r="1265">
          <cell r="A1265" t="str">
            <v>2019/09/07</v>
          </cell>
          <cell r="B1265">
            <v>10777</v>
          </cell>
          <cell r="C1265">
            <v>10794</v>
          </cell>
          <cell r="D1265">
            <v>10758</v>
          </cell>
          <cell r="E1265">
            <v>10776</v>
          </cell>
          <cell r="F1265">
            <v>0.33404472487705295</v>
          </cell>
          <cell r="G1265">
            <v>-9.2790201354736937E-3</v>
          </cell>
          <cell r="H1265">
            <v>2.777777777777778E-2</v>
          </cell>
          <cell r="I1265">
            <v>1</v>
          </cell>
          <cell r="J1265">
            <v>1</v>
          </cell>
          <cell r="K1265">
            <v>2</v>
          </cell>
        </row>
        <row r="1266">
          <cell r="A1266" t="str">
            <v>2019/09/06</v>
          </cell>
          <cell r="B1266">
            <v>10717</v>
          </cell>
          <cell r="C1266">
            <v>10795</v>
          </cell>
          <cell r="D1266">
            <v>10714</v>
          </cell>
          <cell r="E1266">
            <v>10778</v>
          </cell>
          <cell r="F1266">
            <v>0.7558085285061118</v>
          </cell>
          <cell r="G1266">
            <v>0.56918913875151622</v>
          </cell>
          <cell r="H1266">
            <v>0.75308641975308632</v>
          </cell>
          <cell r="I1266">
            <v>4</v>
          </cell>
          <cell r="J1266">
            <v>8</v>
          </cell>
          <cell r="K1266">
            <v>3</v>
          </cell>
        </row>
        <row r="1267">
          <cell r="A1267" t="str">
            <v>2019/09/05</v>
          </cell>
          <cell r="B1267">
            <v>10690</v>
          </cell>
          <cell r="C1267">
            <v>10717</v>
          </cell>
          <cell r="D1267">
            <v>10675</v>
          </cell>
          <cell r="E1267">
            <v>10715</v>
          </cell>
          <cell r="F1267">
            <v>0.39289055191768002</v>
          </cell>
          <cell r="G1267">
            <v>0.23386342376052385</v>
          </cell>
          <cell r="H1267">
            <v>0.59523809523809534</v>
          </cell>
          <cell r="I1267">
            <v>1</v>
          </cell>
          <cell r="J1267">
            <v>6</v>
          </cell>
          <cell r="K1267">
            <v>2</v>
          </cell>
        </row>
        <row r="1268">
          <cell r="A1268" t="str">
            <v>2019/09/04</v>
          </cell>
          <cell r="B1268">
            <v>10541</v>
          </cell>
          <cell r="C1268">
            <v>10564</v>
          </cell>
          <cell r="D1268">
            <v>10523</v>
          </cell>
          <cell r="E1268">
            <v>10555</v>
          </cell>
          <cell r="F1268">
            <v>0.38895740442083293</v>
          </cell>
          <cell r="G1268">
            <v>0.13281472346077222</v>
          </cell>
          <cell r="H1268">
            <v>0.34146341463414637</v>
          </cell>
          <cell r="I1268">
            <v>1</v>
          </cell>
          <cell r="J1268">
            <v>4</v>
          </cell>
          <cell r="K1268">
            <v>2</v>
          </cell>
        </row>
        <row r="1269">
          <cell r="A1269" t="str">
            <v>2019/08/31</v>
          </cell>
          <cell r="B1269">
            <v>10573</v>
          </cell>
          <cell r="C1269">
            <v>10620</v>
          </cell>
          <cell r="D1269">
            <v>10558</v>
          </cell>
          <cell r="E1269">
            <v>10581</v>
          </cell>
          <cell r="F1269">
            <v>0.58639931902014564</v>
          </cell>
          <cell r="G1269">
            <v>7.5664428260663955E-2</v>
          </cell>
          <cell r="H1269">
            <v>0.12903225806451613</v>
          </cell>
          <cell r="I1269">
            <v>3</v>
          </cell>
          <cell r="J1269">
            <v>2</v>
          </cell>
          <cell r="K1269">
            <v>2</v>
          </cell>
        </row>
        <row r="1270">
          <cell r="A1270" t="str">
            <v>2019/08/30</v>
          </cell>
          <cell r="B1270">
            <v>10432</v>
          </cell>
          <cell r="C1270">
            <v>10524</v>
          </cell>
          <cell r="D1270">
            <v>10425</v>
          </cell>
          <cell r="E1270">
            <v>10512</v>
          </cell>
          <cell r="F1270">
            <v>0.94900306748466268</v>
          </cell>
          <cell r="G1270">
            <v>0.76687116564417179</v>
          </cell>
          <cell r="H1270">
            <v>0.80808080808080796</v>
          </cell>
          <cell r="I1270">
            <v>5</v>
          </cell>
          <cell r="J1270">
            <v>9</v>
          </cell>
          <cell r="K1270">
            <v>3</v>
          </cell>
        </row>
        <row r="1271">
          <cell r="A1271" t="str">
            <v>2019/08/29</v>
          </cell>
          <cell r="B1271">
            <v>10412</v>
          </cell>
          <cell r="C1271">
            <v>10435</v>
          </cell>
          <cell r="D1271">
            <v>10356</v>
          </cell>
          <cell r="E1271">
            <v>10429</v>
          </cell>
          <cell r="F1271">
            <v>0.75873991548213593</v>
          </cell>
          <cell r="G1271">
            <v>0.16327314636957357</v>
          </cell>
          <cell r="H1271">
            <v>0.21518987341772156</v>
          </cell>
          <cell r="I1271">
            <v>4</v>
          </cell>
          <cell r="J1271">
            <v>3</v>
          </cell>
          <cell r="K1271">
            <v>2</v>
          </cell>
        </row>
        <row r="1272">
          <cell r="A1272" t="str">
            <v>2019/08/28</v>
          </cell>
          <cell r="B1272">
            <v>10365</v>
          </cell>
          <cell r="C1272">
            <v>10418</v>
          </cell>
          <cell r="D1272">
            <v>10349</v>
          </cell>
          <cell r="E1272">
            <v>10375</v>
          </cell>
          <cell r="F1272">
            <v>0.66570188133140373</v>
          </cell>
          <cell r="G1272">
            <v>9.6478533526290405E-2</v>
          </cell>
          <cell r="H1272">
            <v>0.14492753623188406</v>
          </cell>
          <cell r="I1272">
            <v>3</v>
          </cell>
          <cell r="J1272">
            <v>2</v>
          </cell>
          <cell r="K1272">
            <v>2</v>
          </cell>
        </row>
        <row r="1273">
          <cell r="A1273" t="str">
            <v>2019/08/27</v>
          </cell>
          <cell r="B1273">
            <v>10338</v>
          </cell>
          <cell r="C1273">
            <v>10380</v>
          </cell>
          <cell r="D1273">
            <v>10333</v>
          </cell>
          <cell r="E1273">
            <v>10376</v>
          </cell>
          <cell r="F1273">
            <v>0.45463339137163861</v>
          </cell>
          <cell r="G1273">
            <v>0.36757593344940992</v>
          </cell>
          <cell r="H1273">
            <v>0.80851063829787229</v>
          </cell>
          <cell r="I1273">
            <v>2</v>
          </cell>
          <cell r="J1273">
            <v>9</v>
          </cell>
          <cell r="K1273">
            <v>3</v>
          </cell>
        </row>
        <row r="1274">
          <cell r="A1274" t="str">
            <v>2019/08/24</v>
          </cell>
          <cell r="B1274">
            <v>10506</v>
          </cell>
          <cell r="C1274">
            <v>10511</v>
          </cell>
          <cell r="D1274">
            <v>10336</v>
          </cell>
          <cell r="E1274">
            <v>10360</v>
          </cell>
          <cell r="F1274">
            <v>1.6657148296211688</v>
          </cell>
          <cell r="G1274">
            <v>-1.3896820864268038</v>
          </cell>
          <cell r="H1274">
            <v>0.83428571428571441</v>
          </cell>
          <cell r="I1274">
            <v>9</v>
          </cell>
          <cell r="J1274">
            <v>9</v>
          </cell>
          <cell r="K1274">
            <v>4</v>
          </cell>
        </row>
        <row r="1275">
          <cell r="A1275" t="str">
            <v>2019/08/23</v>
          </cell>
          <cell r="B1275">
            <v>10477</v>
          </cell>
          <cell r="C1275">
            <v>10495</v>
          </cell>
          <cell r="D1275">
            <v>10435</v>
          </cell>
          <cell r="E1275">
            <v>10464</v>
          </cell>
          <cell r="F1275">
            <v>0.5726830199484586</v>
          </cell>
          <cell r="G1275">
            <v>-0.12408132098883269</v>
          </cell>
          <cell r="H1275">
            <v>0.21666666666666665</v>
          </cell>
          <cell r="I1275">
            <v>3</v>
          </cell>
          <cell r="J1275">
            <v>3</v>
          </cell>
          <cell r="K1275">
            <v>2</v>
          </cell>
        </row>
        <row r="1276">
          <cell r="A1276" t="str">
            <v>2019/08/22</v>
          </cell>
          <cell r="B1276">
            <v>10496</v>
          </cell>
          <cell r="C1276">
            <v>10549</v>
          </cell>
          <cell r="D1276">
            <v>10260</v>
          </cell>
          <cell r="E1276">
            <v>10540</v>
          </cell>
          <cell r="F1276">
            <v>2.7534298780487805</v>
          </cell>
          <cell r="G1276">
            <v>0.41920731707317077</v>
          </cell>
          <cell r="H1276">
            <v>0.15224913494809689</v>
          </cell>
          <cell r="I1276">
            <v>10</v>
          </cell>
          <cell r="J1276">
            <v>2</v>
          </cell>
          <cell r="K1276">
            <v>1</v>
          </cell>
        </row>
        <row r="1277">
          <cell r="A1277" t="str">
            <v>2019/08/21</v>
          </cell>
          <cell r="B1277">
            <v>10520</v>
          </cell>
          <cell r="C1277">
            <v>10533</v>
          </cell>
          <cell r="D1277">
            <v>10491</v>
          </cell>
          <cell r="E1277">
            <v>10497</v>
          </cell>
          <cell r="F1277">
            <v>0.39923954372623577</v>
          </cell>
          <cell r="G1277">
            <v>-0.21863117870722434</v>
          </cell>
          <cell r="H1277">
            <v>0.54761904761904756</v>
          </cell>
          <cell r="I1277">
            <v>1</v>
          </cell>
          <cell r="J1277">
            <v>6</v>
          </cell>
          <cell r="K1277">
            <v>2</v>
          </cell>
        </row>
        <row r="1278">
          <cell r="A1278" t="str">
            <v>2019/08/20</v>
          </cell>
          <cell r="B1278">
            <v>10494</v>
          </cell>
          <cell r="C1278">
            <v>10529</v>
          </cell>
          <cell r="D1278">
            <v>10476</v>
          </cell>
          <cell r="E1278">
            <v>10499</v>
          </cell>
          <cell r="F1278">
            <v>0.50505050505050508</v>
          </cell>
          <cell r="G1278">
            <v>4.7646274061368399E-2</v>
          </cell>
          <cell r="H1278">
            <v>9.4339622641509427E-2</v>
          </cell>
          <cell r="I1278">
            <v>2</v>
          </cell>
          <cell r="J1278">
            <v>1</v>
          </cell>
          <cell r="K1278">
            <v>2</v>
          </cell>
        </row>
        <row r="1279">
          <cell r="A1279" t="str">
            <v>2019/08/17</v>
          </cell>
          <cell r="B1279">
            <v>10402</v>
          </cell>
          <cell r="C1279">
            <v>10443</v>
          </cell>
          <cell r="D1279">
            <v>10390</v>
          </cell>
          <cell r="E1279">
            <v>10417</v>
          </cell>
          <cell r="F1279">
            <v>0.50951740049990391</v>
          </cell>
          <cell r="G1279">
            <v>0.14420303787733127</v>
          </cell>
          <cell r="H1279">
            <v>0.28301886792452824</v>
          </cell>
          <cell r="I1279">
            <v>2</v>
          </cell>
          <cell r="J1279">
            <v>3</v>
          </cell>
          <cell r="K1279">
            <v>2</v>
          </cell>
        </row>
        <row r="1280">
          <cell r="A1280" t="str">
            <v>2019/08/16</v>
          </cell>
          <cell r="B1280">
            <v>10328</v>
          </cell>
          <cell r="C1280">
            <v>10338</v>
          </cell>
          <cell r="D1280">
            <v>10206</v>
          </cell>
          <cell r="E1280">
            <v>10301</v>
          </cell>
          <cell r="F1280">
            <v>1.2780790085205267</v>
          </cell>
          <cell r="G1280">
            <v>-0.26142525174283504</v>
          </cell>
          <cell r="H1280">
            <v>0.20454545454545459</v>
          </cell>
          <cell r="I1280">
            <v>8</v>
          </cell>
          <cell r="J1280">
            <v>3</v>
          </cell>
          <cell r="K1280">
            <v>1</v>
          </cell>
        </row>
        <row r="1281">
          <cell r="A1281" t="str">
            <v>2019/08/15</v>
          </cell>
          <cell r="B1281">
            <v>10424</v>
          </cell>
          <cell r="C1281">
            <v>10424</v>
          </cell>
          <cell r="D1281">
            <v>10222</v>
          </cell>
          <cell r="E1281">
            <v>10224</v>
          </cell>
          <cell r="F1281">
            <v>1.9378357636224097</v>
          </cell>
          <cell r="G1281">
            <v>-1.918649270913277</v>
          </cell>
          <cell r="H1281">
            <v>0.99009900990099009</v>
          </cell>
          <cell r="I1281">
            <v>10</v>
          </cell>
          <cell r="J1281">
            <v>10</v>
          </cell>
          <cell r="K1281">
            <v>4</v>
          </cell>
        </row>
        <row r="1282">
          <cell r="A1282" t="str">
            <v>2019/08/14</v>
          </cell>
          <cell r="B1282">
            <v>10330</v>
          </cell>
          <cell r="C1282">
            <v>10473</v>
          </cell>
          <cell r="D1282">
            <v>10305</v>
          </cell>
          <cell r="E1282">
            <v>10461</v>
          </cell>
          <cell r="F1282">
            <v>1.6263310745401744</v>
          </cell>
          <cell r="G1282">
            <v>1.2681510164569216</v>
          </cell>
          <cell r="H1282">
            <v>0.77976190476190466</v>
          </cell>
          <cell r="I1282">
            <v>9</v>
          </cell>
          <cell r="J1282">
            <v>8</v>
          </cell>
          <cell r="K1282">
            <v>4</v>
          </cell>
        </row>
        <row r="1283">
          <cell r="A1283" t="str">
            <v>2019/08/13</v>
          </cell>
          <cell r="B1283">
            <v>10440</v>
          </cell>
          <cell r="C1283">
            <v>10452</v>
          </cell>
          <cell r="D1283">
            <v>10352</v>
          </cell>
          <cell r="E1283">
            <v>10368</v>
          </cell>
          <cell r="F1283">
            <v>0.95785440613026818</v>
          </cell>
          <cell r="G1283">
            <v>-0.68965517241379315</v>
          </cell>
          <cell r="H1283">
            <v>0.72000000000000008</v>
          </cell>
          <cell r="I1283">
            <v>5</v>
          </cell>
          <cell r="J1283">
            <v>8</v>
          </cell>
          <cell r="K1283">
            <v>3</v>
          </cell>
        </row>
        <row r="1284">
          <cell r="A1284" t="str">
            <v>2019/08/09</v>
          </cell>
          <cell r="B1284">
            <v>10439</v>
          </cell>
          <cell r="C1284">
            <v>10483</v>
          </cell>
          <cell r="D1284">
            <v>10411</v>
          </cell>
          <cell r="E1284">
            <v>10468</v>
          </cell>
          <cell r="F1284">
            <v>0.68972123766644311</v>
          </cell>
          <cell r="G1284">
            <v>0.2778043873934285</v>
          </cell>
          <cell r="H1284">
            <v>0.40277777777777779</v>
          </cell>
          <cell r="I1284">
            <v>4</v>
          </cell>
          <cell r="J1284">
            <v>5</v>
          </cell>
          <cell r="K1284">
            <v>2</v>
          </cell>
        </row>
        <row r="1285">
          <cell r="A1285" t="str">
            <v>2019/08/08</v>
          </cell>
          <cell r="B1285">
            <v>10352</v>
          </cell>
          <cell r="C1285">
            <v>10400</v>
          </cell>
          <cell r="D1285">
            <v>10257</v>
          </cell>
          <cell r="E1285">
            <v>10371</v>
          </cell>
          <cell r="F1285">
            <v>1.3813755795981453</v>
          </cell>
          <cell r="G1285">
            <v>0.18353941267387944</v>
          </cell>
          <cell r="H1285">
            <v>0.13286713286713286</v>
          </cell>
          <cell r="I1285">
            <v>8</v>
          </cell>
          <cell r="J1285">
            <v>2</v>
          </cell>
          <cell r="K1285">
            <v>1</v>
          </cell>
        </row>
        <row r="1286">
          <cell r="A1286" t="str">
            <v>2019/08/07</v>
          </cell>
          <cell r="B1286">
            <v>10337</v>
          </cell>
          <cell r="C1286">
            <v>10368</v>
          </cell>
          <cell r="D1286">
            <v>10284</v>
          </cell>
          <cell r="E1286">
            <v>10362</v>
          </cell>
          <cell r="F1286">
            <v>0.81261487859146753</v>
          </cell>
          <cell r="G1286">
            <v>0.24184966624746057</v>
          </cell>
          <cell r="H1286">
            <v>0.29761904761904762</v>
          </cell>
          <cell r="I1286">
            <v>5</v>
          </cell>
          <cell r="J1286">
            <v>3</v>
          </cell>
          <cell r="K1286">
            <v>2</v>
          </cell>
        </row>
        <row r="1287">
          <cell r="A1287" t="str">
            <v>2019/08/06</v>
          </cell>
          <cell r="B1287">
            <v>10380</v>
          </cell>
          <cell r="C1287">
            <v>10389</v>
          </cell>
          <cell r="D1287">
            <v>10144</v>
          </cell>
          <cell r="E1287">
            <v>10144</v>
          </cell>
          <cell r="F1287">
            <v>2.3603082851637764</v>
          </cell>
          <cell r="G1287">
            <v>-2.2736030828516376</v>
          </cell>
          <cell r="H1287">
            <v>0.96326530612244887</v>
          </cell>
          <cell r="I1287">
            <v>10</v>
          </cell>
          <cell r="J1287">
            <v>10</v>
          </cell>
          <cell r="K1287">
            <v>4</v>
          </cell>
        </row>
        <row r="1288">
          <cell r="A1288" t="str">
            <v>2019/08/03</v>
          </cell>
          <cell r="B1288">
            <v>10472</v>
          </cell>
          <cell r="C1288">
            <v>10473</v>
          </cell>
          <cell r="D1288">
            <v>10401</v>
          </cell>
          <cell r="E1288">
            <v>10435</v>
          </cell>
          <cell r="F1288">
            <v>0.6875477463712758</v>
          </cell>
          <cell r="G1288">
            <v>-0.35332314744079452</v>
          </cell>
          <cell r="H1288">
            <v>0.51388888888888895</v>
          </cell>
          <cell r="I1288">
            <v>4</v>
          </cell>
          <cell r="J1288">
            <v>6</v>
          </cell>
          <cell r="K1288">
            <v>2</v>
          </cell>
        </row>
        <row r="1289">
          <cell r="A1289" t="str">
            <v>2019/08/02</v>
          </cell>
          <cell r="B1289">
            <v>10634</v>
          </cell>
          <cell r="C1289">
            <v>10696</v>
          </cell>
          <cell r="D1289">
            <v>10525</v>
          </cell>
          <cell r="E1289">
            <v>10532</v>
          </cell>
          <cell r="F1289">
            <v>1.6080496520594321</v>
          </cell>
          <cell r="G1289">
            <v>-0.95918751175474892</v>
          </cell>
          <cell r="H1289">
            <v>0.59649122807017541</v>
          </cell>
          <cell r="I1289">
            <v>9</v>
          </cell>
          <cell r="J1289">
            <v>6</v>
          </cell>
          <cell r="K1289">
            <v>1</v>
          </cell>
        </row>
        <row r="1290">
          <cell r="A1290" t="str">
            <v>2019/08/01</v>
          </cell>
          <cell r="B1290">
            <v>10722</v>
          </cell>
          <cell r="C1290">
            <v>10733</v>
          </cell>
          <cell r="D1290">
            <v>10566</v>
          </cell>
          <cell r="E1290">
            <v>10615</v>
          </cell>
          <cell r="F1290">
            <v>1.557545234098116</v>
          </cell>
          <cell r="G1290">
            <v>-0.99794814400298459</v>
          </cell>
          <cell r="H1290">
            <v>0.64071856287425155</v>
          </cell>
          <cell r="I1290">
            <v>9</v>
          </cell>
          <cell r="J1290">
            <v>7</v>
          </cell>
          <cell r="K1290">
            <v>4</v>
          </cell>
        </row>
        <row r="1291">
          <cell r="A1291" t="str">
            <v>2019/07/31</v>
          </cell>
          <cell r="B1291">
            <v>10743</v>
          </cell>
          <cell r="C1291">
            <v>10747</v>
          </cell>
          <cell r="D1291">
            <v>10680</v>
          </cell>
          <cell r="E1291">
            <v>10718</v>
          </cell>
          <cell r="F1291">
            <v>0.62366191938936988</v>
          </cell>
          <cell r="G1291">
            <v>-0.23270967141394397</v>
          </cell>
          <cell r="H1291">
            <v>0.37313432835820892</v>
          </cell>
          <cell r="I1291">
            <v>3</v>
          </cell>
          <cell r="J1291">
            <v>4</v>
          </cell>
          <cell r="K1291">
            <v>2</v>
          </cell>
        </row>
        <row r="1292">
          <cell r="A1292" t="str">
            <v>2019/07/30</v>
          </cell>
          <cell r="B1292">
            <v>10787</v>
          </cell>
          <cell r="C1292">
            <v>10807</v>
          </cell>
          <cell r="D1292">
            <v>10775</v>
          </cell>
          <cell r="E1292">
            <v>10799</v>
          </cell>
          <cell r="F1292">
            <v>0.29665337906739592</v>
          </cell>
          <cell r="G1292">
            <v>0.11124501715027349</v>
          </cell>
          <cell r="H1292">
            <v>0.37500000000000006</v>
          </cell>
          <cell r="I1292">
            <v>1</v>
          </cell>
          <cell r="J1292">
            <v>4</v>
          </cell>
          <cell r="K1292">
            <v>2</v>
          </cell>
        </row>
        <row r="1293">
          <cell r="A1293" t="str">
            <v>2019/07/27</v>
          </cell>
          <cell r="B1293">
            <v>10784</v>
          </cell>
          <cell r="C1293">
            <v>10798</v>
          </cell>
          <cell r="D1293">
            <v>10772</v>
          </cell>
          <cell r="E1293">
            <v>10794</v>
          </cell>
          <cell r="F1293">
            <v>0.24109792284866469</v>
          </cell>
          <cell r="G1293">
            <v>9.2729970326409505E-2</v>
          </cell>
          <cell r="H1293">
            <v>0.38461538461538464</v>
          </cell>
          <cell r="I1293">
            <v>1</v>
          </cell>
          <cell r="J1293">
            <v>4</v>
          </cell>
          <cell r="K1293">
            <v>2</v>
          </cell>
        </row>
        <row r="1294">
          <cell r="A1294" t="str">
            <v>2019/07/26</v>
          </cell>
          <cell r="B1294">
            <v>10826</v>
          </cell>
          <cell r="C1294">
            <v>10827</v>
          </cell>
          <cell r="D1294">
            <v>10766</v>
          </cell>
          <cell r="E1294">
            <v>10773</v>
          </cell>
          <cell r="F1294">
            <v>0.56345834103085168</v>
          </cell>
          <cell r="G1294">
            <v>-0.48956216515795309</v>
          </cell>
          <cell r="H1294">
            <v>0.86885245901639341</v>
          </cell>
          <cell r="I1294">
            <v>2</v>
          </cell>
          <cell r="J1294">
            <v>9</v>
          </cell>
          <cell r="K1294">
            <v>3</v>
          </cell>
        </row>
        <row r="1295">
          <cell r="A1295" t="str">
            <v>2019/07/25</v>
          </cell>
          <cell r="B1295">
            <v>10800</v>
          </cell>
          <cell r="C1295">
            <v>10825</v>
          </cell>
          <cell r="D1295">
            <v>10785</v>
          </cell>
          <cell r="E1295">
            <v>10821</v>
          </cell>
          <cell r="F1295">
            <v>0.37037037037037041</v>
          </cell>
          <cell r="G1295">
            <v>0.19444444444444445</v>
          </cell>
          <cell r="H1295">
            <v>0.52499999999999991</v>
          </cell>
          <cell r="I1295">
            <v>1</v>
          </cell>
          <cell r="J1295">
            <v>6</v>
          </cell>
          <cell r="K1295">
            <v>2</v>
          </cell>
        </row>
        <row r="1296">
          <cell r="A1296" t="str">
            <v>2019/07/24</v>
          </cell>
          <cell r="B1296">
            <v>10803</v>
          </cell>
          <cell r="C1296">
            <v>10833</v>
          </cell>
          <cell r="D1296">
            <v>10801</v>
          </cell>
          <cell r="E1296">
            <v>10822</v>
          </cell>
          <cell r="F1296">
            <v>0.29621401462556696</v>
          </cell>
          <cell r="G1296">
            <v>0.17587707118393039</v>
          </cell>
          <cell r="H1296">
            <v>0.59375</v>
          </cell>
          <cell r="I1296">
            <v>1</v>
          </cell>
          <cell r="J1296">
            <v>6</v>
          </cell>
          <cell r="K1296">
            <v>2</v>
          </cell>
        </row>
        <row r="1297">
          <cell r="A1297" t="str">
            <v>2019/07/23</v>
          </cell>
          <cell r="B1297">
            <v>10790</v>
          </cell>
          <cell r="C1297">
            <v>10815</v>
          </cell>
          <cell r="D1297">
            <v>10787</v>
          </cell>
          <cell r="E1297">
            <v>10802</v>
          </cell>
          <cell r="F1297">
            <v>0.25949953660797037</v>
          </cell>
          <cell r="G1297">
            <v>0.11121408711770157</v>
          </cell>
          <cell r="H1297">
            <v>0.42857142857142849</v>
          </cell>
          <cell r="I1297">
            <v>1</v>
          </cell>
          <cell r="J1297">
            <v>5</v>
          </cell>
          <cell r="K1297">
            <v>2</v>
          </cell>
        </row>
        <row r="1298">
          <cell r="A1298" t="str">
            <v>2019/07/20</v>
          </cell>
          <cell r="B1298">
            <v>10745</v>
          </cell>
          <cell r="C1298">
            <v>10754</v>
          </cell>
          <cell r="D1298">
            <v>10710</v>
          </cell>
          <cell r="E1298">
            <v>10711</v>
          </cell>
          <cell r="F1298">
            <v>0.40949278734295025</v>
          </cell>
          <cell r="G1298">
            <v>-0.31642624476500697</v>
          </cell>
          <cell r="H1298">
            <v>0.7727272727272726</v>
          </cell>
          <cell r="I1298">
            <v>1</v>
          </cell>
          <cell r="J1298">
            <v>8</v>
          </cell>
          <cell r="K1298">
            <v>3</v>
          </cell>
        </row>
        <row r="1299">
          <cell r="A1299" t="str">
            <v>2019/07/19</v>
          </cell>
          <cell r="B1299">
            <v>10665</v>
          </cell>
          <cell r="C1299">
            <v>10730</v>
          </cell>
          <cell r="D1299">
            <v>10656</v>
          </cell>
          <cell r="E1299">
            <v>10728</v>
          </cell>
          <cell r="F1299">
            <v>0.69385841537740278</v>
          </cell>
          <cell r="G1299">
            <v>0.59071729957805907</v>
          </cell>
          <cell r="H1299">
            <v>0.85135135135135132</v>
          </cell>
          <cell r="I1299">
            <v>4</v>
          </cell>
          <cell r="J1299">
            <v>9</v>
          </cell>
          <cell r="K1299">
            <v>3</v>
          </cell>
        </row>
        <row r="1300">
          <cell r="A1300" t="str">
            <v>2019/07/18</v>
          </cell>
          <cell r="B1300">
            <v>10667</v>
          </cell>
          <cell r="C1300">
            <v>10676</v>
          </cell>
          <cell r="D1300">
            <v>10648</v>
          </cell>
          <cell r="E1300">
            <v>10648</v>
          </cell>
          <cell r="F1300">
            <v>0.26249179713133963</v>
          </cell>
          <cell r="G1300">
            <v>-0.17811943376769476</v>
          </cell>
          <cell r="H1300">
            <v>0.6785714285714286</v>
          </cell>
          <cell r="I1300">
            <v>1</v>
          </cell>
          <cell r="J1300">
            <v>7</v>
          </cell>
          <cell r="K1300">
            <v>3</v>
          </cell>
        </row>
        <row r="1301">
          <cell r="A1301" t="str">
            <v>2019/07/17</v>
          </cell>
          <cell r="B1301">
            <v>10870</v>
          </cell>
          <cell r="C1301">
            <v>10874</v>
          </cell>
          <cell r="D1301">
            <v>10837</v>
          </cell>
          <cell r="E1301">
            <v>10852</v>
          </cell>
          <cell r="F1301">
            <v>0.34038638454461823</v>
          </cell>
          <cell r="G1301">
            <v>-0.16559337626494941</v>
          </cell>
          <cell r="H1301">
            <v>0.48648648648648651</v>
          </cell>
          <cell r="I1301">
            <v>1</v>
          </cell>
          <cell r="J1301">
            <v>5</v>
          </cell>
          <cell r="K1301">
            <v>2</v>
          </cell>
        </row>
        <row r="1302">
          <cell r="A1302" t="str">
            <v>2019/07/16</v>
          </cell>
          <cell r="B1302">
            <v>10849</v>
          </cell>
          <cell r="C1302">
            <v>10871</v>
          </cell>
          <cell r="D1302">
            <v>10840</v>
          </cell>
          <cell r="E1302">
            <v>10855</v>
          </cell>
          <cell r="F1302">
            <v>0.28574062125541527</v>
          </cell>
          <cell r="G1302">
            <v>5.5304636372015853E-2</v>
          </cell>
          <cell r="H1302">
            <v>0.19354838709677416</v>
          </cell>
          <cell r="I1302">
            <v>1</v>
          </cell>
          <cell r="J1302">
            <v>2</v>
          </cell>
          <cell r="K1302">
            <v>2</v>
          </cell>
        </row>
        <row r="1303">
          <cell r="A1303" t="str">
            <v>2019/07/13</v>
          </cell>
          <cell r="B1303">
            <v>10803</v>
          </cell>
          <cell r="C1303">
            <v>10825</v>
          </cell>
          <cell r="D1303">
            <v>10780</v>
          </cell>
          <cell r="E1303">
            <v>10823</v>
          </cell>
          <cell r="F1303">
            <v>0.41655095806720349</v>
          </cell>
          <cell r="G1303">
            <v>0.18513375914097935</v>
          </cell>
          <cell r="H1303">
            <v>0.44444444444444448</v>
          </cell>
          <cell r="I1303">
            <v>1</v>
          </cell>
          <cell r="J1303">
            <v>5</v>
          </cell>
          <cell r="K1303">
            <v>2</v>
          </cell>
        </row>
        <row r="1304">
          <cell r="A1304" t="str">
            <v>2019/07/12</v>
          </cell>
          <cell r="B1304">
            <v>10815</v>
          </cell>
          <cell r="C1304">
            <v>10826</v>
          </cell>
          <cell r="D1304">
            <v>10775</v>
          </cell>
          <cell r="E1304">
            <v>10803</v>
          </cell>
          <cell r="F1304">
            <v>0.47156726768377255</v>
          </cell>
          <cell r="G1304">
            <v>-0.11095700416088765</v>
          </cell>
          <cell r="H1304">
            <v>0.23529411764705879</v>
          </cell>
          <cell r="I1304">
            <v>2</v>
          </cell>
          <cell r="J1304">
            <v>3</v>
          </cell>
          <cell r="K1304">
            <v>2</v>
          </cell>
        </row>
        <row r="1305">
          <cell r="A1305" t="str">
            <v>2019/07/11</v>
          </cell>
          <cell r="B1305">
            <v>10725</v>
          </cell>
          <cell r="C1305">
            <v>10807</v>
          </cell>
          <cell r="D1305">
            <v>10720</v>
          </cell>
          <cell r="E1305">
            <v>10782</v>
          </cell>
          <cell r="F1305">
            <v>0.81118881118881125</v>
          </cell>
          <cell r="G1305">
            <v>0.53146853146853146</v>
          </cell>
          <cell r="H1305">
            <v>0.65517241379310343</v>
          </cell>
          <cell r="I1305">
            <v>5</v>
          </cell>
          <cell r="J1305">
            <v>7</v>
          </cell>
          <cell r="K1305">
            <v>3</v>
          </cell>
        </row>
        <row r="1306">
          <cell r="A1306" t="str">
            <v>2019/07/10</v>
          </cell>
          <cell r="B1306">
            <v>10646</v>
          </cell>
          <cell r="C1306">
            <v>10689</v>
          </cell>
          <cell r="D1306">
            <v>10635</v>
          </cell>
          <cell r="E1306">
            <v>10688</v>
          </cell>
          <cell r="F1306">
            <v>0.50723276347924107</v>
          </cell>
          <cell r="G1306">
            <v>0.39451437159496527</v>
          </cell>
          <cell r="H1306">
            <v>0.77777777777777779</v>
          </cell>
          <cell r="I1306">
            <v>2</v>
          </cell>
          <cell r="J1306">
            <v>8</v>
          </cell>
          <cell r="K1306">
            <v>3</v>
          </cell>
        </row>
        <row r="1307">
          <cell r="A1307" t="str">
            <v>2019/07/09</v>
          </cell>
          <cell r="B1307">
            <v>10661</v>
          </cell>
          <cell r="C1307">
            <v>10680</v>
          </cell>
          <cell r="D1307">
            <v>10649</v>
          </cell>
          <cell r="E1307">
            <v>10670</v>
          </cell>
          <cell r="F1307">
            <v>0.29077947659694209</v>
          </cell>
          <cell r="G1307">
            <v>8.4419848044273521E-2</v>
          </cell>
          <cell r="H1307">
            <v>0.29032258064516131</v>
          </cell>
          <cell r="I1307">
            <v>1</v>
          </cell>
          <cell r="J1307">
            <v>3</v>
          </cell>
          <cell r="K1307">
            <v>2</v>
          </cell>
        </row>
        <row r="1308">
          <cell r="A1308" t="str">
            <v>2019/07/06</v>
          </cell>
          <cell r="B1308">
            <v>10711</v>
          </cell>
          <cell r="C1308">
            <v>10714</v>
          </cell>
          <cell r="D1308">
            <v>10650</v>
          </cell>
          <cell r="E1308">
            <v>10689</v>
          </cell>
          <cell r="F1308">
            <v>0.59751657174866957</v>
          </cell>
          <cell r="G1308">
            <v>-0.20539632153860515</v>
          </cell>
          <cell r="H1308">
            <v>0.34375</v>
          </cell>
          <cell r="I1308">
            <v>3</v>
          </cell>
          <cell r="J1308">
            <v>4</v>
          </cell>
          <cell r="K1308">
            <v>2</v>
          </cell>
        </row>
        <row r="1309">
          <cell r="A1309" t="str">
            <v>2019/07/05</v>
          </cell>
          <cell r="B1309">
            <v>10702</v>
          </cell>
          <cell r="C1309">
            <v>10715</v>
          </cell>
          <cell r="D1309">
            <v>10697</v>
          </cell>
          <cell r="E1309">
            <v>10707</v>
          </cell>
          <cell r="F1309">
            <v>0.16819286114744908</v>
          </cell>
          <cell r="G1309">
            <v>4.6720239207624747E-2</v>
          </cell>
          <cell r="H1309">
            <v>0.27777777777777779</v>
          </cell>
          <cell r="I1309">
            <v>1</v>
          </cell>
          <cell r="J1309">
            <v>3</v>
          </cell>
          <cell r="K1309">
            <v>2</v>
          </cell>
        </row>
        <row r="1310">
          <cell r="A1310" t="str">
            <v>2019/07/04</v>
          </cell>
          <cell r="B1310">
            <v>10644</v>
          </cell>
          <cell r="C1310">
            <v>10690</v>
          </cell>
          <cell r="D1310">
            <v>10643</v>
          </cell>
          <cell r="E1310">
            <v>10685</v>
          </cell>
          <cell r="F1310">
            <v>0.44156332205937615</v>
          </cell>
          <cell r="G1310">
            <v>0.38519353626456215</v>
          </cell>
          <cell r="H1310">
            <v>0.87234042553191482</v>
          </cell>
          <cell r="I1310">
            <v>1</v>
          </cell>
          <cell r="J1310">
            <v>9</v>
          </cell>
          <cell r="K1310">
            <v>3</v>
          </cell>
        </row>
        <row r="1311">
          <cell r="A1311" t="str">
            <v>2019/07/03</v>
          </cell>
          <cell r="B1311">
            <v>10750</v>
          </cell>
          <cell r="C1311">
            <v>10761</v>
          </cell>
          <cell r="D1311">
            <v>10715</v>
          </cell>
          <cell r="E1311">
            <v>10758</v>
          </cell>
          <cell r="F1311">
            <v>0.4279069767441861</v>
          </cell>
          <cell r="G1311">
            <v>7.441860465116279E-2</v>
          </cell>
          <cell r="H1311">
            <v>0.17391304347826084</v>
          </cell>
          <cell r="I1311">
            <v>1</v>
          </cell>
          <cell r="J1311">
            <v>2</v>
          </cell>
          <cell r="K1311">
            <v>2</v>
          </cell>
        </row>
        <row r="1312">
          <cell r="A1312" t="str">
            <v>2019/07/02</v>
          </cell>
          <cell r="B1312">
            <v>10768</v>
          </cell>
          <cell r="C1312">
            <v>10782</v>
          </cell>
          <cell r="D1312">
            <v>10734</v>
          </cell>
          <cell r="E1312">
            <v>10748</v>
          </cell>
          <cell r="F1312">
            <v>0.44576523031203563</v>
          </cell>
          <cell r="G1312">
            <v>-0.18573551263001484</v>
          </cell>
          <cell r="H1312">
            <v>0.41666666666666663</v>
          </cell>
          <cell r="I1312">
            <v>1</v>
          </cell>
          <cell r="J1312">
            <v>5</v>
          </cell>
          <cell r="K1312">
            <v>2</v>
          </cell>
        </row>
        <row r="1313">
          <cell r="A1313" t="str">
            <v>2019/06/29</v>
          </cell>
          <cell r="B1313">
            <v>10587</v>
          </cell>
          <cell r="C1313">
            <v>10605</v>
          </cell>
          <cell r="D1313">
            <v>10565</v>
          </cell>
          <cell r="E1313">
            <v>10593</v>
          </cell>
          <cell r="F1313">
            <v>0.37782185699442711</v>
          </cell>
          <cell r="G1313">
            <v>5.6673278549164069E-2</v>
          </cell>
          <cell r="H1313">
            <v>0.15</v>
          </cell>
          <cell r="I1313">
            <v>1</v>
          </cell>
          <cell r="J1313">
            <v>2</v>
          </cell>
          <cell r="K1313">
            <v>2</v>
          </cell>
        </row>
        <row r="1314">
          <cell r="A1314" t="str">
            <v>2019/06/28</v>
          </cell>
          <cell r="B1314">
            <v>10628</v>
          </cell>
          <cell r="C1314">
            <v>10636</v>
          </cell>
          <cell r="D1314">
            <v>10588</v>
          </cell>
          <cell r="E1314">
            <v>10602</v>
          </cell>
          <cell r="F1314">
            <v>0.45163718479488146</v>
          </cell>
          <cell r="G1314">
            <v>-0.24463680843056076</v>
          </cell>
          <cell r="H1314">
            <v>0.54166666666666663</v>
          </cell>
          <cell r="I1314">
            <v>2</v>
          </cell>
          <cell r="J1314">
            <v>6</v>
          </cell>
          <cell r="K1314">
            <v>2</v>
          </cell>
        </row>
        <row r="1315">
          <cell r="A1315" t="str">
            <v>2019/06/27</v>
          </cell>
          <cell r="B1315">
            <v>10506</v>
          </cell>
          <cell r="C1315">
            <v>10563</v>
          </cell>
          <cell r="D1315">
            <v>10504</v>
          </cell>
          <cell r="E1315">
            <v>10532</v>
          </cell>
          <cell r="F1315">
            <v>0.56158385684370837</v>
          </cell>
          <cell r="G1315">
            <v>0.24747763182943081</v>
          </cell>
          <cell r="H1315">
            <v>0.44067796610169491</v>
          </cell>
          <cell r="I1315">
            <v>2</v>
          </cell>
          <cell r="J1315">
            <v>5</v>
          </cell>
          <cell r="K1315">
            <v>2</v>
          </cell>
        </row>
        <row r="1316">
          <cell r="A1316" t="str">
            <v>2019/06/26</v>
          </cell>
          <cell r="B1316">
            <v>10545</v>
          </cell>
          <cell r="C1316">
            <v>10568</v>
          </cell>
          <cell r="D1316">
            <v>10498</v>
          </cell>
          <cell r="E1316">
            <v>10508</v>
          </cell>
          <cell r="F1316">
            <v>0.66382171645329546</v>
          </cell>
          <cell r="G1316">
            <v>-0.35087719298245612</v>
          </cell>
          <cell r="H1316">
            <v>0.52857142857142847</v>
          </cell>
          <cell r="I1316">
            <v>3</v>
          </cell>
          <cell r="J1316">
            <v>6</v>
          </cell>
          <cell r="K1316">
            <v>2</v>
          </cell>
        </row>
        <row r="1317">
          <cell r="A1317" t="str">
            <v>2019/06/25</v>
          </cell>
          <cell r="B1317">
            <v>10622</v>
          </cell>
          <cell r="C1317">
            <v>10628</v>
          </cell>
          <cell r="D1317">
            <v>10588</v>
          </cell>
          <cell r="E1317">
            <v>10609</v>
          </cell>
          <cell r="F1317">
            <v>0.37657691583505931</v>
          </cell>
          <cell r="G1317">
            <v>-0.12238749764639427</v>
          </cell>
          <cell r="H1317">
            <v>0.32499999999999996</v>
          </cell>
          <cell r="I1317">
            <v>1</v>
          </cell>
          <cell r="J1317">
            <v>4</v>
          </cell>
          <cell r="K1317">
            <v>2</v>
          </cell>
        </row>
        <row r="1318">
          <cell r="A1318" t="str">
            <v>2019/06/22</v>
          </cell>
          <cell r="B1318">
            <v>10596</v>
          </cell>
          <cell r="C1318">
            <v>10617</v>
          </cell>
          <cell r="D1318">
            <v>10579</v>
          </cell>
          <cell r="E1318">
            <v>10586</v>
          </cell>
          <cell r="F1318">
            <v>0.35862589656474142</v>
          </cell>
          <cell r="G1318">
            <v>-9.4375235938089844E-2</v>
          </cell>
          <cell r="H1318">
            <v>0.26315789473684209</v>
          </cell>
          <cell r="I1318">
            <v>1</v>
          </cell>
          <cell r="J1318">
            <v>3</v>
          </cell>
          <cell r="K1318">
            <v>2</v>
          </cell>
        </row>
        <row r="1319">
          <cell r="A1319" t="str">
            <v>2019/06/21</v>
          </cell>
          <cell r="B1319">
            <v>10602</v>
          </cell>
          <cell r="C1319">
            <v>10677</v>
          </cell>
          <cell r="D1319">
            <v>10601</v>
          </cell>
          <cell r="E1319">
            <v>10644</v>
          </cell>
          <cell r="F1319">
            <v>0.71684587813620071</v>
          </cell>
          <cell r="G1319">
            <v>0.39615166949632147</v>
          </cell>
          <cell r="H1319">
            <v>0.55263157894736847</v>
          </cell>
          <cell r="I1319">
            <v>4</v>
          </cell>
          <cell r="J1319">
            <v>6</v>
          </cell>
          <cell r="K1319">
            <v>2</v>
          </cell>
        </row>
        <row r="1320">
          <cell r="A1320" t="str">
            <v>2019/06/20</v>
          </cell>
          <cell r="B1320">
            <v>10572</v>
          </cell>
          <cell r="C1320">
            <v>10595</v>
          </cell>
          <cell r="D1320">
            <v>10542</v>
          </cell>
          <cell r="E1320">
            <v>10577</v>
          </cell>
          <cell r="F1320">
            <v>0.501324252743095</v>
          </cell>
          <cell r="G1320">
            <v>4.7294740824820283E-2</v>
          </cell>
          <cell r="H1320">
            <v>9.4339622641509441E-2</v>
          </cell>
          <cell r="I1320">
            <v>2</v>
          </cell>
          <cell r="J1320">
            <v>1</v>
          </cell>
          <cell r="K1320">
            <v>2</v>
          </cell>
        </row>
        <row r="1321">
          <cell r="A1321" t="str">
            <v>2019/06/19</v>
          </cell>
          <cell r="B1321">
            <v>10557</v>
          </cell>
          <cell r="C1321">
            <v>10668</v>
          </cell>
          <cell r="D1321">
            <v>10547</v>
          </cell>
          <cell r="E1321">
            <v>10655</v>
          </cell>
          <cell r="F1321">
            <v>1.1461589466704556</v>
          </cell>
          <cell r="G1321">
            <v>0.92829402292317897</v>
          </cell>
          <cell r="H1321">
            <v>0.8099173553719009</v>
          </cell>
          <cell r="I1321">
            <v>7</v>
          </cell>
          <cell r="J1321">
            <v>9</v>
          </cell>
          <cell r="K1321">
            <v>4</v>
          </cell>
        </row>
        <row r="1322">
          <cell r="A1322" t="str">
            <v>2019/06/18</v>
          </cell>
          <cell r="B1322">
            <v>10541</v>
          </cell>
          <cell r="C1322">
            <v>10556</v>
          </cell>
          <cell r="D1322">
            <v>10530</v>
          </cell>
          <cell r="E1322">
            <v>10536</v>
          </cell>
          <cell r="F1322">
            <v>0.246655914998577</v>
          </cell>
          <cell r="G1322">
            <v>-4.743382980741865E-2</v>
          </cell>
          <cell r="H1322">
            <v>0.19230769230769229</v>
          </cell>
          <cell r="I1322">
            <v>1</v>
          </cell>
          <cell r="J1322">
            <v>2</v>
          </cell>
          <cell r="K1322">
            <v>2</v>
          </cell>
        </row>
        <row r="1323">
          <cell r="A1323" t="str">
            <v>2019/06/15</v>
          </cell>
          <cell r="B1323">
            <v>10522</v>
          </cell>
          <cell r="C1323">
            <v>10522</v>
          </cell>
          <cell r="D1323">
            <v>10480</v>
          </cell>
          <cell r="E1323">
            <v>10487</v>
          </cell>
          <cell r="F1323">
            <v>0.39916365709941076</v>
          </cell>
          <cell r="G1323">
            <v>-0.33263638091617564</v>
          </cell>
          <cell r="H1323">
            <v>0.83333333333333337</v>
          </cell>
          <cell r="I1323">
            <v>1</v>
          </cell>
          <cell r="J1323">
            <v>9</v>
          </cell>
          <cell r="K1323">
            <v>3</v>
          </cell>
        </row>
        <row r="1324">
          <cell r="A1324" t="str">
            <v>2019/06/14</v>
          </cell>
          <cell r="B1324">
            <v>10522</v>
          </cell>
          <cell r="C1324">
            <v>10553</v>
          </cell>
          <cell r="D1324">
            <v>10516</v>
          </cell>
          <cell r="E1324">
            <v>10547</v>
          </cell>
          <cell r="F1324">
            <v>0.35164417411138571</v>
          </cell>
          <cell r="G1324">
            <v>0.23759741494012548</v>
          </cell>
          <cell r="H1324">
            <v>0.67567567567567566</v>
          </cell>
          <cell r="I1324">
            <v>1</v>
          </cell>
          <cell r="J1324">
            <v>7</v>
          </cell>
          <cell r="K1324">
            <v>3</v>
          </cell>
        </row>
        <row r="1325">
          <cell r="A1325" t="str">
            <v>2019/06/13</v>
          </cell>
          <cell r="B1325">
            <v>10585</v>
          </cell>
          <cell r="C1325">
            <v>10594</v>
          </cell>
          <cell r="D1325">
            <v>10548</v>
          </cell>
          <cell r="E1325">
            <v>10566</v>
          </cell>
          <cell r="F1325">
            <v>0.43457723193197922</v>
          </cell>
          <cell r="G1325">
            <v>-0.17949929145016533</v>
          </cell>
          <cell r="H1325">
            <v>0.41304347826086957</v>
          </cell>
          <cell r="I1325">
            <v>1</v>
          </cell>
          <cell r="J1325">
            <v>5</v>
          </cell>
          <cell r="K1325">
            <v>2</v>
          </cell>
        </row>
        <row r="1326">
          <cell r="A1326" t="str">
            <v>2019/06/12</v>
          </cell>
          <cell r="B1326">
            <v>10591</v>
          </cell>
          <cell r="C1326">
            <v>10616</v>
          </cell>
          <cell r="D1326">
            <v>10561</v>
          </cell>
          <cell r="E1326">
            <v>10576</v>
          </cell>
          <cell r="F1326">
            <v>0.51930884713435932</v>
          </cell>
          <cell r="G1326">
            <v>-0.14162968558209801</v>
          </cell>
          <cell r="H1326">
            <v>0.27272727272727276</v>
          </cell>
          <cell r="I1326">
            <v>2</v>
          </cell>
          <cell r="J1326">
            <v>3</v>
          </cell>
          <cell r="K1326">
            <v>2</v>
          </cell>
        </row>
        <row r="1327">
          <cell r="A1327" t="str">
            <v>2019/06/11</v>
          </cell>
          <cell r="B1327">
            <v>10549</v>
          </cell>
          <cell r="C1327">
            <v>10585</v>
          </cell>
          <cell r="D1327">
            <v>10537</v>
          </cell>
          <cell r="E1327">
            <v>10555</v>
          </cell>
          <cell r="F1327">
            <v>0.45501943312162296</v>
          </cell>
          <cell r="G1327">
            <v>5.687742914020287E-2</v>
          </cell>
          <cell r="H1327">
            <v>0.125</v>
          </cell>
          <cell r="I1327">
            <v>2</v>
          </cell>
          <cell r="J1327">
            <v>2</v>
          </cell>
          <cell r="K1327">
            <v>2</v>
          </cell>
        </row>
        <row r="1328">
          <cell r="A1328" t="str">
            <v>2019/06/07</v>
          </cell>
          <cell r="B1328">
            <v>10363</v>
          </cell>
          <cell r="C1328">
            <v>10410</v>
          </cell>
          <cell r="D1328">
            <v>10338</v>
          </cell>
          <cell r="E1328">
            <v>10385</v>
          </cell>
          <cell r="F1328">
            <v>0.69477950400463184</v>
          </cell>
          <cell r="G1328">
            <v>0.21229373733474863</v>
          </cell>
          <cell r="H1328">
            <v>0.30555555555555558</v>
          </cell>
          <cell r="I1328">
            <v>4</v>
          </cell>
          <cell r="J1328">
            <v>4</v>
          </cell>
          <cell r="K1328">
            <v>2</v>
          </cell>
        </row>
        <row r="1329">
          <cell r="A1329" t="str">
            <v>2019/06/06</v>
          </cell>
          <cell r="B1329">
            <v>10446</v>
          </cell>
          <cell r="C1329">
            <v>10470</v>
          </cell>
          <cell r="D1329">
            <v>10407</v>
          </cell>
          <cell r="E1329">
            <v>10449</v>
          </cell>
          <cell r="F1329">
            <v>0.60310166570936241</v>
          </cell>
          <cell r="G1329">
            <v>2.8719126938541069E-2</v>
          </cell>
          <cell r="H1329">
            <v>4.7619047619047623E-2</v>
          </cell>
          <cell r="I1329">
            <v>3</v>
          </cell>
          <cell r="J1329">
            <v>1</v>
          </cell>
          <cell r="K1329">
            <v>2</v>
          </cell>
        </row>
        <row r="1330">
          <cell r="A1330" t="str">
            <v>2019/06/05</v>
          </cell>
          <cell r="B1330">
            <v>10411</v>
          </cell>
          <cell r="C1330">
            <v>10488</v>
          </cell>
          <cell r="D1330">
            <v>10409</v>
          </cell>
          <cell r="E1330">
            <v>10486</v>
          </cell>
          <cell r="F1330">
            <v>0.75881279416002301</v>
          </cell>
          <cell r="G1330">
            <v>0.72039189318989527</v>
          </cell>
          <cell r="H1330">
            <v>0.949367088607595</v>
          </cell>
          <cell r="I1330">
            <v>4</v>
          </cell>
          <cell r="J1330">
            <v>10</v>
          </cell>
          <cell r="K1330">
            <v>3</v>
          </cell>
        </row>
        <row r="1331">
          <cell r="A1331" t="str">
            <v>2019/06/04</v>
          </cell>
          <cell r="B1331">
            <v>10471</v>
          </cell>
          <cell r="C1331">
            <v>10499</v>
          </cell>
          <cell r="D1331">
            <v>10424</v>
          </cell>
          <cell r="E1331">
            <v>10456</v>
          </cell>
          <cell r="F1331">
            <v>0.7162639671473594</v>
          </cell>
          <cell r="G1331">
            <v>-0.14325279342947186</v>
          </cell>
          <cell r="H1331">
            <v>0.19999999999999998</v>
          </cell>
          <cell r="I1331">
            <v>4</v>
          </cell>
          <cell r="J1331">
            <v>2</v>
          </cell>
          <cell r="K1331">
            <v>2</v>
          </cell>
        </row>
        <row r="1332">
          <cell r="A1332" t="str">
            <v>2019/06/01</v>
          </cell>
          <cell r="B1332">
            <v>10440</v>
          </cell>
          <cell r="C1332">
            <v>10458</v>
          </cell>
          <cell r="D1332">
            <v>10411</v>
          </cell>
          <cell r="E1332">
            <v>10416</v>
          </cell>
          <cell r="F1332">
            <v>0.45019157088122602</v>
          </cell>
          <cell r="G1332">
            <v>-0.22988505747126436</v>
          </cell>
          <cell r="H1332">
            <v>0.5106382978723405</v>
          </cell>
          <cell r="I1332">
            <v>2</v>
          </cell>
          <cell r="J1332">
            <v>6</v>
          </cell>
          <cell r="K1332">
            <v>2</v>
          </cell>
        </row>
        <row r="1333">
          <cell r="A1333" t="str">
            <v>2019/05/31</v>
          </cell>
          <cell r="B1333">
            <v>10373</v>
          </cell>
          <cell r="C1333">
            <v>10410</v>
          </cell>
          <cell r="D1333">
            <v>10360</v>
          </cell>
          <cell r="E1333">
            <v>10382</v>
          </cell>
          <cell r="F1333">
            <v>0.48202063048298466</v>
          </cell>
          <cell r="G1333">
            <v>8.6763713486937233E-2</v>
          </cell>
          <cell r="H1333">
            <v>0.18</v>
          </cell>
          <cell r="I1333">
            <v>2</v>
          </cell>
          <cell r="J1333">
            <v>2</v>
          </cell>
          <cell r="K1333">
            <v>2</v>
          </cell>
        </row>
        <row r="1334">
          <cell r="A1334" t="str">
            <v>2019/05/30</v>
          </cell>
          <cell r="B1334">
            <v>10268</v>
          </cell>
          <cell r="C1334">
            <v>10295</v>
          </cell>
          <cell r="D1334">
            <v>10241</v>
          </cell>
          <cell r="E1334">
            <v>10276</v>
          </cell>
          <cell r="F1334">
            <v>0.52590572652902223</v>
          </cell>
          <cell r="G1334">
            <v>7.7911959485781071E-2</v>
          </cell>
          <cell r="H1334">
            <v>0.14814814814814814</v>
          </cell>
          <cell r="I1334">
            <v>2</v>
          </cell>
          <cell r="J1334">
            <v>2</v>
          </cell>
          <cell r="K1334">
            <v>2</v>
          </cell>
        </row>
        <row r="1335">
          <cell r="A1335" t="str">
            <v>2019/05/29</v>
          </cell>
          <cell r="B1335">
            <v>10329</v>
          </cell>
          <cell r="C1335">
            <v>10344</v>
          </cell>
          <cell r="D1335">
            <v>10260</v>
          </cell>
          <cell r="E1335">
            <v>10276</v>
          </cell>
          <cell r="F1335">
            <v>0.81324426372349701</v>
          </cell>
          <cell r="G1335">
            <v>-0.51311840449220636</v>
          </cell>
          <cell r="H1335">
            <v>0.63095238095238082</v>
          </cell>
          <cell r="I1335">
            <v>5</v>
          </cell>
          <cell r="J1335">
            <v>7</v>
          </cell>
          <cell r="K1335">
            <v>3</v>
          </cell>
        </row>
        <row r="1336">
          <cell r="A1336" t="str">
            <v>2019/05/28</v>
          </cell>
          <cell r="B1336">
            <v>10342</v>
          </cell>
          <cell r="C1336">
            <v>10350</v>
          </cell>
          <cell r="D1336">
            <v>10322</v>
          </cell>
          <cell r="E1336">
            <v>10344</v>
          </cell>
          <cell r="F1336">
            <v>0.27074066911622507</v>
          </cell>
          <cell r="G1336">
            <v>1.9338619222587505E-2</v>
          </cell>
          <cell r="H1336">
            <v>7.1428571428571425E-2</v>
          </cell>
          <cell r="I1336">
            <v>1</v>
          </cell>
          <cell r="J1336">
            <v>1</v>
          </cell>
          <cell r="K1336">
            <v>2</v>
          </cell>
        </row>
        <row r="1337">
          <cell r="A1337" t="str">
            <v>2019/05/25</v>
          </cell>
          <cell r="B1337">
            <v>10351</v>
          </cell>
          <cell r="C1337">
            <v>10361</v>
          </cell>
          <cell r="D1337">
            <v>10303</v>
          </cell>
          <cell r="E1337">
            <v>10323</v>
          </cell>
          <cell r="F1337">
            <v>0.56033233504009272</v>
          </cell>
          <cell r="G1337">
            <v>-0.27050526519176887</v>
          </cell>
          <cell r="H1337">
            <v>0.48275862068965514</v>
          </cell>
          <cell r="I1337">
            <v>2</v>
          </cell>
          <cell r="J1337">
            <v>5</v>
          </cell>
          <cell r="K1337">
            <v>2</v>
          </cell>
        </row>
        <row r="1338">
          <cell r="A1338" t="str">
            <v>2019/05/24</v>
          </cell>
          <cell r="B1338">
            <v>10293</v>
          </cell>
          <cell r="C1338">
            <v>10309</v>
          </cell>
          <cell r="D1338">
            <v>10238</v>
          </cell>
          <cell r="E1338">
            <v>10297</v>
          </cell>
          <cell r="F1338">
            <v>0.68978917711065779</v>
          </cell>
          <cell r="G1338">
            <v>3.8861362090741279E-2</v>
          </cell>
          <cell r="H1338">
            <v>5.6338028169014079E-2</v>
          </cell>
          <cell r="I1338">
            <v>4</v>
          </cell>
          <cell r="J1338">
            <v>1</v>
          </cell>
          <cell r="K1338">
            <v>2</v>
          </cell>
        </row>
        <row r="1339">
          <cell r="A1339" t="str">
            <v>2019/05/23</v>
          </cell>
          <cell r="B1339">
            <v>10476</v>
          </cell>
          <cell r="C1339">
            <v>10490</v>
          </cell>
          <cell r="D1339">
            <v>10446</v>
          </cell>
          <cell r="E1339">
            <v>10457</v>
          </cell>
          <cell r="F1339">
            <v>0.42000763650248191</v>
          </cell>
          <cell r="G1339">
            <v>-0.18136693394425352</v>
          </cell>
          <cell r="H1339">
            <v>0.43181818181818171</v>
          </cell>
          <cell r="I1339">
            <v>1</v>
          </cell>
          <cell r="J1339">
            <v>5</v>
          </cell>
          <cell r="K1339">
            <v>2</v>
          </cell>
        </row>
        <row r="1340">
          <cell r="A1340" t="str">
            <v>2019/05/22</v>
          </cell>
          <cell r="B1340">
            <v>10482</v>
          </cell>
          <cell r="C1340">
            <v>10510</v>
          </cell>
          <cell r="D1340">
            <v>10462</v>
          </cell>
          <cell r="E1340">
            <v>10507</v>
          </cell>
          <cell r="F1340">
            <v>0.45792787635947335</v>
          </cell>
          <cell r="G1340">
            <v>0.23850410227055904</v>
          </cell>
          <cell r="H1340">
            <v>0.52083333333333337</v>
          </cell>
          <cell r="I1340">
            <v>2</v>
          </cell>
          <cell r="J1340">
            <v>6</v>
          </cell>
          <cell r="K1340">
            <v>2</v>
          </cell>
        </row>
        <row r="1341">
          <cell r="A1341" t="str">
            <v>2019/05/21</v>
          </cell>
          <cell r="B1341">
            <v>10434</v>
          </cell>
          <cell r="C1341">
            <v>10445</v>
          </cell>
          <cell r="D1341">
            <v>10347</v>
          </cell>
          <cell r="E1341">
            <v>10371</v>
          </cell>
          <cell r="F1341">
            <v>0.93923710944987548</v>
          </cell>
          <cell r="G1341">
            <v>-0.60379528464634846</v>
          </cell>
          <cell r="H1341">
            <v>0.64285714285714279</v>
          </cell>
          <cell r="I1341">
            <v>5</v>
          </cell>
          <cell r="J1341">
            <v>7</v>
          </cell>
          <cell r="K1341">
            <v>3</v>
          </cell>
        </row>
        <row r="1342">
          <cell r="A1342" t="str">
            <v>2019/05/18</v>
          </cell>
          <cell r="B1342">
            <v>10406</v>
          </cell>
          <cell r="C1342">
            <v>10454</v>
          </cell>
          <cell r="D1342">
            <v>10365</v>
          </cell>
          <cell r="E1342">
            <v>10403</v>
          </cell>
          <cell r="F1342">
            <v>0.85527580242167978</v>
          </cell>
          <cell r="G1342">
            <v>-2.8829521429944265E-2</v>
          </cell>
          <cell r="H1342">
            <v>3.3707865168539332E-2</v>
          </cell>
          <cell r="I1342">
            <v>5</v>
          </cell>
          <cell r="J1342">
            <v>1</v>
          </cell>
          <cell r="K1342">
            <v>2</v>
          </cell>
        </row>
        <row r="1343">
          <cell r="A1343" t="str">
            <v>2019/05/17</v>
          </cell>
          <cell r="B1343">
            <v>10498</v>
          </cell>
          <cell r="C1343">
            <v>10568</v>
          </cell>
          <cell r="D1343">
            <v>10476</v>
          </cell>
          <cell r="E1343">
            <v>10548</v>
          </cell>
          <cell r="F1343">
            <v>0.87635740140979235</v>
          </cell>
          <cell r="G1343">
            <v>0.47628119641836542</v>
          </cell>
          <cell r="H1343">
            <v>0.54347826086956519</v>
          </cell>
          <cell r="I1343">
            <v>5</v>
          </cell>
          <cell r="J1343">
            <v>6</v>
          </cell>
          <cell r="K1343">
            <v>2</v>
          </cell>
        </row>
        <row r="1344">
          <cell r="A1344" t="str">
            <v>2019/05/16</v>
          </cell>
          <cell r="B1344">
            <v>10582</v>
          </cell>
          <cell r="C1344">
            <v>10598</v>
          </cell>
          <cell r="D1344">
            <v>10509</v>
          </cell>
          <cell r="E1344">
            <v>10578</v>
          </cell>
          <cell r="F1344">
            <v>0.84105084105084105</v>
          </cell>
          <cell r="G1344">
            <v>-3.7800037800037802E-2</v>
          </cell>
          <cell r="H1344">
            <v>4.49438202247191E-2</v>
          </cell>
          <cell r="I1344">
            <v>5</v>
          </cell>
          <cell r="J1344">
            <v>1</v>
          </cell>
          <cell r="K1344">
            <v>2</v>
          </cell>
        </row>
        <row r="1345">
          <cell r="A1345" t="str">
            <v>2019/05/15</v>
          </cell>
          <cell r="B1345">
            <v>10524</v>
          </cell>
          <cell r="C1345">
            <v>10582</v>
          </cell>
          <cell r="D1345">
            <v>10505</v>
          </cell>
          <cell r="E1345">
            <v>10554</v>
          </cell>
          <cell r="F1345">
            <v>0.73166096541239067</v>
          </cell>
          <cell r="G1345">
            <v>0.28506271379703535</v>
          </cell>
          <cell r="H1345">
            <v>0.38961038961038963</v>
          </cell>
          <cell r="I1345">
            <v>4</v>
          </cell>
          <cell r="J1345">
            <v>4</v>
          </cell>
          <cell r="K1345">
            <v>2</v>
          </cell>
        </row>
        <row r="1346">
          <cell r="A1346" t="str">
            <v>2019/05/14</v>
          </cell>
          <cell r="B1346">
            <v>10571</v>
          </cell>
          <cell r="C1346">
            <v>10575</v>
          </cell>
          <cell r="D1346">
            <v>10376</v>
          </cell>
          <cell r="E1346">
            <v>10408</v>
          </cell>
          <cell r="F1346">
            <v>1.882508750354744</v>
          </cell>
          <cell r="G1346">
            <v>-1.5419544035569011</v>
          </cell>
          <cell r="H1346">
            <v>0.81909547738693478</v>
          </cell>
          <cell r="I1346">
            <v>10</v>
          </cell>
          <cell r="J1346">
            <v>9</v>
          </cell>
          <cell r="K1346">
            <v>4</v>
          </cell>
        </row>
        <row r="1347">
          <cell r="A1347" t="str">
            <v>2019/05/11</v>
          </cell>
          <cell r="B1347">
            <v>10760</v>
          </cell>
          <cell r="C1347">
            <v>10790</v>
          </cell>
          <cell r="D1347">
            <v>10662</v>
          </cell>
          <cell r="E1347">
            <v>10775</v>
          </cell>
          <cell r="F1347">
            <v>1.1895910780669146</v>
          </cell>
          <cell r="G1347">
            <v>0.13940520446096655</v>
          </cell>
          <cell r="H1347">
            <v>0.1171875</v>
          </cell>
          <cell r="I1347">
            <v>7</v>
          </cell>
          <cell r="J1347">
            <v>2</v>
          </cell>
          <cell r="K1347">
            <v>1</v>
          </cell>
        </row>
        <row r="1348">
          <cell r="A1348" t="str">
            <v>2019/05/10</v>
          </cell>
          <cell r="B1348">
            <v>10729</v>
          </cell>
          <cell r="C1348">
            <v>10733</v>
          </cell>
          <cell r="D1348">
            <v>10595</v>
          </cell>
          <cell r="E1348">
            <v>10696</v>
          </cell>
          <cell r="F1348">
            <v>1.2862335725603504</v>
          </cell>
          <cell r="G1348">
            <v>-0.30757759343834468</v>
          </cell>
          <cell r="H1348">
            <v>0.2391304347826087</v>
          </cell>
          <cell r="I1348">
            <v>8</v>
          </cell>
          <cell r="J1348">
            <v>3</v>
          </cell>
          <cell r="K1348">
            <v>1</v>
          </cell>
        </row>
        <row r="1349">
          <cell r="A1349" t="str">
            <v>2019/05/09</v>
          </cell>
          <cell r="B1349">
            <v>10894</v>
          </cell>
          <cell r="C1349">
            <v>10921</v>
          </cell>
          <cell r="D1349">
            <v>10858</v>
          </cell>
          <cell r="E1349">
            <v>10882</v>
          </cell>
          <cell r="F1349">
            <v>0.57829998164127039</v>
          </cell>
          <cell r="G1349">
            <v>-0.11015237745548008</v>
          </cell>
          <cell r="H1349">
            <v>0.19047619047619049</v>
          </cell>
          <cell r="I1349">
            <v>3</v>
          </cell>
          <cell r="J1349">
            <v>2</v>
          </cell>
          <cell r="K1349">
            <v>2</v>
          </cell>
        </row>
      </sheetData>
      <sheetData sheetId="1">
        <row r="3">
          <cell r="K3">
            <v>2</v>
          </cell>
        </row>
        <row r="4">
          <cell r="K4">
            <v>1</v>
          </cell>
        </row>
        <row r="5">
          <cell r="K5">
            <v>4</v>
          </cell>
        </row>
        <row r="6">
          <cell r="K6">
            <v>1</v>
          </cell>
        </row>
        <row r="7">
          <cell r="K7">
            <v>1</v>
          </cell>
        </row>
        <row r="8">
          <cell r="K8">
            <v>1</v>
          </cell>
        </row>
        <row r="9">
          <cell r="K9">
            <v>4</v>
          </cell>
        </row>
        <row r="10">
          <cell r="K10">
            <v>2</v>
          </cell>
        </row>
        <row r="11">
          <cell r="K11">
            <v>1</v>
          </cell>
        </row>
        <row r="12">
          <cell r="K12">
            <v>2</v>
          </cell>
        </row>
        <row r="13">
          <cell r="K13">
            <v>3</v>
          </cell>
        </row>
        <row r="14">
          <cell r="K14">
            <v>1</v>
          </cell>
        </row>
        <row r="15">
          <cell r="K15">
            <v>2</v>
          </cell>
        </row>
        <row r="16">
          <cell r="K16">
            <v>2</v>
          </cell>
        </row>
        <row r="17">
          <cell r="K17">
            <v>1</v>
          </cell>
        </row>
        <row r="18">
          <cell r="K18">
            <v>1</v>
          </cell>
        </row>
        <row r="19">
          <cell r="K19">
            <v>4</v>
          </cell>
        </row>
        <row r="20">
          <cell r="K20">
            <v>1</v>
          </cell>
        </row>
        <row r="21">
          <cell r="K21">
            <v>2</v>
          </cell>
        </row>
        <row r="22">
          <cell r="K22">
            <v>1</v>
          </cell>
        </row>
        <row r="23">
          <cell r="K23">
            <v>1</v>
          </cell>
        </row>
        <row r="24">
          <cell r="K24">
            <v>1</v>
          </cell>
        </row>
        <row r="25">
          <cell r="K25">
            <v>3</v>
          </cell>
        </row>
        <row r="26">
          <cell r="K26">
            <v>1</v>
          </cell>
        </row>
        <row r="27">
          <cell r="K27">
            <v>2</v>
          </cell>
        </row>
        <row r="28">
          <cell r="K28">
            <v>1</v>
          </cell>
        </row>
        <row r="29">
          <cell r="K29">
            <v>1</v>
          </cell>
        </row>
        <row r="30">
          <cell r="K30">
            <v>2</v>
          </cell>
        </row>
        <row r="31">
          <cell r="K31">
            <v>2</v>
          </cell>
        </row>
        <row r="32">
          <cell r="K32">
            <v>3</v>
          </cell>
        </row>
        <row r="33">
          <cell r="K33">
            <v>2</v>
          </cell>
        </row>
        <row r="34">
          <cell r="K34">
            <v>2</v>
          </cell>
        </row>
        <row r="35">
          <cell r="K35">
            <v>1</v>
          </cell>
        </row>
        <row r="36">
          <cell r="K36">
            <v>2</v>
          </cell>
        </row>
        <row r="37">
          <cell r="K37">
            <v>1</v>
          </cell>
        </row>
        <row r="38">
          <cell r="K38">
            <v>3</v>
          </cell>
        </row>
        <row r="39">
          <cell r="K39">
            <v>2</v>
          </cell>
        </row>
        <row r="40">
          <cell r="K40">
            <v>1</v>
          </cell>
        </row>
        <row r="41">
          <cell r="K41">
            <v>2</v>
          </cell>
        </row>
        <row r="42">
          <cell r="K42">
            <v>2</v>
          </cell>
        </row>
        <row r="43">
          <cell r="K43">
            <v>4</v>
          </cell>
        </row>
        <row r="44">
          <cell r="K44">
            <v>1</v>
          </cell>
        </row>
        <row r="45">
          <cell r="K45">
            <v>1</v>
          </cell>
        </row>
        <row r="46">
          <cell r="K46">
            <v>4</v>
          </cell>
        </row>
        <row r="47">
          <cell r="K47">
            <v>1</v>
          </cell>
        </row>
        <row r="48">
          <cell r="K48">
            <v>2</v>
          </cell>
        </row>
        <row r="49">
          <cell r="K49">
            <v>4</v>
          </cell>
        </row>
        <row r="50">
          <cell r="K50">
            <v>2</v>
          </cell>
        </row>
        <row r="51">
          <cell r="K51">
            <v>2</v>
          </cell>
        </row>
        <row r="52">
          <cell r="K52">
            <v>2</v>
          </cell>
        </row>
        <row r="53">
          <cell r="K53">
            <v>4</v>
          </cell>
        </row>
        <row r="54">
          <cell r="K54">
            <v>2</v>
          </cell>
        </row>
        <row r="55">
          <cell r="K55">
            <v>2</v>
          </cell>
        </row>
        <row r="56">
          <cell r="K56">
            <v>2</v>
          </cell>
        </row>
        <row r="57">
          <cell r="K57">
            <v>4</v>
          </cell>
        </row>
        <row r="58">
          <cell r="K58">
            <v>1</v>
          </cell>
        </row>
        <row r="59">
          <cell r="K59">
            <v>1</v>
          </cell>
        </row>
        <row r="60">
          <cell r="K60">
            <v>1</v>
          </cell>
        </row>
        <row r="61">
          <cell r="K61">
            <v>1</v>
          </cell>
        </row>
        <row r="62">
          <cell r="K62">
            <v>1</v>
          </cell>
        </row>
        <row r="63">
          <cell r="K63">
            <v>4</v>
          </cell>
        </row>
        <row r="64">
          <cell r="K64">
            <v>2</v>
          </cell>
        </row>
        <row r="65">
          <cell r="K65">
            <v>2</v>
          </cell>
        </row>
        <row r="66">
          <cell r="K66">
            <v>2</v>
          </cell>
        </row>
        <row r="67">
          <cell r="K67">
            <v>1</v>
          </cell>
        </row>
        <row r="68">
          <cell r="K68">
            <v>3</v>
          </cell>
        </row>
        <row r="69">
          <cell r="K69">
            <v>2</v>
          </cell>
        </row>
        <row r="70">
          <cell r="K70">
            <v>1</v>
          </cell>
        </row>
        <row r="71">
          <cell r="K71">
            <v>1</v>
          </cell>
        </row>
        <row r="72">
          <cell r="K72">
            <v>2</v>
          </cell>
        </row>
        <row r="73">
          <cell r="K73">
            <v>3</v>
          </cell>
        </row>
        <row r="74">
          <cell r="K74">
            <v>2</v>
          </cell>
        </row>
        <row r="75">
          <cell r="K75">
            <v>2</v>
          </cell>
        </row>
        <row r="76">
          <cell r="K76">
            <v>4</v>
          </cell>
        </row>
        <row r="77">
          <cell r="K77">
            <v>1</v>
          </cell>
        </row>
        <row r="78">
          <cell r="K78">
            <v>1</v>
          </cell>
        </row>
        <row r="79">
          <cell r="K79">
            <v>1</v>
          </cell>
        </row>
        <row r="80">
          <cell r="K80">
            <v>1</v>
          </cell>
        </row>
        <row r="81">
          <cell r="K81">
            <v>4</v>
          </cell>
        </row>
        <row r="82">
          <cell r="K82">
            <v>1</v>
          </cell>
        </row>
        <row r="83">
          <cell r="K83">
            <v>4</v>
          </cell>
        </row>
        <row r="84">
          <cell r="K84">
            <v>1</v>
          </cell>
        </row>
        <row r="85">
          <cell r="K85">
            <v>4</v>
          </cell>
        </row>
        <row r="86">
          <cell r="K86">
            <v>4</v>
          </cell>
        </row>
        <row r="87">
          <cell r="K87">
            <v>4</v>
          </cell>
        </row>
        <row r="88">
          <cell r="K88">
            <v>1</v>
          </cell>
        </row>
        <row r="89">
          <cell r="K89">
            <v>1</v>
          </cell>
        </row>
        <row r="90">
          <cell r="K90">
            <v>1</v>
          </cell>
        </row>
        <row r="91">
          <cell r="K91">
            <v>4</v>
          </cell>
        </row>
        <row r="92">
          <cell r="K92">
            <v>4</v>
          </cell>
        </row>
        <row r="93">
          <cell r="K93">
            <v>1</v>
          </cell>
        </row>
        <row r="94">
          <cell r="K94">
            <v>4</v>
          </cell>
        </row>
        <row r="95">
          <cell r="K95">
            <v>1</v>
          </cell>
        </row>
        <row r="96">
          <cell r="K96">
            <v>4</v>
          </cell>
        </row>
        <row r="97">
          <cell r="K97">
            <v>1</v>
          </cell>
        </row>
        <row r="98">
          <cell r="K98">
            <v>1</v>
          </cell>
        </row>
        <row r="99">
          <cell r="K99">
            <v>4</v>
          </cell>
        </row>
        <row r="100">
          <cell r="K100">
            <v>4</v>
          </cell>
        </row>
        <row r="101">
          <cell r="K101">
            <v>2</v>
          </cell>
        </row>
        <row r="102">
          <cell r="K102">
            <v>1</v>
          </cell>
        </row>
        <row r="103">
          <cell r="K103">
            <v>4</v>
          </cell>
        </row>
        <row r="104">
          <cell r="K104">
            <v>2</v>
          </cell>
        </row>
        <row r="105">
          <cell r="K105">
            <v>4</v>
          </cell>
        </row>
        <row r="106">
          <cell r="K106">
            <v>4</v>
          </cell>
        </row>
        <row r="107">
          <cell r="K107">
            <v>2</v>
          </cell>
        </row>
        <row r="108">
          <cell r="K108">
            <v>2</v>
          </cell>
        </row>
        <row r="109">
          <cell r="K109">
            <v>2</v>
          </cell>
        </row>
        <row r="110">
          <cell r="K110">
            <v>1</v>
          </cell>
        </row>
        <row r="111">
          <cell r="K111">
            <v>1</v>
          </cell>
        </row>
        <row r="112">
          <cell r="K112">
            <v>1</v>
          </cell>
        </row>
        <row r="113">
          <cell r="K113">
            <v>4</v>
          </cell>
        </row>
        <row r="114">
          <cell r="K114">
            <v>1</v>
          </cell>
        </row>
        <row r="115">
          <cell r="K115">
            <v>3</v>
          </cell>
        </row>
        <row r="116">
          <cell r="K116">
            <v>4</v>
          </cell>
        </row>
        <row r="117">
          <cell r="K117">
            <v>3</v>
          </cell>
        </row>
        <row r="118">
          <cell r="K118">
            <v>2</v>
          </cell>
        </row>
        <row r="119">
          <cell r="K119">
            <v>2</v>
          </cell>
        </row>
        <row r="120">
          <cell r="K120">
            <v>4</v>
          </cell>
        </row>
        <row r="121">
          <cell r="K121">
            <v>1</v>
          </cell>
        </row>
        <row r="122">
          <cell r="K122">
            <v>2</v>
          </cell>
        </row>
        <row r="123">
          <cell r="K123">
            <v>2</v>
          </cell>
        </row>
        <row r="124">
          <cell r="K124">
            <v>4</v>
          </cell>
        </row>
        <row r="125">
          <cell r="K125">
            <v>1</v>
          </cell>
        </row>
        <row r="126">
          <cell r="K126">
            <v>4</v>
          </cell>
        </row>
        <row r="127">
          <cell r="K127">
            <v>4</v>
          </cell>
        </row>
        <row r="128">
          <cell r="K128">
            <v>1</v>
          </cell>
        </row>
        <row r="129">
          <cell r="K129">
            <v>4</v>
          </cell>
        </row>
        <row r="130">
          <cell r="K130">
            <v>3</v>
          </cell>
        </row>
        <row r="131">
          <cell r="K131">
            <v>2</v>
          </cell>
        </row>
        <row r="132">
          <cell r="K132">
            <v>4</v>
          </cell>
        </row>
        <row r="133">
          <cell r="K133">
            <v>2</v>
          </cell>
        </row>
        <row r="134">
          <cell r="K134">
            <v>2</v>
          </cell>
        </row>
        <row r="135">
          <cell r="K135">
            <v>4</v>
          </cell>
        </row>
        <row r="136">
          <cell r="K136">
            <v>2</v>
          </cell>
        </row>
        <row r="137">
          <cell r="K137">
            <v>2</v>
          </cell>
        </row>
        <row r="138">
          <cell r="K138">
            <v>2</v>
          </cell>
        </row>
        <row r="139">
          <cell r="K139">
            <v>2</v>
          </cell>
        </row>
        <row r="140">
          <cell r="K140">
            <v>1</v>
          </cell>
        </row>
        <row r="141">
          <cell r="K141">
            <v>3</v>
          </cell>
        </row>
        <row r="142">
          <cell r="K142">
            <v>2</v>
          </cell>
        </row>
        <row r="143">
          <cell r="K143">
            <v>3</v>
          </cell>
        </row>
        <row r="144">
          <cell r="K144">
            <v>3</v>
          </cell>
        </row>
        <row r="145">
          <cell r="K145">
            <v>2</v>
          </cell>
        </row>
        <row r="146">
          <cell r="K146">
            <v>2</v>
          </cell>
        </row>
        <row r="147">
          <cell r="K147">
            <v>1</v>
          </cell>
        </row>
        <row r="148">
          <cell r="K148">
            <v>1</v>
          </cell>
        </row>
        <row r="149">
          <cell r="K149">
            <v>2</v>
          </cell>
        </row>
        <row r="150">
          <cell r="K150">
            <v>2</v>
          </cell>
        </row>
        <row r="151">
          <cell r="K151">
            <v>4</v>
          </cell>
        </row>
        <row r="152">
          <cell r="K152">
            <v>1</v>
          </cell>
        </row>
        <row r="153">
          <cell r="K153">
            <v>3</v>
          </cell>
        </row>
        <row r="154">
          <cell r="K154">
            <v>4</v>
          </cell>
        </row>
        <row r="155">
          <cell r="K155">
            <v>2</v>
          </cell>
        </row>
        <row r="156">
          <cell r="K156">
            <v>1</v>
          </cell>
        </row>
        <row r="157">
          <cell r="K157">
            <v>4</v>
          </cell>
        </row>
        <row r="158">
          <cell r="K158">
            <v>1</v>
          </cell>
        </row>
        <row r="159">
          <cell r="K159">
            <v>4</v>
          </cell>
        </row>
        <row r="160">
          <cell r="K160">
            <v>4</v>
          </cell>
        </row>
        <row r="161">
          <cell r="K161">
            <v>3</v>
          </cell>
        </row>
        <row r="162">
          <cell r="K162">
            <v>2</v>
          </cell>
        </row>
        <row r="163">
          <cell r="K163">
            <v>2</v>
          </cell>
        </row>
        <row r="164">
          <cell r="K164">
            <v>2</v>
          </cell>
        </row>
        <row r="165">
          <cell r="K165">
            <v>4</v>
          </cell>
        </row>
        <row r="166">
          <cell r="K166">
            <v>2</v>
          </cell>
        </row>
        <row r="167">
          <cell r="K167">
            <v>3</v>
          </cell>
        </row>
        <row r="168">
          <cell r="K168">
            <v>3</v>
          </cell>
        </row>
        <row r="169">
          <cell r="K169">
            <v>2</v>
          </cell>
        </row>
        <row r="170">
          <cell r="K170">
            <v>2</v>
          </cell>
        </row>
        <row r="171">
          <cell r="K171">
            <v>2</v>
          </cell>
        </row>
        <row r="172">
          <cell r="K172">
            <v>2</v>
          </cell>
        </row>
        <row r="173">
          <cell r="K173">
            <v>1</v>
          </cell>
        </row>
        <row r="174">
          <cell r="K174">
            <v>2</v>
          </cell>
        </row>
        <row r="175">
          <cell r="K175">
            <v>2</v>
          </cell>
        </row>
        <row r="176">
          <cell r="K176">
            <v>4</v>
          </cell>
        </row>
        <row r="177">
          <cell r="K177">
            <v>2</v>
          </cell>
        </row>
        <row r="178">
          <cell r="K178">
            <v>2</v>
          </cell>
        </row>
        <row r="179">
          <cell r="K179">
            <v>3</v>
          </cell>
        </row>
        <row r="180">
          <cell r="K180">
            <v>3</v>
          </cell>
        </row>
        <row r="181">
          <cell r="K181">
            <v>2</v>
          </cell>
        </row>
        <row r="182">
          <cell r="K182">
            <v>2</v>
          </cell>
        </row>
        <row r="183">
          <cell r="K183">
            <v>3</v>
          </cell>
        </row>
        <row r="184">
          <cell r="K184">
            <v>1</v>
          </cell>
        </row>
        <row r="185">
          <cell r="K185">
            <v>1</v>
          </cell>
        </row>
        <row r="186">
          <cell r="K186">
            <v>3</v>
          </cell>
        </row>
        <row r="187">
          <cell r="K187">
            <v>2</v>
          </cell>
        </row>
        <row r="188">
          <cell r="K188">
            <v>2</v>
          </cell>
        </row>
        <row r="189">
          <cell r="K189">
            <v>4</v>
          </cell>
        </row>
        <row r="190">
          <cell r="K190">
            <v>2</v>
          </cell>
        </row>
        <row r="191">
          <cell r="K191">
            <v>2</v>
          </cell>
        </row>
        <row r="192">
          <cell r="K192">
            <v>2</v>
          </cell>
        </row>
        <row r="193">
          <cell r="K193">
            <v>2</v>
          </cell>
        </row>
        <row r="194">
          <cell r="K194">
            <v>2</v>
          </cell>
        </row>
        <row r="195">
          <cell r="K195">
            <v>3</v>
          </cell>
        </row>
        <row r="196">
          <cell r="K196">
            <v>3</v>
          </cell>
        </row>
        <row r="197">
          <cell r="K197">
            <v>2</v>
          </cell>
        </row>
        <row r="198">
          <cell r="K198">
            <v>2</v>
          </cell>
        </row>
        <row r="199">
          <cell r="K199">
            <v>2</v>
          </cell>
        </row>
        <row r="200">
          <cell r="K200">
            <v>4</v>
          </cell>
        </row>
        <row r="201">
          <cell r="K201">
            <v>2</v>
          </cell>
        </row>
        <row r="202">
          <cell r="K202">
            <v>3</v>
          </cell>
        </row>
        <row r="203">
          <cell r="K203">
            <v>2</v>
          </cell>
        </row>
        <row r="204">
          <cell r="K204">
            <v>3</v>
          </cell>
        </row>
        <row r="205">
          <cell r="K205">
            <v>2</v>
          </cell>
        </row>
        <row r="206">
          <cell r="K206">
            <v>3</v>
          </cell>
        </row>
        <row r="207">
          <cell r="K207">
            <v>2</v>
          </cell>
        </row>
        <row r="208">
          <cell r="K208">
            <v>2</v>
          </cell>
        </row>
        <row r="209">
          <cell r="K209">
            <v>2</v>
          </cell>
        </row>
        <row r="210">
          <cell r="K210">
            <v>3</v>
          </cell>
        </row>
        <row r="211">
          <cell r="K211">
            <v>3</v>
          </cell>
        </row>
        <row r="212">
          <cell r="K212">
            <v>4</v>
          </cell>
        </row>
        <row r="213">
          <cell r="K213">
            <v>2</v>
          </cell>
        </row>
        <row r="214">
          <cell r="K214">
            <v>3</v>
          </cell>
        </row>
        <row r="215">
          <cell r="K215">
            <v>3</v>
          </cell>
        </row>
        <row r="216">
          <cell r="K216">
            <v>2</v>
          </cell>
        </row>
        <row r="217">
          <cell r="K217">
            <v>2</v>
          </cell>
        </row>
        <row r="218">
          <cell r="K218">
            <v>3</v>
          </cell>
        </row>
        <row r="219">
          <cell r="K219">
            <v>3</v>
          </cell>
        </row>
        <row r="220">
          <cell r="K220">
            <v>2</v>
          </cell>
        </row>
        <row r="221">
          <cell r="K221">
            <v>2</v>
          </cell>
        </row>
        <row r="222">
          <cell r="K222">
            <v>2</v>
          </cell>
        </row>
        <row r="223">
          <cell r="K223">
            <v>2</v>
          </cell>
        </row>
        <row r="224">
          <cell r="K224">
            <v>4</v>
          </cell>
        </row>
        <row r="225">
          <cell r="K225">
            <v>2</v>
          </cell>
        </row>
        <row r="226">
          <cell r="K226">
            <v>2</v>
          </cell>
        </row>
        <row r="227">
          <cell r="K227">
            <v>2</v>
          </cell>
        </row>
        <row r="228">
          <cell r="K228">
            <v>3</v>
          </cell>
        </row>
        <row r="229">
          <cell r="K229">
            <v>3</v>
          </cell>
        </row>
        <row r="230">
          <cell r="K230">
            <v>2</v>
          </cell>
        </row>
        <row r="231">
          <cell r="K231">
            <v>2</v>
          </cell>
        </row>
        <row r="232">
          <cell r="K232">
            <v>1</v>
          </cell>
        </row>
        <row r="233">
          <cell r="K233">
            <v>3</v>
          </cell>
        </row>
        <row r="234">
          <cell r="K234">
            <v>2</v>
          </cell>
        </row>
        <row r="235">
          <cell r="K235">
            <v>2</v>
          </cell>
        </row>
        <row r="236">
          <cell r="K236">
            <v>2</v>
          </cell>
        </row>
        <row r="237">
          <cell r="K237">
            <v>4</v>
          </cell>
        </row>
        <row r="238">
          <cell r="K238">
            <v>2</v>
          </cell>
        </row>
        <row r="239">
          <cell r="K239">
            <v>2</v>
          </cell>
        </row>
        <row r="240">
          <cell r="K240">
            <v>2</v>
          </cell>
        </row>
        <row r="241">
          <cell r="K241">
            <v>2</v>
          </cell>
        </row>
        <row r="242">
          <cell r="K242">
            <v>3</v>
          </cell>
        </row>
        <row r="243">
          <cell r="K243">
            <v>2</v>
          </cell>
        </row>
        <row r="244">
          <cell r="K244">
            <v>2</v>
          </cell>
        </row>
        <row r="245">
          <cell r="K245">
            <v>2</v>
          </cell>
        </row>
        <row r="246">
          <cell r="K246">
            <v>2</v>
          </cell>
        </row>
        <row r="247">
          <cell r="K247">
            <v>2</v>
          </cell>
        </row>
        <row r="248">
          <cell r="K248">
            <v>2</v>
          </cell>
        </row>
        <row r="249">
          <cell r="K249">
            <v>3</v>
          </cell>
        </row>
        <row r="250">
          <cell r="K250">
            <v>3</v>
          </cell>
        </row>
        <row r="251">
          <cell r="K251">
            <v>2</v>
          </cell>
        </row>
        <row r="252">
          <cell r="K252">
            <v>2</v>
          </cell>
        </row>
        <row r="253">
          <cell r="K253">
            <v>3</v>
          </cell>
        </row>
        <row r="254">
          <cell r="K254">
            <v>3</v>
          </cell>
        </row>
        <row r="255">
          <cell r="K255">
            <v>2</v>
          </cell>
        </row>
        <row r="256">
          <cell r="K256">
            <v>2</v>
          </cell>
        </row>
        <row r="257">
          <cell r="K257">
            <v>2</v>
          </cell>
        </row>
        <row r="258">
          <cell r="K258">
            <v>3</v>
          </cell>
        </row>
        <row r="259">
          <cell r="K259">
            <v>2</v>
          </cell>
        </row>
        <row r="260">
          <cell r="K260">
            <v>1</v>
          </cell>
        </row>
        <row r="261">
          <cell r="K261">
            <v>2</v>
          </cell>
        </row>
        <row r="262">
          <cell r="K262">
            <v>2</v>
          </cell>
        </row>
        <row r="263">
          <cell r="K263">
            <v>2</v>
          </cell>
        </row>
        <row r="264">
          <cell r="K264">
            <v>2</v>
          </cell>
        </row>
        <row r="265">
          <cell r="K265">
            <v>1</v>
          </cell>
        </row>
        <row r="266">
          <cell r="K266">
            <v>3</v>
          </cell>
        </row>
        <row r="267">
          <cell r="K267">
            <v>4</v>
          </cell>
        </row>
        <row r="268">
          <cell r="K268">
            <v>2</v>
          </cell>
        </row>
        <row r="269">
          <cell r="K269">
            <v>3</v>
          </cell>
        </row>
        <row r="270">
          <cell r="K270">
            <v>2</v>
          </cell>
        </row>
        <row r="271">
          <cell r="K271">
            <v>2</v>
          </cell>
        </row>
        <row r="272">
          <cell r="K272">
            <v>4</v>
          </cell>
        </row>
        <row r="273">
          <cell r="K273">
            <v>2</v>
          </cell>
        </row>
        <row r="274">
          <cell r="K274">
            <v>2</v>
          </cell>
        </row>
        <row r="275">
          <cell r="K275">
            <v>3</v>
          </cell>
        </row>
        <row r="276">
          <cell r="K276">
            <v>1</v>
          </cell>
        </row>
        <row r="277">
          <cell r="K277">
            <v>2</v>
          </cell>
        </row>
        <row r="278">
          <cell r="K278">
            <v>4</v>
          </cell>
        </row>
        <row r="279">
          <cell r="K279">
            <v>2</v>
          </cell>
        </row>
        <row r="280">
          <cell r="K280">
            <v>3</v>
          </cell>
        </row>
        <row r="281">
          <cell r="K281">
            <v>2</v>
          </cell>
        </row>
        <row r="282">
          <cell r="K282">
            <v>3</v>
          </cell>
        </row>
        <row r="283">
          <cell r="K283">
            <v>1</v>
          </cell>
        </row>
        <row r="284">
          <cell r="K284">
            <v>2</v>
          </cell>
        </row>
        <row r="285">
          <cell r="K285">
            <v>4</v>
          </cell>
        </row>
        <row r="286">
          <cell r="K286">
            <v>4</v>
          </cell>
        </row>
        <row r="287">
          <cell r="K287">
            <v>3</v>
          </cell>
        </row>
        <row r="288">
          <cell r="K288">
            <v>4</v>
          </cell>
        </row>
        <row r="289">
          <cell r="K289">
            <v>2</v>
          </cell>
        </row>
        <row r="290">
          <cell r="K290">
            <v>2</v>
          </cell>
        </row>
        <row r="291">
          <cell r="K291">
            <v>3</v>
          </cell>
        </row>
        <row r="292">
          <cell r="K292">
            <v>3</v>
          </cell>
        </row>
        <row r="293">
          <cell r="K293">
            <v>2</v>
          </cell>
        </row>
        <row r="294">
          <cell r="K294">
            <v>4</v>
          </cell>
        </row>
        <row r="295">
          <cell r="K295">
            <v>2</v>
          </cell>
        </row>
        <row r="296">
          <cell r="K296">
            <v>3</v>
          </cell>
        </row>
        <row r="297">
          <cell r="K297">
            <v>3</v>
          </cell>
        </row>
        <row r="298">
          <cell r="K298">
            <v>3</v>
          </cell>
        </row>
        <row r="299">
          <cell r="K299">
            <v>4</v>
          </cell>
        </row>
        <row r="300">
          <cell r="K300">
            <v>2</v>
          </cell>
        </row>
        <row r="301">
          <cell r="K301">
            <v>3</v>
          </cell>
        </row>
        <row r="302">
          <cell r="K302">
            <v>3</v>
          </cell>
        </row>
        <row r="303">
          <cell r="K303">
            <v>2</v>
          </cell>
        </row>
        <row r="304">
          <cell r="K304">
            <v>3</v>
          </cell>
        </row>
        <row r="305">
          <cell r="K305">
            <v>2</v>
          </cell>
        </row>
        <row r="306">
          <cell r="K306">
            <v>2</v>
          </cell>
        </row>
        <row r="307">
          <cell r="K307">
            <v>3</v>
          </cell>
        </row>
        <row r="308">
          <cell r="K308">
            <v>2</v>
          </cell>
        </row>
        <row r="309">
          <cell r="K309">
            <v>3</v>
          </cell>
        </row>
        <row r="310">
          <cell r="K310">
            <v>2</v>
          </cell>
        </row>
        <row r="311">
          <cell r="K311">
            <v>3</v>
          </cell>
        </row>
        <row r="312">
          <cell r="K312">
            <v>2</v>
          </cell>
        </row>
        <row r="313">
          <cell r="K313">
            <v>4</v>
          </cell>
        </row>
        <row r="314">
          <cell r="K314">
            <v>4</v>
          </cell>
        </row>
        <row r="315">
          <cell r="K315">
            <v>2</v>
          </cell>
        </row>
        <row r="316">
          <cell r="K316">
            <v>2</v>
          </cell>
        </row>
        <row r="317">
          <cell r="K317">
            <v>2</v>
          </cell>
        </row>
        <row r="318">
          <cell r="K318">
            <v>3</v>
          </cell>
        </row>
        <row r="319">
          <cell r="K319">
            <v>1</v>
          </cell>
        </row>
        <row r="320">
          <cell r="K320">
            <v>2</v>
          </cell>
        </row>
        <row r="321">
          <cell r="K321">
            <v>2</v>
          </cell>
        </row>
        <row r="322">
          <cell r="K322">
            <v>4</v>
          </cell>
        </row>
        <row r="323">
          <cell r="K323">
            <v>2</v>
          </cell>
        </row>
        <row r="324">
          <cell r="K324">
            <v>4</v>
          </cell>
        </row>
        <row r="325">
          <cell r="K325">
            <v>2</v>
          </cell>
        </row>
        <row r="326">
          <cell r="K326">
            <v>1</v>
          </cell>
        </row>
        <row r="327">
          <cell r="K327">
            <v>4</v>
          </cell>
        </row>
        <row r="328">
          <cell r="K328">
            <v>2</v>
          </cell>
        </row>
        <row r="329">
          <cell r="K329">
            <v>4</v>
          </cell>
        </row>
        <row r="330">
          <cell r="K330">
            <v>2</v>
          </cell>
        </row>
        <row r="331">
          <cell r="K331">
            <v>1</v>
          </cell>
        </row>
        <row r="332">
          <cell r="K332">
            <v>2</v>
          </cell>
        </row>
        <row r="333">
          <cell r="K333">
            <v>2</v>
          </cell>
        </row>
        <row r="334">
          <cell r="K334">
            <v>2</v>
          </cell>
        </row>
        <row r="335">
          <cell r="K335">
            <v>3</v>
          </cell>
        </row>
        <row r="336">
          <cell r="K336">
            <v>2</v>
          </cell>
        </row>
        <row r="337">
          <cell r="K337">
            <v>2</v>
          </cell>
        </row>
        <row r="338">
          <cell r="K338">
            <v>2</v>
          </cell>
        </row>
        <row r="339">
          <cell r="K339">
            <v>3</v>
          </cell>
        </row>
        <row r="340">
          <cell r="K340">
            <v>2</v>
          </cell>
        </row>
        <row r="341">
          <cell r="K341">
            <v>2</v>
          </cell>
        </row>
        <row r="342">
          <cell r="K342">
            <v>3</v>
          </cell>
        </row>
        <row r="343">
          <cell r="K343">
            <v>1</v>
          </cell>
        </row>
        <row r="344">
          <cell r="K344">
            <v>2</v>
          </cell>
        </row>
        <row r="345">
          <cell r="K345">
            <v>4</v>
          </cell>
        </row>
        <row r="346">
          <cell r="K346">
            <v>2</v>
          </cell>
        </row>
        <row r="347">
          <cell r="K347">
            <v>2</v>
          </cell>
        </row>
        <row r="348">
          <cell r="K348">
            <v>4</v>
          </cell>
        </row>
        <row r="349">
          <cell r="K349">
            <v>3</v>
          </cell>
        </row>
        <row r="350">
          <cell r="K350">
            <v>2</v>
          </cell>
        </row>
        <row r="351">
          <cell r="K351">
            <v>3</v>
          </cell>
        </row>
        <row r="352">
          <cell r="K352">
            <v>2</v>
          </cell>
        </row>
        <row r="353">
          <cell r="K353">
            <v>2</v>
          </cell>
        </row>
        <row r="354">
          <cell r="K354">
            <v>2</v>
          </cell>
        </row>
        <row r="355">
          <cell r="K355">
            <v>3</v>
          </cell>
        </row>
        <row r="356">
          <cell r="K356">
            <v>3</v>
          </cell>
        </row>
        <row r="357">
          <cell r="K357">
            <v>3</v>
          </cell>
        </row>
        <row r="358">
          <cell r="K358">
            <v>2</v>
          </cell>
        </row>
        <row r="359">
          <cell r="K359">
            <v>2</v>
          </cell>
        </row>
        <row r="360">
          <cell r="K360">
            <v>2</v>
          </cell>
        </row>
        <row r="361">
          <cell r="K361">
            <v>3</v>
          </cell>
        </row>
        <row r="362">
          <cell r="K362">
            <v>2</v>
          </cell>
        </row>
        <row r="363">
          <cell r="K363">
            <v>4</v>
          </cell>
        </row>
        <row r="364">
          <cell r="K364">
            <v>2</v>
          </cell>
        </row>
        <row r="365">
          <cell r="K365">
            <v>3</v>
          </cell>
        </row>
        <row r="366">
          <cell r="K366">
            <v>1</v>
          </cell>
        </row>
        <row r="367">
          <cell r="K367">
            <v>3</v>
          </cell>
        </row>
        <row r="368">
          <cell r="K368">
            <v>2</v>
          </cell>
        </row>
        <row r="369">
          <cell r="K369">
            <v>2</v>
          </cell>
        </row>
        <row r="370">
          <cell r="K370">
            <v>4</v>
          </cell>
        </row>
        <row r="371">
          <cell r="K371">
            <v>2</v>
          </cell>
        </row>
        <row r="372">
          <cell r="K372">
            <v>2</v>
          </cell>
        </row>
        <row r="373">
          <cell r="K373">
            <v>2</v>
          </cell>
        </row>
        <row r="374">
          <cell r="K374">
            <v>2</v>
          </cell>
        </row>
        <row r="375">
          <cell r="K375">
            <v>3</v>
          </cell>
        </row>
        <row r="376">
          <cell r="K376">
            <v>1</v>
          </cell>
        </row>
        <row r="377">
          <cell r="K377">
            <v>2</v>
          </cell>
        </row>
        <row r="378">
          <cell r="K378">
            <v>2</v>
          </cell>
        </row>
        <row r="379">
          <cell r="K379">
            <v>2</v>
          </cell>
        </row>
        <row r="380">
          <cell r="K380">
            <v>3</v>
          </cell>
        </row>
        <row r="381">
          <cell r="K381">
            <v>3</v>
          </cell>
        </row>
        <row r="382">
          <cell r="K382">
            <v>3</v>
          </cell>
        </row>
        <row r="383">
          <cell r="K383">
            <v>3</v>
          </cell>
        </row>
        <row r="384">
          <cell r="K384">
            <v>2</v>
          </cell>
        </row>
        <row r="385">
          <cell r="K385">
            <v>2</v>
          </cell>
        </row>
        <row r="386">
          <cell r="K386">
            <v>2</v>
          </cell>
        </row>
        <row r="387">
          <cell r="K387">
            <v>3</v>
          </cell>
        </row>
        <row r="388">
          <cell r="K388">
            <v>2</v>
          </cell>
        </row>
        <row r="389">
          <cell r="K389">
            <v>2</v>
          </cell>
        </row>
        <row r="390">
          <cell r="K390">
            <v>2</v>
          </cell>
        </row>
        <row r="391">
          <cell r="K391">
            <v>2</v>
          </cell>
        </row>
        <row r="392">
          <cell r="K392">
            <v>3</v>
          </cell>
        </row>
        <row r="393">
          <cell r="K393">
            <v>2</v>
          </cell>
        </row>
        <row r="394">
          <cell r="K394">
            <v>3</v>
          </cell>
        </row>
        <row r="395">
          <cell r="K395">
            <v>2</v>
          </cell>
        </row>
        <row r="396">
          <cell r="K396">
            <v>2</v>
          </cell>
        </row>
        <row r="397">
          <cell r="K397">
            <v>4</v>
          </cell>
        </row>
        <row r="398">
          <cell r="K398">
            <v>2</v>
          </cell>
        </row>
        <row r="399">
          <cell r="K399">
            <v>3</v>
          </cell>
        </row>
        <row r="400">
          <cell r="K400">
            <v>2</v>
          </cell>
        </row>
        <row r="401">
          <cell r="K401">
            <v>2</v>
          </cell>
        </row>
        <row r="402">
          <cell r="K402">
            <v>3</v>
          </cell>
        </row>
        <row r="403">
          <cell r="K403">
            <v>2</v>
          </cell>
        </row>
        <row r="404">
          <cell r="K404">
            <v>2</v>
          </cell>
        </row>
        <row r="405">
          <cell r="K405">
            <v>2</v>
          </cell>
        </row>
        <row r="406">
          <cell r="K406">
            <v>2</v>
          </cell>
        </row>
        <row r="407">
          <cell r="K407">
            <v>2</v>
          </cell>
        </row>
        <row r="408">
          <cell r="K408">
            <v>2</v>
          </cell>
        </row>
        <row r="409">
          <cell r="K409">
            <v>2</v>
          </cell>
        </row>
        <row r="410">
          <cell r="K410">
            <v>2</v>
          </cell>
        </row>
        <row r="411">
          <cell r="K411">
            <v>2</v>
          </cell>
        </row>
        <row r="412">
          <cell r="K412">
            <v>3</v>
          </cell>
        </row>
        <row r="413">
          <cell r="K413">
            <v>2</v>
          </cell>
        </row>
        <row r="414">
          <cell r="K414">
            <v>3</v>
          </cell>
        </row>
        <row r="415">
          <cell r="K415">
            <v>2</v>
          </cell>
        </row>
        <row r="416">
          <cell r="K416">
            <v>2</v>
          </cell>
        </row>
        <row r="417">
          <cell r="K417">
            <v>2</v>
          </cell>
        </row>
        <row r="418">
          <cell r="K418">
            <v>4</v>
          </cell>
        </row>
        <row r="419">
          <cell r="K419">
            <v>1</v>
          </cell>
        </row>
        <row r="420">
          <cell r="K420">
            <v>2</v>
          </cell>
        </row>
        <row r="421">
          <cell r="K421">
            <v>4</v>
          </cell>
        </row>
        <row r="422">
          <cell r="K422">
            <v>1</v>
          </cell>
        </row>
        <row r="423">
          <cell r="K423">
            <v>2</v>
          </cell>
        </row>
        <row r="424">
          <cell r="K424">
            <v>3</v>
          </cell>
        </row>
        <row r="425">
          <cell r="K425">
            <v>2</v>
          </cell>
        </row>
        <row r="426">
          <cell r="K426">
            <v>4</v>
          </cell>
        </row>
        <row r="427">
          <cell r="K427">
            <v>2</v>
          </cell>
        </row>
        <row r="428">
          <cell r="K428">
            <v>2</v>
          </cell>
        </row>
        <row r="429">
          <cell r="K429">
            <v>3</v>
          </cell>
        </row>
        <row r="430">
          <cell r="K430">
            <v>3</v>
          </cell>
        </row>
        <row r="431">
          <cell r="K431">
            <v>2</v>
          </cell>
        </row>
        <row r="432">
          <cell r="K432">
            <v>2</v>
          </cell>
        </row>
        <row r="433">
          <cell r="K433">
            <v>2</v>
          </cell>
        </row>
        <row r="434">
          <cell r="K434">
            <v>2</v>
          </cell>
        </row>
        <row r="435">
          <cell r="K435">
            <v>4</v>
          </cell>
        </row>
        <row r="436">
          <cell r="K436">
            <v>3</v>
          </cell>
        </row>
        <row r="437">
          <cell r="K437">
            <v>2</v>
          </cell>
        </row>
        <row r="438">
          <cell r="K438">
            <v>2</v>
          </cell>
        </row>
        <row r="439">
          <cell r="K439">
            <v>2</v>
          </cell>
        </row>
        <row r="440">
          <cell r="K440">
            <v>4</v>
          </cell>
        </row>
        <row r="441">
          <cell r="K441">
            <v>4</v>
          </cell>
        </row>
        <row r="442">
          <cell r="K442">
            <v>3</v>
          </cell>
        </row>
        <row r="443">
          <cell r="K443">
            <v>2</v>
          </cell>
        </row>
        <row r="444">
          <cell r="K444">
            <v>2</v>
          </cell>
        </row>
        <row r="445">
          <cell r="K445">
            <v>2</v>
          </cell>
        </row>
        <row r="446">
          <cell r="K446">
            <v>4</v>
          </cell>
        </row>
        <row r="447">
          <cell r="K447">
            <v>2</v>
          </cell>
        </row>
        <row r="448">
          <cell r="K448">
            <v>3</v>
          </cell>
        </row>
        <row r="449">
          <cell r="K449">
            <v>2</v>
          </cell>
        </row>
        <row r="450">
          <cell r="K450">
            <v>4</v>
          </cell>
        </row>
        <row r="451">
          <cell r="K451">
            <v>3</v>
          </cell>
        </row>
        <row r="452">
          <cell r="K452">
            <v>3</v>
          </cell>
        </row>
        <row r="453">
          <cell r="K453">
            <v>4</v>
          </cell>
        </row>
        <row r="454">
          <cell r="K454">
            <v>2</v>
          </cell>
        </row>
        <row r="455">
          <cell r="K455">
            <v>2</v>
          </cell>
        </row>
        <row r="456">
          <cell r="K456">
            <v>1</v>
          </cell>
        </row>
        <row r="457">
          <cell r="K457">
            <v>2</v>
          </cell>
        </row>
        <row r="458">
          <cell r="K458">
            <v>2</v>
          </cell>
        </row>
        <row r="459">
          <cell r="K459">
            <v>2</v>
          </cell>
        </row>
        <row r="460">
          <cell r="K460">
            <v>4</v>
          </cell>
        </row>
        <row r="461">
          <cell r="K461">
            <v>2</v>
          </cell>
        </row>
        <row r="462">
          <cell r="K462">
            <v>2</v>
          </cell>
        </row>
        <row r="463">
          <cell r="K463">
            <v>2</v>
          </cell>
        </row>
        <row r="464">
          <cell r="K464">
            <v>1</v>
          </cell>
        </row>
        <row r="465">
          <cell r="K465">
            <v>2</v>
          </cell>
        </row>
        <row r="466">
          <cell r="K466">
            <v>2</v>
          </cell>
        </row>
        <row r="467">
          <cell r="K467">
            <v>4</v>
          </cell>
        </row>
        <row r="468">
          <cell r="K468">
            <v>2</v>
          </cell>
        </row>
        <row r="469">
          <cell r="K469">
            <v>2</v>
          </cell>
        </row>
        <row r="470">
          <cell r="K470">
            <v>1</v>
          </cell>
        </row>
        <row r="471">
          <cell r="K471">
            <v>4</v>
          </cell>
        </row>
        <row r="472">
          <cell r="K472">
            <v>2</v>
          </cell>
        </row>
        <row r="473">
          <cell r="K473">
            <v>4</v>
          </cell>
        </row>
        <row r="474">
          <cell r="K474">
            <v>2</v>
          </cell>
        </row>
        <row r="475">
          <cell r="K475">
            <v>4</v>
          </cell>
        </row>
        <row r="476">
          <cell r="K476">
            <v>2</v>
          </cell>
        </row>
        <row r="477">
          <cell r="K477">
            <v>4</v>
          </cell>
        </row>
        <row r="478">
          <cell r="K478">
            <v>2</v>
          </cell>
        </row>
        <row r="479">
          <cell r="K479">
            <v>1</v>
          </cell>
        </row>
        <row r="480">
          <cell r="K480">
            <v>3</v>
          </cell>
        </row>
        <row r="481">
          <cell r="K481">
            <v>2</v>
          </cell>
        </row>
        <row r="482">
          <cell r="K482">
            <v>2</v>
          </cell>
        </row>
        <row r="483">
          <cell r="K483">
            <v>4</v>
          </cell>
        </row>
        <row r="484">
          <cell r="K484">
            <v>1</v>
          </cell>
        </row>
        <row r="485">
          <cell r="K485">
            <v>2</v>
          </cell>
        </row>
        <row r="486">
          <cell r="K486">
            <v>1</v>
          </cell>
        </row>
        <row r="487">
          <cell r="K487">
            <v>1</v>
          </cell>
        </row>
        <row r="488">
          <cell r="K488">
            <v>4</v>
          </cell>
        </row>
        <row r="489">
          <cell r="K489">
            <v>4</v>
          </cell>
        </row>
        <row r="490">
          <cell r="K490">
            <v>2</v>
          </cell>
        </row>
        <row r="491">
          <cell r="K491">
            <v>3</v>
          </cell>
        </row>
        <row r="492">
          <cell r="K492">
            <v>3</v>
          </cell>
        </row>
        <row r="493">
          <cell r="K493">
            <v>2</v>
          </cell>
        </row>
        <row r="494">
          <cell r="K494">
            <v>2</v>
          </cell>
        </row>
        <row r="495">
          <cell r="K495">
            <v>1</v>
          </cell>
        </row>
        <row r="496">
          <cell r="K496">
            <v>2</v>
          </cell>
        </row>
        <row r="497">
          <cell r="K497">
            <v>1</v>
          </cell>
        </row>
        <row r="498">
          <cell r="K498">
            <v>4</v>
          </cell>
        </row>
        <row r="499">
          <cell r="K499">
            <v>2</v>
          </cell>
        </row>
        <row r="500">
          <cell r="K500">
            <v>4</v>
          </cell>
        </row>
        <row r="501">
          <cell r="K501">
            <v>2</v>
          </cell>
        </row>
        <row r="502">
          <cell r="K502">
            <v>4</v>
          </cell>
        </row>
        <row r="503">
          <cell r="K503">
            <v>3</v>
          </cell>
        </row>
        <row r="504">
          <cell r="K504">
            <v>4</v>
          </cell>
        </row>
        <row r="505">
          <cell r="K505">
            <v>1</v>
          </cell>
        </row>
        <row r="506">
          <cell r="K506">
            <v>1</v>
          </cell>
        </row>
        <row r="507">
          <cell r="K507">
            <v>2</v>
          </cell>
        </row>
        <row r="508">
          <cell r="K508">
            <v>1</v>
          </cell>
        </row>
        <row r="509">
          <cell r="K509">
            <v>4</v>
          </cell>
        </row>
        <row r="510">
          <cell r="K510">
            <v>4</v>
          </cell>
        </row>
        <row r="511">
          <cell r="K511">
            <v>4</v>
          </cell>
        </row>
        <row r="512">
          <cell r="K512">
            <v>2</v>
          </cell>
        </row>
        <row r="513">
          <cell r="K513">
            <v>1</v>
          </cell>
        </row>
        <row r="514">
          <cell r="K514">
            <v>1</v>
          </cell>
        </row>
        <row r="515">
          <cell r="K515">
            <v>1</v>
          </cell>
        </row>
        <row r="516">
          <cell r="K516">
            <v>1</v>
          </cell>
        </row>
        <row r="517">
          <cell r="K517">
            <v>1</v>
          </cell>
        </row>
        <row r="518">
          <cell r="K518">
            <v>1</v>
          </cell>
        </row>
        <row r="519">
          <cell r="K519">
            <v>1</v>
          </cell>
        </row>
        <row r="520">
          <cell r="K520">
            <v>1</v>
          </cell>
        </row>
        <row r="521">
          <cell r="K521">
            <v>4</v>
          </cell>
        </row>
        <row r="522">
          <cell r="K522">
            <v>2</v>
          </cell>
        </row>
        <row r="523">
          <cell r="K523">
            <v>4</v>
          </cell>
        </row>
        <row r="524">
          <cell r="K524">
            <v>3</v>
          </cell>
        </row>
        <row r="525">
          <cell r="K525">
            <v>1</v>
          </cell>
        </row>
        <row r="526">
          <cell r="K526">
            <v>4</v>
          </cell>
        </row>
        <row r="527">
          <cell r="K527">
            <v>4</v>
          </cell>
        </row>
        <row r="528">
          <cell r="K528">
            <v>1</v>
          </cell>
        </row>
        <row r="529">
          <cell r="K529">
            <v>2</v>
          </cell>
        </row>
        <row r="530">
          <cell r="K530">
            <v>1</v>
          </cell>
        </row>
        <row r="531">
          <cell r="K531">
            <v>4</v>
          </cell>
        </row>
        <row r="532">
          <cell r="K532">
            <v>2</v>
          </cell>
        </row>
        <row r="533">
          <cell r="K533">
            <v>4</v>
          </cell>
        </row>
        <row r="534">
          <cell r="K534">
            <v>1</v>
          </cell>
        </row>
        <row r="535">
          <cell r="K535">
            <v>1</v>
          </cell>
        </row>
        <row r="536">
          <cell r="K536">
            <v>3</v>
          </cell>
        </row>
        <row r="537">
          <cell r="K537">
            <v>3</v>
          </cell>
        </row>
        <row r="538">
          <cell r="K538">
            <v>2</v>
          </cell>
        </row>
        <row r="539">
          <cell r="K539">
            <v>3</v>
          </cell>
        </row>
        <row r="540">
          <cell r="K540">
            <v>2</v>
          </cell>
        </row>
        <row r="541">
          <cell r="K541">
            <v>4</v>
          </cell>
        </row>
        <row r="542">
          <cell r="K542">
            <v>2</v>
          </cell>
        </row>
        <row r="543">
          <cell r="K543">
            <v>4</v>
          </cell>
        </row>
        <row r="544">
          <cell r="K544">
            <v>3</v>
          </cell>
        </row>
        <row r="545">
          <cell r="K545">
            <v>4</v>
          </cell>
        </row>
        <row r="546">
          <cell r="K546">
            <v>2</v>
          </cell>
        </row>
        <row r="547">
          <cell r="K547">
            <v>2</v>
          </cell>
        </row>
        <row r="548">
          <cell r="K548">
            <v>2</v>
          </cell>
        </row>
        <row r="549">
          <cell r="K549">
            <v>4</v>
          </cell>
        </row>
        <row r="550">
          <cell r="K550">
            <v>1</v>
          </cell>
        </row>
        <row r="551">
          <cell r="K551">
            <v>2</v>
          </cell>
        </row>
        <row r="552">
          <cell r="K552">
            <v>4</v>
          </cell>
        </row>
        <row r="553">
          <cell r="K553">
            <v>2</v>
          </cell>
        </row>
        <row r="554">
          <cell r="K554">
            <v>3</v>
          </cell>
        </row>
        <row r="555">
          <cell r="K555">
            <v>2</v>
          </cell>
        </row>
        <row r="556">
          <cell r="K556">
            <v>3</v>
          </cell>
        </row>
        <row r="557">
          <cell r="K557">
            <v>3</v>
          </cell>
        </row>
        <row r="558">
          <cell r="K558">
            <v>2</v>
          </cell>
        </row>
        <row r="559">
          <cell r="K559">
            <v>2</v>
          </cell>
        </row>
        <row r="560">
          <cell r="K560">
            <v>2</v>
          </cell>
        </row>
        <row r="561">
          <cell r="K561">
            <v>2</v>
          </cell>
        </row>
        <row r="562">
          <cell r="K562">
            <v>3</v>
          </cell>
        </row>
        <row r="563">
          <cell r="K563">
            <v>2</v>
          </cell>
        </row>
        <row r="564">
          <cell r="K564">
            <v>4</v>
          </cell>
        </row>
        <row r="565">
          <cell r="K565">
            <v>3</v>
          </cell>
        </row>
        <row r="566">
          <cell r="K566">
            <v>2</v>
          </cell>
        </row>
        <row r="567">
          <cell r="K567">
            <v>2</v>
          </cell>
        </row>
        <row r="568">
          <cell r="K568">
            <v>4</v>
          </cell>
        </row>
        <row r="569">
          <cell r="K569">
            <v>1</v>
          </cell>
        </row>
        <row r="570">
          <cell r="K570">
            <v>2</v>
          </cell>
        </row>
        <row r="571">
          <cell r="K571">
            <v>4</v>
          </cell>
        </row>
        <row r="572">
          <cell r="K572">
            <v>2</v>
          </cell>
        </row>
        <row r="573">
          <cell r="K573">
            <v>2</v>
          </cell>
        </row>
        <row r="574">
          <cell r="K574">
            <v>1</v>
          </cell>
        </row>
        <row r="575">
          <cell r="K575">
            <v>2</v>
          </cell>
        </row>
        <row r="576">
          <cell r="K576">
            <v>2</v>
          </cell>
        </row>
        <row r="577">
          <cell r="K577">
            <v>2</v>
          </cell>
        </row>
        <row r="578">
          <cell r="K578">
            <v>2</v>
          </cell>
        </row>
        <row r="579">
          <cell r="K579">
            <v>4</v>
          </cell>
        </row>
        <row r="580">
          <cell r="K580">
            <v>1</v>
          </cell>
        </row>
        <row r="581">
          <cell r="K581">
            <v>2</v>
          </cell>
        </row>
        <row r="582">
          <cell r="K582">
            <v>4</v>
          </cell>
        </row>
        <row r="583">
          <cell r="K583">
            <v>1</v>
          </cell>
        </row>
        <row r="584">
          <cell r="K584">
            <v>1</v>
          </cell>
        </row>
        <row r="585">
          <cell r="K585">
            <v>4</v>
          </cell>
        </row>
        <row r="586">
          <cell r="K586">
            <v>4</v>
          </cell>
        </row>
        <row r="587">
          <cell r="K587">
            <v>1</v>
          </cell>
        </row>
        <row r="588">
          <cell r="K588">
            <v>4</v>
          </cell>
        </row>
        <row r="589">
          <cell r="K589">
            <v>4</v>
          </cell>
        </row>
        <row r="590">
          <cell r="K590">
            <v>4</v>
          </cell>
        </row>
        <row r="591">
          <cell r="K591">
            <v>1</v>
          </cell>
        </row>
        <row r="592">
          <cell r="K592">
            <v>1</v>
          </cell>
        </row>
        <row r="593">
          <cell r="K593">
            <v>4</v>
          </cell>
        </row>
        <row r="594">
          <cell r="K594">
            <v>4</v>
          </cell>
        </row>
        <row r="595">
          <cell r="K595">
            <v>4</v>
          </cell>
        </row>
        <row r="596">
          <cell r="K596">
            <v>2</v>
          </cell>
        </row>
        <row r="597">
          <cell r="K597">
            <v>4</v>
          </cell>
        </row>
        <row r="598">
          <cell r="K598">
            <v>1</v>
          </cell>
        </row>
        <row r="599">
          <cell r="K599">
            <v>1</v>
          </cell>
        </row>
        <row r="600">
          <cell r="K600">
            <v>4</v>
          </cell>
        </row>
        <row r="601">
          <cell r="K601">
            <v>4</v>
          </cell>
        </row>
        <row r="602">
          <cell r="K602">
            <v>4</v>
          </cell>
        </row>
        <row r="603">
          <cell r="K603">
            <v>1</v>
          </cell>
        </row>
        <row r="604">
          <cell r="K604">
            <v>1</v>
          </cell>
        </row>
        <row r="605">
          <cell r="K605">
            <v>4</v>
          </cell>
        </row>
        <row r="606">
          <cell r="K606">
            <v>1</v>
          </cell>
        </row>
        <row r="607">
          <cell r="K607">
            <v>4</v>
          </cell>
        </row>
        <row r="608">
          <cell r="K608">
            <v>1</v>
          </cell>
        </row>
        <row r="609">
          <cell r="K609">
            <v>2</v>
          </cell>
        </row>
        <row r="610">
          <cell r="K610">
            <v>3</v>
          </cell>
        </row>
        <row r="611">
          <cell r="K611">
            <v>1</v>
          </cell>
        </row>
        <row r="612">
          <cell r="K612">
            <v>2</v>
          </cell>
        </row>
        <row r="613">
          <cell r="K613">
            <v>2</v>
          </cell>
        </row>
        <row r="614">
          <cell r="K614">
            <v>2</v>
          </cell>
        </row>
        <row r="615">
          <cell r="K615">
            <v>2</v>
          </cell>
        </row>
        <row r="616">
          <cell r="K616">
            <v>4</v>
          </cell>
        </row>
        <row r="617">
          <cell r="K617">
            <v>4</v>
          </cell>
        </row>
        <row r="618">
          <cell r="K618">
            <v>1</v>
          </cell>
        </row>
        <row r="619">
          <cell r="K619">
            <v>1</v>
          </cell>
        </row>
        <row r="620">
          <cell r="K620">
            <v>4</v>
          </cell>
        </row>
        <row r="621">
          <cell r="K621">
            <v>1</v>
          </cell>
        </row>
        <row r="622">
          <cell r="K622">
            <v>1</v>
          </cell>
        </row>
        <row r="623">
          <cell r="K623">
            <v>4</v>
          </cell>
        </row>
        <row r="624">
          <cell r="K624">
            <v>3</v>
          </cell>
        </row>
        <row r="625">
          <cell r="K625">
            <v>3</v>
          </cell>
        </row>
        <row r="626">
          <cell r="K626">
            <v>2</v>
          </cell>
        </row>
        <row r="627">
          <cell r="K627">
            <v>1</v>
          </cell>
        </row>
        <row r="628">
          <cell r="K628">
            <v>4</v>
          </cell>
        </row>
        <row r="629">
          <cell r="K629">
            <v>2</v>
          </cell>
        </row>
        <row r="630">
          <cell r="K630">
            <v>1</v>
          </cell>
        </row>
        <row r="631">
          <cell r="K631">
            <v>4</v>
          </cell>
        </row>
        <row r="632">
          <cell r="K632">
            <v>4</v>
          </cell>
        </row>
        <row r="633">
          <cell r="K633">
            <v>1</v>
          </cell>
        </row>
        <row r="634">
          <cell r="K634">
            <v>2</v>
          </cell>
        </row>
        <row r="635">
          <cell r="K635">
            <v>2</v>
          </cell>
        </row>
        <row r="636">
          <cell r="K636">
            <v>1</v>
          </cell>
        </row>
        <row r="637">
          <cell r="K637">
            <v>2</v>
          </cell>
        </row>
        <row r="638">
          <cell r="K638">
            <v>4</v>
          </cell>
        </row>
        <row r="639">
          <cell r="K639">
            <v>2</v>
          </cell>
        </row>
        <row r="640">
          <cell r="K640">
            <v>4</v>
          </cell>
        </row>
        <row r="641">
          <cell r="K641">
            <v>1</v>
          </cell>
        </row>
        <row r="642">
          <cell r="K642">
            <v>2</v>
          </cell>
        </row>
        <row r="643">
          <cell r="K643">
            <v>2</v>
          </cell>
        </row>
        <row r="644">
          <cell r="K644">
            <v>2</v>
          </cell>
        </row>
        <row r="645">
          <cell r="K645">
            <v>2</v>
          </cell>
        </row>
        <row r="646">
          <cell r="K646">
            <v>4</v>
          </cell>
        </row>
        <row r="647">
          <cell r="K647">
            <v>2</v>
          </cell>
        </row>
        <row r="648">
          <cell r="K648">
            <v>4</v>
          </cell>
        </row>
        <row r="649">
          <cell r="K649">
            <v>2</v>
          </cell>
        </row>
        <row r="650">
          <cell r="K650">
            <v>4</v>
          </cell>
        </row>
        <row r="651">
          <cell r="K651">
            <v>2</v>
          </cell>
        </row>
        <row r="652">
          <cell r="K652">
            <v>4</v>
          </cell>
        </row>
        <row r="653">
          <cell r="K653">
            <v>1</v>
          </cell>
        </row>
        <row r="654">
          <cell r="K654">
            <v>2</v>
          </cell>
        </row>
        <row r="655">
          <cell r="K655">
            <v>2</v>
          </cell>
        </row>
        <row r="656">
          <cell r="K656">
            <v>3</v>
          </cell>
        </row>
        <row r="657">
          <cell r="K657">
            <v>2</v>
          </cell>
        </row>
        <row r="658">
          <cell r="K658">
            <v>1</v>
          </cell>
        </row>
        <row r="659">
          <cell r="K659">
            <v>2</v>
          </cell>
        </row>
        <row r="660">
          <cell r="K660">
            <v>2</v>
          </cell>
        </row>
        <row r="661">
          <cell r="K661">
            <v>3</v>
          </cell>
        </row>
        <row r="662">
          <cell r="K662">
            <v>2</v>
          </cell>
        </row>
        <row r="663">
          <cell r="K663">
            <v>2</v>
          </cell>
        </row>
        <row r="664">
          <cell r="K664">
            <v>2</v>
          </cell>
        </row>
        <row r="665">
          <cell r="K665">
            <v>4</v>
          </cell>
        </row>
        <row r="666">
          <cell r="K666">
            <v>1</v>
          </cell>
        </row>
        <row r="667">
          <cell r="K667">
            <v>4</v>
          </cell>
        </row>
        <row r="668">
          <cell r="K668">
            <v>1</v>
          </cell>
        </row>
        <row r="669">
          <cell r="K669">
            <v>4</v>
          </cell>
        </row>
        <row r="670">
          <cell r="K670">
            <v>4</v>
          </cell>
        </row>
        <row r="671">
          <cell r="K671">
            <v>4</v>
          </cell>
        </row>
        <row r="672">
          <cell r="K672">
            <v>4</v>
          </cell>
        </row>
        <row r="673">
          <cell r="K673">
            <v>4</v>
          </cell>
        </row>
        <row r="674">
          <cell r="K674">
            <v>4</v>
          </cell>
        </row>
        <row r="675">
          <cell r="K675">
            <v>2</v>
          </cell>
        </row>
        <row r="676">
          <cell r="K676">
            <v>1</v>
          </cell>
        </row>
        <row r="677">
          <cell r="K677">
            <v>4</v>
          </cell>
        </row>
        <row r="678">
          <cell r="K678">
            <v>1</v>
          </cell>
        </row>
        <row r="679">
          <cell r="K679">
            <v>4</v>
          </cell>
        </row>
        <row r="680">
          <cell r="K680">
            <v>3</v>
          </cell>
        </row>
        <row r="681">
          <cell r="K681">
            <v>4</v>
          </cell>
        </row>
        <row r="682">
          <cell r="K682">
            <v>2</v>
          </cell>
        </row>
        <row r="683">
          <cell r="K683">
            <v>2</v>
          </cell>
        </row>
        <row r="684">
          <cell r="K684">
            <v>2</v>
          </cell>
        </row>
        <row r="685">
          <cell r="K685">
            <v>3</v>
          </cell>
        </row>
        <row r="686">
          <cell r="K686">
            <v>2</v>
          </cell>
        </row>
        <row r="687">
          <cell r="K687">
            <v>4</v>
          </cell>
        </row>
        <row r="688">
          <cell r="K688">
            <v>2</v>
          </cell>
        </row>
        <row r="689">
          <cell r="K689">
            <v>3</v>
          </cell>
        </row>
        <row r="690">
          <cell r="K690">
            <v>3</v>
          </cell>
        </row>
        <row r="691">
          <cell r="K691">
            <v>2</v>
          </cell>
        </row>
        <row r="692">
          <cell r="K692">
            <v>1</v>
          </cell>
        </row>
        <row r="693">
          <cell r="K693">
            <v>2</v>
          </cell>
        </row>
        <row r="694">
          <cell r="K694">
            <v>1</v>
          </cell>
        </row>
        <row r="695">
          <cell r="K695">
            <v>2</v>
          </cell>
        </row>
        <row r="696">
          <cell r="K696">
            <v>4</v>
          </cell>
        </row>
        <row r="697">
          <cell r="K697">
            <v>2</v>
          </cell>
        </row>
        <row r="698">
          <cell r="K698">
            <v>3</v>
          </cell>
        </row>
        <row r="699">
          <cell r="K699">
            <v>3</v>
          </cell>
        </row>
        <row r="700">
          <cell r="K700">
            <v>3</v>
          </cell>
        </row>
        <row r="701">
          <cell r="K701">
            <v>1</v>
          </cell>
        </row>
        <row r="702">
          <cell r="K702">
            <v>2</v>
          </cell>
        </row>
        <row r="703">
          <cell r="K703">
            <v>2</v>
          </cell>
        </row>
        <row r="704">
          <cell r="K704">
            <v>2</v>
          </cell>
        </row>
        <row r="705">
          <cell r="K705">
            <v>2</v>
          </cell>
        </row>
        <row r="706">
          <cell r="K706">
            <v>1</v>
          </cell>
        </row>
        <row r="707">
          <cell r="K707">
            <v>1</v>
          </cell>
        </row>
        <row r="708">
          <cell r="K708">
            <v>2</v>
          </cell>
        </row>
        <row r="709">
          <cell r="K709">
            <v>3</v>
          </cell>
        </row>
        <row r="710">
          <cell r="K710">
            <v>2</v>
          </cell>
        </row>
        <row r="711">
          <cell r="K711">
            <v>2</v>
          </cell>
        </row>
        <row r="712">
          <cell r="K712">
            <v>2</v>
          </cell>
        </row>
        <row r="713">
          <cell r="K713">
            <v>3</v>
          </cell>
        </row>
        <row r="714">
          <cell r="K714">
            <v>3</v>
          </cell>
        </row>
        <row r="715">
          <cell r="K715">
            <v>2</v>
          </cell>
        </row>
        <row r="716">
          <cell r="K716">
            <v>3</v>
          </cell>
        </row>
        <row r="717">
          <cell r="K717">
            <v>2</v>
          </cell>
        </row>
        <row r="718">
          <cell r="K718">
            <v>4</v>
          </cell>
        </row>
        <row r="719">
          <cell r="K719">
            <v>3</v>
          </cell>
        </row>
        <row r="720">
          <cell r="K720">
            <v>2</v>
          </cell>
        </row>
        <row r="721">
          <cell r="K721">
            <v>3</v>
          </cell>
        </row>
        <row r="722">
          <cell r="K722">
            <v>2</v>
          </cell>
        </row>
        <row r="723">
          <cell r="K723">
            <v>3</v>
          </cell>
        </row>
        <row r="724">
          <cell r="K724">
            <v>2</v>
          </cell>
        </row>
        <row r="725">
          <cell r="K725">
            <v>2</v>
          </cell>
        </row>
        <row r="726">
          <cell r="K726">
            <v>2</v>
          </cell>
        </row>
        <row r="727">
          <cell r="K727">
            <v>2</v>
          </cell>
        </row>
        <row r="728">
          <cell r="K728">
            <v>2</v>
          </cell>
        </row>
        <row r="729">
          <cell r="K729">
            <v>2</v>
          </cell>
        </row>
        <row r="730">
          <cell r="K730">
            <v>2</v>
          </cell>
        </row>
        <row r="731">
          <cell r="K731">
            <v>2</v>
          </cell>
        </row>
        <row r="732">
          <cell r="K732">
            <v>4</v>
          </cell>
        </row>
        <row r="733">
          <cell r="K733">
            <v>2</v>
          </cell>
        </row>
        <row r="734">
          <cell r="K734">
            <v>1</v>
          </cell>
        </row>
        <row r="735">
          <cell r="K735">
            <v>4</v>
          </cell>
        </row>
        <row r="736">
          <cell r="K736">
            <v>2</v>
          </cell>
        </row>
        <row r="737">
          <cell r="K737">
            <v>2</v>
          </cell>
        </row>
        <row r="738">
          <cell r="K738">
            <v>3</v>
          </cell>
        </row>
        <row r="739">
          <cell r="K739">
            <v>2</v>
          </cell>
        </row>
        <row r="740">
          <cell r="K740">
            <v>2</v>
          </cell>
        </row>
        <row r="741">
          <cell r="K741">
            <v>3</v>
          </cell>
        </row>
        <row r="742">
          <cell r="K742">
            <v>2</v>
          </cell>
        </row>
        <row r="743">
          <cell r="K743">
            <v>2</v>
          </cell>
        </row>
        <row r="744">
          <cell r="K744">
            <v>3</v>
          </cell>
        </row>
        <row r="745">
          <cell r="K745">
            <v>2</v>
          </cell>
        </row>
        <row r="746">
          <cell r="K746">
            <v>2</v>
          </cell>
        </row>
        <row r="747">
          <cell r="K747">
            <v>2</v>
          </cell>
        </row>
        <row r="748">
          <cell r="K748">
            <v>3</v>
          </cell>
        </row>
        <row r="749">
          <cell r="K749">
            <v>3</v>
          </cell>
        </row>
        <row r="750">
          <cell r="K750">
            <v>3</v>
          </cell>
        </row>
        <row r="751">
          <cell r="K751">
            <v>2</v>
          </cell>
        </row>
        <row r="752">
          <cell r="K752">
            <v>2</v>
          </cell>
        </row>
        <row r="753">
          <cell r="K753">
            <v>2</v>
          </cell>
        </row>
        <row r="754">
          <cell r="K754">
            <v>2</v>
          </cell>
        </row>
        <row r="755">
          <cell r="K755">
            <v>2</v>
          </cell>
        </row>
        <row r="756">
          <cell r="K756">
            <v>2</v>
          </cell>
        </row>
        <row r="757">
          <cell r="K757">
            <v>2</v>
          </cell>
        </row>
        <row r="758">
          <cell r="K758">
            <v>3</v>
          </cell>
        </row>
        <row r="759">
          <cell r="K759">
            <v>2</v>
          </cell>
        </row>
        <row r="760">
          <cell r="K760">
            <v>2</v>
          </cell>
        </row>
        <row r="761">
          <cell r="K761">
            <v>2</v>
          </cell>
        </row>
        <row r="762">
          <cell r="K762">
            <v>2</v>
          </cell>
        </row>
        <row r="763">
          <cell r="K763">
            <v>4</v>
          </cell>
        </row>
        <row r="764">
          <cell r="K764">
            <v>2</v>
          </cell>
        </row>
        <row r="765">
          <cell r="K765">
            <v>4</v>
          </cell>
        </row>
        <row r="766">
          <cell r="K766">
            <v>1</v>
          </cell>
        </row>
        <row r="767">
          <cell r="K767">
            <v>2</v>
          </cell>
        </row>
        <row r="768">
          <cell r="K768">
            <v>1</v>
          </cell>
        </row>
        <row r="769">
          <cell r="K769">
            <v>2</v>
          </cell>
        </row>
        <row r="770">
          <cell r="K770">
            <v>4</v>
          </cell>
        </row>
        <row r="771">
          <cell r="K771">
            <v>2</v>
          </cell>
        </row>
        <row r="772">
          <cell r="K772">
            <v>1</v>
          </cell>
        </row>
        <row r="773">
          <cell r="K773">
            <v>1</v>
          </cell>
        </row>
        <row r="774">
          <cell r="K774">
            <v>4</v>
          </cell>
        </row>
        <row r="775">
          <cell r="K775">
            <v>1</v>
          </cell>
        </row>
        <row r="776">
          <cell r="K776">
            <v>4</v>
          </cell>
        </row>
        <row r="777">
          <cell r="K777">
            <v>2</v>
          </cell>
        </row>
        <row r="778">
          <cell r="K778">
            <v>2</v>
          </cell>
        </row>
        <row r="779">
          <cell r="K779">
            <v>3</v>
          </cell>
        </row>
        <row r="780">
          <cell r="K780">
            <v>2</v>
          </cell>
        </row>
        <row r="781">
          <cell r="K781">
            <v>4</v>
          </cell>
        </row>
        <row r="782">
          <cell r="K782">
            <v>2</v>
          </cell>
        </row>
        <row r="783">
          <cell r="K783">
            <v>2</v>
          </cell>
        </row>
        <row r="784">
          <cell r="K784">
            <v>1</v>
          </cell>
        </row>
        <row r="785">
          <cell r="K785">
            <v>2</v>
          </cell>
        </row>
        <row r="786">
          <cell r="K786">
            <v>2</v>
          </cell>
        </row>
        <row r="787">
          <cell r="K787">
            <v>3</v>
          </cell>
        </row>
        <row r="788">
          <cell r="K788">
            <v>2</v>
          </cell>
        </row>
        <row r="789">
          <cell r="K789">
            <v>4</v>
          </cell>
        </row>
        <row r="790">
          <cell r="K790">
            <v>2</v>
          </cell>
        </row>
        <row r="791">
          <cell r="K791">
            <v>2</v>
          </cell>
        </row>
        <row r="792">
          <cell r="K792">
            <v>3</v>
          </cell>
        </row>
        <row r="793">
          <cell r="K793">
            <v>3</v>
          </cell>
        </row>
        <row r="794">
          <cell r="K794">
            <v>2</v>
          </cell>
        </row>
        <row r="795">
          <cell r="K795">
            <v>1</v>
          </cell>
        </row>
        <row r="796">
          <cell r="K796">
            <v>3</v>
          </cell>
        </row>
        <row r="797">
          <cell r="K797">
            <v>4</v>
          </cell>
        </row>
        <row r="798">
          <cell r="K798">
            <v>2</v>
          </cell>
        </row>
        <row r="799">
          <cell r="K799">
            <v>3</v>
          </cell>
        </row>
        <row r="800">
          <cell r="K800">
            <v>2</v>
          </cell>
        </row>
        <row r="801">
          <cell r="K801">
            <v>4</v>
          </cell>
        </row>
        <row r="802">
          <cell r="K802">
            <v>1</v>
          </cell>
        </row>
        <row r="803">
          <cell r="K803">
            <v>4</v>
          </cell>
        </row>
        <row r="804">
          <cell r="K804">
            <v>1</v>
          </cell>
        </row>
        <row r="805">
          <cell r="K805">
            <v>3</v>
          </cell>
        </row>
        <row r="806">
          <cell r="K806">
            <v>3</v>
          </cell>
        </row>
        <row r="807">
          <cell r="K807">
            <v>3</v>
          </cell>
        </row>
        <row r="808">
          <cell r="K808">
            <v>2</v>
          </cell>
        </row>
        <row r="809">
          <cell r="K809">
            <v>2</v>
          </cell>
        </row>
        <row r="810">
          <cell r="K810">
            <v>2</v>
          </cell>
        </row>
        <row r="811">
          <cell r="K811">
            <v>2</v>
          </cell>
        </row>
        <row r="812">
          <cell r="K812">
            <v>2</v>
          </cell>
        </row>
        <row r="813">
          <cell r="K813">
            <v>3</v>
          </cell>
        </row>
        <row r="814">
          <cell r="K814">
            <v>2</v>
          </cell>
        </row>
        <row r="815">
          <cell r="K815">
            <v>2</v>
          </cell>
        </row>
        <row r="816">
          <cell r="K816">
            <v>4</v>
          </cell>
        </row>
        <row r="817">
          <cell r="K817">
            <v>4</v>
          </cell>
        </row>
        <row r="818">
          <cell r="K818">
            <v>4</v>
          </cell>
        </row>
        <row r="819">
          <cell r="K819">
            <v>1</v>
          </cell>
        </row>
        <row r="820">
          <cell r="K820">
            <v>2</v>
          </cell>
        </row>
        <row r="821">
          <cell r="K821">
            <v>3</v>
          </cell>
        </row>
        <row r="822">
          <cell r="K822">
            <v>2</v>
          </cell>
        </row>
        <row r="823">
          <cell r="K823">
            <v>1</v>
          </cell>
        </row>
        <row r="824">
          <cell r="K824">
            <v>1</v>
          </cell>
        </row>
        <row r="825">
          <cell r="K825">
            <v>4</v>
          </cell>
        </row>
        <row r="826">
          <cell r="K826">
            <v>1</v>
          </cell>
        </row>
        <row r="827">
          <cell r="K827">
            <v>2</v>
          </cell>
        </row>
        <row r="828">
          <cell r="K828">
            <v>3</v>
          </cell>
        </row>
        <row r="829">
          <cell r="K829">
            <v>2</v>
          </cell>
        </row>
        <row r="830">
          <cell r="K830">
            <v>2</v>
          </cell>
        </row>
        <row r="831">
          <cell r="K831">
            <v>2</v>
          </cell>
        </row>
        <row r="832">
          <cell r="K832">
            <v>2</v>
          </cell>
        </row>
        <row r="833">
          <cell r="K833">
            <v>2</v>
          </cell>
        </row>
        <row r="834">
          <cell r="K834">
            <v>2</v>
          </cell>
        </row>
        <row r="835">
          <cell r="K835">
            <v>2</v>
          </cell>
        </row>
        <row r="836">
          <cell r="K836">
            <v>3</v>
          </cell>
        </row>
        <row r="837">
          <cell r="K837">
            <v>2</v>
          </cell>
        </row>
        <row r="838">
          <cell r="K838">
            <v>2</v>
          </cell>
        </row>
        <row r="839">
          <cell r="K839">
            <v>3</v>
          </cell>
        </row>
        <row r="840">
          <cell r="K840">
            <v>2</v>
          </cell>
        </row>
        <row r="841">
          <cell r="K841">
            <v>3</v>
          </cell>
        </row>
        <row r="842">
          <cell r="K842">
            <v>2</v>
          </cell>
        </row>
        <row r="843">
          <cell r="K843">
            <v>2</v>
          </cell>
        </row>
        <row r="844">
          <cell r="K844">
            <v>4</v>
          </cell>
        </row>
        <row r="845">
          <cell r="K845">
            <v>2</v>
          </cell>
        </row>
        <row r="846">
          <cell r="K846">
            <v>4</v>
          </cell>
        </row>
        <row r="847">
          <cell r="K847">
            <v>2</v>
          </cell>
        </row>
        <row r="848">
          <cell r="K848">
            <v>2</v>
          </cell>
        </row>
        <row r="849">
          <cell r="K849">
            <v>3</v>
          </cell>
        </row>
        <row r="850">
          <cell r="K850">
            <v>3</v>
          </cell>
        </row>
        <row r="851">
          <cell r="K851">
            <v>2</v>
          </cell>
        </row>
        <row r="852">
          <cell r="K852">
            <v>3</v>
          </cell>
        </row>
        <row r="853">
          <cell r="K853">
            <v>2</v>
          </cell>
        </row>
        <row r="854">
          <cell r="K854">
            <v>2</v>
          </cell>
        </row>
        <row r="855">
          <cell r="K855">
            <v>1</v>
          </cell>
        </row>
        <row r="856">
          <cell r="K856">
            <v>2</v>
          </cell>
        </row>
        <row r="857">
          <cell r="K857">
            <v>2</v>
          </cell>
        </row>
        <row r="858">
          <cell r="K858">
            <v>2</v>
          </cell>
        </row>
        <row r="859">
          <cell r="K859">
            <v>2</v>
          </cell>
        </row>
        <row r="860">
          <cell r="K860">
            <v>1</v>
          </cell>
        </row>
        <row r="861">
          <cell r="K861">
            <v>4</v>
          </cell>
        </row>
        <row r="862">
          <cell r="K862">
            <v>1</v>
          </cell>
        </row>
        <row r="863">
          <cell r="K863">
            <v>2</v>
          </cell>
        </row>
        <row r="864">
          <cell r="K864">
            <v>4</v>
          </cell>
        </row>
        <row r="865">
          <cell r="K865">
            <v>1</v>
          </cell>
        </row>
        <row r="866">
          <cell r="K866">
            <v>4</v>
          </cell>
        </row>
        <row r="867">
          <cell r="K867">
            <v>1</v>
          </cell>
        </row>
        <row r="868">
          <cell r="K868">
            <v>1</v>
          </cell>
        </row>
        <row r="869">
          <cell r="K869">
            <v>4</v>
          </cell>
        </row>
        <row r="870">
          <cell r="K870">
            <v>1</v>
          </cell>
        </row>
        <row r="871">
          <cell r="K871">
            <v>1</v>
          </cell>
        </row>
        <row r="872">
          <cell r="K872">
            <v>1</v>
          </cell>
        </row>
        <row r="873">
          <cell r="K873">
            <v>1</v>
          </cell>
        </row>
        <row r="874">
          <cell r="K874">
            <v>4</v>
          </cell>
        </row>
        <row r="875">
          <cell r="K875">
            <v>2</v>
          </cell>
        </row>
        <row r="876">
          <cell r="K876">
            <v>4</v>
          </cell>
        </row>
        <row r="877">
          <cell r="K877">
            <v>1</v>
          </cell>
        </row>
        <row r="878">
          <cell r="K878">
            <v>1</v>
          </cell>
        </row>
        <row r="879">
          <cell r="K879">
            <v>1</v>
          </cell>
        </row>
        <row r="880">
          <cell r="K880">
            <v>4</v>
          </cell>
        </row>
        <row r="881">
          <cell r="K881">
            <v>2</v>
          </cell>
        </row>
        <row r="882">
          <cell r="K882">
            <v>2</v>
          </cell>
        </row>
        <row r="883">
          <cell r="K883">
            <v>2</v>
          </cell>
        </row>
        <row r="884">
          <cell r="K884">
            <v>3</v>
          </cell>
        </row>
        <row r="885">
          <cell r="K885">
            <v>3</v>
          </cell>
        </row>
        <row r="886">
          <cell r="K886">
            <v>1</v>
          </cell>
        </row>
        <row r="887">
          <cell r="K887">
            <v>3</v>
          </cell>
        </row>
        <row r="888">
          <cell r="K888">
            <v>2</v>
          </cell>
        </row>
        <row r="889">
          <cell r="K889">
            <v>3</v>
          </cell>
        </row>
        <row r="890">
          <cell r="K890">
            <v>2</v>
          </cell>
        </row>
        <row r="891">
          <cell r="K891">
            <v>3</v>
          </cell>
        </row>
        <row r="892">
          <cell r="K892">
            <v>1</v>
          </cell>
        </row>
        <row r="893">
          <cell r="K893">
            <v>2</v>
          </cell>
        </row>
        <row r="894">
          <cell r="K894">
            <v>2</v>
          </cell>
        </row>
        <row r="895">
          <cell r="K895">
            <v>2</v>
          </cell>
        </row>
        <row r="896">
          <cell r="K896">
            <v>3</v>
          </cell>
        </row>
        <row r="897">
          <cell r="K897">
            <v>2</v>
          </cell>
        </row>
        <row r="898">
          <cell r="K898">
            <v>1</v>
          </cell>
        </row>
        <row r="899">
          <cell r="K899">
            <v>3</v>
          </cell>
        </row>
        <row r="900">
          <cell r="K900">
            <v>3</v>
          </cell>
        </row>
        <row r="901">
          <cell r="K901">
            <v>3</v>
          </cell>
        </row>
        <row r="902">
          <cell r="K902">
            <v>2</v>
          </cell>
        </row>
        <row r="903">
          <cell r="K903">
            <v>4</v>
          </cell>
        </row>
        <row r="904">
          <cell r="K904">
            <v>2</v>
          </cell>
        </row>
        <row r="905">
          <cell r="K905">
            <v>3</v>
          </cell>
        </row>
        <row r="906">
          <cell r="K906">
            <v>2</v>
          </cell>
        </row>
        <row r="907">
          <cell r="K907">
            <v>1</v>
          </cell>
        </row>
        <row r="908">
          <cell r="K908">
            <v>4</v>
          </cell>
        </row>
        <row r="909">
          <cell r="K909">
            <v>1</v>
          </cell>
        </row>
        <row r="910">
          <cell r="K910">
            <v>3</v>
          </cell>
        </row>
        <row r="911">
          <cell r="K911">
            <v>2</v>
          </cell>
        </row>
        <row r="912">
          <cell r="K912">
            <v>2</v>
          </cell>
        </row>
        <row r="913">
          <cell r="K913">
            <v>2</v>
          </cell>
        </row>
        <row r="914">
          <cell r="K914">
            <v>4</v>
          </cell>
        </row>
        <row r="915">
          <cell r="K915">
            <v>2</v>
          </cell>
        </row>
        <row r="916">
          <cell r="K916">
            <v>1</v>
          </cell>
        </row>
        <row r="917">
          <cell r="K917">
            <v>1</v>
          </cell>
        </row>
        <row r="918">
          <cell r="K918">
            <v>1</v>
          </cell>
        </row>
        <row r="919">
          <cell r="K919">
            <v>1</v>
          </cell>
        </row>
        <row r="920">
          <cell r="K920">
            <v>4</v>
          </cell>
        </row>
        <row r="921">
          <cell r="K921">
            <v>1</v>
          </cell>
        </row>
        <row r="922">
          <cell r="K922">
            <v>4</v>
          </cell>
        </row>
        <row r="923">
          <cell r="K923">
            <v>4</v>
          </cell>
        </row>
        <row r="924">
          <cell r="K924">
            <v>4</v>
          </cell>
        </row>
        <row r="925">
          <cell r="K925">
            <v>1</v>
          </cell>
        </row>
        <row r="926">
          <cell r="K926">
            <v>2</v>
          </cell>
        </row>
        <row r="927">
          <cell r="K927">
            <v>2</v>
          </cell>
        </row>
        <row r="928">
          <cell r="K928">
            <v>2</v>
          </cell>
        </row>
        <row r="929">
          <cell r="K929">
            <v>4</v>
          </cell>
        </row>
        <row r="930">
          <cell r="K930">
            <v>2</v>
          </cell>
        </row>
        <row r="931">
          <cell r="K931">
            <v>1</v>
          </cell>
        </row>
        <row r="932">
          <cell r="K932">
            <v>2</v>
          </cell>
        </row>
        <row r="933">
          <cell r="K933">
            <v>4</v>
          </cell>
        </row>
        <row r="934">
          <cell r="K934">
            <v>4</v>
          </cell>
        </row>
        <row r="935">
          <cell r="K935">
            <v>1</v>
          </cell>
        </row>
        <row r="936">
          <cell r="K936">
            <v>4</v>
          </cell>
        </row>
        <row r="937">
          <cell r="K937">
            <v>2</v>
          </cell>
        </row>
        <row r="938">
          <cell r="K938">
            <v>4</v>
          </cell>
        </row>
        <row r="939">
          <cell r="K939">
            <v>1</v>
          </cell>
        </row>
        <row r="940">
          <cell r="K940">
            <v>2</v>
          </cell>
        </row>
        <row r="941">
          <cell r="K941">
            <v>4</v>
          </cell>
        </row>
        <row r="942">
          <cell r="K942">
            <v>3</v>
          </cell>
        </row>
        <row r="943">
          <cell r="K943">
            <v>4</v>
          </cell>
        </row>
        <row r="944">
          <cell r="K944">
            <v>1</v>
          </cell>
        </row>
        <row r="945">
          <cell r="K945">
            <v>1</v>
          </cell>
        </row>
        <row r="946">
          <cell r="K946">
            <v>2</v>
          </cell>
        </row>
        <row r="947">
          <cell r="K947">
            <v>4</v>
          </cell>
        </row>
        <row r="948">
          <cell r="K948">
            <v>2</v>
          </cell>
        </row>
        <row r="949">
          <cell r="K949">
            <v>2</v>
          </cell>
        </row>
        <row r="950">
          <cell r="K950">
            <v>3</v>
          </cell>
        </row>
        <row r="951">
          <cell r="K951">
            <v>4</v>
          </cell>
        </row>
        <row r="952">
          <cell r="K952">
            <v>1</v>
          </cell>
        </row>
        <row r="953">
          <cell r="K953">
            <v>2</v>
          </cell>
        </row>
        <row r="954">
          <cell r="K954">
            <v>4</v>
          </cell>
        </row>
        <row r="955">
          <cell r="K955">
            <v>2</v>
          </cell>
        </row>
        <row r="956">
          <cell r="K956">
            <v>3</v>
          </cell>
        </row>
        <row r="957">
          <cell r="K957">
            <v>2</v>
          </cell>
        </row>
        <row r="958">
          <cell r="K958">
            <v>3</v>
          </cell>
        </row>
        <row r="959">
          <cell r="K959">
            <v>2</v>
          </cell>
        </row>
        <row r="960">
          <cell r="K960">
            <v>3</v>
          </cell>
        </row>
        <row r="961">
          <cell r="K961">
            <v>3</v>
          </cell>
        </row>
        <row r="962">
          <cell r="K962">
            <v>4</v>
          </cell>
        </row>
        <row r="963">
          <cell r="K963">
            <v>1</v>
          </cell>
        </row>
        <row r="964">
          <cell r="K964">
            <v>2</v>
          </cell>
        </row>
        <row r="965">
          <cell r="K965">
            <v>2</v>
          </cell>
        </row>
        <row r="966">
          <cell r="K966">
            <v>3</v>
          </cell>
        </row>
        <row r="967">
          <cell r="K967">
            <v>3</v>
          </cell>
        </row>
        <row r="968">
          <cell r="K968">
            <v>2</v>
          </cell>
        </row>
        <row r="969">
          <cell r="K969">
            <v>1</v>
          </cell>
        </row>
        <row r="970">
          <cell r="K970">
            <v>3</v>
          </cell>
        </row>
        <row r="971">
          <cell r="K971">
            <v>3</v>
          </cell>
        </row>
        <row r="972">
          <cell r="K972">
            <v>3</v>
          </cell>
        </row>
        <row r="973">
          <cell r="K973">
            <v>2</v>
          </cell>
        </row>
        <row r="974">
          <cell r="K974">
            <v>3</v>
          </cell>
        </row>
        <row r="975">
          <cell r="K975">
            <v>2</v>
          </cell>
        </row>
        <row r="976">
          <cell r="K976">
            <v>3</v>
          </cell>
        </row>
        <row r="977">
          <cell r="K977">
            <v>3</v>
          </cell>
        </row>
        <row r="978">
          <cell r="K978">
            <v>4</v>
          </cell>
        </row>
        <row r="979">
          <cell r="K979">
            <v>2</v>
          </cell>
        </row>
        <row r="980">
          <cell r="K980">
            <v>3</v>
          </cell>
        </row>
        <row r="981">
          <cell r="K981">
            <v>2</v>
          </cell>
        </row>
        <row r="982">
          <cell r="K982">
            <v>2</v>
          </cell>
        </row>
        <row r="983">
          <cell r="K983">
            <v>4</v>
          </cell>
        </row>
        <row r="984">
          <cell r="K984">
            <v>2</v>
          </cell>
        </row>
        <row r="985">
          <cell r="K985">
            <v>2</v>
          </cell>
        </row>
        <row r="986">
          <cell r="K986">
            <v>3</v>
          </cell>
        </row>
        <row r="987">
          <cell r="K987">
            <v>1</v>
          </cell>
        </row>
        <row r="988">
          <cell r="K988">
            <v>4</v>
          </cell>
        </row>
        <row r="989">
          <cell r="K989">
            <v>2</v>
          </cell>
        </row>
        <row r="990">
          <cell r="K990">
            <v>2</v>
          </cell>
        </row>
        <row r="991">
          <cell r="K991">
            <v>4</v>
          </cell>
        </row>
        <row r="992">
          <cell r="K992">
            <v>1</v>
          </cell>
        </row>
        <row r="993">
          <cell r="K993">
            <v>4</v>
          </cell>
        </row>
        <row r="994">
          <cell r="K994">
            <v>2</v>
          </cell>
        </row>
        <row r="995">
          <cell r="K995">
            <v>2</v>
          </cell>
        </row>
        <row r="996">
          <cell r="K996">
            <v>4</v>
          </cell>
        </row>
        <row r="997">
          <cell r="K997">
            <v>4</v>
          </cell>
        </row>
        <row r="998">
          <cell r="K998">
            <v>3</v>
          </cell>
        </row>
        <row r="999">
          <cell r="K999">
            <v>3</v>
          </cell>
        </row>
        <row r="1000">
          <cell r="K1000">
            <v>1</v>
          </cell>
        </row>
        <row r="1001">
          <cell r="K1001">
            <v>3</v>
          </cell>
        </row>
        <row r="1002">
          <cell r="K1002">
            <v>2</v>
          </cell>
        </row>
        <row r="1003">
          <cell r="K1003">
            <v>2</v>
          </cell>
        </row>
        <row r="1004">
          <cell r="K1004">
            <v>2</v>
          </cell>
        </row>
        <row r="1005">
          <cell r="K1005">
            <v>2</v>
          </cell>
        </row>
        <row r="1006">
          <cell r="K1006">
            <v>2</v>
          </cell>
        </row>
        <row r="1007">
          <cell r="K1007">
            <v>2</v>
          </cell>
        </row>
        <row r="1008">
          <cell r="K1008">
            <v>3</v>
          </cell>
        </row>
        <row r="1009">
          <cell r="K1009">
            <v>3</v>
          </cell>
        </row>
        <row r="1010">
          <cell r="K1010">
            <v>2</v>
          </cell>
        </row>
        <row r="1011">
          <cell r="K1011">
            <v>2</v>
          </cell>
        </row>
        <row r="1012">
          <cell r="K1012">
            <v>2</v>
          </cell>
        </row>
        <row r="1013">
          <cell r="K1013">
            <v>2</v>
          </cell>
        </row>
        <row r="1014">
          <cell r="K1014">
            <v>3</v>
          </cell>
        </row>
        <row r="1015">
          <cell r="K1015">
            <v>2</v>
          </cell>
        </row>
        <row r="1016">
          <cell r="K1016">
            <v>4</v>
          </cell>
        </row>
        <row r="1017">
          <cell r="K1017">
            <v>2</v>
          </cell>
        </row>
        <row r="1018">
          <cell r="K1018">
            <v>2</v>
          </cell>
        </row>
        <row r="1019">
          <cell r="K1019">
            <v>2</v>
          </cell>
        </row>
        <row r="1020">
          <cell r="K1020">
            <v>4</v>
          </cell>
        </row>
        <row r="1021">
          <cell r="K1021">
            <v>1</v>
          </cell>
        </row>
        <row r="1022">
          <cell r="K1022">
            <v>4</v>
          </cell>
        </row>
        <row r="1023">
          <cell r="K1023">
            <v>2</v>
          </cell>
        </row>
        <row r="1024">
          <cell r="K1024">
            <v>3</v>
          </cell>
        </row>
        <row r="1025">
          <cell r="K1025">
            <v>3</v>
          </cell>
        </row>
        <row r="1026">
          <cell r="K1026">
            <v>2</v>
          </cell>
        </row>
        <row r="1027">
          <cell r="K1027">
            <v>2</v>
          </cell>
        </row>
        <row r="1028">
          <cell r="K1028">
            <v>2</v>
          </cell>
        </row>
        <row r="1029">
          <cell r="K1029">
            <v>2</v>
          </cell>
        </row>
        <row r="1030">
          <cell r="K1030">
            <v>4</v>
          </cell>
        </row>
        <row r="1031">
          <cell r="K1031">
            <v>2</v>
          </cell>
        </row>
        <row r="1032">
          <cell r="K1032">
            <v>3</v>
          </cell>
        </row>
        <row r="1033">
          <cell r="K1033">
            <v>1</v>
          </cell>
        </row>
        <row r="1034">
          <cell r="K1034">
            <v>3</v>
          </cell>
        </row>
        <row r="1035">
          <cell r="K1035">
            <v>1</v>
          </cell>
        </row>
        <row r="1036">
          <cell r="K1036">
            <v>1</v>
          </cell>
        </row>
        <row r="1037">
          <cell r="K1037">
            <v>1</v>
          </cell>
        </row>
        <row r="1038">
          <cell r="K1038">
            <v>2</v>
          </cell>
        </row>
        <row r="1039">
          <cell r="K1039">
            <v>1</v>
          </cell>
        </row>
        <row r="1040">
          <cell r="K1040">
            <v>1</v>
          </cell>
        </row>
        <row r="1041">
          <cell r="K1041">
            <v>2</v>
          </cell>
        </row>
        <row r="1042">
          <cell r="K1042">
            <v>2</v>
          </cell>
        </row>
        <row r="1043">
          <cell r="K1043">
            <v>2</v>
          </cell>
        </row>
        <row r="1044">
          <cell r="K1044">
            <v>1</v>
          </cell>
        </row>
        <row r="1045">
          <cell r="K1045">
            <v>2</v>
          </cell>
        </row>
        <row r="1046">
          <cell r="K1046">
            <v>4</v>
          </cell>
        </row>
        <row r="1047">
          <cell r="K1047">
            <v>4</v>
          </cell>
        </row>
        <row r="1048">
          <cell r="K1048">
            <v>2</v>
          </cell>
        </row>
        <row r="1049">
          <cell r="K1049">
            <v>2</v>
          </cell>
        </row>
        <row r="1050">
          <cell r="K1050">
            <v>4</v>
          </cell>
        </row>
        <row r="1051">
          <cell r="K1051">
            <v>2</v>
          </cell>
        </row>
        <row r="1052">
          <cell r="K1052">
            <v>2</v>
          </cell>
        </row>
        <row r="1053">
          <cell r="K1053">
            <v>1</v>
          </cell>
        </row>
        <row r="1054">
          <cell r="K1054">
            <v>3</v>
          </cell>
        </row>
        <row r="1055">
          <cell r="K1055">
            <v>2</v>
          </cell>
        </row>
        <row r="1056">
          <cell r="K1056">
            <v>2</v>
          </cell>
        </row>
        <row r="1057">
          <cell r="K1057">
            <v>2</v>
          </cell>
        </row>
        <row r="1058">
          <cell r="K1058">
            <v>2</v>
          </cell>
        </row>
        <row r="1059">
          <cell r="K1059">
            <v>4</v>
          </cell>
        </row>
        <row r="1060">
          <cell r="K1060">
            <v>3</v>
          </cell>
        </row>
        <row r="1061">
          <cell r="K1061">
            <v>1</v>
          </cell>
        </row>
        <row r="1062">
          <cell r="K1062">
            <v>4</v>
          </cell>
        </row>
        <row r="1063">
          <cell r="K1063">
            <v>1</v>
          </cell>
        </row>
        <row r="1064">
          <cell r="K1064">
            <v>1</v>
          </cell>
        </row>
        <row r="1065">
          <cell r="K1065">
            <v>4</v>
          </cell>
        </row>
        <row r="1066">
          <cell r="K1066">
            <v>4</v>
          </cell>
        </row>
        <row r="1067">
          <cell r="K1067">
            <v>2</v>
          </cell>
        </row>
        <row r="1068">
          <cell r="K1068">
            <v>2</v>
          </cell>
        </row>
        <row r="1069">
          <cell r="K1069">
            <v>4</v>
          </cell>
        </row>
        <row r="1070">
          <cell r="K1070">
            <v>2</v>
          </cell>
        </row>
        <row r="1071">
          <cell r="K1071">
            <v>2</v>
          </cell>
        </row>
        <row r="1072">
          <cell r="K1072">
            <v>1</v>
          </cell>
        </row>
        <row r="1073">
          <cell r="K1073">
            <v>1</v>
          </cell>
        </row>
        <row r="1074">
          <cell r="K1074">
            <v>2</v>
          </cell>
        </row>
        <row r="1075">
          <cell r="K1075">
            <v>4</v>
          </cell>
        </row>
        <row r="1076">
          <cell r="K1076">
            <v>1</v>
          </cell>
        </row>
        <row r="1077">
          <cell r="K1077">
            <v>2</v>
          </cell>
        </row>
        <row r="1078">
          <cell r="K1078">
            <v>3</v>
          </cell>
        </row>
        <row r="1079">
          <cell r="K1079">
            <v>1</v>
          </cell>
        </row>
        <row r="1080">
          <cell r="K1080">
            <v>4</v>
          </cell>
        </row>
        <row r="1081">
          <cell r="K1081">
            <v>3</v>
          </cell>
        </row>
        <row r="1082">
          <cell r="K1082">
            <v>4</v>
          </cell>
        </row>
        <row r="1083">
          <cell r="K1083">
            <v>1</v>
          </cell>
        </row>
        <row r="1084">
          <cell r="K1084">
            <v>3</v>
          </cell>
        </row>
        <row r="1085">
          <cell r="K1085">
            <v>4</v>
          </cell>
        </row>
        <row r="1086">
          <cell r="K1086">
            <v>2</v>
          </cell>
        </row>
        <row r="1087">
          <cell r="K1087">
            <v>1</v>
          </cell>
        </row>
        <row r="1088">
          <cell r="K1088">
            <v>2</v>
          </cell>
        </row>
        <row r="1089">
          <cell r="K1089">
            <v>2</v>
          </cell>
        </row>
        <row r="1090">
          <cell r="K1090">
            <v>2</v>
          </cell>
        </row>
        <row r="1091">
          <cell r="K1091">
            <v>1</v>
          </cell>
        </row>
        <row r="1092">
          <cell r="K1092">
            <v>4</v>
          </cell>
        </row>
        <row r="1093">
          <cell r="K1093">
            <v>1</v>
          </cell>
        </row>
        <row r="1094">
          <cell r="K1094">
            <v>1</v>
          </cell>
        </row>
        <row r="1095">
          <cell r="K1095">
            <v>4</v>
          </cell>
        </row>
        <row r="1096">
          <cell r="K1096">
            <v>2</v>
          </cell>
        </row>
        <row r="1097">
          <cell r="K1097">
            <v>2</v>
          </cell>
        </row>
        <row r="1098">
          <cell r="K1098">
            <v>3</v>
          </cell>
        </row>
        <row r="1099">
          <cell r="K1099">
            <v>3</v>
          </cell>
        </row>
        <row r="1100">
          <cell r="K1100">
            <v>2</v>
          </cell>
        </row>
        <row r="1101">
          <cell r="K1101">
            <v>4</v>
          </cell>
        </row>
        <row r="1102">
          <cell r="K1102">
            <v>2</v>
          </cell>
        </row>
        <row r="1103">
          <cell r="K1103">
            <v>4</v>
          </cell>
        </row>
        <row r="1104">
          <cell r="K1104">
            <v>2</v>
          </cell>
        </row>
        <row r="1105">
          <cell r="K1105">
            <v>1</v>
          </cell>
        </row>
        <row r="1106">
          <cell r="K1106">
            <v>2</v>
          </cell>
        </row>
        <row r="1107">
          <cell r="K1107">
            <v>4</v>
          </cell>
        </row>
        <row r="1108">
          <cell r="K1108">
            <v>1</v>
          </cell>
        </row>
        <row r="1109">
          <cell r="K1109">
            <v>4</v>
          </cell>
        </row>
        <row r="1110">
          <cell r="K1110">
            <v>1</v>
          </cell>
        </row>
        <row r="1111">
          <cell r="K1111">
            <v>2</v>
          </cell>
        </row>
        <row r="1112">
          <cell r="K1112">
            <v>1</v>
          </cell>
        </row>
        <row r="1113">
          <cell r="K1113">
            <v>2</v>
          </cell>
        </row>
        <row r="1114">
          <cell r="K1114">
            <v>1</v>
          </cell>
        </row>
        <row r="1115">
          <cell r="K1115">
            <v>4</v>
          </cell>
        </row>
        <row r="1116">
          <cell r="K1116">
            <v>2</v>
          </cell>
        </row>
        <row r="1117">
          <cell r="K1117">
            <v>4</v>
          </cell>
        </row>
        <row r="1118">
          <cell r="K1118">
            <v>1</v>
          </cell>
        </row>
        <row r="1119">
          <cell r="K1119">
            <v>2</v>
          </cell>
        </row>
        <row r="1120">
          <cell r="K1120">
            <v>1</v>
          </cell>
        </row>
        <row r="1121">
          <cell r="K1121">
            <v>2</v>
          </cell>
        </row>
        <row r="1122">
          <cell r="K1122">
            <v>1</v>
          </cell>
        </row>
        <row r="1123">
          <cell r="K1123">
            <v>4</v>
          </cell>
        </row>
        <row r="1124">
          <cell r="K1124">
            <v>4</v>
          </cell>
        </row>
        <row r="1125">
          <cell r="K1125">
            <v>4</v>
          </cell>
        </row>
        <row r="1126">
          <cell r="K1126">
            <v>2</v>
          </cell>
        </row>
        <row r="1127">
          <cell r="K1127">
            <v>4</v>
          </cell>
        </row>
        <row r="1128">
          <cell r="K1128">
            <v>2</v>
          </cell>
        </row>
        <row r="1129">
          <cell r="K1129">
            <v>1</v>
          </cell>
        </row>
        <row r="1130">
          <cell r="K1130">
            <v>1</v>
          </cell>
        </row>
        <row r="1131">
          <cell r="K1131">
            <v>4</v>
          </cell>
        </row>
        <row r="1132">
          <cell r="K1132">
            <v>2</v>
          </cell>
        </row>
        <row r="1133">
          <cell r="K1133">
            <v>1</v>
          </cell>
        </row>
        <row r="1134">
          <cell r="K1134">
            <v>1</v>
          </cell>
        </row>
        <row r="1135">
          <cell r="K1135">
            <v>2</v>
          </cell>
        </row>
        <row r="1136">
          <cell r="K1136">
            <v>4</v>
          </cell>
        </row>
        <row r="1137">
          <cell r="K1137">
            <v>2</v>
          </cell>
        </row>
        <row r="1138">
          <cell r="K1138">
            <v>2</v>
          </cell>
        </row>
        <row r="1139">
          <cell r="K1139">
            <v>1</v>
          </cell>
        </row>
        <row r="1140">
          <cell r="K1140">
            <v>1</v>
          </cell>
        </row>
        <row r="1141">
          <cell r="K1141">
            <v>4</v>
          </cell>
        </row>
        <row r="1142">
          <cell r="K1142">
            <v>4</v>
          </cell>
        </row>
        <row r="1143">
          <cell r="K1143">
            <v>2</v>
          </cell>
        </row>
        <row r="1144">
          <cell r="K1144">
            <v>1</v>
          </cell>
        </row>
        <row r="1145">
          <cell r="K1145">
            <v>1</v>
          </cell>
        </row>
        <row r="1146">
          <cell r="K1146">
            <v>1</v>
          </cell>
        </row>
        <row r="1147">
          <cell r="K1147">
            <v>1</v>
          </cell>
        </row>
        <row r="1148">
          <cell r="K1148">
            <v>4</v>
          </cell>
        </row>
        <row r="1149">
          <cell r="K1149">
            <v>4</v>
          </cell>
        </row>
        <row r="1150">
          <cell r="K1150">
            <v>4</v>
          </cell>
        </row>
        <row r="1151">
          <cell r="K1151">
            <v>4</v>
          </cell>
        </row>
        <row r="1152">
          <cell r="K1152">
            <v>4</v>
          </cell>
        </row>
        <row r="1153">
          <cell r="K1153">
            <v>4</v>
          </cell>
        </row>
        <row r="1154">
          <cell r="K1154">
            <v>1</v>
          </cell>
        </row>
        <row r="1155">
          <cell r="K1155">
            <v>1</v>
          </cell>
        </row>
        <row r="1156">
          <cell r="K1156">
            <v>1</v>
          </cell>
        </row>
        <row r="1157">
          <cell r="K1157">
            <v>4</v>
          </cell>
        </row>
        <row r="1158">
          <cell r="K1158">
            <v>1</v>
          </cell>
        </row>
        <row r="1159">
          <cell r="K1159">
            <v>1</v>
          </cell>
        </row>
        <row r="1160">
          <cell r="K1160">
            <v>4</v>
          </cell>
        </row>
        <row r="1161">
          <cell r="K1161">
            <v>4</v>
          </cell>
        </row>
        <row r="1162">
          <cell r="K1162">
            <v>3</v>
          </cell>
        </row>
        <row r="1163">
          <cell r="K1163">
            <v>1</v>
          </cell>
        </row>
        <row r="1164">
          <cell r="K1164">
            <v>1</v>
          </cell>
        </row>
        <row r="1165">
          <cell r="K1165">
            <v>1</v>
          </cell>
        </row>
        <row r="1166">
          <cell r="K1166">
            <v>1</v>
          </cell>
        </row>
        <row r="1167">
          <cell r="K1167">
            <v>1</v>
          </cell>
        </row>
        <row r="1168">
          <cell r="K1168">
            <v>1</v>
          </cell>
        </row>
        <row r="1169">
          <cell r="K1169">
            <v>4</v>
          </cell>
        </row>
        <row r="1170">
          <cell r="K1170">
            <v>2</v>
          </cell>
        </row>
        <row r="1171">
          <cell r="K1171">
            <v>2</v>
          </cell>
        </row>
        <row r="1172">
          <cell r="K1172">
            <v>3</v>
          </cell>
        </row>
        <row r="1173">
          <cell r="K1173">
            <v>3</v>
          </cell>
        </row>
        <row r="1174">
          <cell r="K1174">
            <v>2</v>
          </cell>
        </row>
        <row r="1175">
          <cell r="K1175">
            <v>2</v>
          </cell>
        </row>
        <row r="1176">
          <cell r="K1176">
            <v>2</v>
          </cell>
        </row>
        <row r="1177">
          <cell r="K1177">
            <v>3</v>
          </cell>
        </row>
        <row r="1178">
          <cell r="K1178">
            <v>2</v>
          </cell>
        </row>
        <row r="1179">
          <cell r="K1179">
            <v>1</v>
          </cell>
        </row>
        <row r="1180">
          <cell r="K1180">
            <v>3</v>
          </cell>
        </row>
        <row r="1181">
          <cell r="K1181">
            <v>4</v>
          </cell>
        </row>
        <row r="1182">
          <cell r="K1182">
            <v>2</v>
          </cell>
        </row>
        <row r="1183">
          <cell r="K1183">
            <v>4</v>
          </cell>
        </row>
        <row r="1184">
          <cell r="K1184">
            <v>1</v>
          </cell>
        </row>
        <row r="1185">
          <cell r="K1185">
            <v>1</v>
          </cell>
        </row>
        <row r="1186">
          <cell r="K1186">
            <v>4</v>
          </cell>
        </row>
        <row r="1187">
          <cell r="K1187">
            <v>2</v>
          </cell>
        </row>
        <row r="1188">
          <cell r="K1188">
            <v>2</v>
          </cell>
        </row>
        <row r="1189">
          <cell r="K1189">
            <v>2</v>
          </cell>
        </row>
        <row r="1190">
          <cell r="K1190">
            <v>3</v>
          </cell>
        </row>
        <row r="1191">
          <cell r="K1191">
            <v>3</v>
          </cell>
        </row>
        <row r="1192">
          <cell r="K1192">
            <v>3</v>
          </cell>
        </row>
        <row r="1193">
          <cell r="K1193">
            <v>2</v>
          </cell>
        </row>
        <row r="1194">
          <cell r="K1194">
            <v>4</v>
          </cell>
        </row>
        <row r="1195">
          <cell r="K1195">
            <v>1</v>
          </cell>
        </row>
        <row r="1196">
          <cell r="K1196">
            <v>2</v>
          </cell>
        </row>
        <row r="1197">
          <cell r="K1197">
            <v>3</v>
          </cell>
        </row>
        <row r="1198">
          <cell r="K1198">
            <v>1</v>
          </cell>
        </row>
        <row r="1199">
          <cell r="K1199">
            <v>3</v>
          </cell>
        </row>
        <row r="1200">
          <cell r="K1200">
            <v>3</v>
          </cell>
        </row>
        <row r="1201">
          <cell r="K1201">
            <v>2</v>
          </cell>
        </row>
        <row r="1202">
          <cell r="K1202">
            <v>3</v>
          </cell>
        </row>
        <row r="1203">
          <cell r="K1203">
            <v>2</v>
          </cell>
        </row>
        <row r="1204">
          <cell r="K1204">
            <v>2</v>
          </cell>
        </row>
        <row r="1205">
          <cell r="K1205">
            <v>2</v>
          </cell>
        </row>
        <row r="1206">
          <cell r="K1206">
            <v>2</v>
          </cell>
        </row>
        <row r="1207">
          <cell r="K1207">
            <v>2</v>
          </cell>
        </row>
        <row r="1208">
          <cell r="K1208">
            <v>2</v>
          </cell>
        </row>
        <row r="1209">
          <cell r="K1209" t="e">
            <v>#N/A</v>
          </cell>
        </row>
        <row r="1210">
          <cell r="K1210">
            <v>3</v>
          </cell>
        </row>
        <row r="1211">
          <cell r="K1211">
            <v>2</v>
          </cell>
        </row>
        <row r="1212">
          <cell r="K1212">
            <v>2</v>
          </cell>
        </row>
        <row r="1213">
          <cell r="K1213">
            <v>4</v>
          </cell>
        </row>
        <row r="1214">
          <cell r="K1214">
            <v>2</v>
          </cell>
        </row>
        <row r="1215">
          <cell r="K1215">
            <v>3</v>
          </cell>
        </row>
        <row r="1216">
          <cell r="K1216">
            <v>2</v>
          </cell>
        </row>
        <row r="1217">
          <cell r="K1217">
            <v>2</v>
          </cell>
        </row>
        <row r="1218">
          <cell r="K1218">
            <v>3</v>
          </cell>
        </row>
        <row r="1219">
          <cell r="K1219">
            <v>2</v>
          </cell>
        </row>
        <row r="1220">
          <cell r="K1220">
            <v>2</v>
          </cell>
        </row>
        <row r="1221">
          <cell r="K1221">
            <v>2</v>
          </cell>
        </row>
        <row r="1222">
          <cell r="K1222">
            <v>3</v>
          </cell>
        </row>
        <row r="1223">
          <cell r="K1223">
            <v>2</v>
          </cell>
        </row>
        <row r="1224">
          <cell r="K1224">
            <v>2</v>
          </cell>
        </row>
        <row r="1225">
          <cell r="K1225">
            <v>2</v>
          </cell>
        </row>
        <row r="1226">
          <cell r="K1226">
            <v>2</v>
          </cell>
        </row>
        <row r="1227">
          <cell r="K1227">
            <v>2</v>
          </cell>
        </row>
        <row r="1228">
          <cell r="K1228">
            <v>2</v>
          </cell>
        </row>
        <row r="1229">
          <cell r="K1229">
            <v>3</v>
          </cell>
        </row>
        <row r="1230">
          <cell r="K1230">
            <v>3</v>
          </cell>
        </row>
        <row r="1231">
          <cell r="K1231">
            <v>3</v>
          </cell>
        </row>
        <row r="1232">
          <cell r="K1232">
            <v>3</v>
          </cell>
        </row>
        <row r="1233">
          <cell r="K1233">
            <v>2</v>
          </cell>
        </row>
        <row r="1234">
          <cell r="K1234">
            <v>3</v>
          </cell>
        </row>
        <row r="1235">
          <cell r="K1235">
            <v>3</v>
          </cell>
        </row>
        <row r="1236">
          <cell r="K1236">
            <v>3</v>
          </cell>
        </row>
        <row r="1237">
          <cell r="K1237">
            <v>2</v>
          </cell>
        </row>
        <row r="1238">
          <cell r="K1238">
            <v>2</v>
          </cell>
        </row>
        <row r="1239">
          <cell r="K1239">
            <v>2</v>
          </cell>
        </row>
        <row r="1240">
          <cell r="K1240">
            <v>3</v>
          </cell>
        </row>
        <row r="1241">
          <cell r="K1241">
            <v>4</v>
          </cell>
        </row>
        <row r="1242">
          <cell r="K1242">
            <v>2</v>
          </cell>
        </row>
        <row r="1243">
          <cell r="K1243">
            <v>2</v>
          </cell>
        </row>
        <row r="1244">
          <cell r="K1244">
            <v>2</v>
          </cell>
        </row>
        <row r="1245">
          <cell r="K1245">
            <v>2</v>
          </cell>
        </row>
        <row r="1246">
          <cell r="K1246">
            <v>2</v>
          </cell>
        </row>
        <row r="1247">
          <cell r="K1247">
            <v>2</v>
          </cell>
        </row>
        <row r="1248">
          <cell r="K1248">
            <v>3</v>
          </cell>
        </row>
        <row r="1249">
          <cell r="K1249">
            <v>2</v>
          </cell>
        </row>
        <row r="1250">
          <cell r="K1250">
            <v>3</v>
          </cell>
        </row>
        <row r="1251">
          <cell r="K1251">
            <v>2</v>
          </cell>
        </row>
        <row r="1252">
          <cell r="K1252">
            <v>2</v>
          </cell>
        </row>
        <row r="1253">
          <cell r="K1253">
            <v>2</v>
          </cell>
        </row>
        <row r="1254">
          <cell r="K1254">
            <v>2</v>
          </cell>
        </row>
        <row r="1255">
          <cell r="K1255">
            <v>2</v>
          </cell>
        </row>
        <row r="1256">
          <cell r="K1256">
            <v>4</v>
          </cell>
        </row>
        <row r="1257">
          <cell r="K1257">
            <v>3</v>
          </cell>
        </row>
        <row r="1258">
          <cell r="K1258">
            <v>3</v>
          </cell>
        </row>
        <row r="1259">
          <cell r="K1259">
            <v>3</v>
          </cell>
        </row>
        <row r="1260">
          <cell r="K1260">
            <v>2</v>
          </cell>
        </row>
        <row r="1261">
          <cell r="K1261">
            <v>2</v>
          </cell>
        </row>
        <row r="1262">
          <cell r="K1262">
            <v>2</v>
          </cell>
        </row>
        <row r="1263">
          <cell r="K1263">
            <v>4</v>
          </cell>
        </row>
        <row r="1264">
          <cell r="K1264">
            <v>2</v>
          </cell>
        </row>
        <row r="1265">
          <cell r="K1265">
            <v>2</v>
          </cell>
        </row>
        <row r="1266">
          <cell r="K1266">
            <v>3</v>
          </cell>
        </row>
        <row r="1267">
          <cell r="K1267">
            <v>2</v>
          </cell>
        </row>
        <row r="1268">
          <cell r="K1268">
            <v>2</v>
          </cell>
        </row>
        <row r="1269">
          <cell r="K1269">
            <v>2</v>
          </cell>
        </row>
        <row r="1270">
          <cell r="K1270">
            <v>2</v>
          </cell>
        </row>
        <row r="1271">
          <cell r="K1271">
            <v>3</v>
          </cell>
        </row>
        <row r="1272">
          <cell r="K1272">
            <v>2</v>
          </cell>
        </row>
        <row r="1273">
          <cell r="K1273">
            <v>3</v>
          </cell>
        </row>
        <row r="1274">
          <cell r="K1274">
            <v>2</v>
          </cell>
        </row>
        <row r="1275">
          <cell r="K1275">
            <v>2</v>
          </cell>
        </row>
        <row r="1276">
          <cell r="K1276">
            <v>3</v>
          </cell>
        </row>
        <row r="1277">
          <cell r="K1277">
            <v>2</v>
          </cell>
        </row>
        <row r="1278">
          <cell r="K1278">
            <v>3</v>
          </cell>
        </row>
        <row r="1279">
          <cell r="K1279">
            <v>2</v>
          </cell>
        </row>
        <row r="1280">
          <cell r="K1280">
            <v>3</v>
          </cell>
        </row>
        <row r="1281">
          <cell r="K1281">
            <v>3</v>
          </cell>
        </row>
        <row r="1282">
          <cell r="K1282">
            <v>3</v>
          </cell>
        </row>
        <row r="1283">
          <cell r="K1283">
            <v>3</v>
          </cell>
        </row>
        <row r="1284">
          <cell r="K1284">
            <v>2</v>
          </cell>
        </row>
        <row r="1285">
          <cell r="K1285">
            <v>2</v>
          </cell>
        </row>
        <row r="1286">
          <cell r="K1286">
            <v>2</v>
          </cell>
        </row>
        <row r="1287">
          <cell r="K1287">
            <v>4</v>
          </cell>
        </row>
        <row r="1288">
          <cell r="K1288">
            <v>2</v>
          </cell>
        </row>
        <row r="1289">
          <cell r="K1289">
            <v>1</v>
          </cell>
        </row>
        <row r="1290">
          <cell r="K1290">
            <v>2</v>
          </cell>
        </row>
        <row r="1291">
          <cell r="K1291">
            <v>2</v>
          </cell>
        </row>
        <row r="1292">
          <cell r="K1292">
            <v>3</v>
          </cell>
        </row>
        <row r="1293">
          <cell r="K1293">
            <v>1</v>
          </cell>
        </row>
        <row r="1294">
          <cell r="K1294">
            <v>1</v>
          </cell>
        </row>
        <row r="1295">
          <cell r="K1295">
            <v>1</v>
          </cell>
        </row>
        <row r="1296">
          <cell r="K1296">
            <v>3</v>
          </cell>
        </row>
        <row r="1297">
          <cell r="K1297">
            <v>2</v>
          </cell>
        </row>
        <row r="1298">
          <cell r="K1298">
            <v>1</v>
          </cell>
        </row>
        <row r="1299">
          <cell r="K1299">
            <v>2</v>
          </cell>
        </row>
        <row r="1300">
          <cell r="K1300">
            <v>1</v>
          </cell>
        </row>
        <row r="1301">
          <cell r="K1301">
            <v>3</v>
          </cell>
        </row>
        <row r="1302">
          <cell r="K1302">
            <v>4</v>
          </cell>
        </row>
        <row r="1303">
          <cell r="K1303">
            <v>2</v>
          </cell>
        </row>
        <row r="1304">
          <cell r="K1304">
            <v>2</v>
          </cell>
        </row>
        <row r="1305">
          <cell r="K1305">
            <v>2</v>
          </cell>
        </row>
        <row r="1306">
          <cell r="K1306">
            <v>2</v>
          </cell>
        </row>
        <row r="1307">
          <cell r="K1307">
            <v>3</v>
          </cell>
        </row>
        <row r="1308">
          <cell r="K1308">
            <v>2</v>
          </cell>
        </row>
        <row r="1309">
          <cell r="K1309">
            <v>2</v>
          </cell>
        </row>
        <row r="1310">
          <cell r="K1310">
            <v>2</v>
          </cell>
        </row>
        <row r="1311">
          <cell r="K1311">
            <v>2</v>
          </cell>
        </row>
        <row r="1312">
          <cell r="K1312">
            <v>2</v>
          </cell>
        </row>
        <row r="1313">
          <cell r="K1313">
            <v>2</v>
          </cell>
        </row>
        <row r="1314">
          <cell r="K1314">
            <v>2</v>
          </cell>
        </row>
        <row r="1315">
          <cell r="K1315">
            <v>2</v>
          </cell>
        </row>
        <row r="1316">
          <cell r="K1316">
            <v>2</v>
          </cell>
        </row>
        <row r="1317">
          <cell r="K1317">
            <v>2</v>
          </cell>
        </row>
        <row r="1318">
          <cell r="K1318">
            <v>3</v>
          </cell>
        </row>
        <row r="1319">
          <cell r="K1319">
            <v>3</v>
          </cell>
        </row>
        <row r="1320">
          <cell r="K1320">
            <v>2</v>
          </cell>
        </row>
        <row r="1321">
          <cell r="K1321">
            <v>2</v>
          </cell>
        </row>
        <row r="1322">
          <cell r="K1322">
            <v>2</v>
          </cell>
        </row>
        <row r="1323">
          <cell r="K1323">
            <v>3</v>
          </cell>
        </row>
        <row r="1324">
          <cell r="K1324">
            <v>1</v>
          </cell>
        </row>
        <row r="1325">
          <cell r="K1325">
            <v>2</v>
          </cell>
        </row>
        <row r="1326">
          <cell r="K1326">
            <v>4</v>
          </cell>
        </row>
        <row r="1327">
          <cell r="K1327">
            <v>3</v>
          </cell>
        </row>
        <row r="1328">
          <cell r="K1328">
            <v>3</v>
          </cell>
        </row>
        <row r="1329">
          <cell r="K1329">
            <v>2</v>
          </cell>
        </row>
        <row r="1330">
          <cell r="K1330">
            <v>3</v>
          </cell>
        </row>
        <row r="1331">
          <cell r="K1331">
            <v>2</v>
          </cell>
        </row>
        <row r="1332">
          <cell r="K1332">
            <v>2</v>
          </cell>
        </row>
        <row r="1333">
          <cell r="K1333">
            <v>2</v>
          </cell>
        </row>
        <row r="1334">
          <cell r="K1334">
            <v>4</v>
          </cell>
        </row>
        <row r="1335">
          <cell r="K1335">
            <v>2</v>
          </cell>
        </row>
        <row r="1336">
          <cell r="K1336">
            <v>2</v>
          </cell>
        </row>
        <row r="1337">
          <cell r="K1337">
            <v>2</v>
          </cell>
        </row>
        <row r="1338">
          <cell r="K1338">
            <v>3</v>
          </cell>
        </row>
        <row r="1339">
          <cell r="K1339">
            <v>2</v>
          </cell>
        </row>
        <row r="1340">
          <cell r="K1340">
            <v>2</v>
          </cell>
        </row>
        <row r="1341">
          <cell r="K1341">
            <v>4</v>
          </cell>
        </row>
        <row r="1342">
          <cell r="K1342">
            <v>3</v>
          </cell>
        </row>
        <row r="1343">
          <cell r="K1343">
            <v>2</v>
          </cell>
        </row>
        <row r="1344">
          <cell r="K1344">
            <v>3</v>
          </cell>
        </row>
        <row r="1345">
          <cell r="K1345">
            <v>2</v>
          </cell>
        </row>
        <row r="1346">
          <cell r="K1346">
            <v>2</v>
          </cell>
        </row>
        <row r="1347">
          <cell r="K1347">
            <v>3</v>
          </cell>
        </row>
        <row r="1348">
          <cell r="K1348">
            <v>2</v>
          </cell>
        </row>
        <row r="1349">
          <cell r="K1349">
            <v>2</v>
          </cell>
        </row>
        <row r="1350">
          <cell r="K1350">
            <v>2</v>
          </cell>
        </row>
        <row r="1351">
          <cell r="K1351">
            <v>2</v>
          </cell>
        </row>
        <row r="1352">
          <cell r="K1352">
            <v>4</v>
          </cell>
        </row>
        <row r="1353">
          <cell r="K1353">
            <v>2</v>
          </cell>
        </row>
        <row r="1354">
          <cell r="K1354">
            <v>2</v>
          </cell>
        </row>
        <row r="1355">
          <cell r="K1355">
            <v>2</v>
          </cell>
        </row>
        <row r="1356">
          <cell r="K1356">
            <v>2</v>
          </cell>
        </row>
        <row r="1357">
          <cell r="K1357">
            <v>3</v>
          </cell>
        </row>
        <row r="1358">
          <cell r="K1358">
            <v>2</v>
          </cell>
        </row>
        <row r="1359">
          <cell r="K1359">
            <v>1</v>
          </cell>
        </row>
        <row r="1360">
          <cell r="K1360">
            <v>4</v>
          </cell>
        </row>
        <row r="1361">
          <cell r="K1361">
            <v>1</v>
          </cell>
        </row>
        <row r="1362">
          <cell r="K1362">
            <v>4</v>
          </cell>
        </row>
        <row r="1363">
          <cell r="K1363">
            <v>2</v>
          </cell>
        </row>
        <row r="1364">
          <cell r="K1364">
            <v>3</v>
          </cell>
        </row>
        <row r="1365">
          <cell r="K1365">
            <v>4</v>
          </cell>
        </row>
        <row r="1366">
          <cell r="K1366">
            <v>3</v>
          </cell>
        </row>
        <row r="1367">
          <cell r="K1367">
            <v>2</v>
          </cell>
        </row>
        <row r="1368">
          <cell r="K1368">
            <v>2</v>
          </cell>
        </row>
        <row r="1369">
          <cell r="K1369">
            <v>2</v>
          </cell>
        </row>
        <row r="1370">
          <cell r="K1370">
            <v>3</v>
          </cell>
        </row>
        <row r="1371">
          <cell r="K1371">
            <v>2</v>
          </cell>
        </row>
        <row r="1372">
          <cell r="K1372">
            <v>2</v>
          </cell>
        </row>
        <row r="1373">
          <cell r="K1373">
            <v>2</v>
          </cell>
        </row>
        <row r="1374">
          <cell r="K1374">
            <v>2</v>
          </cell>
        </row>
        <row r="1375">
          <cell r="K1375">
            <v>2</v>
          </cell>
        </row>
        <row r="1376">
          <cell r="K1376">
            <v>2</v>
          </cell>
        </row>
        <row r="1377">
          <cell r="K1377">
            <v>3</v>
          </cell>
        </row>
        <row r="1378">
          <cell r="K1378">
            <v>3</v>
          </cell>
        </row>
        <row r="1379">
          <cell r="K1379">
            <v>3</v>
          </cell>
        </row>
        <row r="1380">
          <cell r="K1380">
            <v>2</v>
          </cell>
        </row>
        <row r="1381">
          <cell r="K1381">
            <v>2</v>
          </cell>
        </row>
        <row r="1382">
          <cell r="K1382">
            <v>2</v>
          </cell>
        </row>
        <row r="1383">
          <cell r="K1383">
            <v>3</v>
          </cell>
        </row>
        <row r="1384">
          <cell r="K1384">
            <v>3</v>
          </cell>
        </row>
        <row r="1385">
          <cell r="K1385">
            <v>2</v>
          </cell>
        </row>
        <row r="1386">
          <cell r="K1386">
            <v>3</v>
          </cell>
        </row>
        <row r="1387">
          <cell r="K1387">
            <v>2</v>
          </cell>
        </row>
        <row r="1388">
          <cell r="K1388">
            <v>3</v>
          </cell>
        </row>
        <row r="1389">
          <cell r="K1389">
            <v>2</v>
          </cell>
        </row>
        <row r="1390">
          <cell r="K1390">
            <v>2</v>
          </cell>
        </row>
        <row r="1391">
          <cell r="K1391">
            <v>3</v>
          </cell>
        </row>
        <row r="1392">
          <cell r="K1392">
            <v>4</v>
          </cell>
        </row>
        <row r="1393">
          <cell r="K1393">
            <v>2</v>
          </cell>
        </row>
        <row r="1394">
          <cell r="K1394">
            <v>2</v>
          </cell>
        </row>
        <row r="1395">
          <cell r="K1395">
            <v>3</v>
          </cell>
        </row>
        <row r="1396">
          <cell r="K1396">
            <v>2</v>
          </cell>
        </row>
        <row r="1397">
          <cell r="K1397">
            <v>3</v>
          </cell>
        </row>
        <row r="1398">
          <cell r="K1398">
            <v>3</v>
          </cell>
        </row>
        <row r="1399">
          <cell r="K1399">
            <v>2</v>
          </cell>
        </row>
        <row r="1400">
          <cell r="K1400">
            <v>2</v>
          </cell>
        </row>
        <row r="1401">
          <cell r="K1401">
            <v>4</v>
          </cell>
        </row>
        <row r="1402">
          <cell r="K1402">
            <v>2</v>
          </cell>
        </row>
        <row r="1403">
          <cell r="K1403">
            <v>2</v>
          </cell>
        </row>
        <row r="1404">
          <cell r="K1404">
            <v>3</v>
          </cell>
        </row>
        <row r="1405">
          <cell r="K1405">
            <v>2</v>
          </cell>
        </row>
        <row r="1406">
          <cell r="K1406">
            <v>2</v>
          </cell>
        </row>
        <row r="1407">
          <cell r="K1407">
            <v>2</v>
          </cell>
        </row>
        <row r="1408">
          <cell r="K1408">
            <v>2</v>
          </cell>
        </row>
        <row r="1409">
          <cell r="K1409">
            <v>2</v>
          </cell>
        </row>
        <row r="1410">
          <cell r="K1410">
            <v>3</v>
          </cell>
        </row>
        <row r="1411">
          <cell r="K1411">
            <v>2</v>
          </cell>
        </row>
        <row r="1412">
          <cell r="K1412">
            <v>4</v>
          </cell>
        </row>
        <row r="1413">
          <cell r="K1413">
            <v>3</v>
          </cell>
        </row>
        <row r="1414">
          <cell r="K1414">
            <v>2</v>
          </cell>
        </row>
        <row r="1415">
          <cell r="K1415">
            <v>3</v>
          </cell>
        </row>
        <row r="1416">
          <cell r="K1416">
            <v>2</v>
          </cell>
        </row>
        <row r="1417">
          <cell r="K1417">
            <v>2</v>
          </cell>
        </row>
        <row r="1418">
          <cell r="K1418">
            <v>2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90"/>
  <sheetViews>
    <sheetView tabSelected="1" workbookViewId="0">
      <selection activeCell="C7" sqref="C7"/>
    </sheetView>
  </sheetViews>
  <sheetFormatPr defaultRowHeight="16.5" x14ac:dyDescent="0.25"/>
  <cols>
    <col min="1" max="1" width="12" style="1" customWidth="1"/>
    <col min="2" max="15" width="9" style="42"/>
    <col min="16" max="16" width="9.5" style="42" bestFit="1" customWidth="1"/>
    <col min="17" max="16384" width="9" style="42"/>
  </cols>
  <sheetData>
    <row r="1" spans="1:19" x14ac:dyDescent="0.25">
      <c r="A1" s="1" t="s">
        <v>0</v>
      </c>
    </row>
    <row r="2" spans="1:19" x14ac:dyDescent="0.25">
      <c r="A2" s="1" t="s">
        <v>1</v>
      </c>
      <c r="B2" s="42" t="s">
        <v>2</v>
      </c>
      <c r="C2" s="42" t="s">
        <v>3</v>
      </c>
      <c r="D2" s="42" t="s">
        <v>4</v>
      </c>
      <c r="E2" s="42" t="s">
        <v>5</v>
      </c>
      <c r="F2" s="42" t="s">
        <v>6</v>
      </c>
      <c r="G2" s="42" t="s">
        <v>7</v>
      </c>
      <c r="H2" s="42" t="s">
        <v>8</v>
      </c>
    </row>
    <row r="3" spans="1:19" x14ac:dyDescent="0.25">
      <c r="A3" s="43" t="s">
        <v>1519</v>
      </c>
      <c r="B3" s="42">
        <v>22190</v>
      </c>
      <c r="C3" s="42">
        <v>22466</v>
      </c>
      <c r="D3" s="42">
        <v>22166</v>
      </c>
      <c r="E3" s="42">
        <v>22386</v>
      </c>
      <c r="F3" s="42">
        <f>ABS(C3-D3)/B3*100</f>
        <v>1.35196034249662</v>
      </c>
      <c r="G3" s="42">
        <f>(E3-B3)/B3*100</f>
        <v>0.88328075709779175</v>
      </c>
      <c r="H3" s="42">
        <f>ABS(G3/F3)</f>
        <v>0.65333333333333332</v>
      </c>
      <c r="I3" s="42">
        <f t="shared" ref="I3:I66" si="0">VLOOKUP(_xlfn.PERCENTRANK.EXC(F$4:F$1200,F3),$M$4:$O$13,3,TRUE)</f>
        <v>8</v>
      </c>
      <c r="J3" s="42">
        <f t="shared" ref="J3:J66" si="1">VLOOKUP(H3,$M$17:$O$26,3,TRUE)</f>
        <v>7</v>
      </c>
      <c r="K3" s="42">
        <f t="shared" ref="K3:K66" si="2">IF(I3&gt;=$O$3,IF(J3&gt;=$O$16,4,1),IF(J3&gt;=$O$16,3,2))</f>
        <v>4</v>
      </c>
      <c r="M3" s="42" t="s">
        <v>29</v>
      </c>
      <c r="N3" s="42" t="s">
        <v>30</v>
      </c>
      <c r="O3" s="42">
        <v>6</v>
      </c>
      <c r="Q3" s="42">
        <v>1</v>
      </c>
      <c r="R3" s="42">
        <f>COUNTIF($K$3:$K$2000,Q3)</f>
        <v>269</v>
      </c>
      <c r="S3" s="44">
        <f>R3/$R$7</f>
        <v>0.18077956989247312</v>
      </c>
    </row>
    <row r="4" spans="1:19" x14ac:dyDescent="0.25">
      <c r="A4" s="45" t="s">
        <v>1520</v>
      </c>
      <c r="B4" s="42">
        <v>22047</v>
      </c>
      <c r="C4" s="42">
        <v>22161</v>
      </c>
      <c r="D4" s="42">
        <v>21836</v>
      </c>
      <c r="E4" s="42">
        <v>22018</v>
      </c>
      <c r="F4" s="42">
        <f>ABS(C4-D4)/B4*100</f>
        <v>1.4741234635097746</v>
      </c>
      <c r="G4" s="42">
        <f t="shared" ref="G4:G67" si="3">(E4-B4)/B4*100</f>
        <v>-0.13153717059010295</v>
      </c>
      <c r="H4" s="42">
        <f t="shared" ref="H4:H67" si="4">ABS(G4/F4)</f>
        <v>8.9230769230769211E-2</v>
      </c>
      <c r="I4" s="42">
        <f t="shared" si="0"/>
        <v>8</v>
      </c>
      <c r="J4" s="42">
        <f t="shared" si="1"/>
        <v>1</v>
      </c>
      <c r="K4" s="42">
        <f t="shared" si="2"/>
        <v>1</v>
      </c>
      <c r="M4" s="42">
        <v>0</v>
      </c>
      <c r="N4" s="42">
        <v>0.1</v>
      </c>
      <c r="O4" s="42">
        <v>1</v>
      </c>
      <c r="Q4" s="42">
        <v>2</v>
      </c>
      <c r="R4" s="42">
        <f t="shared" ref="R4:R6" si="5">COUNTIF($K$3:$K$2000,Q4)</f>
        <v>685</v>
      </c>
      <c r="S4" s="44">
        <f t="shared" ref="S4:S6" si="6">R4/$R$7</f>
        <v>0.46034946236559138</v>
      </c>
    </row>
    <row r="5" spans="1:19" x14ac:dyDescent="0.25">
      <c r="A5" s="45" t="s">
        <v>1476</v>
      </c>
      <c r="B5" s="42">
        <v>22441</v>
      </c>
      <c r="C5" s="42">
        <v>22485</v>
      </c>
      <c r="D5" s="42">
        <v>21770</v>
      </c>
      <c r="E5" s="42">
        <v>22020</v>
      </c>
      <c r="F5" s="42">
        <f t="shared" ref="F5:F67" si="7">ABS(C5-D5)/B5*100</f>
        <v>3.1861325252885342</v>
      </c>
      <c r="G5" s="42">
        <f t="shared" si="3"/>
        <v>-1.8760304799251373</v>
      </c>
      <c r="H5" s="42">
        <f t="shared" si="4"/>
        <v>0.58881118881118888</v>
      </c>
      <c r="I5" s="42">
        <f t="shared" si="0"/>
        <v>10</v>
      </c>
      <c r="J5" s="42">
        <f t="shared" si="1"/>
        <v>6</v>
      </c>
      <c r="K5" s="42">
        <f t="shared" si="2"/>
        <v>1</v>
      </c>
      <c r="M5" s="42">
        <v>0.1</v>
      </c>
      <c r="N5" s="42">
        <v>0.2</v>
      </c>
      <c r="O5" s="42">
        <v>2</v>
      </c>
      <c r="Q5" s="42">
        <v>3</v>
      </c>
      <c r="R5" s="42">
        <f t="shared" si="5"/>
        <v>277</v>
      </c>
      <c r="S5" s="44">
        <f t="shared" si="6"/>
        <v>0.18615591397849462</v>
      </c>
    </row>
    <row r="6" spans="1:19" x14ac:dyDescent="0.25">
      <c r="A6" s="45" t="s">
        <v>1477</v>
      </c>
      <c r="B6" s="42">
        <v>22461</v>
      </c>
      <c r="C6" s="42">
        <v>22630</v>
      </c>
      <c r="D6" s="42">
        <v>22241</v>
      </c>
      <c r="E6" s="42">
        <v>22566</v>
      </c>
      <c r="F6" s="42">
        <f t="shared" si="7"/>
        <v>1.7318908329994214</v>
      </c>
      <c r="G6" s="42">
        <f t="shared" si="3"/>
        <v>0.4674769600641111</v>
      </c>
      <c r="H6" s="42">
        <f t="shared" si="4"/>
        <v>0.26992287917737784</v>
      </c>
      <c r="I6" s="42">
        <f t="shared" si="0"/>
        <v>9</v>
      </c>
      <c r="J6" s="42">
        <f t="shared" si="1"/>
        <v>3</v>
      </c>
      <c r="K6" s="42">
        <f t="shared" si="2"/>
        <v>1</v>
      </c>
      <c r="M6" s="42">
        <v>0.2</v>
      </c>
      <c r="N6" s="42">
        <v>0.3</v>
      </c>
      <c r="O6" s="42">
        <v>3</v>
      </c>
      <c r="Q6" s="42">
        <v>4</v>
      </c>
      <c r="R6" s="42">
        <f t="shared" si="5"/>
        <v>257</v>
      </c>
      <c r="S6" s="44">
        <f t="shared" si="6"/>
        <v>0.17271505376344087</v>
      </c>
    </row>
    <row r="7" spans="1:19" x14ac:dyDescent="0.25">
      <c r="A7" s="45" t="s">
        <v>1521</v>
      </c>
      <c r="B7" s="42">
        <v>22756</v>
      </c>
      <c r="C7" s="42">
        <v>22808</v>
      </c>
      <c r="D7" s="42">
        <v>22408</v>
      </c>
      <c r="E7" s="42">
        <v>22418</v>
      </c>
      <c r="F7" s="42">
        <f t="shared" si="7"/>
        <v>1.7577781683951486</v>
      </c>
      <c r="G7" s="42">
        <f t="shared" si="3"/>
        <v>-1.4853225522939006</v>
      </c>
      <c r="H7" s="42">
        <f t="shared" si="4"/>
        <v>0.84500000000000008</v>
      </c>
      <c r="I7" s="42">
        <f t="shared" si="0"/>
        <v>10</v>
      </c>
      <c r="J7" s="42">
        <f t="shared" si="1"/>
        <v>9</v>
      </c>
      <c r="K7" s="42">
        <f t="shared" si="2"/>
        <v>4</v>
      </c>
      <c r="M7" s="42">
        <v>0.3</v>
      </c>
      <c r="N7" s="42">
        <v>0.4</v>
      </c>
      <c r="O7" s="42">
        <v>4</v>
      </c>
      <c r="R7" s="42">
        <f>SUM(R3:R6)</f>
        <v>1488</v>
      </c>
    </row>
    <row r="8" spans="1:19" x14ac:dyDescent="0.25">
      <c r="A8" s="45" t="s">
        <v>1522</v>
      </c>
      <c r="B8" s="42">
        <v>22902</v>
      </c>
      <c r="C8" s="42">
        <v>23032</v>
      </c>
      <c r="D8" s="42">
        <v>22718</v>
      </c>
      <c r="E8" s="42">
        <v>23003</v>
      </c>
      <c r="F8" s="42">
        <f t="shared" si="7"/>
        <v>1.3710592961313421</v>
      </c>
      <c r="G8" s="42">
        <f t="shared" si="3"/>
        <v>0.4410095188193171</v>
      </c>
      <c r="H8" s="42">
        <f t="shared" si="4"/>
        <v>0.32165605095541405</v>
      </c>
      <c r="I8" s="42">
        <f t="shared" si="0"/>
        <v>8</v>
      </c>
      <c r="J8" s="42">
        <f t="shared" si="1"/>
        <v>4</v>
      </c>
      <c r="K8" s="42">
        <f t="shared" si="2"/>
        <v>1</v>
      </c>
      <c r="M8" s="42">
        <v>0.4</v>
      </c>
      <c r="N8" s="42">
        <v>0.6</v>
      </c>
      <c r="O8" s="42">
        <v>5</v>
      </c>
    </row>
    <row r="9" spans="1:19" x14ac:dyDescent="0.25">
      <c r="A9" s="45" t="s">
        <v>1523</v>
      </c>
      <c r="B9" s="42">
        <v>22597</v>
      </c>
      <c r="C9" s="42">
        <v>22829</v>
      </c>
      <c r="D9" s="42">
        <v>22339</v>
      </c>
      <c r="E9" s="42">
        <v>22552</v>
      </c>
      <c r="F9" s="42">
        <f t="shared" si="7"/>
        <v>2.1684294375359561</v>
      </c>
      <c r="G9" s="42">
        <f t="shared" si="3"/>
        <v>-0.19914147895738371</v>
      </c>
      <c r="H9" s="42">
        <f t="shared" si="4"/>
        <v>9.1836734693877542E-2</v>
      </c>
      <c r="I9" s="42">
        <f t="shared" si="0"/>
        <v>10</v>
      </c>
      <c r="J9" s="42">
        <f t="shared" si="1"/>
        <v>1</v>
      </c>
      <c r="K9" s="42">
        <f t="shared" si="2"/>
        <v>1</v>
      </c>
      <c r="M9" s="42">
        <v>0.6</v>
      </c>
      <c r="N9" s="42">
        <v>0.65</v>
      </c>
      <c r="O9" s="42">
        <v>6</v>
      </c>
    </row>
    <row r="10" spans="1:19" x14ac:dyDescent="0.25">
      <c r="A10" s="45" t="s">
        <v>1478</v>
      </c>
      <c r="B10" s="42">
        <v>22733</v>
      </c>
      <c r="C10" s="42">
        <v>22758</v>
      </c>
      <c r="D10" s="42">
        <v>22110</v>
      </c>
      <c r="E10" s="42">
        <v>22193</v>
      </c>
      <c r="F10" s="42">
        <f t="shared" si="7"/>
        <v>2.8504816786169886</v>
      </c>
      <c r="G10" s="42">
        <f t="shared" si="3"/>
        <v>-2.3754013988474902</v>
      </c>
      <c r="H10" s="42">
        <f t="shared" si="4"/>
        <v>0.83333333333333326</v>
      </c>
      <c r="I10" s="42">
        <f t="shared" si="0"/>
        <v>10</v>
      </c>
      <c r="J10" s="42">
        <f t="shared" si="1"/>
        <v>9</v>
      </c>
      <c r="K10" s="42">
        <f t="shared" si="2"/>
        <v>4</v>
      </c>
      <c r="M10" s="42">
        <v>0.65</v>
      </c>
      <c r="N10" s="42">
        <v>0.75</v>
      </c>
      <c r="O10" s="42">
        <v>7</v>
      </c>
    </row>
    <row r="11" spans="1:19" x14ac:dyDescent="0.25">
      <c r="A11" s="45" t="s">
        <v>1479</v>
      </c>
      <c r="B11" s="42">
        <v>23211</v>
      </c>
      <c r="C11" s="42">
        <v>23310</v>
      </c>
      <c r="D11" s="42">
        <v>22600</v>
      </c>
      <c r="E11" s="42">
        <v>22613</v>
      </c>
      <c r="F11" s="42">
        <f t="shared" si="7"/>
        <v>3.0588944896816166</v>
      </c>
      <c r="G11" s="42">
        <f t="shared" si="3"/>
        <v>-2.5763646546895869</v>
      </c>
      <c r="H11" s="42">
        <f t="shared" si="4"/>
        <v>0.84225352112676055</v>
      </c>
      <c r="I11" s="42">
        <f t="shared" si="0"/>
        <v>10</v>
      </c>
      <c r="J11" s="42">
        <f t="shared" si="1"/>
        <v>9</v>
      </c>
      <c r="K11" s="42">
        <f t="shared" si="2"/>
        <v>4</v>
      </c>
      <c r="M11" s="42">
        <v>0.75</v>
      </c>
      <c r="N11" s="42">
        <v>0.85</v>
      </c>
      <c r="O11" s="42">
        <v>8</v>
      </c>
    </row>
    <row r="12" spans="1:19" x14ac:dyDescent="0.25">
      <c r="A12" s="45" t="s">
        <v>1524</v>
      </c>
      <c r="B12" s="42">
        <v>23435</v>
      </c>
      <c r="C12" s="42">
        <v>23590</v>
      </c>
      <c r="D12" s="42">
        <v>23310</v>
      </c>
      <c r="E12" s="42">
        <v>23416</v>
      </c>
      <c r="F12" s="42">
        <f t="shared" si="7"/>
        <v>1.1947941113718796</v>
      </c>
      <c r="G12" s="42">
        <f t="shared" si="3"/>
        <v>-8.1075314700234685E-2</v>
      </c>
      <c r="H12" s="42">
        <f t="shared" si="4"/>
        <v>6.7857142857142852E-2</v>
      </c>
      <c r="I12" s="42">
        <f t="shared" si="0"/>
        <v>7</v>
      </c>
      <c r="J12" s="42">
        <f t="shared" si="1"/>
        <v>1</v>
      </c>
      <c r="K12" s="42">
        <f t="shared" si="2"/>
        <v>1</v>
      </c>
      <c r="M12" s="42">
        <v>0.85</v>
      </c>
      <c r="N12" s="42">
        <v>0.9</v>
      </c>
      <c r="O12" s="42">
        <v>9</v>
      </c>
    </row>
    <row r="13" spans="1:19" x14ac:dyDescent="0.25">
      <c r="A13" s="45" t="s">
        <v>1480</v>
      </c>
      <c r="B13" s="42">
        <v>23255</v>
      </c>
      <c r="C13" s="42">
        <v>23344</v>
      </c>
      <c r="D13" s="42">
        <v>23048</v>
      </c>
      <c r="E13" s="42">
        <v>23127</v>
      </c>
      <c r="F13" s="42">
        <f t="shared" si="7"/>
        <v>1.2728445495592347</v>
      </c>
      <c r="G13" s="42">
        <f t="shared" si="3"/>
        <v>-0.55041926467426361</v>
      </c>
      <c r="H13" s="42">
        <f t="shared" si="4"/>
        <v>0.4324324324324324</v>
      </c>
      <c r="I13" s="42">
        <f t="shared" si="0"/>
        <v>7</v>
      </c>
      <c r="J13" s="42">
        <f t="shared" si="1"/>
        <v>5</v>
      </c>
      <c r="K13" s="42">
        <f t="shared" si="2"/>
        <v>1</v>
      </c>
      <c r="M13" s="42">
        <v>0.9</v>
      </c>
      <c r="N13" s="42">
        <v>1</v>
      </c>
      <c r="O13" s="42">
        <v>10</v>
      </c>
    </row>
    <row r="14" spans="1:19" x14ac:dyDescent="0.25">
      <c r="A14" s="45" t="s">
        <v>1525</v>
      </c>
      <c r="B14" s="42">
        <v>23546</v>
      </c>
      <c r="C14" s="42">
        <v>23593</v>
      </c>
      <c r="D14" s="42">
        <v>23263</v>
      </c>
      <c r="E14" s="42">
        <v>23269</v>
      </c>
      <c r="F14" s="42">
        <f t="shared" si="7"/>
        <v>1.401511934086469</v>
      </c>
      <c r="G14" s="42">
        <f t="shared" si="3"/>
        <v>-1.1764206234604604</v>
      </c>
      <c r="H14" s="42">
        <f t="shared" si="4"/>
        <v>0.83939393939393947</v>
      </c>
      <c r="I14" s="42">
        <f t="shared" si="0"/>
        <v>8</v>
      </c>
      <c r="J14" s="42">
        <f t="shared" si="1"/>
        <v>9</v>
      </c>
      <c r="K14" s="42">
        <f t="shared" si="2"/>
        <v>4</v>
      </c>
    </row>
    <row r="15" spans="1:19" x14ac:dyDescent="0.25">
      <c r="A15" s="45" t="s">
        <v>1526</v>
      </c>
      <c r="B15" s="42">
        <v>23766</v>
      </c>
      <c r="C15" s="42">
        <v>23782</v>
      </c>
      <c r="D15" s="42">
        <v>23420</v>
      </c>
      <c r="E15" s="42">
        <v>23488</v>
      </c>
      <c r="F15" s="42">
        <f t="shared" si="7"/>
        <v>1.5231843810485568</v>
      </c>
      <c r="G15" s="42">
        <f t="shared" si="3"/>
        <v>-1.1697382815787261</v>
      </c>
      <c r="H15" s="42">
        <f t="shared" si="4"/>
        <v>0.76795580110497241</v>
      </c>
      <c r="I15" s="42">
        <f t="shared" si="0"/>
        <v>8</v>
      </c>
      <c r="J15" s="42">
        <f t="shared" si="1"/>
        <v>8</v>
      </c>
      <c r="K15" s="42">
        <f t="shared" si="2"/>
        <v>4</v>
      </c>
    </row>
    <row r="16" spans="1:19" x14ac:dyDescent="0.25">
      <c r="A16" s="45" t="s">
        <v>1481</v>
      </c>
      <c r="B16" s="42">
        <v>23545</v>
      </c>
      <c r="C16" s="42">
        <v>23643</v>
      </c>
      <c r="D16" s="42">
        <v>23466</v>
      </c>
      <c r="E16" s="42">
        <v>23542</v>
      </c>
      <c r="F16" s="42">
        <f t="shared" si="7"/>
        <v>0.75175196432363556</v>
      </c>
      <c r="G16" s="42">
        <f t="shared" si="3"/>
        <v>-1.2741558717349756E-2</v>
      </c>
      <c r="H16" s="42">
        <f t="shared" si="4"/>
        <v>1.6949152542372881E-2</v>
      </c>
      <c r="I16" s="42">
        <f t="shared" si="0"/>
        <v>4</v>
      </c>
      <c r="J16" s="42">
        <f t="shared" si="1"/>
        <v>1</v>
      </c>
      <c r="K16" s="42">
        <f t="shared" si="2"/>
        <v>2</v>
      </c>
      <c r="M16" s="42" t="s">
        <v>31</v>
      </c>
      <c r="N16" s="42" t="s">
        <v>30</v>
      </c>
      <c r="O16" s="42">
        <v>7</v>
      </c>
    </row>
    <row r="17" spans="1:21" x14ac:dyDescent="0.25">
      <c r="A17" s="45" t="s">
        <v>1482</v>
      </c>
      <c r="B17" s="42">
        <v>23635</v>
      </c>
      <c r="C17" s="42">
        <v>23680</v>
      </c>
      <c r="D17" s="42">
        <v>23520</v>
      </c>
      <c r="E17" s="42">
        <v>23566</v>
      </c>
      <c r="F17" s="42">
        <f t="shared" si="7"/>
        <v>0.67696213243071712</v>
      </c>
      <c r="G17" s="42">
        <f t="shared" si="3"/>
        <v>-0.29193991961074678</v>
      </c>
      <c r="H17" s="42">
        <f t="shared" si="4"/>
        <v>0.43125000000000002</v>
      </c>
      <c r="I17" s="42">
        <f t="shared" si="0"/>
        <v>3</v>
      </c>
      <c r="J17" s="42">
        <f t="shared" si="1"/>
        <v>5</v>
      </c>
      <c r="K17" s="42">
        <f t="shared" si="2"/>
        <v>2</v>
      </c>
      <c r="M17" s="42">
        <v>0</v>
      </c>
      <c r="N17" s="42">
        <v>0.1</v>
      </c>
      <c r="O17" s="42">
        <v>1</v>
      </c>
      <c r="U17" s="12"/>
    </row>
    <row r="18" spans="1:21" x14ac:dyDescent="0.25">
      <c r="A18" s="45" t="s">
        <v>1527</v>
      </c>
      <c r="B18" s="42">
        <v>23673</v>
      </c>
      <c r="C18" s="42">
        <v>23702</v>
      </c>
      <c r="D18" s="42">
        <v>23514</v>
      </c>
      <c r="E18" s="42">
        <v>23581</v>
      </c>
      <c r="F18" s="42">
        <f t="shared" si="7"/>
        <v>0.79415367718497865</v>
      </c>
      <c r="G18" s="42">
        <f t="shared" si="3"/>
        <v>-0.38862839521818104</v>
      </c>
      <c r="H18" s="42">
        <f t="shared" si="4"/>
        <v>0.48936170212765956</v>
      </c>
      <c r="I18" s="42">
        <f t="shared" si="0"/>
        <v>5</v>
      </c>
      <c r="J18" s="42">
        <f t="shared" si="1"/>
        <v>5</v>
      </c>
      <c r="K18" s="42">
        <f t="shared" si="2"/>
        <v>2</v>
      </c>
      <c r="M18" s="42">
        <v>0.1</v>
      </c>
      <c r="N18" s="42">
        <v>0.2</v>
      </c>
      <c r="O18" s="42">
        <v>2</v>
      </c>
      <c r="U18" s="12"/>
    </row>
    <row r="19" spans="1:21" x14ac:dyDescent="0.25">
      <c r="A19" s="45" t="s">
        <v>1528</v>
      </c>
      <c r="B19" s="42">
        <v>23542</v>
      </c>
      <c r="C19" s="42">
        <v>23555</v>
      </c>
      <c r="D19" s="42">
        <v>23463</v>
      </c>
      <c r="E19" s="42">
        <v>23519</v>
      </c>
      <c r="F19" s="42">
        <f t="shared" si="7"/>
        <v>0.39079092685413302</v>
      </c>
      <c r="G19" s="42">
        <f t="shared" si="3"/>
        <v>-9.7697731713533256E-2</v>
      </c>
      <c r="H19" s="42">
        <f t="shared" si="4"/>
        <v>0.25</v>
      </c>
      <c r="I19" s="42">
        <f t="shared" si="0"/>
        <v>1</v>
      </c>
      <c r="J19" s="42">
        <f t="shared" si="1"/>
        <v>3</v>
      </c>
      <c r="K19" s="42">
        <f t="shared" si="2"/>
        <v>2</v>
      </c>
      <c r="M19" s="42">
        <v>0.2</v>
      </c>
      <c r="N19" s="42">
        <v>0.3</v>
      </c>
      <c r="O19" s="42">
        <v>3</v>
      </c>
      <c r="Q19" s="13"/>
      <c r="R19" s="13"/>
      <c r="S19" s="13"/>
      <c r="T19" s="13"/>
      <c r="U19" s="12"/>
    </row>
    <row r="20" spans="1:21" x14ac:dyDescent="0.25">
      <c r="A20" s="45" t="s">
        <v>1483</v>
      </c>
      <c r="B20" s="42">
        <v>23169</v>
      </c>
      <c r="C20" s="42">
        <v>23348</v>
      </c>
      <c r="D20" s="42">
        <v>23064</v>
      </c>
      <c r="E20" s="42">
        <v>23309</v>
      </c>
      <c r="F20" s="42">
        <f t="shared" si="7"/>
        <v>1.2257758211403169</v>
      </c>
      <c r="G20" s="42">
        <f t="shared" si="3"/>
        <v>0.60425568647762096</v>
      </c>
      <c r="H20" s="42">
        <f t="shared" si="4"/>
        <v>0.49295774647887319</v>
      </c>
      <c r="I20" s="42">
        <f t="shared" si="0"/>
        <v>7</v>
      </c>
      <c r="J20" s="42">
        <f t="shared" si="1"/>
        <v>5</v>
      </c>
      <c r="K20" s="42">
        <f t="shared" si="2"/>
        <v>1</v>
      </c>
      <c r="M20" s="42">
        <v>0.3</v>
      </c>
      <c r="N20" s="42">
        <v>0.4</v>
      </c>
      <c r="O20" s="42">
        <v>4</v>
      </c>
      <c r="Q20" s="13"/>
      <c r="R20" s="13"/>
      <c r="S20" s="13"/>
      <c r="T20" s="13"/>
      <c r="U20" s="12"/>
    </row>
    <row r="21" spans="1:21" x14ac:dyDescent="0.25">
      <c r="A21" s="45" t="s">
        <v>1529</v>
      </c>
      <c r="B21" s="42">
        <v>23395</v>
      </c>
      <c r="C21" s="42">
        <v>23399</v>
      </c>
      <c r="D21" s="42">
        <v>23228</v>
      </c>
      <c r="E21" s="42">
        <v>23370</v>
      </c>
      <c r="F21" s="42">
        <f t="shared" si="7"/>
        <v>0.73092541141269507</v>
      </c>
      <c r="G21" s="42">
        <f t="shared" si="3"/>
        <v>-0.10686044026501389</v>
      </c>
      <c r="H21" s="42">
        <f t="shared" si="4"/>
        <v>0.14619883040935672</v>
      </c>
      <c r="I21" s="42">
        <f t="shared" si="0"/>
        <v>4</v>
      </c>
      <c r="J21" s="42">
        <f t="shared" si="1"/>
        <v>2</v>
      </c>
      <c r="K21" s="42">
        <f t="shared" si="2"/>
        <v>2</v>
      </c>
      <c r="M21" s="42">
        <v>0.4</v>
      </c>
      <c r="N21" s="42">
        <v>0.5</v>
      </c>
      <c r="O21" s="42">
        <v>5</v>
      </c>
      <c r="Q21" s="13"/>
      <c r="R21" s="13"/>
      <c r="S21" s="13"/>
      <c r="T21" s="13"/>
      <c r="U21" s="12"/>
    </row>
    <row r="22" spans="1:21" x14ac:dyDescent="0.25">
      <c r="A22" s="45" t="s">
        <v>1530</v>
      </c>
      <c r="B22" s="42">
        <v>23332</v>
      </c>
      <c r="C22" s="42">
        <v>23436</v>
      </c>
      <c r="D22" s="42">
        <v>23150</v>
      </c>
      <c r="E22" s="42">
        <v>23379</v>
      </c>
      <c r="F22" s="42">
        <f t="shared" si="7"/>
        <v>1.2257843305331733</v>
      </c>
      <c r="G22" s="42">
        <f t="shared" si="3"/>
        <v>0.20144008229041657</v>
      </c>
      <c r="H22" s="42">
        <f t="shared" si="4"/>
        <v>0.16433566433566432</v>
      </c>
      <c r="I22" s="42">
        <f t="shared" si="0"/>
        <v>7</v>
      </c>
      <c r="J22" s="42">
        <f t="shared" si="1"/>
        <v>2</v>
      </c>
      <c r="K22" s="42">
        <f t="shared" si="2"/>
        <v>1</v>
      </c>
      <c r="M22" s="42">
        <v>0.5</v>
      </c>
      <c r="N22" s="42">
        <v>0.6</v>
      </c>
      <c r="O22" s="42">
        <v>6</v>
      </c>
      <c r="Q22" s="13"/>
      <c r="R22" s="13"/>
      <c r="S22" s="13"/>
      <c r="T22" s="13"/>
      <c r="U22" s="12"/>
    </row>
    <row r="23" spans="1:21" x14ac:dyDescent="0.25">
      <c r="A23" s="45" t="s">
        <v>1531</v>
      </c>
      <c r="B23" s="42">
        <v>23333</v>
      </c>
      <c r="C23" s="42">
        <v>23450</v>
      </c>
      <c r="D23" s="42">
        <v>23213</v>
      </c>
      <c r="E23" s="42">
        <v>23408</v>
      </c>
      <c r="F23" s="42">
        <f t="shared" si="7"/>
        <v>1.0157287961256589</v>
      </c>
      <c r="G23" s="42">
        <f t="shared" si="3"/>
        <v>0.32143316333090471</v>
      </c>
      <c r="H23" s="42">
        <f t="shared" si="4"/>
        <v>0.31645569620253167</v>
      </c>
      <c r="I23" s="42">
        <f t="shared" si="0"/>
        <v>5</v>
      </c>
      <c r="J23" s="42">
        <f t="shared" si="1"/>
        <v>4</v>
      </c>
      <c r="K23" s="42">
        <f t="shared" si="2"/>
        <v>2</v>
      </c>
      <c r="M23" s="42">
        <v>0.6</v>
      </c>
      <c r="N23" s="42">
        <v>0.7</v>
      </c>
      <c r="O23" s="42">
        <v>7</v>
      </c>
      <c r="Q23" s="13"/>
      <c r="R23" s="13"/>
      <c r="S23" s="13"/>
      <c r="T23" s="13"/>
    </row>
    <row r="24" spans="1:21" x14ac:dyDescent="0.25">
      <c r="A24" s="45" t="s">
        <v>1532</v>
      </c>
      <c r="B24" s="42">
        <v>23249</v>
      </c>
      <c r="C24" s="42">
        <v>23433</v>
      </c>
      <c r="D24" s="42">
        <v>23240</v>
      </c>
      <c r="E24" s="42">
        <v>23402</v>
      </c>
      <c r="F24" s="42">
        <f t="shared" si="7"/>
        <v>0.83014323196696638</v>
      </c>
      <c r="G24" s="42">
        <f t="shared" si="3"/>
        <v>0.65809282119661061</v>
      </c>
      <c r="H24" s="42">
        <f t="shared" si="4"/>
        <v>0.79274611398963724</v>
      </c>
      <c r="I24" s="42">
        <f t="shared" si="0"/>
        <v>5</v>
      </c>
      <c r="J24" s="42">
        <f t="shared" si="1"/>
        <v>8</v>
      </c>
      <c r="K24" s="42">
        <f t="shared" si="2"/>
        <v>3</v>
      </c>
      <c r="M24" s="42">
        <v>0.7</v>
      </c>
      <c r="N24" s="42">
        <v>0.8</v>
      </c>
      <c r="O24" s="42">
        <v>8</v>
      </c>
      <c r="Q24" s="13"/>
      <c r="R24" s="13"/>
      <c r="S24" s="13"/>
      <c r="T24" s="13"/>
    </row>
    <row r="25" spans="1:21" x14ac:dyDescent="0.25">
      <c r="A25" s="45" t="s">
        <v>1533</v>
      </c>
      <c r="B25" s="42">
        <v>23431</v>
      </c>
      <c r="C25" s="42">
        <v>23528</v>
      </c>
      <c r="D25" s="42">
        <v>23209</v>
      </c>
      <c r="E25" s="42">
        <v>23246</v>
      </c>
      <c r="F25" s="42">
        <f t="shared" si="7"/>
        <v>1.3614442405360421</v>
      </c>
      <c r="G25" s="42">
        <f t="shared" si="3"/>
        <v>-0.78955230250522812</v>
      </c>
      <c r="H25" s="42">
        <f t="shared" si="4"/>
        <v>0.57993730407523503</v>
      </c>
      <c r="I25" s="42">
        <f t="shared" si="0"/>
        <v>8</v>
      </c>
      <c r="J25" s="42">
        <f t="shared" si="1"/>
        <v>6</v>
      </c>
      <c r="K25" s="42">
        <f t="shared" si="2"/>
        <v>1</v>
      </c>
      <c r="M25" s="42">
        <v>0.8</v>
      </c>
      <c r="N25" s="42">
        <v>0.9</v>
      </c>
      <c r="O25" s="42">
        <v>9</v>
      </c>
    </row>
    <row r="26" spans="1:21" x14ac:dyDescent="0.25">
      <c r="A26" s="45" t="s">
        <v>1534</v>
      </c>
      <c r="B26" s="42">
        <v>23290</v>
      </c>
      <c r="C26" s="42">
        <v>23354</v>
      </c>
      <c r="D26" s="42">
        <v>23242</v>
      </c>
      <c r="E26" s="42">
        <v>23333</v>
      </c>
      <c r="F26" s="42">
        <f t="shared" si="7"/>
        <v>0.48089308716187201</v>
      </c>
      <c r="G26" s="42">
        <f t="shared" si="3"/>
        <v>0.18462859596393302</v>
      </c>
      <c r="H26" s="42">
        <f t="shared" si="4"/>
        <v>0.38392857142857145</v>
      </c>
      <c r="I26" s="42">
        <f t="shared" si="0"/>
        <v>2</v>
      </c>
      <c r="J26" s="42">
        <f t="shared" si="1"/>
        <v>4</v>
      </c>
      <c r="K26" s="42">
        <f t="shared" si="2"/>
        <v>2</v>
      </c>
      <c r="M26" s="42">
        <v>0.9</v>
      </c>
      <c r="N26" s="42">
        <v>1</v>
      </c>
      <c r="O26" s="42">
        <v>10</v>
      </c>
    </row>
    <row r="27" spans="1:21" x14ac:dyDescent="0.25">
      <c r="A27" s="45" t="s">
        <v>1535</v>
      </c>
      <c r="B27" s="42">
        <v>23130</v>
      </c>
      <c r="C27" s="42">
        <v>23360</v>
      </c>
      <c r="D27" s="42">
        <v>23050</v>
      </c>
      <c r="E27" s="42">
        <v>23318</v>
      </c>
      <c r="F27" s="42">
        <f t="shared" si="7"/>
        <v>1.3402507565931689</v>
      </c>
      <c r="G27" s="42">
        <f t="shared" si="3"/>
        <v>0.81279723303069618</v>
      </c>
      <c r="H27" s="42">
        <f t="shared" si="4"/>
        <v>0.60645161290322591</v>
      </c>
      <c r="I27" s="42">
        <f t="shared" si="0"/>
        <v>8</v>
      </c>
      <c r="J27" s="42">
        <f t="shared" si="1"/>
        <v>7</v>
      </c>
      <c r="K27" s="42">
        <f t="shared" si="2"/>
        <v>4</v>
      </c>
    </row>
    <row r="28" spans="1:21" x14ac:dyDescent="0.25">
      <c r="A28" s="45" t="s">
        <v>1536</v>
      </c>
      <c r="B28" s="42">
        <v>22839</v>
      </c>
      <c r="C28" s="42">
        <v>23099</v>
      </c>
      <c r="D28" s="42">
        <v>22838</v>
      </c>
      <c r="E28" s="42">
        <v>23082</v>
      </c>
      <c r="F28" s="42">
        <f t="shared" si="7"/>
        <v>1.1427820832786024</v>
      </c>
      <c r="G28" s="42">
        <f t="shared" si="3"/>
        <v>1.0639695258111126</v>
      </c>
      <c r="H28" s="42">
        <f t="shared" si="4"/>
        <v>0.93103448275862066</v>
      </c>
      <c r="I28" s="42">
        <f t="shared" si="0"/>
        <v>7</v>
      </c>
      <c r="J28" s="42">
        <f t="shared" si="1"/>
        <v>10</v>
      </c>
      <c r="K28" s="42">
        <f t="shared" si="2"/>
        <v>4</v>
      </c>
    </row>
    <row r="29" spans="1:21" x14ac:dyDescent="0.25">
      <c r="A29" s="45" t="s">
        <v>1537</v>
      </c>
      <c r="B29" s="42">
        <v>22612</v>
      </c>
      <c r="C29" s="42">
        <v>22935</v>
      </c>
      <c r="D29" s="42">
        <v>22590</v>
      </c>
      <c r="E29" s="42">
        <v>22795</v>
      </c>
      <c r="F29" s="42">
        <f t="shared" si="7"/>
        <v>1.5257385459048292</v>
      </c>
      <c r="G29" s="42">
        <f t="shared" si="3"/>
        <v>0.80930479391473564</v>
      </c>
      <c r="H29" s="42">
        <f t="shared" si="4"/>
        <v>0.53043478260869581</v>
      </c>
      <c r="I29" s="42">
        <f t="shared" si="0"/>
        <v>8</v>
      </c>
      <c r="J29" s="42">
        <f t="shared" si="1"/>
        <v>6</v>
      </c>
      <c r="K29" s="42">
        <f t="shared" si="2"/>
        <v>1</v>
      </c>
    </row>
    <row r="30" spans="1:21" x14ac:dyDescent="0.25">
      <c r="A30" s="45" t="s">
        <v>1538</v>
      </c>
      <c r="B30" s="42">
        <v>23663</v>
      </c>
      <c r="C30" s="42">
        <v>23841</v>
      </c>
      <c r="D30" s="42">
        <v>23655</v>
      </c>
      <c r="E30" s="42">
        <v>23802</v>
      </c>
      <c r="F30" s="42">
        <f t="shared" si="7"/>
        <v>0.78603727338038298</v>
      </c>
      <c r="G30" s="42">
        <f t="shared" si="3"/>
        <v>0.58741495161222168</v>
      </c>
      <c r="H30" s="42">
        <f t="shared" si="4"/>
        <v>0.74731182795698925</v>
      </c>
      <c r="I30" s="42">
        <f t="shared" si="0"/>
        <v>5</v>
      </c>
      <c r="J30" s="42">
        <f t="shared" si="1"/>
        <v>8</v>
      </c>
      <c r="K30" s="42">
        <f t="shared" si="2"/>
        <v>3</v>
      </c>
    </row>
    <row r="31" spans="1:21" x14ac:dyDescent="0.25">
      <c r="A31" s="45" t="s">
        <v>1539</v>
      </c>
      <c r="B31" s="42">
        <v>23354</v>
      </c>
      <c r="C31" s="42">
        <v>23630</v>
      </c>
      <c r="D31" s="42">
        <v>23326</v>
      </c>
      <c r="E31" s="42">
        <v>23574</v>
      </c>
      <c r="F31" s="42">
        <f t="shared" si="7"/>
        <v>1.3017042048471352</v>
      </c>
      <c r="G31" s="42">
        <f t="shared" si="3"/>
        <v>0.94202277982358484</v>
      </c>
      <c r="H31" s="42">
        <f t="shared" si="4"/>
        <v>0.72368421052631593</v>
      </c>
      <c r="I31" s="42">
        <f t="shared" si="0"/>
        <v>8</v>
      </c>
      <c r="J31" s="42">
        <f t="shared" si="1"/>
        <v>8</v>
      </c>
      <c r="K31" s="42">
        <f t="shared" si="2"/>
        <v>4</v>
      </c>
    </row>
    <row r="32" spans="1:21" x14ac:dyDescent="0.25">
      <c r="A32" s="45" t="s">
        <v>1540</v>
      </c>
      <c r="B32" s="42">
        <v>23338</v>
      </c>
      <c r="C32" s="42">
        <v>23438</v>
      </c>
      <c r="D32" s="42">
        <v>23171</v>
      </c>
      <c r="E32" s="42">
        <v>23332</v>
      </c>
      <c r="F32" s="42">
        <f t="shared" si="7"/>
        <v>1.1440569029051333</v>
      </c>
      <c r="G32" s="42">
        <f t="shared" si="3"/>
        <v>-2.5709143885508615E-2</v>
      </c>
      <c r="H32" s="42">
        <f t="shared" si="4"/>
        <v>2.2471910112359553E-2</v>
      </c>
      <c r="I32" s="42">
        <f t="shared" si="0"/>
        <v>7</v>
      </c>
      <c r="J32" s="42">
        <f t="shared" si="1"/>
        <v>1</v>
      </c>
      <c r="K32" s="42">
        <f t="shared" si="2"/>
        <v>1</v>
      </c>
    </row>
    <row r="33" spans="1:11" x14ac:dyDescent="0.25">
      <c r="A33" s="45" t="s">
        <v>1541</v>
      </c>
      <c r="B33" s="42">
        <v>23224</v>
      </c>
      <c r="C33" s="42">
        <v>23380</v>
      </c>
      <c r="D33" s="42">
        <v>23191</v>
      </c>
      <c r="E33" s="42">
        <v>23245</v>
      </c>
      <c r="F33" s="42">
        <f t="shared" si="7"/>
        <v>0.81381329658973478</v>
      </c>
      <c r="G33" s="42">
        <f t="shared" si="3"/>
        <v>9.0423699621081641E-2</v>
      </c>
      <c r="H33" s="42">
        <f t="shared" si="4"/>
        <v>0.1111111111111111</v>
      </c>
      <c r="I33" s="42">
        <f t="shared" si="0"/>
        <v>5</v>
      </c>
      <c r="J33" s="42">
        <f t="shared" si="1"/>
        <v>2</v>
      </c>
      <c r="K33" s="42">
        <f t="shared" si="2"/>
        <v>2</v>
      </c>
    </row>
    <row r="34" spans="1:11" x14ac:dyDescent="0.25">
      <c r="A34" s="45" t="s">
        <v>1542</v>
      </c>
      <c r="B34" s="42">
        <v>23319</v>
      </c>
      <c r="C34" s="42">
        <v>23529</v>
      </c>
      <c r="D34" s="42">
        <v>23221</v>
      </c>
      <c r="E34" s="42">
        <v>23283</v>
      </c>
      <c r="F34" s="42">
        <f t="shared" si="7"/>
        <v>1.3208113555469789</v>
      </c>
      <c r="G34" s="42">
        <f t="shared" si="3"/>
        <v>-0.15438054805094559</v>
      </c>
      <c r="H34" s="42">
        <f t="shared" si="4"/>
        <v>0.11688311688311688</v>
      </c>
      <c r="I34" s="42">
        <f t="shared" si="0"/>
        <v>8</v>
      </c>
      <c r="J34" s="42">
        <f t="shared" si="1"/>
        <v>2</v>
      </c>
      <c r="K34" s="42">
        <f t="shared" si="2"/>
        <v>1</v>
      </c>
    </row>
    <row r="35" spans="1:11" x14ac:dyDescent="0.25">
      <c r="A35" s="45" t="s">
        <v>1484</v>
      </c>
      <c r="B35" s="42">
        <v>22530</v>
      </c>
      <c r="C35" s="42">
        <v>23007</v>
      </c>
      <c r="D35" s="42">
        <v>22511</v>
      </c>
      <c r="E35" s="42">
        <v>22973</v>
      </c>
      <c r="F35" s="42">
        <f t="shared" si="7"/>
        <v>2.2015090989791388</v>
      </c>
      <c r="G35" s="42">
        <f t="shared" si="3"/>
        <v>1.9662671992898357</v>
      </c>
      <c r="H35" s="42">
        <f t="shared" si="4"/>
        <v>0.89314516129032262</v>
      </c>
      <c r="I35" s="42">
        <f t="shared" si="0"/>
        <v>10</v>
      </c>
      <c r="J35" s="42">
        <f t="shared" si="1"/>
        <v>9</v>
      </c>
      <c r="K35" s="42">
        <f t="shared" si="2"/>
        <v>4</v>
      </c>
    </row>
    <row r="36" spans="1:11" x14ac:dyDescent="0.25">
      <c r="A36" s="45" t="s">
        <v>1543</v>
      </c>
      <c r="B36" s="42">
        <v>22740</v>
      </c>
      <c r="C36" s="42">
        <v>22822</v>
      </c>
      <c r="D36" s="42">
        <v>22542</v>
      </c>
      <c r="E36" s="42">
        <v>22689</v>
      </c>
      <c r="F36" s="42">
        <f t="shared" si="7"/>
        <v>1.2313104661389622</v>
      </c>
      <c r="G36" s="42">
        <f t="shared" si="3"/>
        <v>-0.22427440633245385</v>
      </c>
      <c r="H36" s="42">
        <f t="shared" si="4"/>
        <v>0.18214285714285716</v>
      </c>
      <c r="I36" s="42">
        <f t="shared" si="0"/>
        <v>7</v>
      </c>
      <c r="J36" s="42">
        <f t="shared" si="1"/>
        <v>2</v>
      </c>
      <c r="K36" s="42">
        <f t="shared" si="2"/>
        <v>1</v>
      </c>
    </row>
    <row r="37" spans="1:11" x14ac:dyDescent="0.25">
      <c r="A37" s="45" t="s">
        <v>1544</v>
      </c>
      <c r="B37" s="42">
        <v>22543</v>
      </c>
      <c r="C37" s="42">
        <v>22597</v>
      </c>
      <c r="D37" s="42">
        <v>22315</v>
      </c>
      <c r="E37" s="42">
        <v>22477</v>
      </c>
      <c r="F37" s="42">
        <f t="shared" si="7"/>
        <v>1.2509426429490307</v>
      </c>
      <c r="G37" s="42">
        <f t="shared" si="3"/>
        <v>-0.29277381005190078</v>
      </c>
      <c r="H37" s="42">
        <f t="shared" si="4"/>
        <v>0.23404255319148934</v>
      </c>
      <c r="I37" s="42">
        <f t="shared" si="0"/>
        <v>7</v>
      </c>
      <c r="J37" s="42">
        <f t="shared" si="1"/>
        <v>3</v>
      </c>
      <c r="K37" s="42">
        <f t="shared" si="2"/>
        <v>1</v>
      </c>
    </row>
    <row r="38" spans="1:11" x14ac:dyDescent="0.25">
      <c r="A38" s="45" t="s">
        <v>1485</v>
      </c>
      <c r="B38" s="42">
        <v>23026</v>
      </c>
      <c r="C38" s="42">
        <v>23176</v>
      </c>
      <c r="D38" s="42">
        <v>22799</v>
      </c>
      <c r="E38" s="42">
        <v>22928</v>
      </c>
      <c r="F38" s="42">
        <f t="shared" si="7"/>
        <v>1.6372795969773299</v>
      </c>
      <c r="G38" s="42">
        <f t="shared" si="3"/>
        <v>-0.42560583688004866</v>
      </c>
      <c r="H38" s="42">
        <f t="shared" si="4"/>
        <v>0.25994694960212206</v>
      </c>
      <c r="I38" s="42">
        <f t="shared" si="0"/>
        <v>9</v>
      </c>
      <c r="J38" s="42">
        <f t="shared" si="1"/>
        <v>3</v>
      </c>
      <c r="K38" s="42">
        <f t="shared" si="2"/>
        <v>1</v>
      </c>
    </row>
    <row r="39" spans="1:11" x14ac:dyDescent="0.25">
      <c r="A39" s="45" t="s">
        <v>1486</v>
      </c>
      <c r="B39" s="42">
        <v>23085</v>
      </c>
      <c r="C39" s="42">
        <v>23196</v>
      </c>
      <c r="D39" s="42">
        <v>23006</v>
      </c>
      <c r="E39" s="42">
        <v>23155</v>
      </c>
      <c r="F39" s="42">
        <f t="shared" si="7"/>
        <v>0.82304526748971196</v>
      </c>
      <c r="G39" s="42">
        <f t="shared" si="3"/>
        <v>0.30322720381199914</v>
      </c>
      <c r="H39" s="42">
        <f t="shared" si="4"/>
        <v>0.36842105263157893</v>
      </c>
      <c r="I39" s="42">
        <f t="shared" si="0"/>
        <v>5</v>
      </c>
      <c r="J39" s="42">
        <f t="shared" si="1"/>
        <v>4</v>
      </c>
      <c r="K39" s="42">
        <f t="shared" si="2"/>
        <v>2</v>
      </c>
    </row>
    <row r="40" spans="1:11" x14ac:dyDescent="0.25">
      <c r="A40" s="45" t="s">
        <v>1545</v>
      </c>
      <c r="B40" s="42">
        <v>23400</v>
      </c>
      <c r="C40" s="42">
        <v>23487</v>
      </c>
      <c r="D40" s="42">
        <v>23252</v>
      </c>
      <c r="E40" s="42">
        <v>23338</v>
      </c>
      <c r="F40" s="42">
        <f t="shared" si="7"/>
        <v>1.0042735042735043</v>
      </c>
      <c r="G40" s="42">
        <f t="shared" si="3"/>
        <v>-0.26495726495726496</v>
      </c>
      <c r="H40" s="42">
        <f t="shared" si="4"/>
        <v>0.26382978723404255</v>
      </c>
      <c r="I40" s="42">
        <f t="shared" si="0"/>
        <v>5</v>
      </c>
      <c r="J40" s="42">
        <f t="shared" si="1"/>
        <v>3</v>
      </c>
      <c r="K40" s="42">
        <f t="shared" si="2"/>
        <v>2</v>
      </c>
    </row>
    <row r="41" spans="1:11" x14ac:dyDescent="0.25">
      <c r="A41" s="45" t="s">
        <v>1546</v>
      </c>
      <c r="B41" s="42">
        <v>23758</v>
      </c>
      <c r="C41" s="42">
        <v>23895</v>
      </c>
      <c r="D41" s="42">
        <v>23476</v>
      </c>
      <c r="E41" s="42">
        <v>23477</v>
      </c>
      <c r="F41" s="42">
        <f t="shared" si="7"/>
        <v>1.7636164660324942</v>
      </c>
      <c r="G41" s="42">
        <f t="shared" si="3"/>
        <v>-1.1827594915396917</v>
      </c>
      <c r="H41" s="42">
        <f t="shared" si="4"/>
        <v>0.67064439140811449</v>
      </c>
      <c r="I41" s="42">
        <f t="shared" si="0"/>
        <v>10</v>
      </c>
      <c r="J41" s="42">
        <f t="shared" si="1"/>
        <v>7</v>
      </c>
      <c r="K41" s="42">
        <f t="shared" si="2"/>
        <v>4</v>
      </c>
    </row>
    <row r="42" spans="1:11" x14ac:dyDescent="0.25">
      <c r="A42" s="45" t="s">
        <v>1487</v>
      </c>
      <c r="B42" s="42">
        <v>23636</v>
      </c>
      <c r="C42" s="42">
        <v>23956</v>
      </c>
      <c r="D42" s="42">
        <v>23618</v>
      </c>
      <c r="E42" s="42">
        <v>23874</v>
      </c>
      <c r="F42" s="42">
        <f t="shared" si="7"/>
        <v>1.4300220003384667</v>
      </c>
      <c r="G42" s="42">
        <f t="shared" si="3"/>
        <v>1.0069385682856657</v>
      </c>
      <c r="H42" s="42">
        <f t="shared" si="4"/>
        <v>0.70414201183431946</v>
      </c>
      <c r="I42" s="42">
        <f t="shared" si="0"/>
        <v>8</v>
      </c>
      <c r="J42" s="42">
        <f t="shared" si="1"/>
        <v>8</v>
      </c>
      <c r="K42" s="42">
        <f t="shared" si="2"/>
        <v>4</v>
      </c>
    </row>
    <row r="43" spans="1:11" x14ac:dyDescent="0.25">
      <c r="A43" s="45" t="s">
        <v>1547</v>
      </c>
      <c r="B43" s="42">
        <v>22977</v>
      </c>
      <c r="C43" s="42">
        <v>23245</v>
      </c>
      <c r="D43" s="42">
        <v>22940</v>
      </c>
      <c r="E43" s="42">
        <v>23226</v>
      </c>
      <c r="F43" s="42">
        <f t="shared" si="7"/>
        <v>1.3274143708926318</v>
      </c>
      <c r="G43" s="42">
        <f t="shared" si="3"/>
        <v>1.0836923880402143</v>
      </c>
      <c r="H43" s="42">
        <f t="shared" si="4"/>
        <v>0.81639344262295088</v>
      </c>
      <c r="I43" s="42">
        <f t="shared" si="0"/>
        <v>8</v>
      </c>
      <c r="J43" s="42">
        <f t="shared" si="1"/>
        <v>9</v>
      </c>
      <c r="K43" s="42">
        <f t="shared" si="2"/>
        <v>4</v>
      </c>
    </row>
    <row r="44" spans="1:11" x14ac:dyDescent="0.25">
      <c r="A44" s="45" t="s">
        <v>1548</v>
      </c>
      <c r="B44" s="42">
        <v>22853</v>
      </c>
      <c r="C44" s="42">
        <v>22997</v>
      </c>
      <c r="D44" s="42">
        <v>22731</v>
      </c>
      <c r="E44" s="42">
        <v>22847</v>
      </c>
      <c r="F44" s="42">
        <f t="shared" si="7"/>
        <v>1.1639609679254366</v>
      </c>
      <c r="G44" s="42">
        <f t="shared" si="3"/>
        <v>-2.6254758675009846E-2</v>
      </c>
      <c r="H44" s="42">
        <f t="shared" si="4"/>
        <v>2.2556390977443608E-2</v>
      </c>
      <c r="I44" s="42">
        <f t="shared" si="0"/>
        <v>7</v>
      </c>
      <c r="J44" s="42">
        <f t="shared" si="1"/>
        <v>1</v>
      </c>
      <c r="K44" s="42">
        <f t="shared" si="2"/>
        <v>1</v>
      </c>
    </row>
    <row r="45" spans="1:11" x14ac:dyDescent="0.25">
      <c r="A45" s="45" t="s">
        <v>1488</v>
      </c>
      <c r="B45" s="42">
        <v>23023</v>
      </c>
      <c r="C45" s="42">
        <v>23168</v>
      </c>
      <c r="D45" s="42">
        <v>22931</v>
      </c>
      <c r="E45" s="42">
        <v>22986</v>
      </c>
      <c r="F45" s="42">
        <f t="shared" si="7"/>
        <v>1.0294053772314642</v>
      </c>
      <c r="G45" s="42">
        <f t="shared" si="3"/>
        <v>-0.16070885636103027</v>
      </c>
      <c r="H45" s="42">
        <f t="shared" si="4"/>
        <v>0.15611814345991562</v>
      </c>
      <c r="I45" s="42">
        <f t="shared" si="0"/>
        <v>6</v>
      </c>
      <c r="J45" s="42">
        <f t="shared" si="1"/>
        <v>2</v>
      </c>
      <c r="K45" s="42">
        <f t="shared" si="2"/>
        <v>1</v>
      </c>
    </row>
    <row r="46" spans="1:11" x14ac:dyDescent="0.25">
      <c r="A46" s="45" t="s">
        <v>1489</v>
      </c>
      <c r="B46" s="42">
        <v>23150</v>
      </c>
      <c r="C46" s="42">
        <v>23195</v>
      </c>
      <c r="D46" s="42">
        <v>22920</v>
      </c>
      <c r="E46" s="42">
        <v>23046</v>
      </c>
      <c r="F46" s="42">
        <f t="shared" si="7"/>
        <v>1.1879049676025919</v>
      </c>
      <c r="G46" s="42">
        <f t="shared" si="3"/>
        <v>-0.44924406047516197</v>
      </c>
      <c r="H46" s="42">
        <f t="shared" si="4"/>
        <v>0.37818181818181812</v>
      </c>
      <c r="I46" s="42">
        <f t="shared" si="0"/>
        <v>7</v>
      </c>
      <c r="J46" s="42">
        <f t="shared" si="1"/>
        <v>4</v>
      </c>
      <c r="K46" s="42">
        <f t="shared" si="2"/>
        <v>1</v>
      </c>
    </row>
    <row r="47" spans="1:11" x14ac:dyDescent="0.25">
      <c r="A47" s="45" t="s">
        <v>1490</v>
      </c>
      <c r="B47" s="42">
        <v>23382</v>
      </c>
      <c r="C47" s="42">
        <v>23391</v>
      </c>
      <c r="D47" s="42">
        <v>23089</v>
      </c>
      <c r="E47" s="42">
        <v>23214</v>
      </c>
      <c r="F47" s="42">
        <f t="shared" si="7"/>
        <v>1.2915918227696519</v>
      </c>
      <c r="G47" s="42">
        <f t="shared" si="3"/>
        <v>-0.71850141134205803</v>
      </c>
      <c r="H47" s="42">
        <f t="shared" si="4"/>
        <v>0.55629139072847689</v>
      </c>
      <c r="I47" s="42">
        <f t="shared" si="0"/>
        <v>8</v>
      </c>
      <c r="J47" s="42">
        <f t="shared" si="1"/>
        <v>6</v>
      </c>
      <c r="K47" s="42">
        <f t="shared" si="2"/>
        <v>1</v>
      </c>
    </row>
    <row r="48" spans="1:11" x14ac:dyDescent="0.25">
      <c r="A48" s="45" t="s">
        <v>1549</v>
      </c>
      <c r="B48" s="42">
        <v>23306</v>
      </c>
      <c r="C48" s="42">
        <v>23357</v>
      </c>
      <c r="D48" s="42">
        <v>23203</v>
      </c>
      <c r="E48" s="42">
        <v>23255</v>
      </c>
      <c r="F48" s="42">
        <f t="shared" si="7"/>
        <v>0.66077404960096109</v>
      </c>
      <c r="G48" s="42">
        <f t="shared" si="3"/>
        <v>-0.21882776967304557</v>
      </c>
      <c r="H48" s="42">
        <f t="shared" si="4"/>
        <v>0.33116883116883117</v>
      </c>
      <c r="I48" s="42">
        <f t="shared" si="0"/>
        <v>3</v>
      </c>
      <c r="J48" s="42">
        <f t="shared" si="1"/>
        <v>4</v>
      </c>
      <c r="K48" s="42">
        <f t="shared" si="2"/>
        <v>2</v>
      </c>
    </row>
    <row r="49" spans="1:11" x14ac:dyDescent="0.25">
      <c r="A49" s="45" t="s">
        <v>1550</v>
      </c>
      <c r="B49" s="42">
        <v>23336</v>
      </c>
      <c r="C49" s="42">
        <v>23421</v>
      </c>
      <c r="D49" s="42">
        <v>23274</v>
      </c>
      <c r="E49" s="42">
        <v>23327</v>
      </c>
      <c r="F49" s="42">
        <f t="shared" si="7"/>
        <v>0.62992800822763118</v>
      </c>
      <c r="G49" s="42">
        <f t="shared" si="3"/>
        <v>-3.8567020911895782E-2</v>
      </c>
      <c r="H49" s="42">
        <f t="shared" si="4"/>
        <v>6.1224489795918359E-2</v>
      </c>
      <c r="I49" s="42">
        <f t="shared" si="0"/>
        <v>3</v>
      </c>
      <c r="J49" s="42">
        <f t="shared" si="1"/>
        <v>1</v>
      </c>
      <c r="K49" s="42">
        <f t="shared" si="2"/>
        <v>2</v>
      </c>
    </row>
    <row r="50" spans="1:11" x14ac:dyDescent="0.25">
      <c r="A50" s="45" t="s">
        <v>1551</v>
      </c>
      <c r="B50" s="42">
        <v>23232</v>
      </c>
      <c r="C50" s="42">
        <v>23376</v>
      </c>
      <c r="D50" s="42">
        <v>23204</v>
      </c>
      <c r="E50" s="42">
        <v>23352</v>
      </c>
      <c r="F50" s="42">
        <f t="shared" si="7"/>
        <v>0.74035812672176315</v>
      </c>
      <c r="G50" s="42">
        <f t="shared" si="3"/>
        <v>0.51652892561983477</v>
      </c>
      <c r="H50" s="42">
        <f t="shared" si="4"/>
        <v>0.69767441860465118</v>
      </c>
      <c r="I50" s="42">
        <f t="shared" si="0"/>
        <v>4</v>
      </c>
      <c r="J50" s="42">
        <f t="shared" si="1"/>
        <v>7</v>
      </c>
      <c r="K50" s="42">
        <f t="shared" si="2"/>
        <v>3</v>
      </c>
    </row>
    <row r="51" spans="1:11" x14ac:dyDescent="0.25">
      <c r="A51" s="45" t="s">
        <v>1491</v>
      </c>
      <c r="B51" s="42">
        <v>23249</v>
      </c>
      <c r="C51" s="42">
        <v>23445</v>
      </c>
      <c r="D51" s="42">
        <v>23145</v>
      </c>
      <c r="E51" s="42">
        <v>23444</v>
      </c>
      <c r="F51" s="42">
        <f t="shared" si="7"/>
        <v>1.2903780807776679</v>
      </c>
      <c r="G51" s="42">
        <f t="shared" si="3"/>
        <v>0.83874575250548411</v>
      </c>
      <c r="H51" s="42">
        <f t="shared" si="4"/>
        <v>0.65</v>
      </c>
      <c r="I51" s="42">
        <f t="shared" si="0"/>
        <v>8</v>
      </c>
      <c r="J51" s="42">
        <f t="shared" si="1"/>
        <v>7</v>
      </c>
      <c r="K51" s="42">
        <f t="shared" si="2"/>
        <v>4</v>
      </c>
    </row>
    <row r="52" spans="1:11" x14ac:dyDescent="0.25">
      <c r="A52" s="45" t="s">
        <v>1552</v>
      </c>
      <c r="B52" s="42">
        <v>22677</v>
      </c>
      <c r="C52" s="42">
        <v>22966</v>
      </c>
      <c r="D52" s="42">
        <v>22519</v>
      </c>
      <c r="E52" s="42">
        <v>22893</v>
      </c>
      <c r="F52" s="42">
        <f t="shared" si="7"/>
        <v>1.9711602063765048</v>
      </c>
      <c r="G52" s="42">
        <f t="shared" si="3"/>
        <v>0.95250694536314329</v>
      </c>
      <c r="H52" s="42">
        <f t="shared" si="4"/>
        <v>0.48322147651006714</v>
      </c>
      <c r="I52" s="42">
        <f t="shared" si="0"/>
        <v>10</v>
      </c>
      <c r="J52" s="42">
        <f t="shared" si="1"/>
        <v>5</v>
      </c>
      <c r="K52" s="42">
        <f t="shared" si="2"/>
        <v>1</v>
      </c>
    </row>
    <row r="53" spans="1:11" x14ac:dyDescent="0.25">
      <c r="A53" s="45" t="s">
        <v>1492</v>
      </c>
      <c r="B53" s="42">
        <v>22859</v>
      </c>
      <c r="C53" s="42">
        <v>22972</v>
      </c>
      <c r="D53" s="42">
        <v>22793</v>
      </c>
      <c r="E53" s="42">
        <v>22808</v>
      </c>
      <c r="F53" s="42">
        <f t="shared" si="7"/>
        <v>0.78306137626317862</v>
      </c>
      <c r="G53" s="42">
        <f t="shared" si="3"/>
        <v>-0.22310687256660394</v>
      </c>
      <c r="H53" s="42">
        <f t="shared" si="4"/>
        <v>0.28491620111731841</v>
      </c>
      <c r="I53" s="42">
        <f t="shared" si="0"/>
        <v>5</v>
      </c>
      <c r="J53" s="42">
        <f t="shared" si="1"/>
        <v>3</v>
      </c>
      <c r="K53" s="42">
        <f t="shared" si="2"/>
        <v>2</v>
      </c>
    </row>
    <row r="54" spans="1:11" x14ac:dyDescent="0.25">
      <c r="A54" s="45" t="s">
        <v>1553</v>
      </c>
      <c r="B54" s="42">
        <v>23196</v>
      </c>
      <c r="C54" s="42">
        <v>23386</v>
      </c>
      <c r="D54" s="42">
        <v>22602</v>
      </c>
      <c r="E54" s="42">
        <v>22698</v>
      </c>
      <c r="F54" s="42">
        <f t="shared" si="7"/>
        <v>3.3798930850146576</v>
      </c>
      <c r="G54" s="42">
        <f t="shared" si="3"/>
        <v>-2.1469218830832899</v>
      </c>
      <c r="H54" s="42">
        <f t="shared" si="4"/>
        <v>0.63520408163265296</v>
      </c>
      <c r="I54" s="42">
        <f t="shared" si="0"/>
        <v>10</v>
      </c>
      <c r="J54" s="42">
        <f t="shared" si="1"/>
        <v>7</v>
      </c>
      <c r="K54" s="42">
        <f t="shared" si="2"/>
        <v>4</v>
      </c>
    </row>
    <row r="55" spans="1:11" x14ac:dyDescent="0.25">
      <c r="A55" s="45" t="s">
        <v>1554</v>
      </c>
      <c r="B55" s="42">
        <v>23025</v>
      </c>
      <c r="C55" s="42">
        <v>23029</v>
      </c>
      <c r="D55" s="42">
        <v>22836</v>
      </c>
      <c r="E55" s="42">
        <v>22961</v>
      </c>
      <c r="F55" s="42">
        <f t="shared" si="7"/>
        <v>0.83821932681867539</v>
      </c>
      <c r="G55" s="42">
        <f t="shared" si="3"/>
        <v>-0.27795874049945712</v>
      </c>
      <c r="H55" s="42">
        <f t="shared" si="4"/>
        <v>0.33160621761658032</v>
      </c>
      <c r="I55" s="42">
        <f t="shared" si="0"/>
        <v>5</v>
      </c>
      <c r="J55" s="42">
        <f t="shared" si="1"/>
        <v>4</v>
      </c>
      <c r="K55" s="42">
        <f t="shared" si="2"/>
        <v>2</v>
      </c>
    </row>
    <row r="56" spans="1:11" x14ac:dyDescent="0.25">
      <c r="A56" s="45" t="s">
        <v>1493</v>
      </c>
      <c r="B56" s="42">
        <v>22987</v>
      </c>
      <c r="C56" s="42">
        <v>23173</v>
      </c>
      <c r="D56" s="42">
        <v>22962</v>
      </c>
      <c r="E56" s="42">
        <v>23113</v>
      </c>
      <c r="F56" s="42">
        <f t="shared" si="7"/>
        <v>0.91791012311306397</v>
      </c>
      <c r="G56" s="42">
        <f t="shared" si="3"/>
        <v>0.54813590290164005</v>
      </c>
      <c r="H56" s="42">
        <f t="shared" si="4"/>
        <v>0.59715639810426535</v>
      </c>
      <c r="I56" s="42">
        <f t="shared" si="0"/>
        <v>5</v>
      </c>
      <c r="J56" s="42">
        <f t="shared" si="1"/>
        <v>6</v>
      </c>
      <c r="K56" s="42">
        <f t="shared" si="2"/>
        <v>2</v>
      </c>
    </row>
    <row r="57" spans="1:11" x14ac:dyDescent="0.25">
      <c r="A57" s="45" t="s">
        <v>1494</v>
      </c>
      <c r="B57" s="42">
        <v>22999</v>
      </c>
      <c r="C57" s="42">
        <v>23226</v>
      </c>
      <c r="D57" s="42">
        <v>22933</v>
      </c>
      <c r="E57" s="42">
        <v>23148</v>
      </c>
      <c r="F57" s="42">
        <f t="shared" si="7"/>
        <v>1.2739684334101482</v>
      </c>
      <c r="G57" s="42">
        <f t="shared" si="3"/>
        <v>0.64785425453280576</v>
      </c>
      <c r="H57" s="42">
        <f t="shared" si="4"/>
        <v>0.50853242320819114</v>
      </c>
      <c r="I57" s="42">
        <f t="shared" si="0"/>
        <v>8</v>
      </c>
      <c r="J57" s="42">
        <f t="shared" si="1"/>
        <v>6</v>
      </c>
      <c r="K57" s="42">
        <f t="shared" si="2"/>
        <v>1</v>
      </c>
    </row>
    <row r="58" spans="1:11" x14ac:dyDescent="0.25">
      <c r="A58" s="45" t="s">
        <v>1555</v>
      </c>
      <c r="B58" s="42">
        <v>23107</v>
      </c>
      <c r="C58" s="42">
        <v>23142</v>
      </c>
      <c r="D58" s="42">
        <v>22850</v>
      </c>
      <c r="E58" s="42">
        <v>22899</v>
      </c>
      <c r="F58" s="42">
        <f t="shared" si="7"/>
        <v>1.2636863288181071</v>
      </c>
      <c r="G58" s="42">
        <f t="shared" si="3"/>
        <v>-0.90016012463755568</v>
      </c>
      <c r="H58" s="42">
        <f t="shared" si="4"/>
        <v>0.71232876712328763</v>
      </c>
      <c r="I58" s="42">
        <f t="shared" si="0"/>
        <v>7</v>
      </c>
      <c r="J58" s="42">
        <f t="shared" si="1"/>
        <v>8</v>
      </c>
      <c r="K58" s="42">
        <f t="shared" si="2"/>
        <v>4</v>
      </c>
    </row>
    <row r="59" spans="1:11" x14ac:dyDescent="0.25">
      <c r="A59" s="45" t="s">
        <v>1556</v>
      </c>
      <c r="B59" s="42">
        <v>22864</v>
      </c>
      <c r="C59" s="42">
        <v>23063</v>
      </c>
      <c r="D59" s="42">
        <v>22800</v>
      </c>
      <c r="E59" s="42">
        <v>23044</v>
      </c>
      <c r="F59" s="42">
        <f t="shared" si="7"/>
        <v>1.1502799160251924</v>
      </c>
      <c r="G59" s="42">
        <f t="shared" si="3"/>
        <v>0.78726382085374391</v>
      </c>
      <c r="H59" s="42">
        <f t="shared" si="4"/>
        <v>0.68441064638783278</v>
      </c>
      <c r="I59" s="42">
        <f t="shared" si="0"/>
        <v>7</v>
      </c>
      <c r="J59" s="42">
        <f t="shared" si="1"/>
        <v>7</v>
      </c>
      <c r="K59" s="42">
        <f t="shared" si="2"/>
        <v>4</v>
      </c>
    </row>
    <row r="60" spans="1:11" x14ac:dyDescent="0.25">
      <c r="A60" s="45" t="s">
        <v>1495</v>
      </c>
      <c r="B60" s="42">
        <v>23081</v>
      </c>
      <c r="C60" s="42">
        <v>23144</v>
      </c>
      <c r="D60" s="42">
        <v>22841</v>
      </c>
      <c r="E60" s="42">
        <v>22850</v>
      </c>
      <c r="F60" s="42">
        <f t="shared" si="7"/>
        <v>1.3127680776396171</v>
      </c>
      <c r="G60" s="42">
        <f t="shared" si="3"/>
        <v>-1.0008231879034704</v>
      </c>
      <c r="H60" s="42">
        <f t="shared" si="4"/>
        <v>0.76237623762376228</v>
      </c>
      <c r="I60" s="42">
        <f t="shared" si="0"/>
        <v>8</v>
      </c>
      <c r="J60" s="42">
        <f t="shared" si="1"/>
        <v>8</v>
      </c>
      <c r="K60" s="42">
        <f t="shared" si="2"/>
        <v>4</v>
      </c>
    </row>
    <row r="61" spans="1:11" x14ac:dyDescent="0.25">
      <c r="A61" s="43" t="s">
        <v>1496</v>
      </c>
      <c r="B61" s="42">
        <v>23235</v>
      </c>
      <c r="C61" s="42">
        <v>23477</v>
      </c>
      <c r="D61" s="42">
        <v>23216</v>
      </c>
      <c r="E61" s="42">
        <v>23219</v>
      </c>
      <c r="F61" s="42">
        <f t="shared" si="7"/>
        <v>1.1233053582956747</v>
      </c>
      <c r="G61" s="42">
        <f t="shared" si="3"/>
        <v>-6.8861631159888095E-2</v>
      </c>
      <c r="H61" s="42">
        <f t="shared" si="4"/>
        <v>6.1302681992337155E-2</v>
      </c>
      <c r="I61" s="42">
        <f t="shared" si="0"/>
        <v>7</v>
      </c>
      <c r="J61" s="42">
        <f t="shared" si="1"/>
        <v>1</v>
      </c>
      <c r="K61" s="42">
        <f t="shared" si="2"/>
        <v>1</v>
      </c>
    </row>
    <row r="62" spans="1:11" x14ac:dyDescent="0.25">
      <c r="A62" s="45" t="s">
        <v>1434</v>
      </c>
      <c r="B62" s="42">
        <v>23210</v>
      </c>
      <c r="C62" s="42">
        <v>23328</v>
      </c>
      <c r="D62" s="42">
        <v>23172</v>
      </c>
      <c r="E62" s="42">
        <v>23252</v>
      </c>
      <c r="F62" s="42">
        <f t="shared" si="7"/>
        <v>0.6721240844463594</v>
      </c>
      <c r="G62" s="42">
        <f t="shared" si="3"/>
        <v>0.18095648427401981</v>
      </c>
      <c r="H62" s="42">
        <f t="shared" si="4"/>
        <v>0.26923076923076916</v>
      </c>
      <c r="I62" s="42">
        <f t="shared" si="0"/>
        <v>3</v>
      </c>
      <c r="J62" s="42">
        <f t="shared" si="1"/>
        <v>3</v>
      </c>
      <c r="K62" s="42">
        <f t="shared" si="2"/>
        <v>2</v>
      </c>
    </row>
    <row r="63" spans="1:11" x14ac:dyDescent="0.25">
      <c r="A63" s="45" t="s">
        <v>1435</v>
      </c>
      <c r="B63" s="42">
        <v>23268</v>
      </c>
      <c r="C63" s="42">
        <v>23453</v>
      </c>
      <c r="D63" s="42">
        <v>23241</v>
      </c>
      <c r="E63" s="42">
        <v>23346</v>
      </c>
      <c r="F63" s="42">
        <f t="shared" si="7"/>
        <v>0.9111225717723912</v>
      </c>
      <c r="G63" s="42">
        <f t="shared" si="3"/>
        <v>0.33522434244455906</v>
      </c>
      <c r="H63" s="42">
        <f t="shared" si="4"/>
        <v>0.36792452830188682</v>
      </c>
      <c r="I63" s="42">
        <f t="shared" si="0"/>
        <v>5</v>
      </c>
      <c r="J63" s="42">
        <f t="shared" si="1"/>
        <v>4</v>
      </c>
      <c r="K63" s="42">
        <f t="shared" si="2"/>
        <v>2</v>
      </c>
    </row>
    <row r="64" spans="1:11" x14ac:dyDescent="0.25">
      <c r="A64" s="45" t="s">
        <v>1400</v>
      </c>
      <c r="B64" s="42">
        <v>23275</v>
      </c>
      <c r="C64" s="42">
        <v>23365</v>
      </c>
      <c r="D64" s="42">
        <v>23184</v>
      </c>
      <c r="E64" s="42">
        <v>23317</v>
      </c>
      <c r="F64" s="42">
        <f t="shared" si="7"/>
        <v>0.77765843179377014</v>
      </c>
      <c r="G64" s="42">
        <f t="shared" si="3"/>
        <v>0.18045112781954886</v>
      </c>
      <c r="H64" s="42">
        <f t="shared" si="4"/>
        <v>0.23204419889502761</v>
      </c>
      <c r="I64" s="42">
        <f t="shared" si="0"/>
        <v>4</v>
      </c>
      <c r="J64" s="42">
        <f t="shared" si="1"/>
        <v>3</v>
      </c>
      <c r="K64" s="42">
        <f t="shared" si="2"/>
        <v>2</v>
      </c>
    </row>
    <row r="65" spans="1:11" x14ac:dyDescent="0.25">
      <c r="A65" s="45" t="s">
        <v>1403</v>
      </c>
      <c r="B65" s="42">
        <v>23086</v>
      </c>
      <c r="C65" s="42">
        <v>23187</v>
      </c>
      <c r="D65" s="42">
        <v>22936</v>
      </c>
      <c r="E65" s="42">
        <v>23166</v>
      </c>
      <c r="F65" s="42">
        <f t="shared" si="7"/>
        <v>1.0872390193190677</v>
      </c>
      <c r="G65" s="42">
        <f t="shared" si="3"/>
        <v>0.34653036472320886</v>
      </c>
      <c r="H65" s="42">
        <f t="shared" si="4"/>
        <v>0.31872509960159362</v>
      </c>
      <c r="I65" s="42">
        <f t="shared" si="0"/>
        <v>6</v>
      </c>
      <c r="J65" s="42">
        <f t="shared" si="1"/>
        <v>4</v>
      </c>
      <c r="K65" s="42">
        <f t="shared" si="2"/>
        <v>1</v>
      </c>
    </row>
    <row r="66" spans="1:11" x14ac:dyDescent="0.25">
      <c r="A66" s="45" t="s">
        <v>1349</v>
      </c>
      <c r="B66" s="42">
        <v>22832</v>
      </c>
      <c r="C66" s="42">
        <v>23129</v>
      </c>
      <c r="D66" s="42">
        <v>22803</v>
      </c>
      <c r="E66" s="42">
        <v>23102</v>
      </c>
      <c r="F66" s="42">
        <f t="shared" si="7"/>
        <v>1.4278206026629292</v>
      </c>
      <c r="G66" s="42">
        <f t="shared" si="3"/>
        <v>1.1825508058864751</v>
      </c>
      <c r="H66" s="42">
        <f t="shared" si="4"/>
        <v>0.82822085889570551</v>
      </c>
      <c r="I66" s="42">
        <f t="shared" si="0"/>
        <v>8</v>
      </c>
      <c r="J66" s="42">
        <f t="shared" si="1"/>
        <v>9</v>
      </c>
      <c r="K66" s="42">
        <f t="shared" si="2"/>
        <v>4</v>
      </c>
    </row>
    <row r="67" spans="1:11" x14ac:dyDescent="0.25">
      <c r="A67" s="45" t="s">
        <v>1390</v>
      </c>
      <c r="B67" s="42">
        <v>22297</v>
      </c>
      <c r="C67" s="42">
        <v>22579</v>
      </c>
      <c r="D67" s="42">
        <v>22160</v>
      </c>
      <c r="E67" s="42">
        <v>22548</v>
      </c>
      <c r="F67" s="42">
        <f t="shared" si="7"/>
        <v>1.8791765708391264</v>
      </c>
      <c r="G67" s="42">
        <f t="shared" si="3"/>
        <v>1.1257119791900254</v>
      </c>
      <c r="H67" s="42">
        <f t="shared" si="4"/>
        <v>0.5990453460620524</v>
      </c>
      <c r="I67" s="42">
        <f t="shared" ref="I67:I130" si="8">VLOOKUP(_xlfn.PERCENTRANK.EXC(F$4:F$1200,F67),$M$4:$O$13,3,TRUE)</f>
        <v>10</v>
      </c>
      <c r="J67" s="42">
        <f t="shared" ref="J67:J130" si="9">VLOOKUP(H67,$M$17:$O$26,3,TRUE)</f>
        <v>6</v>
      </c>
      <c r="K67" s="42">
        <f t="shared" ref="K67:K130" si="10">IF(I67&gt;=$O$3,IF(J67&gt;=$O$16,4,1),IF(J67&gt;=$O$16,3,2))</f>
        <v>1</v>
      </c>
    </row>
    <row r="68" spans="1:11" x14ac:dyDescent="0.25">
      <c r="A68" s="45" t="s">
        <v>1350</v>
      </c>
      <c r="B68" s="42">
        <v>22333</v>
      </c>
      <c r="C68" s="42">
        <v>22333</v>
      </c>
      <c r="D68" s="42">
        <v>22183</v>
      </c>
      <c r="E68" s="42">
        <v>22277</v>
      </c>
      <c r="F68" s="42">
        <f t="shared" ref="F68:F131" si="11">ABS(C68-D68)/B68*100</f>
        <v>0.67165181569874177</v>
      </c>
      <c r="G68" s="42">
        <f t="shared" ref="G68:G131" si="12">(E68-B68)/B68*100</f>
        <v>-0.25075001119419693</v>
      </c>
      <c r="H68" s="42">
        <f t="shared" ref="H68:H131" si="13">ABS(G68/F68)</f>
        <v>0.37333333333333335</v>
      </c>
      <c r="I68" s="42">
        <f t="shared" si="8"/>
        <v>3</v>
      </c>
      <c r="J68" s="42">
        <f t="shared" si="9"/>
        <v>4</v>
      </c>
      <c r="K68" s="42">
        <f t="shared" si="10"/>
        <v>2</v>
      </c>
    </row>
    <row r="69" spans="1:11" x14ac:dyDescent="0.25">
      <c r="A69" s="45" t="s">
        <v>41</v>
      </c>
      <c r="B69" s="42">
        <v>22395</v>
      </c>
      <c r="C69" s="42">
        <v>22468</v>
      </c>
      <c r="D69" s="42">
        <v>22047</v>
      </c>
      <c r="E69" s="42">
        <v>22268</v>
      </c>
      <c r="F69" s="42">
        <f t="shared" si="11"/>
        <v>1.879883902656843</v>
      </c>
      <c r="G69" s="42">
        <f t="shared" si="12"/>
        <v>-0.5670908684974324</v>
      </c>
      <c r="H69" s="42">
        <f t="shared" si="13"/>
        <v>0.30166270783847976</v>
      </c>
      <c r="I69" s="42">
        <f t="shared" si="8"/>
        <v>10</v>
      </c>
      <c r="J69" s="42">
        <f t="shared" si="9"/>
        <v>4</v>
      </c>
      <c r="K69" s="42">
        <f t="shared" si="10"/>
        <v>1</v>
      </c>
    </row>
    <row r="70" spans="1:11" x14ac:dyDescent="0.25">
      <c r="A70" s="45" t="s">
        <v>42</v>
      </c>
      <c r="B70" s="42">
        <v>22622</v>
      </c>
      <c r="C70" s="42">
        <v>22762</v>
      </c>
      <c r="D70" s="42">
        <v>22493</v>
      </c>
      <c r="E70" s="42">
        <v>22651</v>
      </c>
      <c r="F70" s="42">
        <f t="shared" si="11"/>
        <v>1.1891079480152065</v>
      </c>
      <c r="G70" s="42">
        <f t="shared" si="12"/>
        <v>0.12819379365219696</v>
      </c>
      <c r="H70" s="42">
        <f t="shared" si="13"/>
        <v>0.10780669144981411</v>
      </c>
      <c r="I70" s="42">
        <f t="shared" si="8"/>
        <v>7</v>
      </c>
      <c r="J70" s="42">
        <f t="shared" si="9"/>
        <v>2</v>
      </c>
      <c r="K70" s="42">
        <f t="shared" si="10"/>
        <v>1</v>
      </c>
    </row>
    <row r="71" spans="1:11" x14ac:dyDescent="0.25">
      <c r="A71" s="45" t="s">
        <v>43</v>
      </c>
      <c r="B71" s="42">
        <v>23021</v>
      </c>
      <c r="C71" s="42">
        <v>23030</v>
      </c>
      <c r="D71" s="42">
        <v>22775</v>
      </c>
      <c r="E71" s="42">
        <v>22855</v>
      </c>
      <c r="F71" s="42">
        <f t="shared" si="11"/>
        <v>1.1076842882585465</v>
      </c>
      <c r="G71" s="42">
        <f t="shared" si="12"/>
        <v>-0.72108075235654412</v>
      </c>
      <c r="H71" s="42">
        <f t="shared" si="13"/>
        <v>0.65098039215686287</v>
      </c>
      <c r="I71" s="42">
        <f t="shared" si="8"/>
        <v>6</v>
      </c>
      <c r="J71" s="42">
        <f t="shared" si="9"/>
        <v>7</v>
      </c>
      <c r="K71" s="42">
        <f t="shared" si="10"/>
        <v>4</v>
      </c>
    </row>
    <row r="72" spans="1:11" x14ac:dyDescent="0.25">
      <c r="A72" s="45" t="s">
        <v>44</v>
      </c>
      <c r="B72" s="42">
        <v>23064</v>
      </c>
      <c r="C72" s="42">
        <v>23137</v>
      </c>
      <c r="D72" s="42">
        <v>22976</v>
      </c>
      <c r="E72" s="42">
        <v>23052</v>
      </c>
      <c r="F72" s="42">
        <f t="shared" si="11"/>
        <v>0.69805757891085674</v>
      </c>
      <c r="G72" s="42">
        <f t="shared" si="12"/>
        <v>-5.2029136316337155E-2</v>
      </c>
      <c r="H72" s="42">
        <f t="shared" si="13"/>
        <v>7.4534161490683246E-2</v>
      </c>
      <c r="I72" s="42">
        <f t="shared" si="8"/>
        <v>4</v>
      </c>
      <c r="J72" s="42">
        <f t="shared" si="9"/>
        <v>1</v>
      </c>
      <c r="K72" s="42">
        <f t="shared" si="10"/>
        <v>2</v>
      </c>
    </row>
    <row r="73" spans="1:11" x14ac:dyDescent="0.25">
      <c r="A73" s="45" t="s">
        <v>45</v>
      </c>
      <c r="B73" s="42">
        <v>22588</v>
      </c>
      <c r="C73" s="42">
        <v>22837</v>
      </c>
      <c r="D73" s="42">
        <v>22393</v>
      </c>
      <c r="E73" s="42">
        <v>22801</v>
      </c>
      <c r="F73" s="42">
        <f t="shared" si="11"/>
        <v>1.9656454754737029</v>
      </c>
      <c r="G73" s="42">
        <f t="shared" si="12"/>
        <v>0.94297857269346563</v>
      </c>
      <c r="H73" s="42">
        <f t="shared" si="13"/>
        <v>0.47972972972972977</v>
      </c>
      <c r="I73" s="42">
        <f t="shared" si="8"/>
        <v>10</v>
      </c>
      <c r="J73" s="42">
        <f t="shared" si="9"/>
        <v>5</v>
      </c>
      <c r="K73" s="42">
        <f t="shared" si="10"/>
        <v>1</v>
      </c>
    </row>
    <row r="74" spans="1:11" x14ac:dyDescent="0.25">
      <c r="A74" s="45" t="s">
        <v>46</v>
      </c>
      <c r="B74" s="42">
        <v>22805</v>
      </c>
      <c r="C74" s="42">
        <v>22822</v>
      </c>
      <c r="D74" s="42">
        <v>22496</v>
      </c>
      <c r="E74" s="42">
        <v>22746</v>
      </c>
      <c r="F74" s="42">
        <f t="shared" si="11"/>
        <v>1.4295110721333042</v>
      </c>
      <c r="G74" s="42">
        <f t="shared" si="12"/>
        <v>-0.25871519403639553</v>
      </c>
      <c r="H74" s="42">
        <f t="shared" si="13"/>
        <v>0.18098159509202452</v>
      </c>
      <c r="I74" s="42">
        <f t="shared" si="8"/>
        <v>8</v>
      </c>
      <c r="J74" s="42">
        <f t="shared" si="9"/>
        <v>2</v>
      </c>
      <c r="K74" s="42">
        <f t="shared" si="10"/>
        <v>1</v>
      </c>
    </row>
    <row r="75" spans="1:11" x14ac:dyDescent="0.25">
      <c r="A75" s="45" t="s">
        <v>47</v>
      </c>
      <c r="B75" s="42">
        <v>22874</v>
      </c>
      <c r="C75" s="42">
        <v>22929</v>
      </c>
      <c r="D75" s="42">
        <v>22654</v>
      </c>
      <c r="E75" s="42">
        <v>22858</v>
      </c>
      <c r="F75" s="42">
        <f t="shared" si="11"/>
        <v>1.2022383492174522</v>
      </c>
      <c r="G75" s="42">
        <f t="shared" si="12"/>
        <v>-6.9948413045379035E-2</v>
      </c>
      <c r="H75" s="42">
        <f t="shared" si="13"/>
        <v>5.8181818181818182E-2</v>
      </c>
      <c r="I75" s="42">
        <f t="shared" si="8"/>
        <v>7</v>
      </c>
      <c r="J75" s="42">
        <f t="shared" si="9"/>
        <v>1</v>
      </c>
      <c r="K75" s="42">
        <f t="shared" si="10"/>
        <v>1</v>
      </c>
    </row>
    <row r="76" spans="1:11" x14ac:dyDescent="0.25">
      <c r="A76" s="45" t="s">
        <v>48</v>
      </c>
      <c r="B76" s="42">
        <v>22588</v>
      </c>
      <c r="C76" s="42">
        <v>22659</v>
      </c>
      <c r="D76" s="42">
        <v>22339</v>
      </c>
      <c r="E76" s="42">
        <v>22622</v>
      </c>
      <c r="F76" s="42">
        <f t="shared" si="11"/>
        <v>1.4166814237648309</v>
      </c>
      <c r="G76" s="42">
        <f t="shared" si="12"/>
        <v>0.15052240127501329</v>
      </c>
      <c r="H76" s="42">
        <f t="shared" si="13"/>
        <v>0.10625000000000001</v>
      </c>
      <c r="I76" s="42">
        <f t="shared" si="8"/>
        <v>8</v>
      </c>
      <c r="J76" s="42">
        <f t="shared" si="9"/>
        <v>2</v>
      </c>
      <c r="K76" s="42">
        <f t="shared" si="10"/>
        <v>1</v>
      </c>
    </row>
    <row r="77" spans="1:11" x14ac:dyDescent="0.25">
      <c r="A77" s="45" t="s">
        <v>49</v>
      </c>
      <c r="B77" s="42">
        <v>22733</v>
      </c>
      <c r="C77" s="42">
        <v>22832</v>
      </c>
      <c r="D77" s="42">
        <v>22470</v>
      </c>
      <c r="E77" s="42">
        <v>22550</v>
      </c>
      <c r="F77" s="42">
        <f t="shared" si="11"/>
        <v>1.5923987155236881</v>
      </c>
      <c r="G77" s="42">
        <f t="shared" si="12"/>
        <v>-0.8049971407205383</v>
      </c>
      <c r="H77" s="42">
        <f t="shared" si="13"/>
        <v>0.50552486187845291</v>
      </c>
      <c r="I77" s="42">
        <f t="shared" si="8"/>
        <v>9</v>
      </c>
      <c r="J77" s="42">
        <f t="shared" si="9"/>
        <v>6</v>
      </c>
      <c r="K77" s="42">
        <f t="shared" si="10"/>
        <v>1</v>
      </c>
    </row>
    <row r="78" spans="1:11" x14ac:dyDescent="0.25">
      <c r="A78" s="45" t="s">
        <v>50</v>
      </c>
      <c r="B78" s="42">
        <v>22649</v>
      </c>
      <c r="C78" s="42">
        <v>22879</v>
      </c>
      <c r="D78" s="42">
        <v>22592</v>
      </c>
      <c r="E78" s="42">
        <v>22708</v>
      </c>
      <c r="F78" s="42">
        <f t="shared" si="11"/>
        <v>1.2671641132058811</v>
      </c>
      <c r="G78" s="42">
        <f t="shared" si="12"/>
        <v>0.26049715219214975</v>
      </c>
      <c r="H78" s="42">
        <f t="shared" si="13"/>
        <v>0.20557491289198604</v>
      </c>
      <c r="I78" s="42">
        <f t="shared" si="8"/>
        <v>7</v>
      </c>
      <c r="J78" s="42">
        <f t="shared" si="9"/>
        <v>3</v>
      </c>
      <c r="K78" s="42">
        <f t="shared" si="10"/>
        <v>1</v>
      </c>
    </row>
    <row r="79" spans="1:11" x14ac:dyDescent="0.25">
      <c r="A79" s="45" t="s">
        <v>51</v>
      </c>
      <c r="B79" s="42">
        <v>22840</v>
      </c>
      <c r="C79" s="42">
        <v>23078</v>
      </c>
      <c r="D79" s="42">
        <v>22674</v>
      </c>
      <c r="E79" s="42">
        <v>22805</v>
      </c>
      <c r="F79" s="42">
        <f t="shared" si="11"/>
        <v>1.7688266199649738</v>
      </c>
      <c r="G79" s="42">
        <f t="shared" si="12"/>
        <v>-0.15323992994746061</v>
      </c>
      <c r="H79" s="42">
        <f t="shared" si="13"/>
        <v>8.6633663366336641E-2</v>
      </c>
      <c r="I79" s="42">
        <f t="shared" si="8"/>
        <v>10</v>
      </c>
      <c r="J79" s="42">
        <f t="shared" si="9"/>
        <v>1</v>
      </c>
      <c r="K79" s="42">
        <f t="shared" si="10"/>
        <v>1</v>
      </c>
    </row>
    <row r="80" spans="1:11" x14ac:dyDescent="0.25">
      <c r="A80" s="45" t="s">
        <v>52</v>
      </c>
      <c r="B80" s="42">
        <v>22871</v>
      </c>
      <c r="C80" s="42">
        <v>22926</v>
      </c>
      <c r="D80" s="42">
        <v>22572</v>
      </c>
      <c r="E80" s="42">
        <v>22835</v>
      </c>
      <c r="F80" s="42">
        <f t="shared" si="11"/>
        <v>1.5478116391937387</v>
      </c>
      <c r="G80" s="42">
        <f t="shared" si="12"/>
        <v>-0.15740457347732936</v>
      </c>
      <c r="H80" s="42">
        <f t="shared" si="13"/>
        <v>0.10169491525423729</v>
      </c>
      <c r="I80" s="42">
        <f t="shared" si="8"/>
        <v>9</v>
      </c>
      <c r="J80" s="42">
        <f t="shared" si="9"/>
        <v>2</v>
      </c>
      <c r="K80" s="42">
        <f t="shared" si="10"/>
        <v>1</v>
      </c>
    </row>
    <row r="81" spans="1:11" x14ac:dyDescent="0.25">
      <c r="A81" s="45" t="s">
        <v>53</v>
      </c>
      <c r="B81" s="42">
        <v>23554</v>
      </c>
      <c r="C81" s="42">
        <v>23564</v>
      </c>
      <c r="D81" s="42">
        <v>22958</v>
      </c>
      <c r="E81" s="42">
        <v>23114</v>
      </c>
      <c r="F81" s="42">
        <f t="shared" si="11"/>
        <v>2.5728114120743819</v>
      </c>
      <c r="G81" s="42">
        <f t="shared" si="12"/>
        <v>-1.868047889954997</v>
      </c>
      <c r="H81" s="42">
        <f t="shared" si="13"/>
        <v>0.7260726072607262</v>
      </c>
      <c r="I81" s="42">
        <f t="shared" si="8"/>
        <v>10</v>
      </c>
      <c r="J81" s="42">
        <f t="shared" si="9"/>
        <v>8</v>
      </c>
      <c r="K81" s="42">
        <f t="shared" si="10"/>
        <v>4</v>
      </c>
    </row>
    <row r="82" spans="1:11" x14ac:dyDescent="0.25">
      <c r="A82" s="45" t="s">
        <v>54</v>
      </c>
      <c r="B82" s="42">
        <v>23758</v>
      </c>
      <c r="C82" s="42">
        <v>23840</v>
      </c>
      <c r="D82" s="42">
        <v>23494</v>
      </c>
      <c r="E82" s="42">
        <v>23564</v>
      </c>
      <c r="F82" s="42">
        <f t="shared" si="11"/>
        <v>1.4563515447428235</v>
      </c>
      <c r="G82" s="42">
        <f t="shared" si="12"/>
        <v>-0.8165670510985773</v>
      </c>
      <c r="H82" s="42">
        <f t="shared" si="13"/>
        <v>0.56069364161849711</v>
      </c>
      <c r="I82" s="42">
        <f t="shared" si="8"/>
        <v>8</v>
      </c>
      <c r="J82" s="42">
        <f t="shared" si="9"/>
        <v>6</v>
      </c>
      <c r="K82" s="42">
        <f t="shared" si="10"/>
        <v>1</v>
      </c>
    </row>
    <row r="83" spans="1:11" x14ac:dyDescent="0.25">
      <c r="A83" s="45" t="s">
        <v>55</v>
      </c>
      <c r="B83" s="42">
        <v>23557</v>
      </c>
      <c r="C83" s="42">
        <v>23744</v>
      </c>
      <c r="D83" s="42">
        <v>23478</v>
      </c>
      <c r="E83" s="42">
        <v>23742</v>
      </c>
      <c r="F83" s="42">
        <f t="shared" si="11"/>
        <v>1.1291760410918199</v>
      </c>
      <c r="G83" s="42">
        <f t="shared" si="12"/>
        <v>0.78532920151122809</v>
      </c>
      <c r="H83" s="42">
        <f t="shared" si="13"/>
        <v>0.69548872180451127</v>
      </c>
      <c r="I83" s="42">
        <f t="shared" si="8"/>
        <v>7</v>
      </c>
      <c r="J83" s="42">
        <f t="shared" si="9"/>
        <v>7</v>
      </c>
      <c r="K83" s="42">
        <f t="shared" si="10"/>
        <v>4</v>
      </c>
    </row>
    <row r="84" spans="1:11" x14ac:dyDescent="0.25">
      <c r="A84" s="45" t="s">
        <v>56</v>
      </c>
      <c r="B84" s="42">
        <v>23385</v>
      </c>
      <c r="C84" s="42">
        <v>23475</v>
      </c>
      <c r="D84" s="42">
        <v>22938</v>
      </c>
      <c r="E84" s="42">
        <v>23241</v>
      </c>
      <c r="F84" s="42">
        <f t="shared" si="11"/>
        <v>2.2963438101347018</v>
      </c>
      <c r="G84" s="42">
        <f t="shared" si="12"/>
        <v>-0.61577934573444515</v>
      </c>
      <c r="H84" s="42">
        <f t="shared" si="13"/>
        <v>0.26815642458100558</v>
      </c>
      <c r="I84" s="42">
        <f t="shared" si="8"/>
        <v>10</v>
      </c>
      <c r="J84" s="42">
        <f t="shared" si="9"/>
        <v>3</v>
      </c>
      <c r="K84" s="42">
        <f t="shared" si="10"/>
        <v>1</v>
      </c>
    </row>
    <row r="85" spans="1:11" x14ac:dyDescent="0.25">
      <c r="A85" s="45" t="s">
        <v>57</v>
      </c>
      <c r="B85" s="42">
        <v>23136</v>
      </c>
      <c r="C85" s="42">
        <v>23346</v>
      </c>
      <c r="D85" s="42">
        <v>23047</v>
      </c>
      <c r="E85" s="42">
        <v>23250</v>
      </c>
      <c r="F85" s="42">
        <f t="shared" si="11"/>
        <v>1.2923582295988933</v>
      </c>
      <c r="G85" s="42">
        <f t="shared" si="12"/>
        <v>0.49273858921161823</v>
      </c>
      <c r="H85" s="42">
        <f t="shared" si="13"/>
        <v>0.38127090301003347</v>
      </c>
      <c r="I85" s="42">
        <f t="shared" si="8"/>
        <v>8</v>
      </c>
      <c r="J85" s="42">
        <f t="shared" si="9"/>
        <v>4</v>
      </c>
      <c r="K85" s="42">
        <f t="shared" si="10"/>
        <v>1</v>
      </c>
    </row>
    <row r="86" spans="1:11" x14ac:dyDescent="0.25">
      <c r="A86" s="45" t="s">
        <v>58</v>
      </c>
      <c r="B86" s="42">
        <v>23039</v>
      </c>
      <c r="C86" s="42">
        <v>23107</v>
      </c>
      <c r="D86" s="42">
        <v>22801</v>
      </c>
      <c r="E86" s="42">
        <v>22848</v>
      </c>
      <c r="F86" s="42">
        <f t="shared" si="11"/>
        <v>1.3281826468162681</v>
      </c>
      <c r="G86" s="42">
        <f t="shared" si="12"/>
        <v>-0.829029037718651</v>
      </c>
      <c r="H86" s="42">
        <f t="shared" si="13"/>
        <v>0.62418300653594772</v>
      </c>
      <c r="I86" s="42">
        <f t="shared" si="8"/>
        <v>8</v>
      </c>
      <c r="J86" s="42">
        <f t="shared" si="9"/>
        <v>7</v>
      </c>
      <c r="K86" s="42">
        <f t="shared" si="10"/>
        <v>4</v>
      </c>
    </row>
    <row r="87" spans="1:11" x14ac:dyDescent="0.25">
      <c r="A87" s="45" t="s">
        <v>59</v>
      </c>
      <c r="B87" s="42">
        <v>22756</v>
      </c>
      <c r="C87" s="42">
        <v>22986</v>
      </c>
      <c r="D87" s="42">
        <v>22692</v>
      </c>
      <c r="E87" s="42">
        <v>22781</v>
      </c>
      <c r="F87" s="42">
        <f t="shared" si="11"/>
        <v>1.2919669537704341</v>
      </c>
      <c r="G87" s="42">
        <f t="shared" si="12"/>
        <v>0.10986113552469678</v>
      </c>
      <c r="H87" s="42">
        <f t="shared" si="13"/>
        <v>8.5034013605442174E-2</v>
      </c>
      <c r="I87" s="42">
        <f t="shared" si="8"/>
        <v>8</v>
      </c>
      <c r="J87" s="42">
        <f t="shared" si="9"/>
        <v>1</v>
      </c>
      <c r="K87" s="42">
        <f t="shared" si="10"/>
        <v>1</v>
      </c>
    </row>
    <row r="88" spans="1:11" x14ac:dyDescent="0.25">
      <c r="A88" s="45" t="s">
        <v>60</v>
      </c>
      <c r="B88" s="42">
        <v>22939</v>
      </c>
      <c r="C88" s="42">
        <v>22996</v>
      </c>
      <c r="D88" s="42">
        <v>22635</v>
      </c>
      <c r="E88" s="42">
        <v>22705</v>
      </c>
      <c r="F88" s="42">
        <f t="shared" si="11"/>
        <v>1.5737390470377959</v>
      </c>
      <c r="G88" s="42">
        <f t="shared" si="12"/>
        <v>-1.0200967784123109</v>
      </c>
      <c r="H88" s="42">
        <f t="shared" si="13"/>
        <v>0.64819944598337953</v>
      </c>
      <c r="I88" s="42">
        <f t="shared" si="8"/>
        <v>9</v>
      </c>
      <c r="J88" s="42">
        <f t="shared" si="9"/>
        <v>7</v>
      </c>
      <c r="K88" s="42">
        <f t="shared" si="10"/>
        <v>4</v>
      </c>
    </row>
    <row r="89" spans="1:11" x14ac:dyDescent="0.25">
      <c r="A89" s="45" t="s">
        <v>61</v>
      </c>
      <c r="B89" s="42">
        <v>23016</v>
      </c>
      <c r="C89" s="42">
        <v>23138</v>
      </c>
      <c r="D89" s="42">
        <v>22879</v>
      </c>
      <c r="E89" s="42">
        <v>23055</v>
      </c>
      <c r="F89" s="42">
        <f t="shared" si="11"/>
        <v>1.1253041362530414</v>
      </c>
      <c r="G89" s="42">
        <f t="shared" si="12"/>
        <v>0.16944734098018771</v>
      </c>
      <c r="H89" s="42">
        <f t="shared" si="13"/>
        <v>0.15057915057915058</v>
      </c>
      <c r="I89" s="42">
        <f t="shared" si="8"/>
        <v>7</v>
      </c>
      <c r="J89" s="42">
        <f t="shared" si="9"/>
        <v>2</v>
      </c>
      <c r="K89" s="42">
        <f t="shared" si="10"/>
        <v>1</v>
      </c>
    </row>
    <row r="90" spans="1:11" x14ac:dyDescent="0.25">
      <c r="A90" s="45" t="s">
        <v>62</v>
      </c>
      <c r="B90" s="42">
        <v>23334</v>
      </c>
      <c r="C90" s="42">
        <v>23386</v>
      </c>
      <c r="D90" s="42">
        <v>23123</v>
      </c>
      <c r="E90" s="42">
        <v>23168</v>
      </c>
      <c r="F90" s="42">
        <f t="shared" si="11"/>
        <v>1.1271106539813149</v>
      </c>
      <c r="G90" s="42">
        <f t="shared" si="12"/>
        <v>-0.71140824547870052</v>
      </c>
      <c r="H90" s="42">
        <f t="shared" si="13"/>
        <v>0.63117870722433445</v>
      </c>
      <c r="I90" s="42">
        <f t="shared" si="8"/>
        <v>7</v>
      </c>
      <c r="J90" s="42">
        <f t="shared" si="9"/>
        <v>7</v>
      </c>
      <c r="K90" s="42">
        <f t="shared" si="10"/>
        <v>4</v>
      </c>
    </row>
    <row r="91" spans="1:11" x14ac:dyDescent="0.25">
      <c r="A91" s="45" t="s">
        <v>63</v>
      </c>
      <c r="B91" s="42">
        <v>23461</v>
      </c>
      <c r="C91" s="42">
        <v>23709</v>
      </c>
      <c r="D91" s="42">
        <v>23461</v>
      </c>
      <c r="E91" s="42">
        <v>23551</v>
      </c>
      <c r="F91" s="42">
        <f t="shared" si="11"/>
        <v>1.0570734410297942</v>
      </c>
      <c r="G91" s="42">
        <f t="shared" si="12"/>
        <v>0.3836153616640382</v>
      </c>
      <c r="H91" s="42">
        <f t="shared" si="13"/>
        <v>0.36290322580645162</v>
      </c>
      <c r="I91" s="42">
        <f t="shared" si="8"/>
        <v>6</v>
      </c>
      <c r="J91" s="42">
        <f t="shared" si="9"/>
        <v>4</v>
      </c>
      <c r="K91" s="42">
        <f t="shared" si="10"/>
        <v>1</v>
      </c>
    </row>
    <row r="92" spans="1:11" x14ac:dyDescent="0.25">
      <c r="A92" s="45" t="s">
        <v>64</v>
      </c>
      <c r="B92" s="42">
        <v>23290</v>
      </c>
      <c r="C92" s="42">
        <v>23421</v>
      </c>
      <c r="D92" s="42">
        <v>23206</v>
      </c>
      <c r="E92" s="42">
        <v>23287</v>
      </c>
      <c r="F92" s="42">
        <f t="shared" si="11"/>
        <v>0.92314297981966509</v>
      </c>
      <c r="G92" s="42">
        <f t="shared" si="12"/>
        <v>-1.2881064834693003E-2</v>
      </c>
      <c r="H92" s="42">
        <f t="shared" si="13"/>
        <v>1.3953488372093025E-2</v>
      </c>
      <c r="I92" s="42">
        <f t="shared" si="8"/>
        <v>5</v>
      </c>
      <c r="J92" s="42">
        <f t="shared" si="9"/>
        <v>1</v>
      </c>
      <c r="K92" s="42">
        <f t="shared" si="10"/>
        <v>2</v>
      </c>
    </row>
    <row r="93" spans="1:11" x14ac:dyDescent="0.25">
      <c r="A93" s="45" t="s">
        <v>65</v>
      </c>
      <c r="B93" s="42">
        <v>23402</v>
      </c>
      <c r="C93" s="42">
        <v>23465</v>
      </c>
      <c r="D93" s="42">
        <v>23133</v>
      </c>
      <c r="E93" s="42">
        <v>23300</v>
      </c>
      <c r="F93" s="42">
        <f t="shared" si="11"/>
        <v>1.4186821639176139</v>
      </c>
      <c r="G93" s="42">
        <f t="shared" si="12"/>
        <v>-0.43586018289035128</v>
      </c>
      <c r="H93" s="42">
        <f t="shared" si="13"/>
        <v>0.30722891566265059</v>
      </c>
      <c r="I93" s="42">
        <f t="shared" si="8"/>
        <v>8</v>
      </c>
      <c r="J93" s="42">
        <f t="shared" si="9"/>
        <v>4</v>
      </c>
      <c r="K93" s="42">
        <f t="shared" si="10"/>
        <v>1</v>
      </c>
    </row>
    <row r="94" spans="1:11" x14ac:dyDescent="0.25">
      <c r="A94" s="45" t="s">
        <v>66</v>
      </c>
      <c r="B94" s="42">
        <v>23611</v>
      </c>
      <c r="C94" s="42">
        <v>23667</v>
      </c>
      <c r="D94" s="42">
        <v>23476</v>
      </c>
      <c r="E94" s="42">
        <v>23561</v>
      </c>
      <c r="F94" s="42">
        <f t="shared" si="11"/>
        <v>0.80894498327050945</v>
      </c>
      <c r="G94" s="42">
        <f t="shared" si="12"/>
        <v>-0.21176570242683496</v>
      </c>
      <c r="H94" s="42">
        <f t="shared" si="13"/>
        <v>0.26178010471204188</v>
      </c>
      <c r="I94" s="42">
        <f t="shared" si="8"/>
        <v>5</v>
      </c>
      <c r="J94" s="42">
        <f t="shared" si="9"/>
        <v>3</v>
      </c>
      <c r="K94" s="42">
        <f t="shared" si="10"/>
        <v>2</v>
      </c>
    </row>
    <row r="95" spans="1:11" x14ac:dyDescent="0.25">
      <c r="A95" s="45" t="s">
        <v>67</v>
      </c>
      <c r="B95" s="42">
        <v>23560</v>
      </c>
      <c r="C95" s="42">
        <v>23688</v>
      </c>
      <c r="D95" s="42">
        <v>23431</v>
      </c>
      <c r="E95" s="42">
        <v>23660</v>
      </c>
      <c r="F95" s="42">
        <f t="shared" si="11"/>
        <v>1.0908319185059423</v>
      </c>
      <c r="G95" s="42">
        <f t="shared" si="12"/>
        <v>0.42444821731748728</v>
      </c>
      <c r="H95" s="42">
        <f t="shared" si="13"/>
        <v>0.38910505836575876</v>
      </c>
      <c r="I95" s="42">
        <f t="shared" si="8"/>
        <v>6</v>
      </c>
      <c r="J95" s="42">
        <f t="shared" si="9"/>
        <v>4</v>
      </c>
      <c r="K95" s="42">
        <f t="shared" si="10"/>
        <v>1</v>
      </c>
    </row>
    <row r="96" spans="1:11" x14ac:dyDescent="0.25">
      <c r="A96" s="45" t="s">
        <v>68</v>
      </c>
      <c r="B96" s="42">
        <v>23686</v>
      </c>
      <c r="C96" s="42">
        <v>23883</v>
      </c>
      <c r="D96" s="42">
        <v>23686</v>
      </c>
      <c r="E96" s="42">
        <v>23725</v>
      </c>
      <c r="F96" s="42">
        <f t="shared" si="11"/>
        <v>0.83171493709364186</v>
      </c>
      <c r="G96" s="42">
        <f t="shared" si="12"/>
        <v>0.16465422612513719</v>
      </c>
      <c r="H96" s="42">
        <f t="shared" si="13"/>
        <v>0.19796954314720808</v>
      </c>
      <c r="I96" s="42">
        <f t="shared" si="8"/>
        <v>5</v>
      </c>
      <c r="J96" s="42">
        <f t="shared" si="9"/>
        <v>2</v>
      </c>
      <c r="K96" s="42">
        <f t="shared" si="10"/>
        <v>2</v>
      </c>
    </row>
    <row r="97" spans="1:11" x14ac:dyDescent="0.25">
      <c r="A97" s="45" t="s">
        <v>69</v>
      </c>
      <c r="B97" s="42">
        <v>23497</v>
      </c>
      <c r="C97" s="42">
        <v>23988</v>
      </c>
      <c r="D97" s="42">
        <v>23450</v>
      </c>
      <c r="E97" s="42">
        <v>23884</v>
      </c>
      <c r="F97" s="42">
        <f t="shared" si="11"/>
        <v>2.2896539983827719</v>
      </c>
      <c r="G97" s="42">
        <f t="shared" si="12"/>
        <v>1.6470187683534068</v>
      </c>
      <c r="H97" s="42">
        <f t="shared" si="13"/>
        <v>0.7193308550185874</v>
      </c>
      <c r="I97" s="42">
        <f t="shared" si="8"/>
        <v>10</v>
      </c>
      <c r="J97" s="42">
        <f t="shared" si="9"/>
        <v>8</v>
      </c>
      <c r="K97" s="42">
        <f t="shared" si="10"/>
        <v>4</v>
      </c>
    </row>
    <row r="98" spans="1:11" x14ac:dyDescent="0.25">
      <c r="A98" s="45" t="s">
        <v>70</v>
      </c>
      <c r="B98" s="42">
        <v>23059</v>
      </c>
      <c r="C98" s="42">
        <v>23248</v>
      </c>
      <c r="D98" s="42">
        <v>23025</v>
      </c>
      <c r="E98" s="42">
        <v>23175</v>
      </c>
      <c r="F98" s="42">
        <f t="shared" si="11"/>
        <v>0.96708443557829915</v>
      </c>
      <c r="G98" s="42">
        <f t="shared" si="12"/>
        <v>0.50305737456090904</v>
      </c>
      <c r="H98" s="42">
        <f t="shared" si="13"/>
        <v>0.52017937219730948</v>
      </c>
      <c r="I98" s="42">
        <f t="shared" si="8"/>
        <v>5</v>
      </c>
      <c r="J98" s="42">
        <f t="shared" si="9"/>
        <v>6</v>
      </c>
      <c r="K98" s="42">
        <f t="shared" si="10"/>
        <v>2</v>
      </c>
    </row>
    <row r="99" spans="1:11" x14ac:dyDescent="0.25">
      <c r="A99" s="45" t="s">
        <v>71</v>
      </c>
      <c r="B99" s="42">
        <v>23211</v>
      </c>
      <c r="C99" s="42">
        <v>23262</v>
      </c>
      <c r="D99" s="42">
        <v>22809</v>
      </c>
      <c r="E99" s="42">
        <v>22870</v>
      </c>
      <c r="F99" s="42">
        <f t="shared" si="11"/>
        <v>1.9516608504588342</v>
      </c>
      <c r="G99" s="42">
        <f t="shared" si="12"/>
        <v>-1.4691310154668045</v>
      </c>
      <c r="H99" s="42">
        <f t="shared" si="13"/>
        <v>0.7527593818984547</v>
      </c>
      <c r="I99" s="42">
        <f t="shared" si="8"/>
        <v>10</v>
      </c>
      <c r="J99" s="42">
        <f t="shared" si="9"/>
        <v>8</v>
      </c>
      <c r="K99" s="42">
        <f t="shared" si="10"/>
        <v>4</v>
      </c>
    </row>
    <row r="100" spans="1:11" x14ac:dyDescent="0.25">
      <c r="A100" s="45" t="s">
        <v>72</v>
      </c>
      <c r="B100" s="42">
        <v>23050</v>
      </c>
      <c r="C100" s="42">
        <v>23196</v>
      </c>
      <c r="D100" s="42">
        <v>23017</v>
      </c>
      <c r="E100" s="42">
        <v>23160</v>
      </c>
      <c r="F100" s="42">
        <f t="shared" si="11"/>
        <v>0.77657266811279824</v>
      </c>
      <c r="G100" s="42">
        <f t="shared" si="12"/>
        <v>0.47722342733188722</v>
      </c>
      <c r="H100" s="42">
        <f t="shared" si="13"/>
        <v>0.61452513966480449</v>
      </c>
      <c r="I100" s="42">
        <f t="shared" si="8"/>
        <v>4</v>
      </c>
      <c r="J100" s="42">
        <f t="shared" si="9"/>
        <v>7</v>
      </c>
      <c r="K100" s="42">
        <f t="shared" si="10"/>
        <v>3</v>
      </c>
    </row>
    <row r="101" spans="1:11" x14ac:dyDescent="0.25">
      <c r="A101" s="45" t="s">
        <v>73</v>
      </c>
      <c r="B101" s="42">
        <v>22911</v>
      </c>
      <c r="C101" s="42">
        <v>23076</v>
      </c>
      <c r="D101" s="42">
        <v>22817</v>
      </c>
      <c r="E101" s="42">
        <v>23040</v>
      </c>
      <c r="F101" s="42">
        <f t="shared" si="11"/>
        <v>1.1304613504430188</v>
      </c>
      <c r="G101" s="42">
        <f t="shared" si="12"/>
        <v>0.56304831740212125</v>
      </c>
      <c r="H101" s="42">
        <f t="shared" si="13"/>
        <v>0.49806949806949802</v>
      </c>
      <c r="I101" s="42">
        <f t="shared" si="8"/>
        <v>7</v>
      </c>
      <c r="J101" s="42">
        <f t="shared" si="9"/>
        <v>5</v>
      </c>
      <c r="K101" s="42">
        <f t="shared" si="10"/>
        <v>1</v>
      </c>
    </row>
    <row r="102" spans="1:11" x14ac:dyDescent="0.25">
      <c r="A102" s="45" t="s">
        <v>74</v>
      </c>
      <c r="B102" s="42">
        <v>22666</v>
      </c>
      <c r="C102" s="42">
        <v>22836</v>
      </c>
      <c r="D102" s="42">
        <v>22569</v>
      </c>
      <c r="E102" s="42">
        <v>22789</v>
      </c>
      <c r="F102" s="42">
        <f t="shared" si="11"/>
        <v>1.1779758228183181</v>
      </c>
      <c r="G102" s="42">
        <f t="shared" si="12"/>
        <v>0.5426630195005735</v>
      </c>
      <c r="H102" s="42">
        <f t="shared" si="13"/>
        <v>0.46067415730337075</v>
      </c>
      <c r="I102" s="42">
        <f t="shared" si="8"/>
        <v>7</v>
      </c>
      <c r="J102" s="42">
        <f t="shared" si="9"/>
        <v>5</v>
      </c>
      <c r="K102" s="42">
        <f t="shared" si="10"/>
        <v>1</v>
      </c>
    </row>
    <row r="103" spans="1:11" x14ac:dyDescent="0.25">
      <c r="A103" s="45" t="s">
        <v>75</v>
      </c>
      <c r="B103" s="42">
        <v>22599</v>
      </c>
      <c r="C103" s="42">
        <v>22834</v>
      </c>
      <c r="D103" s="42">
        <v>22542</v>
      </c>
      <c r="E103" s="42">
        <v>22791</v>
      </c>
      <c r="F103" s="42">
        <f t="shared" si="11"/>
        <v>1.2920925704677197</v>
      </c>
      <c r="G103" s="42">
        <f t="shared" si="12"/>
        <v>0.8495951148280898</v>
      </c>
      <c r="H103" s="42">
        <f t="shared" si="13"/>
        <v>0.65753424657534254</v>
      </c>
      <c r="I103" s="42">
        <f t="shared" si="8"/>
        <v>8</v>
      </c>
      <c r="J103" s="42">
        <f t="shared" si="9"/>
        <v>7</v>
      </c>
      <c r="K103" s="42">
        <f t="shared" si="10"/>
        <v>4</v>
      </c>
    </row>
    <row r="104" spans="1:11" x14ac:dyDescent="0.25">
      <c r="A104" s="45" t="s">
        <v>76</v>
      </c>
      <c r="B104" s="42">
        <v>22751</v>
      </c>
      <c r="C104" s="42">
        <v>22757</v>
      </c>
      <c r="D104" s="42">
        <v>22453</v>
      </c>
      <c r="E104" s="42">
        <v>22560</v>
      </c>
      <c r="F104" s="42">
        <f t="shared" si="11"/>
        <v>1.336205001977935</v>
      </c>
      <c r="G104" s="42">
        <f t="shared" si="12"/>
        <v>-0.8395235374269262</v>
      </c>
      <c r="H104" s="42">
        <f t="shared" si="13"/>
        <v>0.62828947368421051</v>
      </c>
      <c r="I104" s="42">
        <f t="shared" si="8"/>
        <v>8</v>
      </c>
      <c r="J104" s="42">
        <f t="shared" si="9"/>
        <v>7</v>
      </c>
      <c r="K104" s="42">
        <f t="shared" si="10"/>
        <v>4</v>
      </c>
    </row>
    <row r="105" spans="1:11" x14ac:dyDescent="0.25">
      <c r="A105" s="45" t="s">
        <v>77</v>
      </c>
      <c r="B105" s="42">
        <v>22324</v>
      </c>
      <c r="C105" s="42">
        <v>22660</v>
      </c>
      <c r="D105" s="42">
        <v>22237</v>
      </c>
      <c r="E105" s="42">
        <v>22522</v>
      </c>
      <c r="F105" s="42">
        <f t="shared" si="11"/>
        <v>1.8948217165382548</v>
      </c>
      <c r="G105" s="42">
        <f t="shared" si="12"/>
        <v>0.88693782476258731</v>
      </c>
      <c r="H105" s="42">
        <f t="shared" si="13"/>
        <v>0.46808510638297868</v>
      </c>
      <c r="I105" s="42">
        <f t="shared" si="8"/>
        <v>10</v>
      </c>
      <c r="J105" s="42">
        <f t="shared" si="9"/>
        <v>5</v>
      </c>
      <c r="K105" s="42">
        <f t="shared" si="10"/>
        <v>1</v>
      </c>
    </row>
    <row r="106" spans="1:11" x14ac:dyDescent="0.25">
      <c r="A106" s="45" t="s">
        <v>78</v>
      </c>
      <c r="B106" s="42">
        <v>22403</v>
      </c>
      <c r="C106" s="42">
        <v>22439</v>
      </c>
      <c r="D106" s="42">
        <v>21889</v>
      </c>
      <c r="E106" s="42">
        <v>22100</v>
      </c>
      <c r="F106" s="42">
        <f t="shared" si="11"/>
        <v>2.4550283444181584</v>
      </c>
      <c r="G106" s="42">
        <f t="shared" si="12"/>
        <v>-1.3524974333794582</v>
      </c>
      <c r="H106" s="42">
        <f t="shared" si="13"/>
        <v>0.5509090909090909</v>
      </c>
      <c r="I106" s="42">
        <f t="shared" si="8"/>
        <v>10</v>
      </c>
      <c r="J106" s="42">
        <f t="shared" si="9"/>
        <v>6</v>
      </c>
      <c r="K106" s="42">
        <f t="shared" si="10"/>
        <v>1</v>
      </c>
    </row>
    <row r="107" spans="1:11" x14ac:dyDescent="0.25">
      <c r="A107" s="45" t="s">
        <v>79</v>
      </c>
      <c r="B107" s="42">
        <v>22334</v>
      </c>
      <c r="C107" s="42">
        <v>22435</v>
      </c>
      <c r="D107" s="42">
        <v>22006</v>
      </c>
      <c r="E107" s="42">
        <v>22210</v>
      </c>
      <c r="F107" s="42">
        <f t="shared" si="11"/>
        <v>1.9208381839348081</v>
      </c>
      <c r="G107" s="42">
        <f t="shared" si="12"/>
        <v>-0.5552073072445598</v>
      </c>
      <c r="H107" s="42">
        <f t="shared" si="13"/>
        <v>0.28904428904428897</v>
      </c>
      <c r="I107" s="42">
        <f t="shared" si="8"/>
        <v>10</v>
      </c>
      <c r="J107" s="42">
        <f t="shared" si="9"/>
        <v>3</v>
      </c>
      <c r="K107" s="42">
        <f t="shared" si="10"/>
        <v>1</v>
      </c>
    </row>
    <row r="108" spans="1:11" x14ac:dyDescent="0.25">
      <c r="A108" s="45" t="s">
        <v>80</v>
      </c>
      <c r="B108" s="42">
        <v>22873</v>
      </c>
      <c r="C108" s="42">
        <v>22981</v>
      </c>
      <c r="D108" s="42">
        <v>22632</v>
      </c>
      <c r="E108" s="42">
        <v>22651</v>
      </c>
      <c r="F108" s="42">
        <f t="shared" si="11"/>
        <v>1.5258164648275259</v>
      </c>
      <c r="G108" s="42">
        <f t="shared" si="12"/>
        <v>-0.97057666244043195</v>
      </c>
      <c r="H108" s="42">
        <f t="shared" si="13"/>
        <v>0.63610315186246424</v>
      </c>
      <c r="I108" s="42">
        <f t="shared" si="8"/>
        <v>8</v>
      </c>
      <c r="J108" s="42">
        <f t="shared" si="9"/>
        <v>7</v>
      </c>
      <c r="K108" s="42">
        <f t="shared" si="10"/>
        <v>4</v>
      </c>
    </row>
    <row r="109" spans="1:11" x14ac:dyDescent="0.25">
      <c r="A109" s="45" t="s">
        <v>81</v>
      </c>
      <c r="B109" s="42">
        <v>23007</v>
      </c>
      <c r="C109" s="42">
        <v>23395</v>
      </c>
      <c r="D109" s="42">
        <v>23006</v>
      </c>
      <c r="E109" s="42">
        <v>23211</v>
      </c>
      <c r="F109" s="42">
        <f t="shared" si="11"/>
        <v>1.6907897596383707</v>
      </c>
      <c r="G109" s="42">
        <f t="shared" si="12"/>
        <v>0.88668666058156209</v>
      </c>
      <c r="H109" s="42">
        <f t="shared" si="13"/>
        <v>0.52442159383033427</v>
      </c>
      <c r="I109" s="42">
        <f t="shared" si="8"/>
        <v>9</v>
      </c>
      <c r="J109" s="42">
        <f t="shared" si="9"/>
        <v>6</v>
      </c>
      <c r="K109" s="42">
        <f t="shared" si="10"/>
        <v>1</v>
      </c>
    </row>
    <row r="110" spans="1:11" x14ac:dyDescent="0.25">
      <c r="A110" s="45" t="s">
        <v>82</v>
      </c>
      <c r="B110" s="42">
        <v>22766</v>
      </c>
      <c r="C110" s="42">
        <v>23031</v>
      </c>
      <c r="D110" s="42">
        <v>22747</v>
      </c>
      <c r="E110" s="42">
        <v>22939</v>
      </c>
      <c r="F110" s="42">
        <f t="shared" si="11"/>
        <v>1.247474303786348</v>
      </c>
      <c r="G110" s="42">
        <f t="shared" si="12"/>
        <v>0.75990512167266977</v>
      </c>
      <c r="H110" s="42">
        <f t="shared" si="13"/>
        <v>0.60915492957746475</v>
      </c>
      <c r="I110" s="42">
        <f t="shared" si="8"/>
        <v>7</v>
      </c>
      <c r="J110" s="42">
        <f t="shared" si="9"/>
        <v>7</v>
      </c>
      <c r="K110" s="42">
        <f t="shared" si="10"/>
        <v>4</v>
      </c>
    </row>
    <row r="111" spans="1:11" x14ac:dyDescent="0.25">
      <c r="A111" s="45" t="s">
        <v>83</v>
      </c>
      <c r="B111" s="42">
        <v>22553</v>
      </c>
      <c r="C111" s="42">
        <v>22903</v>
      </c>
      <c r="D111" s="42">
        <v>22504</v>
      </c>
      <c r="E111" s="42">
        <v>22825</v>
      </c>
      <c r="F111" s="42">
        <f t="shared" si="11"/>
        <v>1.7691659646166806</v>
      </c>
      <c r="G111" s="42">
        <f t="shared" si="12"/>
        <v>1.2060479758790406</v>
      </c>
      <c r="H111" s="42">
        <f t="shared" si="13"/>
        <v>0.68170426065162915</v>
      </c>
      <c r="I111" s="42">
        <f t="shared" si="8"/>
        <v>10</v>
      </c>
      <c r="J111" s="42">
        <f t="shared" si="9"/>
        <v>7</v>
      </c>
      <c r="K111" s="42">
        <f t="shared" si="10"/>
        <v>4</v>
      </c>
    </row>
    <row r="112" spans="1:11" x14ac:dyDescent="0.25">
      <c r="A112" s="45" t="s">
        <v>84</v>
      </c>
      <c r="B112" s="42">
        <v>22300</v>
      </c>
      <c r="C112" s="42">
        <v>22390</v>
      </c>
      <c r="D112" s="42">
        <v>22194</v>
      </c>
      <c r="E112" s="42">
        <v>22318</v>
      </c>
      <c r="F112" s="42">
        <f t="shared" si="11"/>
        <v>0.87892376681614337</v>
      </c>
      <c r="G112" s="42">
        <f t="shared" si="12"/>
        <v>8.0717488789237679E-2</v>
      </c>
      <c r="H112" s="42">
        <f t="shared" si="13"/>
        <v>9.1836734693877584E-2</v>
      </c>
      <c r="I112" s="42">
        <f t="shared" si="8"/>
        <v>5</v>
      </c>
      <c r="J112" s="42">
        <f t="shared" si="9"/>
        <v>1</v>
      </c>
      <c r="K112" s="42">
        <f t="shared" si="10"/>
        <v>2</v>
      </c>
    </row>
    <row r="113" spans="1:11" x14ac:dyDescent="0.25">
      <c r="A113" s="45" t="s">
        <v>85</v>
      </c>
      <c r="B113" s="42">
        <v>22228</v>
      </c>
      <c r="C113" s="42">
        <v>22281</v>
      </c>
      <c r="D113" s="42">
        <v>22097</v>
      </c>
      <c r="E113" s="42">
        <v>22194</v>
      </c>
      <c r="F113" s="42">
        <f t="shared" si="11"/>
        <v>0.82778477595825095</v>
      </c>
      <c r="G113" s="42">
        <f t="shared" si="12"/>
        <v>-0.15296023034011158</v>
      </c>
      <c r="H113" s="42">
        <f t="shared" si="13"/>
        <v>0.18478260869565216</v>
      </c>
      <c r="I113" s="42">
        <f t="shared" si="8"/>
        <v>5</v>
      </c>
      <c r="J113" s="42">
        <f t="shared" si="9"/>
        <v>2</v>
      </c>
      <c r="K113" s="42">
        <f t="shared" si="10"/>
        <v>2</v>
      </c>
    </row>
    <row r="114" spans="1:11" x14ac:dyDescent="0.25">
      <c r="A114" s="45" t="s">
        <v>86</v>
      </c>
      <c r="B114" s="42">
        <v>22099</v>
      </c>
      <c r="C114" s="42">
        <v>22434</v>
      </c>
      <c r="D114" s="42">
        <v>22083</v>
      </c>
      <c r="E114" s="42">
        <v>22353</v>
      </c>
      <c r="F114" s="42">
        <f t="shared" si="11"/>
        <v>1.5883071632200552</v>
      </c>
      <c r="G114" s="42">
        <f t="shared" si="12"/>
        <v>1.1493732748088148</v>
      </c>
      <c r="H114" s="42">
        <f t="shared" si="13"/>
        <v>0.72364672364672367</v>
      </c>
      <c r="I114" s="42">
        <f t="shared" si="8"/>
        <v>9</v>
      </c>
      <c r="J114" s="42">
        <f t="shared" si="9"/>
        <v>8</v>
      </c>
      <c r="K114" s="42">
        <f t="shared" si="10"/>
        <v>4</v>
      </c>
    </row>
    <row r="115" spans="1:11" x14ac:dyDescent="0.25">
      <c r="A115" s="45" t="s">
        <v>87</v>
      </c>
      <c r="B115" s="42">
        <v>21714</v>
      </c>
      <c r="C115" s="42">
        <v>21950</v>
      </c>
      <c r="D115" s="42">
        <v>21605</v>
      </c>
      <c r="E115" s="42">
        <v>21651</v>
      </c>
      <c r="F115" s="42">
        <f t="shared" si="11"/>
        <v>1.588836695219674</v>
      </c>
      <c r="G115" s="42">
        <f t="shared" si="12"/>
        <v>-0.29013539651837528</v>
      </c>
      <c r="H115" s="42">
        <f t="shared" si="13"/>
        <v>0.18260869565217394</v>
      </c>
      <c r="I115" s="42">
        <f t="shared" si="8"/>
        <v>9</v>
      </c>
      <c r="J115" s="42">
        <f t="shared" si="9"/>
        <v>2</v>
      </c>
      <c r="K115" s="42">
        <f t="shared" si="10"/>
        <v>1</v>
      </c>
    </row>
    <row r="116" spans="1:11" x14ac:dyDescent="0.25">
      <c r="A116" s="45" t="s">
        <v>88</v>
      </c>
      <c r="B116" s="42">
        <v>21800</v>
      </c>
      <c r="C116" s="42">
        <v>21849</v>
      </c>
      <c r="D116" s="42">
        <v>21600</v>
      </c>
      <c r="E116" s="42">
        <v>21739</v>
      </c>
      <c r="F116" s="42">
        <f t="shared" si="11"/>
        <v>1.1422018348623852</v>
      </c>
      <c r="G116" s="42">
        <f t="shared" si="12"/>
        <v>-0.27981651376146788</v>
      </c>
      <c r="H116" s="42">
        <f t="shared" si="13"/>
        <v>0.24497991967871485</v>
      </c>
      <c r="I116" s="42">
        <f t="shared" si="8"/>
        <v>7</v>
      </c>
      <c r="J116" s="42">
        <f t="shared" si="9"/>
        <v>3</v>
      </c>
      <c r="K116" s="42">
        <f t="shared" si="10"/>
        <v>1</v>
      </c>
    </row>
    <row r="117" spans="1:11" x14ac:dyDescent="0.25">
      <c r="A117" s="45" t="s">
        <v>89</v>
      </c>
      <c r="B117" s="42">
        <v>21789</v>
      </c>
      <c r="C117" s="42">
        <v>21892</v>
      </c>
      <c r="D117" s="42">
        <v>21745</v>
      </c>
      <c r="E117" s="42">
        <v>21839</v>
      </c>
      <c r="F117" s="42">
        <f t="shared" si="11"/>
        <v>0.67465234751480108</v>
      </c>
      <c r="G117" s="42">
        <f t="shared" si="12"/>
        <v>0.22947358759006839</v>
      </c>
      <c r="H117" s="42">
        <f t="shared" si="13"/>
        <v>0.3401360544217687</v>
      </c>
      <c r="I117" s="42">
        <f t="shared" si="8"/>
        <v>3</v>
      </c>
      <c r="J117" s="42">
        <f t="shared" si="9"/>
        <v>4</v>
      </c>
      <c r="K117" s="42">
        <f t="shared" si="10"/>
        <v>2</v>
      </c>
    </row>
    <row r="118" spans="1:11" x14ac:dyDescent="0.25">
      <c r="A118" s="45" t="s">
        <v>90</v>
      </c>
      <c r="B118" s="42">
        <v>21702</v>
      </c>
      <c r="C118" s="42">
        <v>21895</v>
      </c>
      <c r="D118" s="42">
        <v>21579</v>
      </c>
      <c r="E118" s="42">
        <v>21802</v>
      </c>
      <c r="F118" s="42">
        <f t="shared" si="11"/>
        <v>1.4560869965901759</v>
      </c>
      <c r="G118" s="42">
        <f t="shared" si="12"/>
        <v>0.46078702423739748</v>
      </c>
      <c r="H118" s="42">
        <f t="shared" si="13"/>
        <v>0.31645569620253167</v>
      </c>
      <c r="I118" s="42">
        <f t="shared" si="8"/>
        <v>8</v>
      </c>
      <c r="J118" s="42">
        <f t="shared" si="9"/>
        <v>4</v>
      </c>
      <c r="K118" s="42">
        <f t="shared" si="10"/>
        <v>1</v>
      </c>
    </row>
    <row r="119" spans="1:11" x14ac:dyDescent="0.25">
      <c r="A119" s="45" t="s">
        <v>91</v>
      </c>
      <c r="B119" s="42">
        <v>21066</v>
      </c>
      <c r="C119" s="42">
        <v>21580</v>
      </c>
      <c r="D119" s="42">
        <v>20880</v>
      </c>
      <c r="E119" s="42">
        <v>21517</v>
      </c>
      <c r="F119" s="42">
        <f t="shared" si="11"/>
        <v>3.322889964872306</v>
      </c>
      <c r="G119" s="42">
        <f t="shared" si="12"/>
        <v>2.1408905345105858</v>
      </c>
      <c r="H119" s="42">
        <f t="shared" si="13"/>
        <v>0.64428571428571424</v>
      </c>
      <c r="I119" s="42">
        <f t="shared" si="8"/>
        <v>10</v>
      </c>
      <c r="J119" s="42">
        <f t="shared" si="9"/>
        <v>7</v>
      </c>
      <c r="K119" s="42">
        <f t="shared" si="10"/>
        <v>4</v>
      </c>
    </row>
    <row r="120" spans="1:11" x14ac:dyDescent="0.25">
      <c r="A120" s="45" t="s">
        <v>92</v>
      </c>
      <c r="B120" s="42">
        <v>21023</v>
      </c>
      <c r="C120" s="42">
        <v>21185</v>
      </c>
      <c r="D120" s="42">
        <v>20819</v>
      </c>
      <c r="E120" s="42">
        <v>21145</v>
      </c>
      <c r="F120" s="42">
        <f t="shared" si="11"/>
        <v>1.7409503876706465</v>
      </c>
      <c r="G120" s="42">
        <f t="shared" si="12"/>
        <v>0.58031679589021545</v>
      </c>
      <c r="H120" s="42">
        <f t="shared" si="13"/>
        <v>0.33333333333333331</v>
      </c>
      <c r="I120" s="42">
        <f t="shared" si="8"/>
        <v>10</v>
      </c>
      <c r="J120" s="42">
        <f t="shared" si="9"/>
        <v>4</v>
      </c>
      <c r="K120" s="42">
        <f t="shared" si="10"/>
        <v>1</v>
      </c>
    </row>
    <row r="121" spans="1:11" x14ac:dyDescent="0.25">
      <c r="A121" s="45" t="s">
        <v>93</v>
      </c>
      <c r="B121" s="42">
        <v>21106</v>
      </c>
      <c r="C121" s="42">
        <v>21348</v>
      </c>
      <c r="D121" s="42">
        <v>21073</v>
      </c>
      <c r="E121" s="42">
        <v>21310</v>
      </c>
      <c r="F121" s="42">
        <f t="shared" si="11"/>
        <v>1.3029470292807732</v>
      </c>
      <c r="G121" s="42">
        <f t="shared" si="12"/>
        <v>0.96654979626646442</v>
      </c>
      <c r="H121" s="42">
        <f t="shared" si="13"/>
        <v>0.74181818181818171</v>
      </c>
      <c r="I121" s="42">
        <f t="shared" si="8"/>
        <v>8</v>
      </c>
      <c r="J121" s="42">
        <f t="shared" si="9"/>
        <v>8</v>
      </c>
      <c r="K121" s="42">
        <f t="shared" si="10"/>
        <v>4</v>
      </c>
    </row>
    <row r="122" spans="1:11" x14ac:dyDescent="0.25">
      <c r="A122" s="45" t="s">
        <v>94</v>
      </c>
      <c r="B122" s="42">
        <v>21299</v>
      </c>
      <c r="C122" s="42">
        <v>21530</v>
      </c>
      <c r="D122" s="42">
        <v>20550</v>
      </c>
      <c r="E122" s="42">
        <v>20560</v>
      </c>
      <c r="F122" s="42">
        <f t="shared" si="11"/>
        <v>4.601154983802056</v>
      </c>
      <c r="G122" s="42">
        <f t="shared" si="12"/>
        <v>-3.4696464622752243</v>
      </c>
      <c r="H122" s="42">
        <f t="shared" si="13"/>
        <v>0.75408163265306127</v>
      </c>
      <c r="I122" s="42">
        <f t="shared" si="8"/>
        <v>10</v>
      </c>
      <c r="J122" s="42">
        <f t="shared" si="9"/>
        <v>8</v>
      </c>
      <c r="K122" s="42">
        <f t="shared" si="10"/>
        <v>4</v>
      </c>
    </row>
    <row r="123" spans="1:11" x14ac:dyDescent="0.25">
      <c r="A123" s="45" t="s">
        <v>95</v>
      </c>
      <c r="B123" s="42">
        <v>21176</v>
      </c>
      <c r="C123" s="42">
        <v>21475</v>
      </c>
      <c r="D123" s="42">
        <v>21125</v>
      </c>
      <c r="E123" s="42">
        <v>21362</v>
      </c>
      <c r="F123" s="42">
        <f t="shared" si="11"/>
        <v>1.6528145069890441</v>
      </c>
      <c r="G123" s="42">
        <f t="shared" si="12"/>
        <v>0.87835285228560633</v>
      </c>
      <c r="H123" s="42">
        <f t="shared" si="13"/>
        <v>0.53142857142857147</v>
      </c>
      <c r="I123" s="42">
        <f t="shared" si="8"/>
        <v>9</v>
      </c>
      <c r="J123" s="42">
        <f t="shared" si="9"/>
        <v>6</v>
      </c>
      <c r="K123" s="42">
        <f t="shared" si="10"/>
        <v>1</v>
      </c>
    </row>
    <row r="124" spans="1:11" x14ac:dyDescent="0.25">
      <c r="A124" s="45" t="s">
        <v>96</v>
      </c>
      <c r="B124" s="42">
        <v>20960</v>
      </c>
      <c r="C124" s="42">
        <v>21423</v>
      </c>
      <c r="D124" s="42">
        <v>20916</v>
      </c>
      <c r="E124" s="42">
        <v>21236</v>
      </c>
      <c r="F124" s="42">
        <f t="shared" si="11"/>
        <v>2.4188931297709924</v>
      </c>
      <c r="G124" s="42">
        <f t="shared" si="12"/>
        <v>1.3167938931297709</v>
      </c>
      <c r="H124" s="42">
        <f t="shared" si="13"/>
        <v>0.54437869822485208</v>
      </c>
      <c r="I124" s="42">
        <f t="shared" si="8"/>
        <v>10</v>
      </c>
      <c r="J124" s="42">
        <f t="shared" si="9"/>
        <v>6</v>
      </c>
      <c r="K124" s="42">
        <f t="shared" si="10"/>
        <v>1</v>
      </c>
    </row>
    <row r="125" spans="1:11" x14ac:dyDescent="0.25">
      <c r="A125" s="45" t="s">
        <v>97</v>
      </c>
      <c r="B125" s="42">
        <v>22089</v>
      </c>
      <c r="C125" s="42">
        <v>22154</v>
      </c>
      <c r="D125" s="42">
        <v>21336</v>
      </c>
      <c r="E125" s="42">
        <v>21364</v>
      </c>
      <c r="F125" s="42">
        <f t="shared" si="11"/>
        <v>3.7032006881253112</v>
      </c>
      <c r="G125" s="42">
        <f t="shared" si="12"/>
        <v>-3.28217664901082</v>
      </c>
      <c r="H125" s="42">
        <f t="shared" si="13"/>
        <v>0.88630806845965771</v>
      </c>
      <c r="I125" s="42">
        <f t="shared" si="8"/>
        <v>10</v>
      </c>
      <c r="J125" s="42">
        <f t="shared" si="9"/>
        <v>9</v>
      </c>
      <c r="K125" s="42">
        <f t="shared" si="10"/>
        <v>4</v>
      </c>
    </row>
    <row r="126" spans="1:11" x14ac:dyDescent="0.25">
      <c r="A126" s="45" t="s">
        <v>98</v>
      </c>
      <c r="B126" s="42">
        <v>22215</v>
      </c>
      <c r="C126" s="42">
        <v>22267</v>
      </c>
      <c r="D126" s="42">
        <v>22062</v>
      </c>
      <c r="E126" s="42">
        <v>22220</v>
      </c>
      <c r="F126" s="42">
        <f t="shared" si="11"/>
        <v>0.92279990997074046</v>
      </c>
      <c r="G126" s="42">
        <f t="shared" si="12"/>
        <v>2.2507314877335132E-2</v>
      </c>
      <c r="H126" s="42">
        <f t="shared" si="13"/>
        <v>2.4390243902439022E-2</v>
      </c>
      <c r="I126" s="42">
        <f t="shared" si="8"/>
        <v>5</v>
      </c>
      <c r="J126" s="42">
        <f t="shared" si="9"/>
        <v>1</v>
      </c>
      <c r="K126" s="42">
        <f t="shared" si="10"/>
        <v>2</v>
      </c>
    </row>
    <row r="127" spans="1:11" x14ac:dyDescent="0.25">
      <c r="A127" s="45" t="s">
        <v>99</v>
      </c>
      <c r="B127" s="42">
        <v>22318</v>
      </c>
      <c r="C127" s="42">
        <v>22394</v>
      </c>
      <c r="D127" s="42">
        <v>22095</v>
      </c>
      <c r="E127" s="42">
        <v>22300</v>
      </c>
      <c r="F127" s="42">
        <f t="shared" si="11"/>
        <v>1.3397257818800967</v>
      </c>
      <c r="G127" s="42">
        <f t="shared" si="12"/>
        <v>-8.0652388206828574E-2</v>
      </c>
      <c r="H127" s="42">
        <f t="shared" si="13"/>
        <v>6.0200668896321079E-2</v>
      </c>
      <c r="I127" s="42">
        <f t="shared" si="8"/>
        <v>8</v>
      </c>
      <c r="J127" s="42">
        <f t="shared" si="9"/>
        <v>1</v>
      </c>
      <c r="K127" s="42">
        <f t="shared" si="10"/>
        <v>1</v>
      </c>
    </row>
    <row r="128" spans="1:11" x14ac:dyDescent="0.25">
      <c r="A128" s="45" t="s">
        <v>100</v>
      </c>
      <c r="B128" s="42">
        <v>22200</v>
      </c>
      <c r="C128" s="42">
        <v>22478</v>
      </c>
      <c r="D128" s="42">
        <v>22193</v>
      </c>
      <c r="E128" s="42">
        <v>22281</v>
      </c>
      <c r="F128" s="42">
        <f t="shared" si="11"/>
        <v>1.2837837837837838</v>
      </c>
      <c r="G128" s="42">
        <f t="shared" si="12"/>
        <v>0.36486486486486486</v>
      </c>
      <c r="H128" s="42">
        <f t="shared" si="13"/>
        <v>0.28421052631578947</v>
      </c>
      <c r="I128" s="42">
        <f t="shared" si="8"/>
        <v>8</v>
      </c>
      <c r="J128" s="42">
        <f t="shared" si="9"/>
        <v>3</v>
      </c>
      <c r="K128" s="42">
        <f t="shared" si="10"/>
        <v>1</v>
      </c>
    </row>
    <row r="129" spans="1:11" x14ac:dyDescent="0.25">
      <c r="A129" s="45" t="s">
        <v>101</v>
      </c>
      <c r="B129" s="42">
        <v>22431</v>
      </c>
      <c r="C129" s="42">
        <v>22552</v>
      </c>
      <c r="D129" s="42">
        <v>22099</v>
      </c>
      <c r="E129" s="42">
        <v>22150</v>
      </c>
      <c r="F129" s="42">
        <f t="shared" si="11"/>
        <v>2.0195265480807811</v>
      </c>
      <c r="G129" s="42">
        <f t="shared" si="12"/>
        <v>-1.2527305960501092</v>
      </c>
      <c r="H129" s="42">
        <f t="shared" si="13"/>
        <v>0.62030905077262688</v>
      </c>
      <c r="I129" s="42">
        <f t="shared" si="8"/>
        <v>10</v>
      </c>
      <c r="J129" s="42">
        <f t="shared" si="9"/>
        <v>7</v>
      </c>
      <c r="K129" s="42">
        <f t="shared" si="10"/>
        <v>4</v>
      </c>
    </row>
    <row r="130" spans="1:11" x14ac:dyDescent="0.25">
      <c r="A130" s="45" t="s">
        <v>102</v>
      </c>
      <c r="B130" s="42">
        <v>22159</v>
      </c>
      <c r="C130" s="42">
        <v>22315</v>
      </c>
      <c r="D130" s="42">
        <v>22066</v>
      </c>
      <c r="E130" s="42">
        <v>22238</v>
      </c>
      <c r="F130" s="42">
        <f t="shared" si="11"/>
        <v>1.1236969177309446</v>
      </c>
      <c r="G130" s="42">
        <f t="shared" si="12"/>
        <v>0.35651428313552053</v>
      </c>
      <c r="H130" s="42">
        <f t="shared" si="13"/>
        <v>0.31726907630522083</v>
      </c>
      <c r="I130" s="42">
        <f t="shared" si="8"/>
        <v>7</v>
      </c>
      <c r="J130" s="42">
        <f t="shared" si="9"/>
        <v>4</v>
      </c>
      <c r="K130" s="42">
        <f t="shared" si="10"/>
        <v>1</v>
      </c>
    </row>
    <row r="131" spans="1:11" x14ac:dyDescent="0.25">
      <c r="A131" s="45" t="s">
        <v>103</v>
      </c>
      <c r="B131" s="42">
        <v>22192</v>
      </c>
      <c r="C131" s="42">
        <v>22313</v>
      </c>
      <c r="D131" s="42">
        <v>21992</v>
      </c>
      <c r="E131" s="42">
        <v>22085</v>
      </c>
      <c r="F131" s="42">
        <f t="shared" si="11"/>
        <v>1.4464671953857244</v>
      </c>
      <c r="G131" s="42">
        <f t="shared" si="12"/>
        <v>-0.48215573179524152</v>
      </c>
      <c r="H131" s="42">
        <f t="shared" si="13"/>
        <v>0.33333333333333337</v>
      </c>
      <c r="I131" s="42">
        <f t="shared" ref="I131:I194" si="14">VLOOKUP(_xlfn.PERCENTRANK.EXC(F$4:F$1200,F131),$M$4:$O$13,3,TRUE)</f>
        <v>8</v>
      </c>
      <c r="J131" s="42">
        <f t="shared" ref="J131:J194" si="15">VLOOKUP(H131,$M$17:$O$26,3,TRUE)</f>
        <v>4</v>
      </c>
      <c r="K131" s="42">
        <f t="shared" ref="K131:K194" si="16">IF(I131&gt;=$O$3,IF(J131&gt;=$O$16,4,1),IF(J131&gt;=$O$16,3,2))</f>
        <v>1</v>
      </c>
    </row>
    <row r="132" spans="1:11" x14ac:dyDescent="0.25">
      <c r="A132" s="45" t="s">
        <v>104</v>
      </c>
      <c r="B132" s="42">
        <v>22118</v>
      </c>
      <c r="C132" s="42">
        <v>22439</v>
      </c>
      <c r="D132" s="42">
        <v>22075</v>
      </c>
      <c r="E132" s="42">
        <v>22290</v>
      </c>
      <c r="F132" s="42">
        <f t="shared" ref="F132:F195" si="17">ABS(C132-D132)/B132*100</f>
        <v>1.6457184193869248</v>
      </c>
      <c r="G132" s="42">
        <f t="shared" ref="G132:G195" si="18">(E132-B132)/B132*100</f>
        <v>0.77764716520481059</v>
      </c>
      <c r="H132" s="42">
        <f t="shared" ref="H132:H195" si="19">ABS(G132/F132)</f>
        <v>0.47252747252747251</v>
      </c>
      <c r="I132" s="42">
        <f t="shared" si="14"/>
        <v>9</v>
      </c>
      <c r="J132" s="42">
        <f t="shared" si="15"/>
        <v>5</v>
      </c>
      <c r="K132" s="42">
        <f t="shared" si="16"/>
        <v>1</v>
      </c>
    </row>
    <row r="133" spans="1:11" x14ac:dyDescent="0.25">
      <c r="A133" s="45" t="s">
        <v>105</v>
      </c>
      <c r="B133" s="42">
        <v>22157</v>
      </c>
      <c r="C133" s="42">
        <v>22298</v>
      </c>
      <c r="D133" s="42">
        <v>21765</v>
      </c>
      <c r="E133" s="42">
        <v>21833</v>
      </c>
      <c r="F133" s="42">
        <f t="shared" si="17"/>
        <v>2.4055603195378437</v>
      </c>
      <c r="G133" s="42">
        <f t="shared" si="18"/>
        <v>-1.4622918265108091</v>
      </c>
      <c r="H133" s="42">
        <f t="shared" si="19"/>
        <v>0.60787992495309562</v>
      </c>
      <c r="I133" s="42">
        <f t="shared" si="14"/>
        <v>10</v>
      </c>
      <c r="J133" s="42">
        <f t="shared" si="15"/>
        <v>7</v>
      </c>
      <c r="K133" s="42">
        <f t="shared" si="16"/>
        <v>4</v>
      </c>
    </row>
    <row r="134" spans="1:11" x14ac:dyDescent="0.25">
      <c r="A134" s="45" t="s">
        <v>106</v>
      </c>
      <c r="B134" s="42">
        <v>22220</v>
      </c>
      <c r="C134" s="42">
        <v>22301</v>
      </c>
      <c r="D134" s="42">
        <v>22014</v>
      </c>
      <c r="E134" s="42">
        <v>22254</v>
      </c>
      <c r="F134" s="42">
        <f t="shared" si="17"/>
        <v>1.2916291629162917</v>
      </c>
      <c r="G134" s="42">
        <f t="shared" si="18"/>
        <v>0.15301530153015303</v>
      </c>
      <c r="H134" s="42">
        <f t="shared" si="19"/>
        <v>0.11846689895470383</v>
      </c>
      <c r="I134" s="42">
        <f t="shared" si="14"/>
        <v>8</v>
      </c>
      <c r="J134" s="42">
        <f t="shared" si="15"/>
        <v>2</v>
      </c>
      <c r="K134" s="42">
        <f t="shared" si="16"/>
        <v>1</v>
      </c>
    </row>
    <row r="135" spans="1:11" x14ac:dyDescent="0.25">
      <c r="A135" s="45" t="s">
        <v>107</v>
      </c>
      <c r="B135" s="42">
        <v>22441</v>
      </c>
      <c r="C135" s="42">
        <v>22496</v>
      </c>
      <c r="D135" s="42">
        <v>22254</v>
      </c>
      <c r="E135" s="42">
        <v>22313</v>
      </c>
      <c r="F135" s="42">
        <f t="shared" si="17"/>
        <v>1.078383316251504</v>
      </c>
      <c r="G135" s="42">
        <f t="shared" si="18"/>
        <v>-0.57038456396773762</v>
      </c>
      <c r="H135" s="42">
        <f t="shared" si="19"/>
        <v>0.52892561983471076</v>
      </c>
      <c r="I135" s="42">
        <f t="shared" si="14"/>
        <v>6</v>
      </c>
      <c r="J135" s="42">
        <f t="shared" si="15"/>
        <v>6</v>
      </c>
      <c r="K135" s="42">
        <f t="shared" si="16"/>
        <v>1</v>
      </c>
    </row>
    <row r="136" spans="1:11" x14ac:dyDescent="0.25">
      <c r="A136" s="45" t="s">
        <v>108</v>
      </c>
      <c r="B136" s="42">
        <v>22325</v>
      </c>
      <c r="C136" s="42">
        <v>22578</v>
      </c>
      <c r="D136" s="42">
        <v>22246</v>
      </c>
      <c r="E136" s="42">
        <v>22555</v>
      </c>
      <c r="F136" s="42">
        <f t="shared" si="17"/>
        <v>1.4871220604703246</v>
      </c>
      <c r="G136" s="42">
        <f t="shared" si="18"/>
        <v>1.0302351623740202</v>
      </c>
      <c r="H136" s="42">
        <f t="shared" si="19"/>
        <v>0.69277108433734957</v>
      </c>
      <c r="I136" s="42">
        <f t="shared" si="14"/>
        <v>8</v>
      </c>
      <c r="J136" s="42">
        <f t="shared" si="15"/>
        <v>7</v>
      </c>
      <c r="K136" s="42">
        <f t="shared" si="16"/>
        <v>4</v>
      </c>
    </row>
    <row r="137" spans="1:11" x14ac:dyDescent="0.25">
      <c r="A137" s="45" t="s">
        <v>109</v>
      </c>
      <c r="B137" s="42">
        <v>22368</v>
      </c>
      <c r="C137" s="42">
        <v>22401</v>
      </c>
      <c r="D137" s="42">
        <v>22166</v>
      </c>
      <c r="E137" s="42">
        <v>22343</v>
      </c>
      <c r="F137" s="42">
        <f t="shared" si="17"/>
        <v>1.0506080114449212</v>
      </c>
      <c r="G137" s="42">
        <f t="shared" si="18"/>
        <v>-0.11176680972818313</v>
      </c>
      <c r="H137" s="42">
        <f t="shared" si="19"/>
        <v>0.10638297872340428</v>
      </c>
      <c r="I137" s="42">
        <f t="shared" si="14"/>
        <v>6</v>
      </c>
      <c r="J137" s="42">
        <f t="shared" si="15"/>
        <v>2</v>
      </c>
      <c r="K137" s="42">
        <f t="shared" si="16"/>
        <v>1</v>
      </c>
    </row>
    <row r="138" spans="1:11" x14ac:dyDescent="0.25">
      <c r="A138" s="45" t="s">
        <v>110</v>
      </c>
      <c r="B138" s="42">
        <v>21839</v>
      </c>
      <c r="C138" s="42">
        <v>22407</v>
      </c>
      <c r="D138" s="42">
        <v>21753</v>
      </c>
      <c r="E138" s="42">
        <v>22357</v>
      </c>
      <c r="F138" s="42">
        <f t="shared" si="17"/>
        <v>2.9946426118412015</v>
      </c>
      <c r="G138" s="42">
        <f t="shared" si="18"/>
        <v>2.3719034754338568</v>
      </c>
      <c r="H138" s="42">
        <f t="shared" si="19"/>
        <v>0.79204892966360851</v>
      </c>
      <c r="I138" s="42">
        <f t="shared" si="14"/>
        <v>10</v>
      </c>
      <c r="J138" s="42">
        <f t="shared" si="15"/>
        <v>8</v>
      </c>
      <c r="K138" s="42">
        <f t="shared" si="16"/>
        <v>4</v>
      </c>
    </row>
    <row r="139" spans="1:11" x14ac:dyDescent="0.25">
      <c r="A139" s="45" t="s">
        <v>111</v>
      </c>
      <c r="B139" s="42">
        <v>22018</v>
      </c>
      <c r="C139" s="42">
        <v>22202</v>
      </c>
      <c r="D139" s="42">
        <v>21731</v>
      </c>
      <c r="E139" s="42">
        <v>21954</v>
      </c>
      <c r="F139" s="42">
        <f t="shared" si="17"/>
        <v>2.139158870015442</v>
      </c>
      <c r="G139" s="42">
        <f t="shared" si="18"/>
        <v>-0.2906712689617586</v>
      </c>
      <c r="H139" s="42">
        <f t="shared" si="19"/>
        <v>0.13588110403397027</v>
      </c>
      <c r="I139" s="42">
        <f t="shared" si="14"/>
        <v>10</v>
      </c>
      <c r="J139" s="42">
        <f t="shared" si="15"/>
        <v>2</v>
      </c>
      <c r="K139" s="42">
        <f t="shared" si="16"/>
        <v>1</v>
      </c>
    </row>
    <row r="140" spans="1:11" x14ac:dyDescent="0.25">
      <c r="A140" s="45" t="s">
        <v>112</v>
      </c>
      <c r="B140" s="42">
        <v>21805</v>
      </c>
      <c r="C140" s="42">
        <v>22140</v>
      </c>
      <c r="D140" s="42">
        <v>21692</v>
      </c>
      <c r="E140" s="42">
        <v>22113</v>
      </c>
      <c r="F140" s="42">
        <f t="shared" si="17"/>
        <v>2.0545746388443016</v>
      </c>
      <c r="G140" s="42">
        <f t="shared" si="18"/>
        <v>1.4125200642054576</v>
      </c>
      <c r="H140" s="42">
        <f t="shared" si="19"/>
        <v>0.68750000000000011</v>
      </c>
      <c r="I140" s="42">
        <f t="shared" si="14"/>
        <v>10</v>
      </c>
      <c r="J140" s="42">
        <f t="shared" si="15"/>
        <v>7</v>
      </c>
      <c r="K140" s="42">
        <f t="shared" si="16"/>
        <v>4</v>
      </c>
    </row>
    <row r="141" spans="1:11" x14ac:dyDescent="0.25">
      <c r="A141" s="45" t="s">
        <v>113</v>
      </c>
      <c r="B141" s="42">
        <v>21633</v>
      </c>
      <c r="C141" s="42">
        <v>21924</v>
      </c>
      <c r="D141" s="42">
        <v>21560</v>
      </c>
      <c r="E141" s="42">
        <v>21803</v>
      </c>
      <c r="F141" s="42">
        <f t="shared" si="17"/>
        <v>1.682614524106689</v>
      </c>
      <c r="G141" s="42">
        <f t="shared" si="18"/>
        <v>0.78583645356631071</v>
      </c>
      <c r="H141" s="42">
        <f t="shared" si="19"/>
        <v>0.46703296703296698</v>
      </c>
      <c r="I141" s="42">
        <f t="shared" si="14"/>
        <v>9</v>
      </c>
      <c r="J141" s="42">
        <f t="shared" si="15"/>
        <v>5</v>
      </c>
      <c r="K141" s="42">
        <f t="shared" si="16"/>
        <v>1</v>
      </c>
    </row>
    <row r="142" spans="1:11" x14ac:dyDescent="0.25">
      <c r="A142" s="45" t="s">
        <v>114</v>
      </c>
      <c r="B142" s="42">
        <v>21507</v>
      </c>
      <c r="C142" s="42">
        <v>21820</v>
      </c>
      <c r="D142" s="42">
        <v>21331</v>
      </c>
      <c r="E142" s="42">
        <v>21561</v>
      </c>
      <c r="F142" s="42">
        <f t="shared" si="17"/>
        <v>2.2736783372855349</v>
      </c>
      <c r="G142" s="42">
        <f t="shared" si="18"/>
        <v>0.25108104338122472</v>
      </c>
      <c r="H142" s="42">
        <f t="shared" si="19"/>
        <v>0.11042944785276074</v>
      </c>
      <c r="I142" s="42">
        <f t="shared" si="14"/>
        <v>10</v>
      </c>
      <c r="J142" s="42">
        <f t="shared" si="15"/>
        <v>2</v>
      </c>
      <c r="K142" s="42">
        <f t="shared" si="16"/>
        <v>1</v>
      </c>
    </row>
    <row r="143" spans="1:11" x14ac:dyDescent="0.25">
      <c r="A143" s="45" t="s">
        <v>115</v>
      </c>
      <c r="B143" s="42">
        <v>20801</v>
      </c>
      <c r="C143" s="42">
        <v>21444</v>
      </c>
      <c r="D143" s="42">
        <v>20565</v>
      </c>
      <c r="E143" s="42">
        <v>21429</v>
      </c>
      <c r="F143" s="42">
        <f t="shared" si="17"/>
        <v>4.2257583770011058</v>
      </c>
      <c r="G143" s="42">
        <f t="shared" si="18"/>
        <v>3.0190856208836112</v>
      </c>
      <c r="H143" s="42">
        <f t="shared" si="19"/>
        <v>0.71444823663253687</v>
      </c>
      <c r="I143" s="42">
        <f t="shared" si="14"/>
        <v>10</v>
      </c>
      <c r="J143" s="42">
        <f t="shared" si="15"/>
        <v>8</v>
      </c>
      <c r="K143" s="42">
        <f t="shared" si="16"/>
        <v>4</v>
      </c>
    </row>
    <row r="144" spans="1:11" x14ac:dyDescent="0.25">
      <c r="A144" s="45" t="s">
        <v>116</v>
      </c>
      <c r="B144" s="42">
        <v>21061</v>
      </c>
      <c r="C144" s="42">
        <v>21454</v>
      </c>
      <c r="D144" s="42">
        <v>20684</v>
      </c>
      <c r="E144" s="42">
        <v>20725</v>
      </c>
      <c r="F144" s="42">
        <f t="shared" si="17"/>
        <v>3.6560467214282322</v>
      </c>
      <c r="G144" s="42">
        <f t="shared" si="18"/>
        <v>-1.5953658420777741</v>
      </c>
      <c r="H144" s="42">
        <f t="shared" si="19"/>
        <v>0.4363636363636364</v>
      </c>
      <c r="I144" s="42">
        <f t="shared" si="14"/>
        <v>10</v>
      </c>
      <c r="J144" s="42">
        <f t="shared" si="15"/>
        <v>5</v>
      </c>
      <c r="K144" s="42">
        <f t="shared" si="16"/>
        <v>1</v>
      </c>
    </row>
    <row r="145" spans="1:11" x14ac:dyDescent="0.25">
      <c r="A145" s="45" t="s">
        <v>117</v>
      </c>
      <c r="B145" s="42">
        <v>20332</v>
      </c>
      <c r="C145" s="42">
        <v>20746</v>
      </c>
      <c r="D145" s="42">
        <v>19947</v>
      </c>
      <c r="E145" s="42">
        <v>20320</v>
      </c>
      <c r="F145" s="42">
        <f t="shared" si="17"/>
        <v>3.9297658862876257</v>
      </c>
      <c r="G145" s="42">
        <f t="shared" si="18"/>
        <v>-5.9020263623844188E-2</v>
      </c>
      <c r="H145" s="42">
        <f t="shared" si="19"/>
        <v>1.5018773466833541E-2</v>
      </c>
      <c r="I145" s="42">
        <f t="shared" si="14"/>
        <v>10</v>
      </c>
      <c r="J145" s="42">
        <f t="shared" si="15"/>
        <v>1</v>
      </c>
      <c r="K145" s="42">
        <f t="shared" si="16"/>
        <v>1</v>
      </c>
    </row>
    <row r="146" spans="1:11" x14ac:dyDescent="0.25">
      <c r="A146" s="45" t="s">
        <v>118</v>
      </c>
      <c r="B146" s="42">
        <v>19374</v>
      </c>
      <c r="C146" s="42">
        <v>20375</v>
      </c>
      <c r="D146" s="42">
        <v>18836</v>
      </c>
      <c r="E146" s="42">
        <v>20223</v>
      </c>
      <c r="F146" s="42">
        <f t="shared" si="17"/>
        <v>7.9436358005574483</v>
      </c>
      <c r="G146" s="42">
        <f t="shared" si="18"/>
        <v>4.3821616599566431</v>
      </c>
      <c r="H146" s="42">
        <f t="shared" si="19"/>
        <v>0.55165692007797273</v>
      </c>
      <c r="I146" s="42">
        <f t="shared" si="14"/>
        <v>10</v>
      </c>
      <c r="J146" s="42">
        <f t="shared" si="15"/>
        <v>6</v>
      </c>
      <c r="K146" s="42">
        <f t="shared" si="16"/>
        <v>1</v>
      </c>
    </row>
    <row r="147" spans="1:11" x14ac:dyDescent="0.25">
      <c r="A147" s="45" t="s">
        <v>119</v>
      </c>
      <c r="B147" s="42">
        <v>21495</v>
      </c>
      <c r="C147" s="42">
        <v>21524</v>
      </c>
      <c r="D147" s="42">
        <v>20951</v>
      </c>
      <c r="E147" s="42">
        <v>21097</v>
      </c>
      <c r="F147" s="42">
        <f t="shared" si="17"/>
        <v>2.6657362177250525</v>
      </c>
      <c r="G147" s="42">
        <f t="shared" si="18"/>
        <v>-1.8515933938125144</v>
      </c>
      <c r="H147" s="42">
        <f t="shared" si="19"/>
        <v>0.69458987783595105</v>
      </c>
      <c r="I147" s="42">
        <f t="shared" si="14"/>
        <v>10</v>
      </c>
      <c r="J147" s="42">
        <f t="shared" si="15"/>
        <v>7</v>
      </c>
      <c r="K147" s="42">
        <f t="shared" si="16"/>
        <v>4</v>
      </c>
    </row>
    <row r="148" spans="1:11" x14ac:dyDescent="0.25">
      <c r="A148" s="45" t="s">
        <v>120</v>
      </c>
      <c r="B148" s="42">
        <v>22580</v>
      </c>
      <c r="C148" s="42">
        <v>22635</v>
      </c>
      <c r="D148" s="42">
        <v>22008</v>
      </c>
      <c r="E148" s="42">
        <v>22128</v>
      </c>
      <c r="F148" s="42">
        <f t="shared" si="17"/>
        <v>2.7767936226749335</v>
      </c>
      <c r="G148" s="42">
        <f t="shared" si="18"/>
        <v>-2.0017714791851193</v>
      </c>
      <c r="H148" s="42">
        <f t="shared" si="19"/>
        <v>0.72089314194577347</v>
      </c>
      <c r="I148" s="42">
        <f t="shared" si="14"/>
        <v>10</v>
      </c>
      <c r="J148" s="42">
        <f t="shared" si="15"/>
        <v>8</v>
      </c>
      <c r="K148" s="42">
        <f t="shared" si="16"/>
        <v>4</v>
      </c>
    </row>
    <row r="149" spans="1:11" x14ac:dyDescent="0.25">
      <c r="A149" s="45" t="s">
        <v>121</v>
      </c>
      <c r="B149" s="42">
        <v>22352</v>
      </c>
      <c r="C149" s="42">
        <v>22687</v>
      </c>
      <c r="D149" s="42">
        <v>22341</v>
      </c>
      <c r="E149" s="42">
        <v>22687</v>
      </c>
      <c r="F149" s="42">
        <f t="shared" si="17"/>
        <v>1.5479599141016465</v>
      </c>
      <c r="G149" s="42">
        <f t="shared" si="18"/>
        <v>1.4987473156764495</v>
      </c>
      <c r="H149" s="42">
        <f t="shared" si="19"/>
        <v>0.96820809248554907</v>
      </c>
      <c r="I149" s="42">
        <f t="shared" si="14"/>
        <v>9</v>
      </c>
      <c r="J149" s="42">
        <f t="shared" si="15"/>
        <v>10</v>
      </c>
      <c r="K149" s="42">
        <f t="shared" si="16"/>
        <v>4</v>
      </c>
    </row>
    <row r="150" spans="1:11" x14ac:dyDescent="0.25">
      <c r="A150" s="45" t="s">
        <v>122</v>
      </c>
      <c r="B150" s="42">
        <v>22250</v>
      </c>
      <c r="C150" s="42">
        <v>22317</v>
      </c>
      <c r="D150" s="42">
        <v>21786</v>
      </c>
      <c r="E150" s="42">
        <v>21898</v>
      </c>
      <c r="F150" s="42">
        <f t="shared" si="17"/>
        <v>2.3865168539325845</v>
      </c>
      <c r="G150" s="42">
        <f t="shared" si="18"/>
        <v>-1.5820224719101124</v>
      </c>
      <c r="H150" s="42">
        <f t="shared" si="19"/>
        <v>0.66290018832391706</v>
      </c>
      <c r="I150" s="42">
        <f t="shared" si="14"/>
        <v>10</v>
      </c>
      <c r="J150" s="42">
        <f t="shared" si="15"/>
        <v>7</v>
      </c>
      <c r="K150" s="42">
        <f t="shared" si="16"/>
        <v>4</v>
      </c>
    </row>
    <row r="151" spans="1:11" x14ac:dyDescent="0.25">
      <c r="A151" s="45" t="s">
        <v>123</v>
      </c>
      <c r="B151" s="42">
        <v>22243</v>
      </c>
      <c r="C151" s="42">
        <v>22266</v>
      </c>
      <c r="D151" s="42">
        <v>21884</v>
      </c>
      <c r="E151" s="42">
        <v>22001</v>
      </c>
      <c r="F151" s="42">
        <f t="shared" si="17"/>
        <v>1.7173942363889763</v>
      </c>
      <c r="G151" s="42">
        <f t="shared" si="18"/>
        <v>-1.0879827361417076</v>
      </c>
      <c r="H151" s="42">
        <f t="shared" si="19"/>
        <v>0.63350785340314142</v>
      </c>
      <c r="I151" s="42">
        <f t="shared" si="14"/>
        <v>9</v>
      </c>
      <c r="J151" s="42">
        <f t="shared" si="15"/>
        <v>7</v>
      </c>
      <c r="K151" s="42">
        <f t="shared" si="16"/>
        <v>4</v>
      </c>
    </row>
    <row r="152" spans="1:11" x14ac:dyDescent="0.25">
      <c r="A152" s="45" t="s">
        <v>124</v>
      </c>
      <c r="B152" s="42">
        <v>22080</v>
      </c>
      <c r="C152" s="42">
        <v>22345</v>
      </c>
      <c r="D152" s="42">
        <v>22076</v>
      </c>
      <c r="E152" s="42">
        <v>22253</v>
      </c>
      <c r="F152" s="42">
        <f t="shared" si="17"/>
        <v>1.2182971014492754</v>
      </c>
      <c r="G152" s="42">
        <f t="shared" si="18"/>
        <v>0.78351449275362328</v>
      </c>
      <c r="H152" s="42">
        <f t="shared" si="19"/>
        <v>0.64312267657992572</v>
      </c>
      <c r="I152" s="42">
        <f t="shared" si="14"/>
        <v>7</v>
      </c>
      <c r="J152" s="42">
        <f t="shared" si="15"/>
        <v>7</v>
      </c>
      <c r="K152" s="42">
        <f t="shared" si="16"/>
        <v>4</v>
      </c>
    </row>
    <row r="153" spans="1:11" x14ac:dyDescent="0.25">
      <c r="A153" s="45" t="s">
        <v>125</v>
      </c>
      <c r="B153" s="42">
        <v>22828</v>
      </c>
      <c r="C153" s="42">
        <v>22866</v>
      </c>
      <c r="D153" s="42">
        <v>22674</v>
      </c>
      <c r="E153" s="42">
        <v>22720</v>
      </c>
      <c r="F153" s="42">
        <f t="shared" si="17"/>
        <v>0.84107236726826706</v>
      </c>
      <c r="G153" s="42">
        <f t="shared" si="18"/>
        <v>-0.47310320658840016</v>
      </c>
      <c r="H153" s="42">
        <f t="shared" si="19"/>
        <v>0.56249999999999989</v>
      </c>
      <c r="I153" s="42">
        <f t="shared" si="14"/>
        <v>5</v>
      </c>
      <c r="J153" s="42">
        <f t="shared" si="15"/>
        <v>6</v>
      </c>
      <c r="K153" s="42">
        <f t="shared" si="16"/>
        <v>2</v>
      </c>
    </row>
    <row r="154" spans="1:11" x14ac:dyDescent="0.25">
      <c r="A154" s="45" t="s">
        <v>126</v>
      </c>
      <c r="B154" s="42">
        <v>22399</v>
      </c>
      <c r="C154" s="42">
        <v>22688</v>
      </c>
      <c r="D154" s="42">
        <v>22366</v>
      </c>
      <c r="E154" s="42">
        <v>22647</v>
      </c>
      <c r="F154" s="42">
        <f t="shared" si="17"/>
        <v>1.4375641769721863</v>
      </c>
      <c r="G154" s="42">
        <f t="shared" si="18"/>
        <v>1.1071922853698826</v>
      </c>
      <c r="H154" s="42">
        <f t="shared" si="19"/>
        <v>0.77018633540372672</v>
      </c>
      <c r="I154" s="42">
        <f t="shared" si="14"/>
        <v>8</v>
      </c>
      <c r="J154" s="42">
        <f t="shared" si="15"/>
        <v>8</v>
      </c>
      <c r="K154" s="42">
        <f t="shared" si="16"/>
        <v>4</v>
      </c>
    </row>
    <row r="155" spans="1:11" x14ac:dyDescent="0.25">
      <c r="A155" s="45" t="s">
        <v>127</v>
      </c>
      <c r="B155" s="42">
        <v>22878</v>
      </c>
      <c r="C155" s="42">
        <v>23009</v>
      </c>
      <c r="D155" s="42">
        <v>22692</v>
      </c>
      <c r="E155" s="42">
        <v>22785</v>
      </c>
      <c r="F155" s="42">
        <f t="shared" si="17"/>
        <v>1.3856106302998514</v>
      </c>
      <c r="G155" s="42">
        <f t="shared" si="18"/>
        <v>-0.40650406504065045</v>
      </c>
      <c r="H155" s="42">
        <f t="shared" si="19"/>
        <v>0.29337539432176657</v>
      </c>
      <c r="I155" s="42">
        <f t="shared" si="14"/>
        <v>8</v>
      </c>
      <c r="J155" s="42">
        <f t="shared" si="15"/>
        <v>3</v>
      </c>
      <c r="K155" s="42">
        <f t="shared" si="16"/>
        <v>1</v>
      </c>
    </row>
    <row r="156" spans="1:11" x14ac:dyDescent="0.25">
      <c r="A156" s="45" t="s">
        <v>128</v>
      </c>
      <c r="B156" s="42">
        <v>23519</v>
      </c>
      <c r="C156" s="42">
        <v>23592</v>
      </c>
      <c r="D156" s="42">
        <v>22872</v>
      </c>
      <c r="E156" s="42">
        <v>23050</v>
      </c>
      <c r="F156" s="42">
        <f t="shared" si="17"/>
        <v>3.0613546494323738</v>
      </c>
      <c r="G156" s="42">
        <f t="shared" si="18"/>
        <v>-1.9941324035885881</v>
      </c>
      <c r="H156" s="42">
        <f t="shared" si="19"/>
        <v>0.65138888888888891</v>
      </c>
      <c r="I156" s="42">
        <f t="shared" si="14"/>
        <v>10</v>
      </c>
      <c r="J156" s="42">
        <f t="shared" si="15"/>
        <v>7</v>
      </c>
      <c r="K156" s="42">
        <f t="shared" si="16"/>
        <v>4</v>
      </c>
    </row>
    <row r="157" spans="1:11" x14ac:dyDescent="0.25">
      <c r="A157" s="45" t="s">
        <v>129</v>
      </c>
      <c r="B157" s="42">
        <v>23703</v>
      </c>
      <c r="C157" s="42">
        <v>23733</v>
      </c>
      <c r="D157" s="42">
        <v>23195</v>
      </c>
      <c r="E157" s="42">
        <v>23238</v>
      </c>
      <c r="F157" s="42">
        <f t="shared" si="17"/>
        <v>2.2697548833480994</v>
      </c>
      <c r="G157" s="42">
        <f t="shared" si="18"/>
        <v>-1.961776990254398</v>
      </c>
      <c r="H157" s="42">
        <f t="shared" si="19"/>
        <v>0.86431226765799252</v>
      </c>
      <c r="I157" s="42">
        <f t="shared" si="14"/>
        <v>10</v>
      </c>
      <c r="J157" s="42">
        <f t="shared" si="15"/>
        <v>9</v>
      </c>
      <c r="K157" s="42">
        <f t="shared" si="16"/>
        <v>4</v>
      </c>
    </row>
    <row r="158" spans="1:11" x14ac:dyDescent="0.25">
      <c r="A158" s="45" t="s">
        <v>130</v>
      </c>
      <c r="B158" s="42">
        <v>23985</v>
      </c>
      <c r="C158" s="42">
        <v>24086</v>
      </c>
      <c r="D158" s="42">
        <v>23904</v>
      </c>
      <c r="E158" s="42">
        <v>24064</v>
      </c>
      <c r="F158" s="42">
        <f t="shared" si="17"/>
        <v>0.75880758807588078</v>
      </c>
      <c r="G158" s="42">
        <f t="shared" si="18"/>
        <v>0.32937252449447574</v>
      </c>
      <c r="H158" s="42">
        <f t="shared" si="19"/>
        <v>0.43406593406593408</v>
      </c>
      <c r="I158" s="42">
        <f t="shared" si="14"/>
        <v>4</v>
      </c>
      <c r="J158" s="42">
        <f t="shared" si="15"/>
        <v>5</v>
      </c>
      <c r="K158" s="42">
        <f t="shared" si="16"/>
        <v>2</v>
      </c>
    </row>
    <row r="159" spans="1:11" x14ac:dyDescent="0.25">
      <c r="A159" s="45" t="s">
        <v>131</v>
      </c>
      <c r="B159" s="42">
        <v>23877</v>
      </c>
      <c r="C159" s="42">
        <v>24038</v>
      </c>
      <c r="D159" s="42">
        <v>23711</v>
      </c>
      <c r="E159" s="42">
        <v>23780</v>
      </c>
      <c r="F159" s="42">
        <f t="shared" si="17"/>
        <v>1.3695187837668048</v>
      </c>
      <c r="G159" s="42">
        <f t="shared" si="18"/>
        <v>-0.40624869120911339</v>
      </c>
      <c r="H159" s="42">
        <f t="shared" si="19"/>
        <v>0.29663608562691135</v>
      </c>
      <c r="I159" s="42">
        <f t="shared" si="14"/>
        <v>8</v>
      </c>
      <c r="J159" s="42">
        <f t="shared" si="15"/>
        <v>3</v>
      </c>
      <c r="K159" s="42">
        <f t="shared" si="16"/>
        <v>1</v>
      </c>
    </row>
    <row r="160" spans="1:11" x14ac:dyDescent="0.25">
      <c r="A160" s="45" t="s">
        <v>132</v>
      </c>
      <c r="B160" s="42">
        <v>23820</v>
      </c>
      <c r="C160" s="42">
        <v>24184</v>
      </c>
      <c r="D160" s="42">
        <v>23790</v>
      </c>
      <c r="E160" s="42">
        <v>24055</v>
      </c>
      <c r="F160" s="42">
        <f t="shared" si="17"/>
        <v>1.6540722082283794</v>
      </c>
      <c r="G160" s="42">
        <f t="shared" si="18"/>
        <v>0.98656591099916036</v>
      </c>
      <c r="H160" s="42">
        <f t="shared" si="19"/>
        <v>0.59644670050761428</v>
      </c>
      <c r="I160" s="42">
        <f t="shared" si="14"/>
        <v>9</v>
      </c>
      <c r="J160" s="42">
        <f t="shared" si="15"/>
        <v>6</v>
      </c>
      <c r="K160" s="42">
        <f t="shared" si="16"/>
        <v>1</v>
      </c>
    </row>
    <row r="161" spans="1:11" x14ac:dyDescent="0.25">
      <c r="A161" s="45" t="s">
        <v>133</v>
      </c>
      <c r="B161" s="42">
        <v>24346</v>
      </c>
      <c r="C161" s="42">
        <v>24449</v>
      </c>
      <c r="D161" s="42">
        <v>23981</v>
      </c>
      <c r="E161" s="42">
        <v>24049</v>
      </c>
      <c r="F161" s="42">
        <f t="shared" si="17"/>
        <v>1.9222870286700073</v>
      </c>
      <c r="G161" s="42">
        <f t="shared" si="18"/>
        <v>-1.2199129220405815</v>
      </c>
      <c r="H161" s="42">
        <f t="shared" si="19"/>
        <v>0.63461538461538458</v>
      </c>
      <c r="I161" s="42">
        <f t="shared" si="14"/>
        <v>10</v>
      </c>
      <c r="J161" s="42">
        <f t="shared" si="15"/>
        <v>7</v>
      </c>
      <c r="K161" s="42">
        <f t="shared" si="16"/>
        <v>4</v>
      </c>
    </row>
    <row r="162" spans="1:11" x14ac:dyDescent="0.25">
      <c r="A162" s="45" t="s">
        <v>134</v>
      </c>
      <c r="B162" s="42">
        <v>24010</v>
      </c>
      <c r="C162" s="42">
        <v>24252</v>
      </c>
      <c r="D162" s="42">
        <v>23996</v>
      </c>
      <c r="E162" s="42">
        <v>24251</v>
      </c>
      <c r="F162" s="42">
        <f t="shared" si="17"/>
        <v>1.0662224073302791</v>
      </c>
      <c r="G162" s="42">
        <f t="shared" si="18"/>
        <v>1.0037484381507704</v>
      </c>
      <c r="H162" s="42">
        <f t="shared" si="19"/>
        <v>0.94140624999999989</v>
      </c>
      <c r="I162" s="42">
        <f t="shared" si="14"/>
        <v>6</v>
      </c>
      <c r="J162" s="42">
        <f t="shared" si="15"/>
        <v>10</v>
      </c>
      <c r="K162" s="42">
        <f t="shared" si="16"/>
        <v>4</v>
      </c>
    </row>
    <row r="163" spans="1:11" x14ac:dyDescent="0.25">
      <c r="A163" s="45" t="s">
        <v>135</v>
      </c>
      <c r="B163" s="42">
        <v>23856</v>
      </c>
      <c r="C163" s="42">
        <v>23874</v>
      </c>
      <c r="D163" s="42">
        <v>23710</v>
      </c>
      <c r="E163" s="42">
        <v>23766</v>
      </c>
      <c r="F163" s="42">
        <f t="shared" si="17"/>
        <v>0.68745808182427903</v>
      </c>
      <c r="G163" s="42">
        <f t="shared" si="18"/>
        <v>-0.37726358148893357</v>
      </c>
      <c r="H163" s="42">
        <f t="shared" si="19"/>
        <v>0.54878048780487798</v>
      </c>
      <c r="I163" s="42">
        <f t="shared" si="14"/>
        <v>3</v>
      </c>
      <c r="J163" s="42">
        <f t="shared" si="15"/>
        <v>6</v>
      </c>
      <c r="K163" s="42">
        <f t="shared" si="16"/>
        <v>2</v>
      </c>
    </row>
    <row r="164" spans="1:11" x14ac:dyDescent="0.25">
      <c r="A164" s="45" t="s">
        <v>136</v>
      </c>
      <c r="B164" s="42">
        <v>23912</v>
      </c>
      <c r="C164" s="42">
        <v>24053</v>
      </c>
      <c r="D164" s="42">
        <v>23812</v>
      </c>
      <c r="E164" s="42">
        <v>23868</v>
      </c>
      <c r="F164" s="42">
        <f t="shared" si="17"/>
        <v>1.0078621612579459</v>
      </c>
      <c r="G164" s="42">
        <f t="shared" si="18"/>
        <v>-0.18400802944128472</v>
      </c>
      <c r="H164" s="42">
        <f t="shared" si="19"/>
        <v>0.18257261410788381</v>
      </c>
      <c r="I164" s="42">
        <f t="shared" si="14"/>
        <v>5</v>
      </c>
      <c r="J164" s="42">
        <f t="shared" si="15"/>
        <v>2</v>
      </c>
      <c r="K164" s="42">
        <f t="shared" si="16"/>
        <v>2</v>
      </c>
    </row>
    <row r="165" spans="1:11" x14ac:dyDescent="0.25">
      <c r="A165" s="45" t="s">
        <v>137</v>
      </c>
      <c r="B165" s="42">
        <v>23581</v>
      </c>
      <c r="C165" s="42">
        <v>23673</v>
      </c>
      <c r="D165" s="42">
        <v>23461</v>
      </c>
      <c r="E165" s="42">
        <v>23563</v>
      </c>
      <c r="F165" s="42">
        <f t="shared" si="17"/>
        <v>0.89902887918239272</v>
      </c>
      <c r="G165" s="42">
        <f t="shared" si="18"/>
        <v>-7.6332640685297493E-2</v>
      </c>
      <c r="H165" s="42">
        <f t="shared" si="19"/>
        <v>8.4905660377358486E-2</v>
      </c>
      <c r="I165" s="42">
        <f t="shared" si="14"/>
        <v>5</v>
      </c>
      <c r="J165" s="42">
        <f t="shared" si="15"/>
        <v>1</v>
      </c>
      <c r="K165" s="42">
        <f t="shared" si="16"/>
        <v>2</v>
      </c>
    </row>
    <row r="166" spans="1:11" x14ac:dyDescent="0.25">
      <c r="A166" s="45" t="s">
        <v>138</v>
      </c>
      <c r="B166" s="42">
        <v>23626</v>
      </c>
      <c r="C166" s="42">
        <v>23697</v>
      </c>
      <c r="D166" s="42">
        <v>23565</v>
      </c>
      <c r="E166" s="42">
        <v>23608</v>
      </c>
      <c r="F166" s="42">
        <f t="shared" si="17"/>
        <v>0.55870650977736391</v>
      </c>
      <c r="G166" s="42">
        <f t="shared" si="18"/>
        <v>-7.6187251333276904E-2</v>
      </c>
      <c r="H166" s="42">
        <f t="shared" si="19"/>
        <v>0.13636363636363638</v>
      </c>
      <c r="I166" s="42">
        <f t="shared" si="14"/>
        <v>2</v>
      </c>
      <c r="J166" s="42">
        <f t="shared" si="15"/>
        <v>2</v>
      </c>
      <c r="K166" s="42">
        <f t="shared" si="16"/>
        <v>2</v>
      </c>
    </row>
    <row r="167" spans="1:11" x14ac:dyDescent="0.25">
      <c r="A167" s="45" t="s">
        <v>139</v>
      </c>
      <c r="B167" s="42">
        <v>23202</v>
      </c>
      <c r="C167" s="42">
        <v>23494</v>
      </c>
      <c r="D167" s="42">
        <v>23171</v>
      </c>
      <c r="E167" s="42">
        <v>23470</v>
      </c>
      <c r="F167" s="42">
        <f t="shared" si="17"/>
        <v>1.3921213688475131</v>
      </c>
      <c r="G167" s="42">
        <f t="shared" si="18"/>
        <v>1.155072838548401</v>
      </c>
      <c r="H167" s="42">
        <f t="shared" si="19"/>
        <v>0.8297213622291022</v>
      </c>
      <c r="I167" s="42">
        <f t="shared" si="14"/>
        <v>8</v>
      </c>
      <c r="J167" s="42">
        <f t="shared" si="15"/>
        <v>9</v>
      </c>
      <c r="K167" s="42">
        <f t="shared" si="16"/>
        <v>4</v>
      </c>
    </row>
    <row r="168" spans="1:11" x14ac:dyDescent="0.25">
      <c r="A168" s="45" t="s">
        <v>140</v>
      </c>
      <c r="B168" s="42">
        <v>22820</v>
      </c>
      <c r="C168" s="42">
        <v>23096</v>
      </c>
      <c r="D168" s="42">
        <v>22752</v>
      </c>
      <c r="E168" s="42">
        <v>23051</v>
      </c>
      <c r="F168" s="42">
        <f t="shared" si="17"/>
        <v>1.5074496056091149</v>
      </c>
      <c r="G168" s="42">
        <f t="shared" si="18"/>
        <v>1.0122699386503069</v>
      </c>
      <c r="H168" s="42">
        <f t="shared" si="19"/>
        <v>0.67151162790697683</v>
      </c>
      <c r="I168" s="42">
        <f t="shared" si="14"/>
        <v>8</v>
      </c>
      <c r="J168" s="42">
        <f t="shared" si="15"/>
        <v>7</v>
      </c>
      <c r="K168" s="42">
        <f t="shared" si="16"/>
        <v>4</v>
      </c>
    </row>
    <row r="169" spans="1:11" x14ac:dyDescent="0.25">
      <c r="A169" s="45" t="s">
        <v>141</v>
      </c>
      <c r="B169" s="42">
        <v>23000</v>
      </c>
      <c r="C169" s="42">
        <v>23013</v>
      </c>
      <c r="D169" s="42">
        <v>22800</v>
      </c>
      <c r="E169" s="42">
        <v>22917</v>
      </c>
      <c r="F169" s="42">
        <f t="shared" si="17"/>
        <v>0.92608695652173911</v>
      </c>
      <c r="G169" s="42">
        <f t="shared" si="18"/>
        <v>-0.36086956521739127</v>
      </c>
      <c r="H169" s="42">
        <f t="shared" si="19"/>
        <v>0.38967136150234738</v>
      </c>
      <c r="I169" s="42">
        <f t="shared" si="14"/>
        <v>5</v>
      </c>
      <c r="J169" s="42">
        <f t="shared" si="15"/>
        <v>4</v>
      </c>
      <c r="K169" s="42">
        <f t="shared" si="16"/>
        <v>2</v>
      </c>
    </row>
    <row r="170" spans="1:11" x14ac:dyDescent="0.25">
      <c r="A170" s="45" t="s">
        <v>142</v>
      </c>
      <c r="B170" s="42">
        <v>22978</v>
      </c>
      <c r="C170" s="42">
        <v>23104</v>
      </c>
      <c r="D170" s="42">
        <v>22850</v>
      </c>
      <c r="E170" s="42">
        <v>22945</v>
      </c>
      <c r="F170" s="42">
        <f t="shared" si="17"/>
        <v>1.1054051701627643</v>
      </c>
      <c r="G170" s="42">
        <f t="shared" si="18"/>
        <v>-0.1436156323439812</v>
      </c>
      <c r="H170" s="42">
        <f t="shared" si="19"/>
        <v>0.1299212598425197</v>
      </c>
      <c r="I170" s="42">
        <f t="shared" si="14"/>
        <v>6</v>
      </c>
      <c r="J170" s="42">
        <f t="shared" si="15"/>
        <v>2</v>
      </c>
      <c r="K170" s="42">
        <f t="shared" si="16"/>
        <v>1</v>
      </c>
    </row>
    <row r="171" spans="1:11" x14ac:dyDescent="0.25">
      <c r="A171" s="45" t="s">
        <v>143</v>
      </c>
      <c r="B171" s="42">
        <v>22810</v>
      </c>
      <c r="C171" s="42">
        <v>22967</v>
      </c>
      <c r="D171" s="42">
        <v>22751</v>
      </c>
      <c r="E171" s="42">
        <v>22858</v>
      </c>
      <c r="F171" s="42">
        <f t="shared" si="17"/>
        <v>0.94695309074967116</v>
      </c>
      <c r="G171" s="42">
        <f t="shared" si="18"/>
        <v>0.21043402016659357</v>
      </c>
      <c r="H171" s="42">
        <f t="shared" si="19"/>
        <v>0.22222222222222221</v>
      </c>
      <c r="I171" s="42">
        <f t="shared" si="14"/>
        <v>5</v>
      </c>
      <c r="J171" s="42">
        <f t="shared" si="15"/>
        <v>3</v>
      </c>
      <c r="K171" s="42">
        <f t="shared" si="16"/>
        <v>2</v>
      </c>
    </row>
    <row r="172" spans="1:11" x14ac:dyDescent="0.25">
      <c r="A172" s="45" t="s">
        <v>144</v>
      </c>
      <c r="B172" s="42">
        <v>22870</v>
      </c>
      <c r="C172" s="42">
        <v>22938</v>
      </c>
      <c r="D172" s="42">
        <v>22612</v>
      </c>
      <c r="E172" s="42">
        <v>22685</v>
      </c>
      <c r="F172" s="42">
        <f t="shared" si="17"/>
        <v>1.4254481853957148</v>
      </c>
      <c r="G172" s="42">
        <f t="shared" si="18"/>
        <v>-0.80891998250983821</v>
      </c>
      <c r="H172" s="42">
        <f t="shared" si="19"/>
        <v>0.56748466257668717</v>
      </c>
      <c r="I172" s="42">
        <f t="shared" si="14"/>
        <v>8</v>
      </c>
      <c r="J172" s="42">
        <f t="shared" si="15"/>
        <v>6</v>
      </c>
      <c r="K172" s="42">
        <f t="shared" si="16"/>
        <v>1</v>
      </c>
    </row>
    <row r="173" spans="1:11" x14ac:dyDescent="0.25">
      <c r="A173" s="45" t="s">
        <v>145</v>
      </c>
      <c r="B173" s="42">
        <v>22722</v>
      </c>
      <c r="C173" s="42">
        <v>22819</v>
      </c>
      <c r="D173" s="42">
        <v>22611</v>
      </c>
      <c r="E173" s="42">
        <v>22816</v>
      </c>
      <c r="F173" s="42">
        <f t="shared" si="17"/>
        <v>0.91541237567115563</v>
      </c>
      <c r="G173" s="42">
        <f t="shared" si="18"/>
        <v>0.41369597746677234</v>
      </c>
      <c r="H173" s="42">
        <f t="shared" si="19"/>
        <v>0.45192307692307698</v>
      </c>
      <c r="I173" s="42">
        <f t="shared" si="14"/>
        <v>5</v>
      </c>
      <c r="J173" s="42">
        <f t="shared" si="15"/>
        <v>5</v>
      </c>
      <c r="K173" s="42">
        <f t="shared" si="16"/>
        <v>2</v>
      </c>
    </row>
    <row r="174" spans="1:11" x14ac:dyDescent="0.25">
      <c r="A174" s="45" t="s">
        <v>146</v>
      </c>
      <c r="B174" s="42">
        <v>22768</v>
      </c>
      <c r="C174" s="42">
        <v>22850</v>
      </c>
      <c r="D174" s="42">
        <v>22572</v>
      </c>
      <c r="E174" s="42">
        <v>22590</v>
      </c>
      <c r="F174" s="42">
        <f t="shared" si="17"/>
        <v>1.2210119465917075</v>
      </c>
      <c r="G174" s="42">
        <f t="shared" si="18"/>
        <v>-0.78179901616303593</v>
      </c>
      <c r="H174" s="42">
        <f t="shared" si="19"/>
        <v>0.64028776978417279</v>
      </c>
      <c r="I174" s="42">
        <f t="shared" si="14"/>
        <v>7</v>
      </c>
      <c r="J174" s="42">
        <f t="shared" si="15"/>
        <v>7</v>
      </c>
      <c r="K174" s="42">
        <f t="shared" si="16"/>
        <v>4</v>
      </c>
    </row>
    <row r="175" spans="1:11" x14ac:dyDescent="0.25">
      <c r="A175" s="45" t="s">
        <v>147</v>
      </c>
      <c r="B175" s="42">
        <v>23198</v>
      </c>
      <c r="C175" s="42">
        <v>23211</v>
      </c>
      <c r="D175" s="42">
        <v>22700</v>
      </c>
      <c r="E175" s="42">
        <v>23030</v>
      </c>
      <c r="F175" s="42">
        <f t="shared" si="17"/>
        <v>2.2027761013880509</v>
      </c>
      <c r="G175" s="42">
        <f t="shared" si="18"/>
        <v>-0.72420036210018102</v>
      </c>
      <c r="H175" s="42">
        <f t="shared" si="19"/>
        <v>0.32876712328767116</v>
      </c>
      <c r="I175" s="42">
        <f t="shared" si="14"/>
        <v>10</v>
      </c>
      <c r="J175" s="42">
        <f t="shared" si="15"/>
        <v>4</v>
      </c>
      <c r="K175" s="42">
        <f t="shared" si="16"/>
        <v>1</v>
      </c>
    </row>
    <row r="176" spans="1:11" x14ac:dyDescent="0.25">
      <c r="A176" s="45" t="s">
        <v>148</v>
      </c>
      <c r="B176" s="42">
        <v>23354</v>
      </c>
      <c r="C176" s="42">
        <v>23400</v>
      </c>
      <c r="D176" s="42">
        <v>22974</v>
      </c>
      <c r="E176" s="42">
        <v>23058</v>
      </c>
      <c r="F176" s="42">
        <f t="shared" si="17"/>
        <v>1.8240986554765779</v>
      </c>
      <c r="G176" s="42">
        <f t="shared" si="18"/>
        <v>-1.2674488310353687</v>
      </c>
      <c r="H176" s="42">
        <f t="shared" si="19"/>
        <v>0.69483568075117375</v>
      </c>
      <c r="I176" s="42">
        <f t="shared" si="14"/>
        <v>10</v>
      </c>
      <c r="J176" s="42">
        <f t="shared" si="15"/>
        <v>7</v>
      </c>
      <c r="K176" s="42">
        <f t="shared" si="16"/>
        <v>4</v>
      </c>
    </row>
    <row r="177" spans="1:11" x14ac:dyDescent="0.25">
      <c r="A177" s="45" t="s">
        <v>149</v>
      </c>
      <c r="B177" s="42">
        <v>23150</v>
      </c>
      <c r="C177" s="42">
        <v>23228</v>
      </c>
      <c r="D177" s="42">
        <v>23085</v>
      </c>
      <c r="E177" s="42">
        <v>23144</v>
      </c>
      <c r="F177" s="42">
        <f t="shared" si="17"/>
        <v>0.6177105831533477</v>
      </c>
      <c r="G177" s="42">
        <f t="shared" si="18"/>
        <v>-2.591792656587473E-2</v>
      </c>
      <c r="H177" s="42">
        <f t="shared" si="19"/>
        <v>4.195804195804196E-2</v>
      </c>
      <c r="I177" s="42">
        <f t="shared" si="14"/>
        <v>3</v>
      </c>
      <c r="J177" s="42">
        <f t="shared" si="15"/>
        <v>1</v>
      </c>
      <c r="K177" s="42">
        <f t="shared" si="16"/>
        <v>2</v>
      </c>
    </row>
    <row r="178" spans="1:11" x14ac:dyDescent="0.25">
      <c r="A178" s="45" t="s">
        <v>150</v>
      </c>
      <c r="B178" s="42">
        <v>22785</v>
      </c>
      <c r="C178" s="42">
        <v>23008</v>
      </c>
      <c r="D178" s="42">
        <v>22774</v>
      </c>
      <c r="E178" s="42">
        <v>22947</v>
      </c>
      <c r="F178" s="42">
        <f t="shared" si="17"/>
        <v>1.0269914417379855</v>
      </c>
      <c r="G178" s="42">
        <f t="shared" si="18"/>
        <v>0.71099407504937462</v>
      </c>
      <c r="H178" s="42">
        <f t="shared" si="19"/>
        <v>0.69230769230769229</v>
      </c>
      <c r="I178" s="42">
        <f t="shared" si="14"/>
        <v>5</v>
      </c>
      <c r="J178" s="42">
        <f t="shared" si="15"/>
        <v>7</v>
      </c>
      <c r="K178" s="42">
        <f t="shared" si="16"/>
        <v>3</v>
      </c>
    </row>
    <row r="179" spans="1:11" x14ac:dyDescent="0.25">
      <c r="A179" s="45" t="s">
        <v>151</v>
      </c>
      <c r="B179" s="42">
        <v>22489</v>
      </c>
      <c r="C179" s="42">
        <v>22767</v>
      </c>
      <c r="D179" s="42">
        <v>22482</v>
      </c>
      <c r="E179" s="42">
        <v>22734</v>
      </c>
      <c r="F179" s="42">
        <f t="shared" si="17"/>
        <v>1.26728622882298</v>
      </c>
      <c r="G179" s="42">
        <f t="shared" si="18"/>
        <v>1.0894214949530883</v>
      </c>
      <c r="H179" s="42">
        <f t="shared" si="19"/>
        <v>0.85964912280701766</v>
      </c>
      <c r="I179" s="42">
        <f t="shared" si="14"/>
        <v>7</v>
      </c>
      <c r="J179" s="42">
        <f t="shared" si="15"/>
        <v>9</v>
      </c>
      <c r="K179" s="42">
        <f t="shared" si="16"/>
        <v>4</v>
      </c>
    </row>
    <row r="180" spans="1:11" x14ac:dyDescent="0.25">
      <c r="A180" s="45" t="s">
        <v>152</v>
      </c>
      <c r="B180" s="42">
        <v>22500</v>
      </c>
      <c r="C180" s="42">
        <v>22506</v>
      </c>
      <c r="D180" s="42">
        <v>22363</v>
      </c>
      <c r="E180" s="42">
        <v>22457</v>
      </c>
      <c r="F180" s="42">
        <f t="shared" si="17"/>
        <v>0.63555555555555554</v>
      </c>
      <c r="G180" s="42">
        <f t="shared" si="18"/>
        <v>-0.19111111111111109</v>
      </c>
      <c r="H180" s="42">
        <f t="shared" si="19"/>
        <v>0.30069930069930068</v>
      </c>
      <c r="I180" s="42">
        <f t="shared" si="14"/>
        <v>3</v>
      </c>
      <c r="J180" s="42">
        <f t="shared" si="15"/>
        <v>4</v>
      </c>
      <c r="K180" s="42">
        <f t="shared" si="16"/>
        <v>2</v>
      </c>
    </row>
    <row r="181" spans="1:11" x14ac:dyDescent="0.25">
      <c r="A181" s="45" t="s">
        <v>153</v>
      </c>
      <c r="B181" s="42">
        <v>22325</v>
      </c>
      <c r="C181" s="42">
        <v>22403</v>
      </c>
      <c r="D181" s="42">
        <v>22181</v>
      </c>
      <c r="E181" s="42">
        <v>22270</v>
      </c>
      <c r="F181" s="42">
        <f t="shared" si="17"/>
        <v>0.99440089585666291</v>
      </c>
      <c r="G181" s="42">
        <f t="shared" si="18"/>
        <v>-0.24636058230683092</v>
      </c>
      <c r="H181" s="42">
        <f t="shared" si="19"/>
        <v>0.24774774774774777</v>
      </c>
      <c r="I181" s="42">
        <f t="shared" si="14"/>
        <v>5</v>
      </c>
      <c r="J181" s="42">
        <f t="shared" si="15"/>
        <v>3</v>
      </c>
      <c r="K181" s="42">
        <f t="shared" si="16"/>
        <v>2</v>
      </c>
    </row>
    <row r="182" spans="1:11" x14ac:dyDescent="0.25">
      <c r="A182" s="45" t="s">
        <v>154</v>
      </c>
      <c r="B182" s="42">
        <v>22056</v>
      </c>
      <c r="C182" s="42">
        <v>22340</v>
      </c>
      <c r="D182" s="42">
        <v>22020</v>
      </c>
      <c r="E182" s="42">
        <v>22286</v>
      </c>
      <c r="F182" s="42">
        <f t="shared" si="17"/>
        <v>1.4508523757707652</v>
      </c>
      <c r="G182" s="42">
        <f t="shared" si="18"/>
        <v>1.0428001450852376</v>
      </c>
      <c r="H182" s="42">
        <f t="shared" si="19"/>
        <v>0.71875</v>
      </c>
      <c r="I182" s="42">
        <f t="shared" si="14"/>
        <v>8</v>
      </c>
      <c r="J182" s="42">
        <f t="shared" si="15"/>
        <v>8</v>
      </c>
      <c r="K182" s="42">
        <f t="shared" si="16"/>
        <v>4</v>
      </c>
    </row>
    <row r="183" spans="1:11" x14ac:dyDescent="0.25">
      <c r="A183" s="45" t="s">
        <v>155</v>
      </c>
      <c r="B183" s="42">
        <v>21816</v>
      </c>
      <c r="C183" s="42">
        <v>21858</v>
      </c>
      <c r="D183" s="42">
        <v>21646</v>
      </c>
      <c r="E183" s="42">
        <v>21837</v>
      </c>
      <c r="F183" s="42">
        <f t="shared" si="17"/>
        <v>0.97176384305097174</v>
      </c>
      <c r="G183" s="42">
        <f t="shared" si="18"/>
        <v>9.6259625962596254E-2</v>
      </c>
      <c r="H183" s="42">
        <f t="shared" si="19"/>
        <v>9.9056603773584898E-2</v>
      </c>
      <c r="I183" s="42">
        <f t="shared" si="14"/>
        <v>5</v>
      </c>
      <c r="J183" s="42">
        <f t="shared" si="15"/>
        <v>1</v>
      </c>
      <c r="K183" s="42">
        <f t="shared" si="16"/>
        <v>2</v>
      </c>
    </row>
    <row r="184" spans="1:11" x14ac:dyDescent="0.25">
      <c r="A184" s="45" t="s">
        <v>156</v>
      </c>
      <c r="B184" s="42">
        <v>21898</v>
      </c>
      <c r="C184" s="42">
        <v>21928</v>
      </c>
      <c r="D184" s="42">
        <v>21730</v>
      </c>
      <c r="E184" s="42">
        <v>21793</v>
      </c>
      <c r="F184" s="42">
        <f t="shared" si="17"/>
        <v>0.90419216366791488</v>
      </c>
      <c r="G184" s="42">
        <f t="shared" si="18"/>
        <v>-0.47949584436934883</v>
      </c>
      <c r="H184" s="42">
        <f t="shared" si="19"/>
        <v>0.53030303030303039</v>
      </c>
      <c r="I184" s="42">
        <f t="shared" si="14"/>
        <v>5</v>
      </c>
      <c r="J184" s="42">
        <f t="shared" si="15"/>
        <v>6</v>
      </c>
      <c r="K184" s="42">
        <f t="shared" si="16"/>
        <v>2</v>
      </c>
    </row>
    <row r="185" spans="1:11" x14ac:dyDescent="0.25">
      <c r="A185" s="45" t="s">
        <v>157</v>
      </c>
      <c r="B185" s="42">
        <v>21893</v>
      </c>
      <c r="C185" s="42">
        <v>21932</v>
      </c>
      <c r="D185" s="42">
        <v>21743</v>
      </c>
      <c r="E185" s="42">
        <v>21814</v>
      </c>
      <c r="F185" s="42">
        <f t="shared" si="17"/>
        <v>0.8632896359566985</v>
      </c>
      <c r="G185" s="42">
        <f t="shared" si="18"/>
        <v>-0.36084593248983693</v>
      </c>
      <c r="H185" s="42">
        <f t="shared" si="19"/>
        <v>0.41798941798941797</v>
      </c>
      <c r="I185" s="42">
        <f t="shared" si="14"/>
        <v>5</v>
      </c>
      <c r="J185" s="42">
        <f t="shared" si="15"/>
        <v>5</v>
      </c>
      <c r="K185" s="42">
        <f t="shared" si="16"/>
        <v>2</v>
      </c>
    </row>
    <row r="186" spans="1:11" x14ac:dyDescent="0.25">
      <c r="A186" s="45" t="s">
        <v>158</v>
      </c>
      <c r="B186" s="42">
        <v>21458</v>
      </c>
      <c r="C186" s="42">
        <v>21799</v>
      </c>
      <c r="D186" s="42">
        <v>21373</v>
      </c>
      <c r="E186" s="42">
        <v>21787</v>
      </c>
      <c r="F186" s="42">
        <f t="shared" si="17"/>
        <v>1.9852735576474976</v>
      </c>
      <c r="G186" s="42">
        <f t="shared" si="18"/>
        <v>1.5332277006244757</v>
      </c>
      <c r="H186" s="42">
        <f t="shared" si="19"/>
        <v>0.77230046948356801</v>
      </c>
      <c r="I186" s="42">
        <f t="shared" si="14"/>
        <v>10</v>
      </c>
      <c r="J186" s="42">
        <f t="shared" si="15"/>
        <v>8</v>
      </c>
      <c r="K186" s="42">
        <f t="shared" si="16"/>
        <v>4</v>
      </c>
    </row>
    <row r="187" spans="1:11" x14ac:dyDescent="0.25">
      <c r="A187" s="45" t="s">
        <v>159</v>
      </c>
      <c r="B187" s="42">
        <v>21286</v>
      </c>
      <c r="C187" s="42">
        <v>21334</v>
      </c>
      <c r="D187" s="42">
        <v>21135</v>
      </c>
      <c r="E187" s="42">
        <v>21302</v>
      </c>
      <c r="F187" s="42">
        <f t="shared" si="17"/>
        <v>0.9348867800432209</v>
      </c>
      <c r="G187" s="42">
        <f t="shared" si="18"/>
        <v>7.5166776284882081E-2</v>
      </c>
      <c r="H187" s="42">
        <f t="shared" si="19"/>
        <v>8.0402010050251257E-2</v>
      </c>
      <c r="I187" s="42">
        <f t="shared" si="14"/>
        <v>5</v>
      </c>
      <c r="J187" s="42">
        <f t="shared" si="15"/>
        <v>1</v>
      </c>
      <c r="K187" s="42">
        <f t="shared" si="16"/>
        <v>2</v>
      </c>
    </row>
    <row r="188" spans="1:11" x14ac:dyDescent="0.25">
      <c r="A188" s="45" t="s">
        <v>160</v>
      </c>
      <c r="B188" s="42">
        <v>21653</v>
      </c>
      <c r="C188" s="42">
        <v>21666</v>
      </c>
      <c r="D188" s="42">
        <v>21405</v>
      </c>
      <c r="E188" s="42">
        <v>21559</v>
      </c>
      <c r="F188" s="42">
        <f t="shared" si="17"/>
        <v>1.2053756985175266</v>
      </c>
      <c r="G188" s="42">
        <f t="shared" si="18"/>
        <v>-0.43411998337412833</v>
      </c>
      <c r="H188" s="42">
        <f t="shared" si="19"/>
        <v>0.36015325670498083</v>
      </c>
      <c r="I188" s="42">
        <f t="shared" si="14"/>
        <v>7</v>
      </c>
      <c r="J188" s="42">
        <f t="shared" si="15"/>
        <v>4</v>
      </c>
      <c r="K188" s="42">
        <f t="shared" si="16"/>
        <v>1</v>
      </c>
    </row>
    <row r="189" spans="1:11" x14ac:dyDescent="0.25">
      <c r="A189" s="45" t="s">
        <v>161</v>
      </c>
      <c r="B189" s="42">
        <v>21287</v>
      </c>
      <c r="C189" s="42">
        <v>21428</v>
      </c>
      <c r="D189" s="42">
        <v>21129</v>
      </c>
      <c r="E189" s="42">
        <v>21353</v>
      </c>
      <c r="F189" s="42">
        <f t="shared" si="17"/>
        <v>1.4046131441724996</v>
      </c>
      <c r="G189" s="42">
        <f t="shared" si="18"/>
        <v>0.31004838633908016</v>
      </c>
      <c r="H189" s="42">
        <f t="shared" si="19"/>
        <v>0.22073578595317725</v>
      </c>
      <c r="I189" s="42">
        <f t="shared" si="14"/>
        <v>8</v>
      </c>
      <c r="J189" s="42">
        <f t="shared" si="15"/>
        <v>3</v>
      </c>
      <c r="K189" s="42">
        <f t="shared" si="16"/>
        <v>1</v>
      </c>
    </row>
    <row r="190" spans="1:11" x14ac:dyDescent="0.25">
      <c r="A190" s="45" t="s">
        <v>162</v>
      </c>
      <c r="B190" s="42">
        <v>21404</v>
      </c>
      <c r="C190" s="42">
        <v>21641</v>
      </c>
      <c r="D190" s="42">
        <v>21397</v>
      </c>
      <c r="E190" s="42">
        <v>21563</v>
      </c>
      <c r="F190" s="42">
        <f t="shared" si="17"/>
        <v>1.1399738366660437</v>
      </c>
      <c r="G190" s="42">
        <f t="shared" si="18"/>
        <v>0.74285180340123336</v>
      </c>
      <c r="H190" s="42">
        <f t="shared" si="19"/>
        <v>0.65163934426229508</v>
      </c>
      <c r="I190" s="42">
        <f t="shared" si="14"/>
        <v>7</v>
      </c>
      <c r="J190" s="42">
        <f t="shared" si="15"/>
        <v>7</v>
      </c>
      <c r="K190" s="42">
        <f t="shared" si="16"/>
        <v>4</v>
      </c>
    </row>
    <row r="191" spans="1:11" x14ac:dyDescent="0.25">
      <c r="A191" s="45" t="s">
        <v>163</v>
      </c>
      <c r="B191" s="42">
        <v>21722</v>
      </c>
      <c r="C191" s="42">
        <v>21741</v>
      </c>
      <c r="D191" s="42">
        <v>21547</v>
      </c>
      <c r="E191" s="42">
        <v>21556</v>
      </c>
      <c r="F191" s="42">
        <f t="shared" si="17"/>
        <v>0.89310376576742478</v>
      </c>
      <c r="G191" s="42">
        <f t="shared" si="18"/>
        <v>-0.76420219132676548</v>
      </c>
      <c r="H191" s="42">
        <f t="shared" si="19"/>
        <v>0.85567010309278346</v>
      </c>
      <c r="I191" s="42">
        <f t="shared" si="14"/>
        <v>5</v>
      </c>
      <c r="J191" s="42">
        <f t="shared" si="15"/>
        <v>9</v>
      </c>
      <c r="K191" s="42">
        <f t="shared" si="16"/>
        <v>3</v>
      </c>
    </row>
    <row r="192" spans="1:11" x14ac:dyDescent="0.25">
      <c r="A192" s="45" t="s">
        <v>164</v>
      </c>
      <c r="B192" s="42">
        <v>21956</v>
      </c>
      <c r="C192" s="42">
        <v>21970</v>
      </c>
      <c r="D192" s="42">
        <v>21833</v>
      </c>
      <c r="E192" s="42">
        <v>21919</v>
      </c>
      <c r="F192" s="42">
        <f t="shared" si="17"/>
        <v>0.62397522317361998</v>
      </c>
      <c r="G192" s="42">
        <f t="shared" si="18"/>
        <v>-0.16851885589360538</v>
      </c>
      <c r="H192" s="42">
        <f t="shared" si="19"/>
        <v>0.27007299270072987</v>
      </c>
      <c r="I192" s="42">
        <f t="shared" si="14"/>
        <v>3</v>
      </c>
      <c r="J192" s="42">
        <f t="shared" si="15"/>
        <v>3</v>
      </c>
      <c r="K192" s="42">
        <f t="shared" si="16"/>
        <v>2</v>
      </c>
    </row>
    <row r="193" spans="1:11" x14ac:dyDescent="0.25">
      <c r="A193" s="45" t="s">
        <v>165</v>
      </c>
      <c r="B193" s="42">
        <v>21872</v>
      </c>
      <c r="C193" s="42">
        <v>21928</v>
      </c>
      <c r="D193" s="42">
        <v>21855</v>
      </c>
      <c r="E193" s="42">
        <v>21900</v>
      </c>
      <c r="F193" s="42">
        <f t="shared" si="17"/>
        <v>0.33376005852231166</v>
      </c>
      <c r="G193" s="42">
        <f t="shared" si="18"/>
        <v>0.12801755669348938</v>
      </c>
      <c r="H193" s="42">
        <f t="shared" si="19"/>
        <v>0.38356164383561636</v>
      </c>
      <c r="I193" s="42">
        <f t="shared" si="14"/>
        <v>1</v>
      </c>
      <c r="J193" s="42">
        <f t="shared" si="15"/>
        <v>4</v>
      </c>
      <c r="K193" s="42">
        <f t="shared" si="16"/>
        <v>2</v>
      </c>
    </row>
    <row r="194" spans="1:11" x14ac:dyDescent="0.25">
      <c r="A194" s="45" t="s">
        <v>166</v>
      </c>
      <c r="B194" s="42">
        <v>21560</v>
      </c>
      <c r="C194" s="42">
        <v>21698</v>
      </c>
      <c r="D194" s="42">
        <v>21544</v>
      </c>
      <c r="E194" s="42">
        <v>21655</v>
      </c>
      <c r="F194" s="42">
        <f t="shared" si="17"/>
        <v>0.7142857142857143</v>
      </c>
      <c r="G194" s="42">
        <f t="shared" si="18"/>
        <v>0.44063079777365488</v>
      </c>
      <c r="H194" s="42">
        <f t="shared" si="19"/>
        <v>0.61688311688311681</v>
      </c>
      <c r="I194" s="42">
        <f t="shared" si="14"/>
        <v>4</v>
      </c>
      <c r="J194" s="42">
        <f t="shared" si="15"/>
        <v>7</v>
      </c>
      <c r="K194" s="42">
        <f t="shared" si="16"/>
        <v>3</v>
      </c>
    </row>
    <row r="195" spans="1:11" x14ac:dyDescent="0.25">
      <c r="A195" s="45" t="s">
        <v>167</v>
      </c>
      <c r="B195" s="42">
        <v>21606</v>
      </c>
      <c r="C195" s="42">
        <v>21691</v>
      </c>
      <c r="D195" s="42">
        <v>21390</v>
      </c>
      <c r="E195" s="42">
        <v>21421</v>
      </c>
      <c r="F195" s="42">
        <f t="shared" si="17"/>
        <v>1.3931315375358697</v>
      </c>
      <c r="G195" s="42">
        <f t="shared" si="18"/>
        <v>-0.85624363602702958</v>
      </c>
      <c r="H195" s="42">
        <f t="shared" si="19"/>
        <v>0.61461794019933558</v>
      </c>
      <c r="I195" s="42">
        <f t="shared" ref="I195:I258" si="20">VLOOKUP(_xlfn.PERCENTRANK.EXC(F$4:F$1200,F195),$M$4:$O$13,3,TRUE)</f>
        <v>8</v>
      </c>
      <c r="J195" s="42">
        <f t="shared" ref="J195:J258" si="21">VLOOKUP(H195,$M$17:$O$26,3,TRUE)</f>
        <v>7</v>
      </c>
      <c r="K195" s="42">
        <f t="shared" ref="K195:K258" si="22">IF(I195&gt;=$O$3,IF(J195&gt;=$O$16,4,1),IF(J195&gt;=$O$16,3,2))</f>
        <v>4</v>
      </c>
    </row>
    <row r="196" spans="1:11" x14ac:dyDescent="0.25">
      <c r="A196" s="45" t="s">
        <v>168</v>
      </c>
      <c r="B196" s="42">
        <v>21576</v>
      </c>
      <c r="C196" s="42">
        <v>21593</v>
      </c>
      <c r="D196" s="42">
        <v>21433</v>
      </c>
      <c r="E196" s="42">
        <v>21549</v>
      </c>
      <c r="F196" s="42">
        <f t="shared" ref="F196:F259" si="23">ABS(C196-D196)/B196*100</f>
        <v>0.7415647015202077</v>
      </c>
      <c r="G196" s="42">
        <f t="shared" ref="G196:G259" si="24">(E196-B196)/B196*100</f>
        <v>-0.12513904338153503</v>
      </c>
      <c r="H196" s="42">
        <f t="shared" ref="H196:H259" si="25">ABS(G196/F196)</f>
        <v>0.16874999999999998</v>
      </c>
      <c r="I196" s="42">
        <f t="shared" si="20"/>
        <v>4</v>
      </c>
      <c r="J196" s="42">
        <f t="shared" si="21"/>
        <v>2</v>
      </c>
      <c r="K196" s="42">
        <f t="shared" si="22"/>
        <v>2</v>
      </c>
    </row>
    <row r="197" spans="1:11" x14ac:dyDescent="0.25">
      <c r="A197" s="45" t="s">
        <v>169</v>
      </c>
      <c r="B197" s="42">
        <v>21282</v>
      </c>
      <c r="C197" s="42">
        <v>21335</v>
      </c>
      <c r="D197" s="42">
        <v>21260</v>
      </c>
      <c r="E197" s="42">
        <v>21311</v>
      </c>
      <c r="F197" s="42">
        <f t="shared" si="23"/>
        <v>0.35241048773611505</v>
      </c>
      <c r="G197" s="42">
        <f t="shared" si="24"/>
        <v>0.1362653885912978</v>
      </c>
      <c r="H197" s="42">
        <f t="shared" si="25"/>
        <v>0.3866666666666666</v>
      </c>
      <c r="I197" s="42">
        <f t="shared" si="20"/>
        <v>1</v>
      </c>
      <c r="J197" s="42">
        <f t="shared" si="21"/>
        <v>4</v>
      </c>
      <c r="K197" s="42">
        <f t="shared" si="22"/>
        <v>2</v>
      </c>
    </row>
    <row r="198" spans="1:11" x14ac:dyDescent="0.25">
      <c r="A198" s="45" t="s">
        <v>170</v>
      </c>
      <c r="B198" s="42">
        <v>21314</v>
      </c>
      <c r="C198" s="42">
        <v>21387</v>
      </c>
      <c r="D198" s="42">
        <v>21239</v>
      </c>
      <c r="E198" s="42">
        <v>21363</v>
      </c>
      <c r="F198" s="42">
        <f t="shared" si="23"/>
        <v>0.69437928122360892</v>
      </c>
      <c r="G198" s="42">
        <f t="shared" si="24"/>
        <v>0.22989584310781647</v>
      </c>
      <c r="H198" s="42">
        <f t="shared" si="25"/>
        <v>0.33108108108108109</v>
      </c>
      <c r="I198" s="42">
        <f t="shared" si="20"/>
        <v>4</v>
      </c>
      <c r="J198" s="42">
        <f t="shared" si="21"/>
        <v>4</v>
      </c>
      <c r="K198" s="42">
        <f t="shared" si="22"/>
        <v>2</v>
      </c>
    </row>
    <row r="199" spans="1:11" x14ac:dyDescent="0.25">
      <c r="A199" s="45" t="s">
        <v>171</v>
      </c>
      <c r="B199" s="42">
        <v>21346</v>
      </c>
      <c r="C199" s="42">
        <v>21460</v>
      </c>
      <c r="D199" s="42">
        <v>21304</v>
      </c>
      <c r="E199" s="42">
        <v>21388</v>
      </c>
      <c r="F199" s="42">
        <f t="shared" si="23"/>
        <v>0.73081607795371495</v>
      </c>
      <c r="G199" s="42">
        <f t="shared" si="24"/>
        <v>0.19675817483369248</v>
      </c>
      <c r="H199" s="42">
        <f t="shared" si="25"/>
        <v>0.26923076923076922</v>
      </c>
      <c r="I199" s="42">
        <f t="shared" si="20"/>
        <v>4</v>
      </c>
      <c r="J199" s="42">
        <f t="shared" si="21"/>
        <v>3</v>
      </c>
      <c r="K199" s="42">
        <f t="shared" si="22"/>
        <v>2</v>
      </c>
    </row>
    <row r="200" spans="1:11" x14ac:dyDescent="0.25">
      <c r="A200" s="45" t="s">
        <v>172</v>
      </c>
      <c r="B200" s="42">
        <v>21351</v>
      </c>
      <c r="C200" s="42">
        <v>21440</v>
      </c>
      <c r="D200" s="42">
        <v>21268</v>
      </c>
      <c r="E200" s="42">
        <v>21285</v>
      </c>
      <c r="F200" s="42">
        <f t="shared" si="23"/>
        <v>0.80558287668024919</v>
      </c>
      <c r="G200" s="42">
        <f t="shared" si="24"/>
        <v>-0.30911901081916537</v>
      </c>
      <c r="H200" s="42">
        <f t="shared" si="25"/>
        <v>0.3837209302325581</v>
      </c>
      <c r="I200" s="42">
        <f t="shared" si="20"/>
        <v>5</v>
      </c>
      <c r="J200" s="42">
        <f t="shared" si="21"/>
        <v>4</v>
      </c>
      <c r="K200" s="42">
        <f t="shared" si="22"/>
        <v>2</v>
      </c>
    </row>
    <row r="201" spans="1:11" x14ac:dyDescent="0.25">
      <c r="A201" s="45" t="s">
        <v>173</v>
      </c>
      <c r="B201" s="42">
        <v>21244</v>
      </c>
      <c r="C201" s="42">
        <v>21484</v>
      </c>
      <c r="D201" s="42">
        <v>21240</v>
      </c>
      <c r="E201" s="42">
        <v>21453</v>
      </c>
      <c r="F201" s="42">
        <f t="shared" si="23"/>
        <v>1.1485595932969308</v>
      </c>
      <c r="G201" s="42">
        <f t="shared" si="24"/>
        <v>0.98380719261909244</v>
      </c>
      <c r="H201" s="42">
        <f t="shared" si="25"/>
        <v>0.85655737704918045</v>
      </c>
      <c r="I201" s="42">
        <f t="shared" si="20"/>
        <v>7</v>
      </c>
      <c r="J201" s="42">
        <f t="shared" si="21"/>
        <v>9</v>
      </c>
      <c r="K201" s="42">
        <f t="shared" si="22"/>
        <v>4</v>
      </c>
    </row>
    <row r="202" spans="1:11" x14ac:dyDescent="0.25">
      <c r="A202" s="45" t="s">
        <v>174</v>
      </c>
      <c r="B202" s="42">
        <v>21018</v>
      </c>
      <c r="C202" s="42">
        <v>21177</v>
      </c>
      <c r="D202" s="42">
        <v>20944</v>
      </c>
      <c r="E202" s="42">
        <v>21170</v>
      </c>
      <c r="F202" s="42">
        <f t="shared" si="23"/>
        <v>1.1085736035778857</v>
      </c>
      <c r="G202" s="42">
        <f t="shared" si="24"/>
        <v>0.72318964696926447</v>
      </c>
      <c r="H202" s="42">
        <f t="shared" si="25"/>
        <v>0.6523605150214592</v>
      </c>
      <c r="I202" s="42">
        <f t="shared" si="20"/>
        <v>7</v>
      </c>
      <c r="J202" s="42">
        <f t="shared" si="21"/>
        <v>7</v>
      </c>
      <c r="K202" s="42">
        <f t="shared" si="22"/>
        <v>4</v>
      </c>
    </row>
    <row r="203" spans="1:11" x14ac:dyDescent="0.25">
      <c r="A203" s="45" t="s">
        <v>175</v>
      </c>
      <c r="B203" s="42">
        <v>20887</v>
      </c>
      <c r="C203" s="42">
        <v>20944</v>
      </c>
      <c r="D203" s="42">
        <v>20853</v>
      </c>
      <c r="E203" s="42">
        <v>20883</v>
      </c>
      <c r="F203" s="42">
        <f t="shared" si="23"/>
        <v>0.43567769425958736</v>
      </c>
      <c r="G203" s="42">
        <f t="shared" si="24"/>
        <v>-1.9150667879542296E-2</v>
      </c>
      <c r="H203" s="42">
        <f t="shared" si="25"/>
        <v>4.3956043956043946E-2</v>
      </c>
      <c r="I203" s="42">
        <f t="shared" si="20"/>
        <v>1</v>
      </c>
      <c r="J203" s="42">
        <f t="shared" si="21"/>
        <v>1</v>
      </c>
      <c r="K203" s="42">
        <f t="shared" si="22"/>
        <v>2</v>
      </c>
    </row>
    <row r="204" spans="1:11" x14ac:dyDescent="0.25">
      <c r="A204" s="45" t="s">
        <v>176</v>
      </c>
      <c r="B204" s="42">
        <v>20834</v>
      </c>
      <c r="C204" s="42">
        <v>20984</v>
      </c>
      <c r="D204" s="42">
        <v>20827</v>
      </c>
      <c r="E204" s="42">
        <v>20948</v>
      </c>
      <c r="F204" s="42">
        <f t="shared" si="23"/>
        <v>0.75357588557166177</v>
      </c>
      <c r="G204" s="42">
        <f t="shared" si="24"/>
        <v>0.54718249016031495</v>
      </c>
      <c r="H204" s="42">
        <f t="shared" si="25"/>
        <v>0.72611464968152872</v>
      </c>
      <c r="I204" s="42">
        <f t="shared" si="20"/>
        <v>4</v>
      </c>
      <c r="J204" s="42">
        <f t="shared" si="21"/>
        <v>8</v>
      </c>
      <c r="K204" s="42">
        <f t="shared" si="22"/>
        <v>3</v>
      </c>
    </row>
    <row r="205" spans="1:11" x14ac:dyDescent="0.25">
      <c r="A205" s="45" t="s">
        <v>177</v>
      </c>
      <c r="B205" s="42">
        <v>20606</v>
      </c>
      <c r="C205" s="42">
        <v>20722</v>
      </c>
      <c r="D205" s="42">
        <v>20559</v>
      </c>
      <c r="E205" s="42">
        <v>20700</v>
      </c>
      <c r="F205" s="42">
        <f t="shared" si="23"/>
        <v>0.79103173832864215</v>
      </c>
      <c r="G205" s="42">
        <f t="shared" si="24"/>
        <v>0.45617781228768317</v>
      </c>
      <c r="H205" s="42">
        <f t="shared" si="25"/>
        <v>0.57668711656441718</v>
      </c>
      <c r="I205" s="42">
        <f t="shared" si="20"/>
        <v>5</v>
      </c>
      <c r="J205" s="42">
        <f t="shared" si="21"/>
        <v>6</v>
      </c>
      <c r="K205" s="42">
        <f t="shared" si="22"/>
        <v>2</v>
      </c>
    </row>
    <row r="206" spans="1:11" x14ac:dyDescent="0.25">
      <c r="A206" s="45" t="s">
        <v>178</v>
      </c>
      <c r="B206" s="42">
        <v>20750</v>
      </c>
      <c r="C206" s="42">
        <v>20756</v>
      </c>
      <c r="D206" s="42">
        <v>20614</v>
      </c>
      <c r="E206" s="42">
        <v>20722</v>
      </c>
      <c r="F206" s="42">
        <f t="shared" si="23"/>
        <v>0.68433734939759039</v>
      </c>
      <c r="G206" s="42">
        <f t="shared" si="24"/>
        <v>-0.13493975903614458</v>
      </c>
      <c r="H206" s="42">
        <f t="shared" si="25"/>
        <v>0.19718309859154928</v>
      </c>
      <c r="I206" s="42">
        <f t="shared" si="20"/>
        <v>3</v>
      </c>
      <c r="J206" s="42">
        <f t="shared" si="21"/>
        <v>2</v>
      </c>
      <c r="K206" s="42">
        <f t="shared" si="22"/>
        <v>2</v>
      </c>
    </row>
    <row r="207" spans="1:11" x14ac:dyDescent="0.25">
      <c r="A207" s="45" t="s">
        <v>179</v>
      </c>
      <c r="B207" s="42">
        <v>20655</v>
      </c>
      <c r="C207" s="42">
        <v>20684</v>
      </c>
      <c r="D207" s="42">
        <v>20609</v>
      </c>
      <c r="E207" s="42">
        <v>20627</v>
      </c>
      <c r="F207" s="42">
        <f t="shared" si="23"/>
        <v>0.36310820624546114</v>
      </c>
      <c r="G207" s="42">
        <f t="shared" si="24"/>
        <v>-0.13556039699830549</v>
      </c>
      <c r="H207" s="42">
        <f t="shared" si="25"/>
        <v>0.37333333333333335</v>
      </c>
      <c r="I207" s="42">
        <f t="shared" si="20"/>
        <v>1</v>
      </c>
      <c r="J207" s="42">
        <f t="shared" si="21"/>
        <v>4</v>
      </c>
      <c r="K207" s="42">
        <f t="shared" si="22"/>
        <v>2</v>
      </c>
    </row>
    <row r="208" spans="1:11" x14ac:dyDescent="0.25">
      <c r="A208" s="45" t="s">
        <v>180</v>
      </c>
      <c r="B208" s="42">
        <v>20624</v>
      </c>
      <c r="C208" s="42">
        <v>20760</v>
      </c>
      <c r="D208" s="42">
        <v>20610</v>
      </c>
      <c r="E208" s="42">
        <v>20743</v>
      </c>
      <c r="F208" s="42">
        <f t="shared" si="23"/>
        <v>0.72730799069045771</v>
      </c>
      <c r="G208" s="42">
        <f t="shared" si="24"/>
        <v>0.5769976726144298</v>
      </c>
      <c r="H208" s="42">
        <f t="shared" si="25"/>
        <v>0.79333333333333333</v>
      </c>
      <c r="I208" s="42">
        <f t="shared" si="20"/>
        <v>4</v>
      </c>
      <c r="J208" s="42">
        <f t="shared" si="21"/>
        <v>8</v>
      </c>
      <c r="K208" s="42">
        <f t="shared" si="22"/>
        <v>3</v>
      </c>
    </row>
    <row r="209" spans="1:11" x14ac:dyDescent="0.25">
      <c r="A209" s="45" t="s">
        <v>181</v>
      </c>
      <c r="B209" s="42">
        <v>20366</v>
      </c>
      <c r="C209" s="42">
        <v>20694</v>
      </c>
      <c r="D209" s="42">
        <v>20333</v>
      </c>
      <c r="E209" s="42">
        <v>20682</v>
      </c>
      <c r="F209" s="42">
        <f t="shared" si="23"/>
        <v>1.772562113326132</v>
      </c>
      <c r="G209" s="42">
        <f t="shared" si="24"/>
        <v>1.5516056172051458</v>
      </c>
      <c r="H209" s="42">
        <f t="shared" si="25"/>
        <v>0.87534626038781149</v>
      </c>
      <c r="I209" s="42">
        <f t="shared" si="20"/>
        <v>10</v>
      </c>
      <c r="J209" s="42">
        <f t="shared" si="21"/>
        <v>9</v>
      </c>
      <c r="K209" s="42">
        <f t="shared" si="22"/>
        <v>4</v>
      </c>
    </row>
    <row r="210" spans="1:11" x14ac:dyDescent="0.25">
      <c r="A210" s="45" t="s">
        <v>182</v>
      </c>
      <c r="B210" s="42">
        <v>20291</v>
      </c>
      <c r="C210" s="42">
        <v>20514</v>
      </c>
      <c r="D210" s="42">
        <v>20192</v>
      </c>
      <c r="E210" s="42">
        <v>20513</v>
      </c>
      <c r="F210" s="42">
        <f t="shared" si="23"/>
        <v>1.5869104529101574</v>
      </c>
      <c r="G210" s="42">
        <f t="shared" si="24"/>
        <v>1.0940811197082452</v>
      </c>
      <c r="H210" s="42">
        <f t="shared" si="25"/>
        <v>0.68944099378881984</v>
      </c>
      <c r="I210" s="42">
        <f t="shared" si="20"/>
        <v>9</v>
      </c>
      <c r="J210" s="42">
        <f t="shared" si="21"/>
        <v>7</v>
      </c>
      <c r="K210" s="42">
        <f t="shared" si="22"/>
        <v>4</v>
      </c>
    </row>
    <row r="211" spans="1:11" x14ac:dyDescent="0.25">
      <c r="A211" s="45" t="s">
        <v>183</v>
      </c>
      <c r="B211" s="42">
        <v>20445</v>
      </c>
      <c r="C211" s="42">
        <v>20466</v>
      </c>
      <c r="D211" s="42">
        <v>20265</v>
      </c>
      <c r="E211" s="42">
        <v>20271</v>
      </c>
      <c r="F211" s="42">
        <f t="shared" si="23"/>
        <v>0.98312545854732214</v>
      </c>
      <c r="G211" s="42">
        <f t="shared" si="24"/>
        <v>-0.85106382978723405</v>
      </c>
      <c r="H211" s="42">
        <f t="shared" si="25"/>
        <v>0.86567164179104472</v>
      </c>
      <c r="I211" s="42">
        <f t="shared" si="20"/>
        <v>5</v>
      </c>
      <c r="J211" s="42">
        <f t="shared" si="21"/>
        <v>9</v>
      </c>
      <c r="K211" s="42">
        <f t="shared" si="22"/>
        <v>3</v>
      </c>
    </row>
    <row r="212" spans="1:11" x14ac:dyDescent="0.25">
      <c r="A212" s="45" t="s">
        <v>184</v>
      </c>
      <c r="B212" s="42">
        <v>20528</v>
      </c>
      <c r="C212" s="42">
        <v>20550</v>
      </c>
      <c r="D212" s="42">
        <v>20402</v>
      </c>
      <c r="E212" s="42">
        <v>20505</v>
      </c>
      <c r="F212" s="42">
        <f t="shared" si="23"/>
        <v>0.72096648480124714</v>
      </c>
      <c r="G212" s="42">
        <f t="shared" si="24"/>
        <v>-0.11204208885424785</v>
      </c>
      <c r="H212" s="42">
        <f t="shared" si="25"/>
        <v>0.15540540540540537</v>
      </c>
      <c r="I212" s="42">
        <f t="shared" si="20"/>
        <v>4</v>
      </c>
      <c r="J212" s="42">
        <f t="shared" si="21"/>
        <v>2</v>
      </c>
      <c r="K212" s="42">
        <f t="shared" si="22"/>
        <v>2</v>
      </c>
    </row>
    <row r="213" spans="1:11" x14ac:dyDescent="0.25">
      <c r="A213" s="45" t="s">
        <v>185</v>
      </c>
      <c r="B213" s="42">
        <v>20201</v>
      </c>
      <c r="C213" s="42">
        <v>20266</v>
      </c>
      <c r="D213" s="42">
        <v>20120</v>
      </c>
      <c r="E213" s="42">
        <v>20252</v>
      </c>
      <c r="F213" s="42">
        <f t="shared" si="23"/>
        <v>0.72273649819315877</v>
      </c>
      <c r="G213" s="42">
        <f t="shared" si="24"/>
        <v>0.25246274936884311</v>
      </c>
      <c r="H213" s="42">
        <f t="shared" si="25"/>
        <v>0.34931506849315064</v>
      </c>
      <c r="I213" s="42">
        <f t="shared" si="20"/>
        <v>4</v>
      </c>
      <c r="J213" s="42">
        <f t="shared" si="21"/>
        <v>4</v>
      </c>
      <c r="K213" s="42">
        <f t="shared" si="22"/>
        <v>2</v>
      </c>
    </row>
    <row r="214" spans="1:11" x14ac:dyDescent="0.25">
      <c r="A214" s="45" t="s">
        <v>186</v>
      </c>
      <c r="B214" s="42">
        <v>19883</v>
      </c>
      <c r="C214" s="42">
        <v>20139</v>
      </c>
      <c r="D214" s="42">
        <v>19710</v>
      </c>
      <c r="E214" s="42">
        <v>20130</v>
      </c>
      <c r="F214" s="42">
        <f t="shared" si="23"/>
        <v>2.1576220892219484</v>
      </c>
      <c r="G214" s="42">
        <f t="shared" si="24"/>
        <v>1.2422672634914249</v>
      </c>
      <c r="H214" s="42">
        <f t="shared" si="25"/>
        <v>0.5757575757575758</v>
      </c>
      <c r="I214" s="42">
        <f t="shared" si="20"/>
        <v>10</v>
      </c>
      <c r="J214" s="42">
        <f t="shared" si="21"/>
        <v>6</v>
      </c>
      <c r="K214" s="42">
        <f t="shared" si="22"/>
        <v>1</v>
      </c>
    </row>
    <row r="215" spans="1:11" x14ac:dyDescent="0.25">
      <c r="A215" s="45" t="s">
        <v>187</v>
      </c>
      <c r="B215" s="42">
        <v>20159</v>
      </c>
      <c r="C215" s="42">
        <v>20160</v>
      </c>
      <c r="D215" s="42">
        <v>19934</v>
      </c>
      <c r="E215" s="42">
        <v>19970</v>
      </c>
      <c r="F215" s="42">
        <f t="shared" si="23"/>
        <v>1.1210873555235874</v>
      </c>
      <c r="G215" s="42">
        <f t="shared" si="24"/>
        <v>-0.93754650528300021</v>
      </c>
      <c r="H215" s="42">
        <f t="shared" si="25"/>
        <v>0.83628318584070804</v>
      </c>
      <c r="I215" s="42">
        <f t="shared" si="20"/>
        <v>7</v>
      </c>
      <c r="J215" s="42">
        <f t="shared" si="21"/>
        <v>9</v>
      </c>
      <c r="K215" s="42">
        <f t="shared" si="22"/>
        <v>4</v>
      </c>
    </row>
    <row r="216" spans="1:11" x14ac:dyDescent="0.25">
      <c r="A216" s="45" t="s">
        <v>188</v>
      </c>
      <c r="B216" s="42">
        <v>19690</v>
      </c>
      <c r="C216" s="42">
        <v>19888</v>
      </c>
      <c r="D216" s="42">
        <v>19678</v>
      </c>
      <c r="E216" s="42">
        <v>19882</v>
      </c>
      <c r="F216" s="42">
        <f t="shared" si="23"/>
        <v>1.0665312341289994</v>
      </c>
      <c r="G216" s="42">
        <f t="shared" si="24"/>
        <v>0.97511427120365657</v>
      </c>
      <c r="H216" s="42">
        <f t="shared" si="25"/>
        <v>0.91428571428571426</v>
      </c>
      <c r="I216" s="42">
        <f t="shared" si="20"/>
        <v>6</v>
      </c>
      <c r="J216" s="42">
        <f t="shared" si="21"/>
        <v>10</v>
      </c>
      <c r="K216" s="42">
        <f t="shared" si="22"/>
        <v>4</v>
      </c>
    </row>
    <row r="217" spans="1:11" x14ac:dyDescent="0.25">
      <c r="A217" s="45" t="s">
        <v>189</v>
      </c>
      <c r="B217" s="42">
        <v>19559</v>
      </c>
      <c r="C217" s="42">
        <v>19728</v>
      </c>
      <c r="D217" s="42">
        <v>19492</v>
      </c>
      <c r="E217" s="42">
        <v>19684</v>
      </c>
      <c r="F217" s="42">
        <f t="shared" si="23"/>
        <v>1.2066056546858224</v>
      </c>
      <c r="G217" s="42">
        <f t="shared" si="24"/>
        <v>0.63909197811749074</v>
      </c>
      <c r="H217" s="42">
        <f t="shared" si="25"/>
        <v>0.52966101694915257</v>
      </c>
      <c r="I217" s="42">
        <f t="shared" si="20"/>
        <v>7</v>
      </c>
      <c r="J217" s="42">
        <f t="shared" si="21"/>
        <v>6</v>
      </c>
      <c r="K217" s="42">
        <f t="shared" si="22"/>
        <v>1</v>
      </c>
    </row>
    <row r="218" spans="1:11" x14ac:dyDescent="0.25">
      <c r="A218" s="45" t="s">
        <v>190</v>
      </c>
      <c r="B218" s="42">
        <v>19615</v>
      </c>
      <c r="C218" s="42">
        <v>19766</v>
      </c>
      <c r="D218" s="42">
        <v>19559</v>
      </c>
      <c r="E218" s="42">
        <v>19585</v>
      </c>
      <c r="F218" s="42">
        <f t="shared" si="23"/>
        <v>1.0553148100943155</v>
      </c>
      <c r="G218" s="42">
        <f t="shared" si="24"/>
        <v>-0.15294417537598778</v>
      </c>
      <c r="H218" s="42">
        <f t="shared" si="25"/>
        <v>0.14492753623188409</v>
      </c>
      <c r="I218" s="42">
        <f t="shared" si="20"/>
        <v>6</v>
      </c>
      <c r="J218" s="42">
        <f t="shared" si="21"/>
        <v>2</v>
      </c>
      <c r="K218" s="42">
        <f t="shared" si="22"/>
        <v>1</v>
      </c>
    </row>
    <row r="219" spans="1:11" x14ac:dyDescent="0.25">
      <c r="A219" s="45" t="s">
        <v>191</v>
      </c>
      <c r="B219" s="42">
        <v>20380</v>
      </c>
      <c r="C219" s="42">
        <v>20449</v>
      </c>
      <c r="D219" s="42">
        <v>19915</v>
      </c>
      <c r="E219" s="42">
        <v>19998</v>
      </c>
      <c r="F219" s="42">
        <f t="shared" si="23"/>
        <v>2.6202158979391559</v>
      </c>
      <c r="G219" s="42">
        <f t="shared" si="24"/>
        <v>-1.8743866535819431</v>
      </c>
      <c r="H219" s="42">
        <f t="shared" si="25"/>
        <v>0.71535580524344577</v>
      </c>
      <c r="I219" s="42">
        <f t="shared" si="20"/>
        <v>10</v>
      </c>
      <c r="J219" s="42">
        <f t="shared" si="21"/>
        <v>8</v>
      </c>
      <c r="K219" s="42">
        <f t="shared" si="22"/>
        <v>4</v>
      </c>
    </row>
    <row r="220" spans="1:11" x14ac:dyDescent="0.25">
      <c r="A220" s="45" t="s">
        <v>192</v>
      </c>
      <c r="B220" s="42">
        <v>20148</v>
      </c>
      <c r="C220" s="42">
        <v>20171</v>
      </c>
      <c r="D220" s="42">
        <v>19933</v>
      </c>
      <c r="E220" s="42">
        <v>20019</v>
      </c>
      <c r="F220" s="42">
        <f t="shared" si="23"/>
        <v>1.1812586857256304</v>
      </c>
      <c r="G220" s="42">
        <f t="shared" si="24"/>
        <v>-0.64026206075044667</v>
      </c>
      <c r="H220" s="42">
        <f t="shared" si="25"/>
        <v>0.54201680672268904</v>
      </c>
      <c r="I220" s="42">
        <f t="shared" si="20"/>
        <v>7</v>
      </c>
      <c r="J220" s="42">
        <f t="shared" si="21"/>
        <v>6</v>
      </c>
      <c r="K220" s="42">
        <f t="shared" si="22"/>
        <v>1</v>
      </c>
    </row>
    <row r="221" spans="1:11" x14ac:dyDescent="0.25">
      <c r="A221" s="45" t="s">
        <v>193</v>
      </c>
      <c r="B221" s="42">
        <v>19926</v>
      </c>
      <c r="C221" s="42">
        <v>19974</v>
      </c>
      <c r="D221" s="42">
        <v>19821</v>
      </c>
      <c r="E221" s="42">
        <v>19924</v>
      </c>
      <c r="F221" s="42">
        <f t="shared" si="23"/>
        <v>0.76784101174345076</v>
      </c>
      <c r="G221" s="42">
        <f t="shared" si="24"/>
        <v>-1.0037137408411121E-2</v>
      </c>
      <c r="H221" s="42">
        <f t="shared" si="25"/>
        <v>1.30718954248366E-2</v>
      </c>
      <c r="I221" s="42">
        <f t="shared" si="20"/>
        <v>4</v>
      </c>
      <c r="J221" s="42">
        <f t="shared" si="21"/>
        <v>1</v>
      </c>
      <c r="K221" s="42">
        <f t="shared" si="22"/>
        <v>2</v>
      </c>
    </row>
    <row r="222" spans="1:11" x14ac:dyDescent="0.25">
      <c r="A222" s="45" t="s">
        <v>194</v>
      </c>
      <c r="B222" s="42">
        <v>20498</v>
      </c>
      <c r="C222" s="42">
        <v>20588</v>
      </c>
      <c r="D222" s="42">
        <v>20254</v>
      </c>
      <c r="E222" s="42">
        <v>20290</v>
      </c>
      <c r="F222" s="42">
        <f t="shared" si="23"/>
        <v>1.6294272611962142</v>
      </c>
      <c r="G222" s="42">
        <f t="shared" si="24"/>
        <v>-1.0147331446970436</v>
      </c>
      <c r="H222" s="42">
        <f t="shared" si="25"/>
        <v>0.6227544910179641</v>
      </c>
      <c r="I222" s="42">
        <f t="shared" si="20"/>
        <v>9</v>
      </c>
      <c r="J222" s="42">
        <f t="shared" si="21"/>
        <v>7</v>
      </c>
      <c r="K222" s="42">
        <f t="shared" si="22"/>
        <v>4</v>
      </c>
    </row>
    <row r="223" spans="1:11" x14ac:dyDescent="0.25">
      <c r="A223" s="45" t="s">
        <v>195</v>
      </c>
      <c r="B223" s="42">
        <v>20760</v>
      </c>
      <c r="C223" s="42">
        <v>20767</v>
      </c>
      <c r="D223" s="42">
        <v>20489</v>
      </c>
      <c r="E223" s="42">
        <v>20492</v>
      </c>
      <c r="F223" s="42">
        <f t="shared" si="23"/>
        <v>1.3391136801541426</v>
      </c>
      <c r="G223" s="42">
        <f t="shared" si="24"/>
        <v>-1.2909441233140655</v>
      </c>
      <c r="H223" s="42">
        <f t="shared" si="25"/>
        <v>0.96402877697841727</v>
      </c>
      <c r="I223" s="42">
        <f t="shared" si="20"/>
        <v>8</v>
      </c>
      <c r="J223" s="42">
        <f t="shared" si="21"/>
        <v>10</v>
      </c>
      <c r="K223" s="42">
        <f t="shared" si="22"/>
        <v>4</v>
      </c>
    </row>
    <row r="224" spans="1:11" x14ac:dyDescent="0.25">
      <c r="A224" s="45" t="s">
        <v>196</v>
      </c>
      <c r="B224" s="42">
        <v>20728</v>
      </c>
      <c r="C224" s="42">
        <v>20777</v>
      </c>
      <c r="D224" s="42">
        <v>20630</v>
      </c>
      <c r="E224" s="42">
        <v>20768</v>
      </c>
      <c r="F224" s="42">
        <f t="shared" si="23"/>
        <v>0.70918564260903127</v>
      </c>
      <c r="G224" s="42">
        <f t="shared" si="24"/>
        <v>0.19297568506368198</v>
      </c>
      <c r="H224" s="42">
        <f t="shared" si="25"/>
        <v>0.27210884353741499</v>
      </c>
      <c r="I224" s="42">
        <f t="shared" si="20"/>
        <v>4</v>
      </c>
      <c r="J224" s="42">
        <f t="shared" si="21"/>
        <v>3</v>
      </c>
      <c r="K224" s="42">
        <f t="shared" si="22"/>
        <v>2</v>
      </c>
    </row>
    <row r="225" spans="1:11" x14ac:dyDescent="0.25">
      <c r="A225" s="45" t="s">
        <v>197</v>
      </c>
      <c r="B225" s="42">
        <v>20859</v>
      </c>
      <c r="C225" s="42">
        <v>20874</v>
      </c>
      <c r="D225" s="42">
        <v>20681</v>
      </c>
      <c r="E225" s="42">
        <v>20713</v>
      </c>
      <c r="F225" s="42">
        <f t="shared" si="23"/>
        <v>0.92526007958195511</v>
      </c>
      <c r="G225" s="42">
        <f t="shared" si="24"/>
        <v>-0.69993767678220431</v>
      </c>
      <c r="H225" s="42">
        <f t="shared" si="25"/>
        <v>0.75647668393782375</v>
      </c>
      <c r="I225" s="42">
        <f t="shared" si="20"/>
        <v>5</v>
      </c>
      <c r="J225" s="42">
        <f t="shared" si="21"/>
        <v>8</v>
      </c>
      <c r="K225" s="42">
        <f t="shared" si="22"/>
        <v>3</v>
      </c>
    </row>
    <row r="226" spans="1:11" x14ac:dyDescent="0.25">
      <c r="A226" s="45" t="s">
        <v>198</v>
      </c>
      <c r="B226" s="42">
        <v>20885</v>
      </c>
      <c r="C226" s="42">
        <v>20893</v>
      </c>
      <c r="D226" s="42">
        <v>20749</v>
      </c>
      <c r="E226" s="42">
        <v>20822</v>
      </c>
      <c r="F226" s="42">
        <f t="shared" si="23"/>
        <v>0.68949006463969353</v>
      </c>
      <c r="G226" s="42">
        <f t="shared" si="24"/>
        <v>-0.30165190327986591</v>
      </c>
      <c r="H226" s="42">
        <f t="shared" si="25"/>
        <v>0.4375</v>
      </c>
      <c r="I226" s="42">
        <f t="shared" si="20"/>
        <v>4</v>
      </c>
      <c r="J226" s="42">
        <f t="shared" si="21"/>
        <v>5</v>
      </c>
      <c r="K226" s="42">
        <f t="shared" si="22"/>
        <v>2</v>
      </c>
    </row>
    <row r="227" spans="1:11" x14ac:dyDescent="0.25">
      <c r="A227" s="45" t="s">
        <v>199</v>
      </c>
      <c r="B227" s="42">
        <v>20448</v>
      </c>
      <c r="C227" s="42">
        <v>20561</v>
      </c>
      <c r="D227" s="42">
        <v>20427</v>
      </c>
      <c r="E227" s="42">
        <v>20505</v>
      </c>
      <c r="F227" s="42">
        <f t="shared" si="23"/>
        <v>0.65532081377151796</v>
      </c>
      <c r="G227" s="42">
        <f t="shared" si="24"/>
        <v>0.27875586854460094</v>
      </c>
      <c r="H227" s="42">
        <f t="shared" si="25"/>
        <v>0.42537313432835822</v>
      </c>
      <c r="I227" s="42">
        <f t="shared" si="20"/>
        <v>3</v>
      </c>
      <c r="J227" s="42">
        <f t="shared" si="21"/>
        <v>5</v>
      </c>
      <c r="K227" s="42">
        <f t="shared" si="22"/>
        <v>2</v>
      </c>
    </row>
    <row r="228" spans="1:11" x14ac:dyDescent="0.25">
      <c r="A228" s="45" t="s">
        <v>200</v>
      </c>
      <c r="B228" s="42">
        <v>20349</v>
      </c>
      <c r="C228" s="42">
        <v>20487</v>
      </c>
      <c r="D228" s="42">
        <v>20342</v>
      </c>
      <c r="E228" s="42">
        <v>20453</v>
      </c>
      <c r="F228" s="42">
        <f t="shared" si="23"/>
        <v>0.71256572804560414</v>
      </c>
      <c r="G228" s="42">
        <f t="shared" si="24"/>
        <v>0.5110816256327092</v>
      </c>
      <c r="H228" s="42">
        <f t="shared" si="25"/>
        <v>0.71724137931034482</v>
      </c>
      <c r="I228" s="42">
        <f t="shared" si="20"/>
        <v>4</v>
      </c>
      <c r="J228" s="42">
        <f t="shared" si="21"/>
        <v>8</v>
      </c>
      <c r="K228" s="42">
        <f t="shared" si="22"/>
        <v>3</v>
      </c>
    </row>
    <row r="229" spans="1:11" x14ac:dyDescent="0.25">
      <c r="A229" s="45" t="s">
        <v>201</v>
      </c>
      <c r="B229" s="42">
        <v>20539</v>
      </c>
      <c r="C229" s="42">
        <v>20554</v>
      </c>
      <c r="D229" s="42">
        <v>20417</v>
      </c>
      <c r="E229" s="42">
        <v>20451</v>
      </c>
      <c r="F229" s="42">
        <f t="shared" si="23"/>
        <v>0.66702371098885049</v>
      </c>
      <c r="G229" s="42">
        <f t="shared" si="24"/>
        <v>-0.42845318662057552</v>
      </c>
      <c r="H229" s="42">
        <f t="shared" si="25"/>
        <v>0.64233576642335766</v>
      </c>
      <c r="I229" s="42">
        <f t="shared" si="20"/>
        <v>3</v>
      </c>
      <c r="J229" s="42">
        <f t="shared" si="21"/>
        <v>7</v>
      </c>
      <c r="K229" s="42">
        <f t="shared" si="22"/>
        <v>3</v>
      </c>
    </row>
    <row r="230" spans="1:11" x14ac:dyDescent="0.25">
      <c r="A230" s="45" t="s">
        <v>202</v>
      </c>
      <c r="B230" s="42">
        <v>20290</v>
      </c>
      <c r="C230" s="42">
        <v>20397</v>
      </c>
      <c r="D230" s="42">
        <v>20283</v>
      </c>
      <c r="E230" s="42">
        <v>20367</v>
      </c>
      <c r="F230" s="42">
        <f t="shared" si="23"/>
        <v>0.56185312962050271</v>
      </c>
      <c r="G230" s="42">
        <f t="shared" si="24"/>
        <v>0.37949728930507637</v>
      </c>
      <c r="H230" s="42">
        <f t="shared" si="25"/>
        <v>0.67543859649122806</v>
      </c>
      <c r="I230" s="42">
        <f t="shared" si="20"/>
        <v>2</v>
      </c>
      <c r="J230" s="42">
        <f t="shared" si="21"/>
        <v>7</v>
      </c>
      <c r="K230" s="42">
        <f t="shared" si="22"/>
        <v>3</v>
      </c>
    </row>
    <row r="231" spans="1:11" x14ac:dyDescent="0.25">
      <c r="A231" s="45" t="s">
        <v>203</v>
      </c>
      <c r="B231" s="42">
        <v>20287</v>
      </c>
      <c r="C231" s="42">
        <v>20386</v>
      </c>
      <c r="D231" s="42">
        <v>20285</v>
      </c>
      <c r="E231" s="42">
        <v>20343</v>
      </c>
      <c r="F231" s="42">
        <f t="shared" si="23"/>
        <v>0.49785576970473699</v>
      </c>
      <c r="G231" s="42">
        <f t="shared" si="24"/>
        <v>0.27603884260856704</v>
      </c>
      <c r="H231" s="42">
        <f t="shared" si="25"/>
        <v>0.55445544554455439</v>
      </c>
      <c r="I231" s="42">
        <f t="shared" si="20"/>
        <v>2</v>
      </c>
      <c r="J231" s="42">
        <f t="shared" si="21"/>
        <v>6</v>
      </c>
      <c r="K231" s="42">
        <f t="shared" si="22"/>
        <v>2</v>
      </c>
    </row>
    <row r="232" spans="1:11" x14ac:dyDescent="0.25">
      <c r="A232" s="45" t="s">
        <v>204</v>
      </c>
      <c r="B232" s="42">
        <v>20192</v>
      </c>
      <c r="C232" s="42">
        <v>20270</v>
      </c>
      <c r="D232" s="42">
        <v>20156</v>
      </c>
      <c r="E232" s="42">
        <v>20211</v>
      </c>
      <c r="F232" s="42">
        <f t="shared" si="23"/>
        <v>0.56458003169572113</v>
      </c>
      <c r="G232" s="42">
        <f t="shared" si="24"/>
        <v>9.409667194928685E-2</v>
      </c>
      <c r="H232" s="42">
        <f t="shared" si="25"/>
        <v>0.16666666666666666</v>
      </c>
      <c r="I232" s="42">
        <f t="shared" si="20"/>
        <v>2</v>
      </c>
      <c r="J232" s="42">
        <f t="shared" si="21"/>
        <v>2</v>
      </c>
      <c r="K232" s="42">
        <f t="shared" si="22"/>
        <v>2</v>
      </c>
    </row>
    <row r="233" spans="1:11" x14ac:dyDescent="0.25">
      <c r="A233" s="45" t="s">
        <v>205</v>
      </c>
      <c r="B233" s="42">
        <v>20255</v>
      </c>
      <c r="C233" s="42">
        <v>20285</v>
      </c>
      <c r="D233" s="42">
        <v>20183</v>
      </c>
      <c r="E233" s="42">
        <v>20242</v>
      </c>
      <c r="F233" s="42">
        <f t="shared" si="23"/>
        <v>0.50357936312021723</v>
      </c>
      <c r="G233" s="42">
        <f t="shared" si="24"/>
        <v>-6.4181683534929646E-2</v>
      </c>
      <c r="H233" s="42">
        <f t="shared" si="25"/>
        <v>0.12745098039215685</v>
      </c>
      <c r="I233" s="42">
        <f t="shared" si="20"/>
        <v>2</v>
      </c>
      <c r="J233" s="42">
        <f t="shared" si="21"/>
        <v>2</v>
      </c>
      <c r="K233" s="42">
        <f t="shared" si="22"/>
        <v>2</v>
      </c>
    </row>
    <row r="234" spans="1:11" x14ac:dyDescent="0.25">
      <c r="A234" s="45" t="s">
        <v>206</v>
      </c>
      <c r="B234" s="42">
        <v>20205</v>
      </c>
      <c r="C234" s="42">
        <v>20223</v>
      </c>
      <c r="D234" s="42">
        <v>20127</v>
      </c>
      <c r="E234" s="42">
        <v>20140</v>
      </c>
      <c r="F234" s="42">
        <f t="shared" si="23"/>
        <v>0.47512991833704532</v>
      </c>
      <c r="G234" s="42">
        <f t="shared" si="24"/>
        <v>-0.32170254887404104</v>
      </c>
      <c r="H234" s="42">
        <f t="shared" si="25"/>
        <v>0.67708333333333315</v>
      </c>
      <c r="I234" s="42">
        <f t="shared" si="20"/>
        <v>2</v>
      </c>
      <c r="J234" s="42">
        <f t="shared" si="21"/>
        <v>7</v>
      </c>
      <c r="K234" s="42">
        <f t="shared" si="22"/>
        <v>3</v>
      </c>
    </row>
    <row r="235" spans="1:11" x14ac:dyDescent="0.25">
      <c r="A235" s="45" t="s">
        <v>207</v>
      </c>
      <c r="B235" s="42">
        <v>20220</v>
      </c>
      <c r="C235" s="42">
        <v>20278</v>
      </c>
      <c r="D235" s="42">
        <v>20162</v>
      </c>
      <c r="E235" s="42">
        <v>20238</v>
      </c>
      <c r="F235" s="42">
        <f t="shared" si="23"/>
        <v>0.57368941641938676</v>
      </c>
      <c r="G235" s="42">
        <f t="shared" si="24"/>
        <v>8.9020771513353109E-2</v>
      </c>
      <c r="H235" s="42">
        <f t="shared" si="25"/>
        <v>0.15517241379310343</v>
      </c>
      <c r="I235" s="42">
        <f t="shared" si="20"/>
        <v>2</v>
      </c>
      <c r="J235" s="42">
        <f t="shared" si="21"/>
        <v>2</v>
      </c>
      <c r="K235" s="42">
        <f t="shared" si="22"/>
        <v>2</v>
      </c>
    </row>
    <row r="236" spans="1:11" x14ac:dyDescent="0.25">
      <c r="A236" s="45" t="s">
        <v>208</v>
      </c>
      <c r="B236" s="42">
        <v>20221</v>
      </c>
      <c r="C236" s="42">
        <v>20263</v>
      </c>
      <c r="D236" s="42">
        <v>20185</v>
      </c>
      <c r="E236" s="42">
        <v>20232</v>
      </c>
      <c r="F236" s="42">
        <f t="shared" si="23"/>
        <v>0.38573759952524606</v>
      </c>
      <c r="G236" s="42">
        <f t="shared" si="24"/>
        <v>5.4398892240739821E-2</v>
      </c>
      <c r="H236" s="42">
        <f t="shared" si="25"/>
        <v>0.141025641025641</v>
      </c>
      <c r="I236" s="42">
        <f t="shared" si="20"/>
        <v>1</v>
      </c>
      <c r="J236" s="42">
        <f t="shared" si="21"/>
        <v>2</v>
      </c>
      <c r="K236" s="42">
        <f t="shared" si="22"/>
        <v>2</v>
      </c>
    </row>
    <row r="237" spans="1:11" x14ac:dyDescent="0.25">
      <c r="A237" s="45" t="s">
        <v>209</v>
      </c>
      <c r="B237" s="42">
        <v>20275</v>
      </c>
      <c r="C237" s="42">
        <v>20358</v>
      </c>
      <c r="D237" s="42">
        <v>20181</v>
      </c>
      <c r="E237" s="42">
        <v>20206</v>
      </c>
      <c r="F237" s="42">
        <f t="shared" si="23"/>
        <v>0.87299630086313196</v>
      </c>
      <c r="G237" s="42">
        <f t="shared" si="24"/>
        <v>-0.34032059186189889</v>
      </c>
      <c r="H237" s="42">
        <f t="shared" si="25"/>
        <v>0.38983050847457629</v>
      </c>
      <c r="I237" s="42">
        <f t="shared" si="20"/>
        <v>5</v>
      </c>
      <c r="J237" s="42">
        <f t="shared" si="21"/>
        <v>4</v>
      </c>
      <c r="K237" s="42">
        <f t="shared" si="22"/>
        <v>2</v>
      </c>
    </row>
    <row r="238" spans="1:11" x14ac:dyDescent="0.25">
      <c r="A238" s="45" t="s">
        <v>210</v>
      </c>
      <c r="B238" s="42">
        <v>19838</v>
      </c>
      <c r="C238" s="42">
        <v>20001</v>
      </c>
      <c r="D238" s="42">
        <v>19831</v>
      </c>
      <c r="E238" s="42">
        <v>19982</v>
      </c>
      <c r="F238" s="42">
        <f t="shared" si="23"/>
        <v>0.85694122391370087</v>
      </c>
      <c r="G238" s="42">
        <f t="shared" si="24"/>
        <v>0.72587962496219371</v>
      </c>
      <c r="H238" s="42">
        <f t="shared" si="25"/>
        <v>0.84705882352941186</v>
      </c>
      <c r="I238" s="42">
        <f t="shared" si="20"/>
        <v>5</v>
      </c>
      <c r="J238" s="42">
        <f t="shared" si="21"/>
        <v>9</v>
      </c>
      <c r="K238" s="42">
        <f t="shared" si="22"/>
        <v>3</v>
      </c>
    </row>
    <row r="239" spans="1:11" x14ac:dyDescent="0.25">
      <c r="A239" s="45" t="s">
        <v>211</v>
      </c>
      <c r="B239" s="42">
        <v>19880</v>
      </c>
      <c r="C239" s="42">
        <v>19887</v>
      </c>
      <c r="D239" s="42">
        <v>19760</v>
      </c>
      <c r="E239" s="42">
        <v>19857</v>
      </c>
      <c r="F239" s="42">
        <f t="shared" si="23"/>
        <v>0.63883299798792759</v>
      </c>
      <c r="G239" s="42">
        <f t="shared" si="24"/>
        <v>-0.11569416498993963</v>
      </c>
      <c r="H239" s="42">
        <f t="shared" si="25"/>
        <v>0.18110236220472439</v>
      </c>
      <c r="I239" s="42">
        <f t="shared" si="20"/>
        <v>3</v>
      </c>
      <c r="J239" s="42">
        <f t="shared" si="21"/>
        <v>2</v>
      </c>
      <c r="K239" s="42">
        <f t="shared" si="22"/>
        <v>2</v>
      </c>
    </row>
    <row r="240" spans="1:11" x14ac:dyDescent="0.25">
      <c r="A240" s="45" t="s">
        <v>212</v>
      </c>
      <c r="B240" s="42">
        <v>19917</v>
      </c>
      <c r="C240" s="42">
        <v>19965</v>
      </c>
      <c r="D240" s="42">
        <v>19840</v>
      </c>
      <c r="E240" s="42">
        <v>19869</v>
      </c>
      <c r="F240" s="42">
        <f t="shared" si="23"/>
        <v>0.62760455891951594</v>
      </c>
      <c r="G240" s="42">
        <f t="shared" si="24"/>
        <v>-0.24100015062509414</v>
      </c>
      <c r="H240" s="42">
        <f t="shared" si="25"/>
        <v>0.38400000000000001</v>
      </c>
      <c r="I240" s="42">
        <f t="shared" si="20"/>
        <v>3</v>
      </c>
      <c r="J240" s="42">
        <f t="shared" si="21"/>
        <v>4</v>
      </c>
      <c r="K240" s="42">
        <f t="shared" si="22"/>
        <v>2</v>
      </c>
    </row>
    <row r="241" spans="1:11" x14ac:dyDescent="0.25">
      <c r="A241" s="45" t="s">
        <v>213</v>
      </c>
      <c r="B241" s="42">
        <v>19733</v>
      </c>
      <c r="C241" s="42">
        <v>19798</v>
      </c>
      <c r="D241" s="42">
        <v>19710</v>
      </c>
      <c r="E241" s="42">
        <v>19754</v>
      </c>
      <c r="F241" s="42">
        <f t="shared" si="23"/>
        <v>0.44595347894390108</v>
      </c>
      <c r="G241" s="42">
        <f t="shared" si="24"/>
        <v>0.1064207165661582</v>
      </c>
      <c r="H241" s="42">
        <f t="shared" si="25"/>
        <v>0.23863636363636362</v>
      </c>
      <c r="I241" s="42">
        <f t="shared" si="20"/>
        <v>1</v>
      </c>
      <c r="J241" s="42">
        <f t="shared" si="21"/>
        <v>3</v>
      </c>
      <c r="K241" s="42">
        <f t="shared" si="22"/>
        <v>2</v>
      </c>
    </row>
    <row r="242" spans="1:11" x14ac:dyDescent="0.25">
      <c r="A242" s="45" t="s">
        <v>214</v>
      </c>
      <c r="B242" s="42">
        <v>19959</v>
      </c>
      <c r="C242" s="42">
        <v>19966</v>
      </c>
      <c r="D242" s="42">
        <v>19808</v>
      </c>
      <c r="E242" s="42">
        <v>19859</v>
      </c>
      <c r="F242" s="42">
        <f t="shared" si="23"/>
        <v>0.79162282679492957</v>
      </c>
      <c r="G242" s="42">
        <f t="shared" si="24"/>
        <v>-0.50102710556641117</v>
      </c>
      <c r="H242" s="42">
        <f t="shared" si="25"/>
        <v>0.63291139240506333</v>
      </c>
      <c r="I242" s="42">
        <f t="shared" si="20"/>
        <v>5</v>
      </c>
      <c r="J242" s="42">
        <f t="shared" si="21"/>
        <v>7</v>
      </c>
      <c r="K242" s="42">
        <f t="shared" si="22"/>
        <v>3</v>
      </c>
    </row>
    <row r="243" spans="1:11" x14ac:dyDescent="0.25">
      <c r="A243" s="45" t="s">
        <v>215</v>
      </c>
      <c r="B243" s="42">
        <v>19932</v>
      </c>
      <c r="C243" s="42">
        <v>19958</v>
      </c>
      <c r="D243" s="42">
        <v>19830</v>
      </c>
      <c r="E243" s="42">
        <v>19883</v>
      </c>
      <c r="F243" s="42">
        <f t="shared" si="23"/>
        <v>0.64218342364037728</v>
      </c>
      <c r="G243" s="42">
        <f t="shared" si="24"/>
        <v>-0.24583584186233196</v>
      </c>
      <c r="H243" s="42">
        <f t="shared" si="25"/>
        <v>0.38281250000000006</v>
      </c>
      <c r="I243" s="42">
        <f t="shared" si="20"/>
        <v>3</v>
      </c>
      <c r="J243" s="42">
        <f t="shared" si="21"/>
        <v>4</v>
      </c>
      <c r="K243" s="42">
        <f t="shared" si="22"/>
        <v>2</v>
      </c>
    </row>
    <row r="244" spans="1:11" x14ac:dyDescent="0.25">
      <c r="A244" s="45" t="s">
        <v>216</v>
      </c>
      <c r="B244" s="42">
        <v>19956</v>
      </c>
      <c r="C244" s="42">
        <v>20005</v>
      </c>
      <c r="D244" s="42">
        <v>19865</v>
      </c>
      <c r="E244" s="42">
        <v>19991</v>
      </c>
      <c r="F244" s="42">
        <f t="shared" si="23"/>
        <v>0.70154339547003408</v>
      </c>
      <c r="G244" s="42">
        <f t="shared" si="24"/>
        <v>0.17538584886750852</v>
      </c>
      <c r="H244" s="42">
        <f t="shared" si="25"/>
        <v>0.25</v>
      </c>
      <c r="I244" s="42">
        <f t="shared" si="20"/>
        <v>4</v>
      </c>
      <c r="J244" s="42">
        <f t="shared" si="21"/>
        <v>3</v>
      </c>
      <c r="K244" s="42">
        <f t="shared" si="22"/>
        <v>2</v>
      </c>
    </row>
    <row r="245" spans="1:11" x14ac:dyDescent="0.25">
      <c r="A245" s="45" t="s">
        <v>217</v>
      </c>
      <c r="B245" s="42">
        <v>19722</v>
      </c>
      <c r="C245" s="42">
        <v>19772</v>
      </c>
      <c r="D245" s="42">
        <v>19655</v>
      </c>
      <c r="E245" s="42">
        <v>19678</v>
      </c>
      <c r="F245" s="42">
        <f t="shared" si="23"/>
        <v>0.59324612108305452</v>
      </c>
      <c r="G245" s="42">
        <f t="shared" si="24"/>
        <v>-0.22310110536456748</v>
      </c>
      <c r="H245" s="42">
        <f t="shared" si="25"/>
        <v>0.37606837606837601</v>
      </c>
      <c r="I245" s="42">
        <f t="shared" si="20"/>
        <v>3</v>
      </c>
      <c r="J245" s="42">
        <f t="shared" si="21"/>
        <v>4</v>
      </c>
      <c r="K245" s="42">
        <f t="shared" si="22"/>
        <v>2</v>
      </c>
    </row>
    <row r="246" spans="1:11" x14ac:dyDescent="0.25">
      <c r="A246" s="45" t="s">
        <v>218</v>
      </c>
      <c r="B246" s="42">
        <v>19790</v>
      </c>
      <c r="C246" s="42">
        <v>19992</v>
      </c>
      <c r="D246" s="42">
        <v>19665</v>
      </c>
      <c r="E246" s="42">
        <v>19719</v>
      </c>
      <c r="F246" s="42">
        <f t="shared" si="23"/>
        <v>1.6523496715512884</v>
      </c>
      <c r="G246" s="42">
        <f t="shared" si="24"/>
        <v>-0.35876705406771098</v>
      </c>
      <c r="H246" s="42">
        <f t="shared" si="25"/>
        <v>0.21712538226299696</v>
      </c>
      <c r="I246" s="42">
        <f t="shared" si="20"/>
        <v>9</v>
      </c>
      <c r="J246" s="42">
        <f t="shared" si="21"/>
        <v>3</v>
      </c>
      <c r="K246" s="42">
        <f t="shared" si="22"/>
        <v>1</v>
      </c>
    </row>
    <row r="247" spans="1:11" x14ac:dyDescent="0.25">
      <c r="A247" s="45" t="s">
        <v>219</v>
      </c>
      <c r="B247" s="42">
        <v>19693</v>
      </c>
      <c r="C247" s="42">
        <v>19972</v>
      </c>
      <c r="D247" s="42">
        <v>19647</v>
      </c>
      <c r="E247" s="42">
        <v>19949</v>
      </c>
      <c r="F247" s="42">
        <f t="shared" si="23"/>
        <v>1.6503326054943381</v>
      </c>
      <c r="G247" s="42">
        <f t="shared" si="24"/>
        <v>1.2999542984816941</v>
      </c>
      <c r="H247" s="42">
        <f t="shared" si="25"/>
        <v>0.78769230769230769</v>
      </c>
      <c r="I247" s="42">
        <f t="shared" si="20"/>
        <v>9</v>
      </c>
      <c r="J247" s="42">
        <f t="shared" si="21"/>
        <v>8</v>
      </c>
      <c r="K247" s="42">
        <f t="shared" si="22"/>
        <v>4</v>
      </c>
    </row>
    <row r="248" spans="1:11" x14ac:dyDescent="0.25">
      <c r="A248" s="45" t="s">
        <v>220</v>
      </c>
      <c r="B248" s="42">
        <v>19521</v>
      </c>
      <c r="C248" s="42">
        <v>19767</v>
      </c>
      <c r="D248" s="42">
        <v>19488</v>
      </c>
      <c r="E248" s="42">
        <v>19695</v>
      </c>
      <c r="F248" s="42">
        <f t="shared" si="23"/>
        <v>1.4292300599354542</v>
      </c>
      <c r="G248" s="42">
        <f t="shared" si="24"/>
        <v>0.89134777931458431</v>
      </c>
      <c r="H248" s="42">
        <f t="shared" si="25"/>
        <v>0.62365591397849462</v>
      </c>
      <c r="I248" s="42">
        <f t="shared" si="20"/>
        <v>8</v>
      </c>
      <c r="J248" s="42">
        <f t="shared" si="21"/>
        <v>7</v>
      </c>
      <c r="K248" s="42">
        <f t="shared" si="22"/>
        <v>4</v>
      </c>
    </row>
    <row r="249" spans="1:11" x14ac:dyDescent="0.25">
      <c r="A249" s="45" t="s">
        <v>221</v>
      </c>
      <c r="B249" s="42">
        <v>19371</v>
      </c>
      <c r="C249" s="42">
        <v>19387</v>
      </c>
      <c r="D249" s="42">
        <v>19217</v>
      </c>
      <c r="E249" s="42">
        <v>19267</v>
      </c>
      <c r="F249" s="42">
        <f t="shared" si="23"/>
        <v>0.87760053688503425</v>
      </c>
      <c r="G249" s="42">
        <f t="shared" si="24"/>
        <v>-0.53688503432966805</v>
      </c>
      <c r="H249" s="42">
        <f t="shared" si="25"/>
        <v>0.61176470588235299</v>
      </c>
      <c r="I249" s="42">
        <f t="shared" si="20"/>
        <v>5</v>
      </c>
      <c r="J249" s="42">
        <f t="shared" si="21"/>
        <v>7</v>
      </c>
      <c r="K249" s="42">
        <f t="shared" si="22"/>
        <v>3</v>
      </c>
    </row>
    <row r="250" spans="1:11" x14ac:dyDescent="0.25">
      <c r="A250" s="45" t="s">
        <v>222</v>
      </c>
      <c r="B250" s="42">
        <v>19314</v>
      </c>
      <c r="C250" s="42">
        <v>19437</v>
      </c>
      <c r="D250" s="42">
        <v>19312</v>
      </c>
      <c r="E250" s="42">
        <v>19377</v>
      </c>
      <c r="F250" s="42">
        <f t="shared" si="23"/>
        <v>0.64719892306099203</v>
      </c>
      <c r="G250" s="42">
        <f t="shared" si="24"/>
        <v>0.32618825722273997</v>
      </c>
      <c r="H250" s="42">
        <f t="shared" si="25"/>
        <v>0.504</v>
      </c>
      <c r="I250" s="42">
        <f t="shared" si="20"/>
        <v>3</v>
      </c>
      <c r="J250" s="42">
        <f t="shared" si="21"/>
        <v>6</v>
      </c>
      <c r="K250" s="42">
        <f t="shared" si="22"/>
        <v>2</v>
      </c>
    </row>
    <row r="251" spans="1:11" x14ac:dyDescent="0.25">
      <c r="A251" s="45" t="s">
        <v>223</v>
      </c>
      <c r="B251" s="42">
        <v>18970</v>
      </c>
      <c r="C251" s="42">
        <v>19175</v>
      </c>
      <c r="D251" s="42">
        <v>18912</v>
      </c>
      <c r="E251" s="42">
        <v>19124</v>
      </c>
      <c r="F251" s="42">
        <f t="shared" si="23"/>
        <v>1.3863995782814971</v>
      </c>
      <c r="G251" s="42">
        <f t="shared" si="24"/>
        <v>0.8118081180811807</v>
      </c>
      <c r="H251" s="42">
        <f t="shared" si="25"/>
        <v>0.58555133079847899</v>
      </c>
      <c r="I251" s="42">
        <f t="shared" si="20"/>
        <v>8</v>
      </c>
      <c r="J251" s="42">
        <f t="shared" si="21"/>
        <v>6</v>
      </c>
      <c r="K251" s="42">
        <f t="shared" si="22"/>
        <v>1</v>
      </c>
    </row>
    <row r="252" spans="1:11" x14ac:dyDescent="0.25">
      <c r="A252" s="45" t="s">
        <v>224</v>
      </c>
      <c r="B252" s="42">
        <v>18961</v>
      </c>
      <c r="C252" s="42">
        <v>19000</v>
      </c>
      <c r="D252" s="42">
        <v>18891</v>
      </c>
      <c r="E252" s="42">
        <v>18954</v>
      </c>
      <c r="F252" s="42">
        <f t="shared" si="23"/>
        <v>0.57486419492642793</v>
      </c>
      <c r="G252" s="42">
        <f t="shared" si="24"/>
        <v>-3.6917884077843993E-2</v>
      </c>
      <c r="H252" s="42">
        <f t="shared" si="25"/>
        <v>6.4220183486238522E-2</v>
      </c>
      <c r="I252" s="42">
        <f t="shared" si="20"/>
        <v>2</v>
      </c>
      <c r="J252" s="42">
        <f t="shared" si="21"/>
        <v>1</v>
      </c>
      <c r="K252" s="42">
        <f t="shared" si="22"/>
        <v>2</v>
      </c>
    </row>
    <row r="253" spans="1:11" x14ac:dyDescent="0.25">
      <c r="A253" s="45" t="s">
        <v>225</v>
      </c>
      <c r="B253" s="42">
        <v>18871</v>
      </c>
      <c r="C253" s="42">
        <v>18929</v>
      </c>
      <c r="D253" s="42">
        <v>18870</v>
      </c>
      <c r="E253" s="42">
        <v>18881</v>
      </c>
      <c r="F253" s="42">
        <f t="shared" si="23"/>
        <v>0.31264903820677231</v>
      </c>
      <c r="G253" s="42">
        <f t="shared" si="24"/>
        <v>5.2991362407927504E-2</v>
      </c>
      <c r="H253" s="42">
        <f t="shared" si="25"/>
        <v>0.16949152542372881</v>
      </c>
      <c r="I253" s="42">
        <f t="shared" si="20"/>
        <v>1</v>
      </c>
      <c r="J253" s="42">
        <f t="shared" si="21"/>
        <v>2</v>
      </c>
      <c r="K253" s="42">
        <f t="shared" si="22"/>
        <v>2</v>
      </c>
    </row>
    <row r="254" spans="1:11" x14ac:dyDescent="0.25">
      <c r="A254" s="45" t="s">
        <v>226</v>
      </c>
      <c r="B254" s="42">
        <v>18968</v>
      </c>
      <c r="C254" s="42">
        <v>18993</v>
      </c>
      <c r="D254" s="42">
        <v>18956</v>
      </c>
      <c r="E254" s="42">
        <v>18968</v>
      </c>
      <c r="F254" s="42">
        <f t="shared" si="23"/>
        <v>0.19506537326022777</v>
      </c>
      <c r="G254" s="42">
        <f t="shared" si="24"/>
        <v>0</v>
      </c>
      <c r="H254" s="42">
        <f t="shared" si="25"/>
        <v>0</v>
      </c>
      <c r="I254" s="42">
        <f t="shared" si="20"/>
        <v>1</v>
      </c>
      <c r="J254" s="42">
        <f t="shared" si="21"/>
        <v>1</v>
      </c>
      <c r="K254" s="42">
        <f t="shared" si="22"/>
        <v>2</v>
      </c>
    </row>
    <row r="255" spans="1:11" x14ac:dyDescent="0.25">
      <c r="A255" s="45" t="s">
        <v>227</v>
      </c>
      <c r="B255" s="42">
        <v>18917</v>
      </c>
      <c r="C255" s="42">
        <v>18948</v>
      </c>
      <c r="D255" s="42">
        <v>18874</v>
      </c>
      <c r="E255" s="42">
        <v>18926</v>
      </c>
      <c r="F255" s="42">
        <f t="shared" si="23"/>
        <v>0.39118253422847177</v>
      </c>
      <c r="G255" s="42">
        <f t="shared" si="24"/>
        <v>4.7576254162922237E-2</v>
      </c>
      <c r="H255" s="42">
        <f t="shared" si="25"/>
        <v>0.12162162162162161</v>
      </c>
      <c r="I255" s="42">
        <f t="shared" si="20"/>
        <v>1</v>
      </c>
      <c r="J255" s="42">
        <f t="shared" si="21"/>
        <v>2</v>
      </c>
      <c r="K255" s="42">
        <f t="shared" si="22"/>
        <v>2</v>
      </c>
    </row>
    <row r="256" spans="1:11" x14ac:dyDescent="0.25">
      <c r="A256" s="45" t="s">
        <v>228</v>
      </c>
      <c r="B256" s="42">
        <v>18888</v>
      </c>
      <c r="C256" s="42">
        <v>19004</v>
      </c>
      <c r="D256" s="42">
        <v>18888</v>
      </c>
      <c r="E256" s="42">
        <v>19003</v>
      </c>
      <c r="F256" s="42">
        <f t="shared" si="23"/>
        <v>0.61414654807285052</v>
      </c>
      <c r="G256" s="42">
        <f t="shared" si="24"/>
        <v>0.608852181279119</v>
      </c>
      <c r="H256" s="42">
        <f t="shared" si="25"/>
        <v>0.99137931034482751</v>
      </c>
      <c r="I256" s="42">
        <f t="shared" si="20"/>
        <v>3</v>
      </c>
      <c r="J256" s="42">
        <f t="shared" si="21"/>
        <v>10</v>
      </c>
      <c r="K256" s="42">
        <f t="shared" si="22"/>
        <v>3</v>
      </c>
    </row>
    <row r="257" spans="1:11" x14ac:dyDescent="0.25">
      <c r="A257" s="45" t="s">
        <v>229</v>
      </c>
      <c r="B257" s="42">
        <v>18692</v>
      </c>
      <c r="C257" s="42">
        <v>18717</v>
      </c>
      <c r="D257" s="42">
        <v>18670</v>
      </c>
      <c r="E257" s="42">
        <v>18715</v>
      </c>
      <c r="F257" s="42">
        <f t="shared" si="23"/>
        <v>0.25144446822169908</v>
      </c>
      <c r="G257" s="42">
        <f t="shared" si="24"/>
        <v>0.12304729295955488</v>
      </c>
      <c r="H257" s="42">
        <f t="shared" si="25"/>
        <v>0.48936170212765961</v>
      </c>
      <c r="I257" s="42">
        <f t="shared" si="20"/>
        <v>1</v>
      </c>
      <c r="J257" s="42">
        <f t="shared" si="21"/>
        <v>5</v>
      </c>
      <c r="K257" s="42">
        <f t="shared" si="22"/>
        <v>2</v>
      </c>
    </row>
    <row r="258" spans="1:11" x14ac:dyDescent="0.25">
      <c r="A258" s="45" t="s">
        <v>230</v>
      </c>
      <c r="B258" s="42">
        <v>18773</v>
      </c>
      <c r="C258" s="42">
        <v>18817</v>
      </c>
      <c r="D258" s="42">
        <v>18708</v>
      </c>
      <c r="E258" s="42">
        <v>18756</v>
      </c>
      <c r="F258" s="42">
        <f t="shared" si="23"/>
        <v>0.58062110477813889</v>
      </c>
      <c r="G258" s="42">
        <f t="shared" si="24"/>
        <v>-9.0555585148884038E-2</v>
      </c>
      <c r="H258" s="42">
        <f t="shared" si="25"/>
        <v>0.15596330275229356</v>
      </c>
      <c r="I258" s="42">
        <f t="shared" si="20"/>
        <v>2</v>
      </c>
      <c r="J258" s="42">
        <f t="shared" si="21"/>
        <v>2</v>
      </c>
      <c r="K258" s="42">
        <f t="shared" si="22"/>
        <v>2</v>
      </c>
    </row>
    <row r="259" spans="1:11" x14ac:dyDescent="0.25">
      <c r="A259" s="45" t="s">
        <v>231</v>
      </c>
      <c r="B259" s="42">
        <v>18678</v>
      </c>
      <c r="C259" s="42">
        <v>18678</v>
      </c>
      <c r="D259" s="42">
        <v>18649</v>
      </c>
      <c r="E259" s="42">
        <v>18656</v>
      </c>
      <c r="F259" s="42">
        <f t="shared" si="23"/>
        <v>0.15526287611093265</v>
      </c>
      <c r="G259" s="42">
        <f t="shared" si="24"/>
        <v>-0.11778563015312131</v>
      </c>
      <c r="H259" s="42">
        <f t="shared" si="25"/>
        <v>0.75862068965517238</v>
      </c>
      <c r="I259" s="42">
        <f t="shared" ref="I259:I322" si="26">VLOOKUP(_xlfn.PERCENTRANK.EXC(F$4:F$1200,F259),$M$4:$O$13,3,TRUE)</f>
        <v>1</v>
      </c>
      <c r="J259" s="42">
        <f t="shared" ref="J259:J322" si="27">VLOOKUP(H259,$M$17:$O$26,3,TRUE)</f>
        <v>8</v>
      </c>
      <c r="K259" s="42">
        <f t="shared" ref="K259:K322" si="28">IF(I259&gt;=$O$3,IF(J259&gt;=$O$16,4,1),IF(J259&gt;=$O$16,3,2))</f>
        <v>3</v>
      </c>
    </row>
    <row r="260" spans="1:11" x14ac:dyDescent="0.25">
      <c r="A260" s="45" t="s">
        <v>232</v>
      </c>
      <c r="B260" s="42">
        <v>18636</v>
      </c>
      <c r="C260" s="42">
        <v>18683</v>
      </c>
      <c r="D260" s="42">
        <v>18618</v>
      </c>
      <c r="E260" s="42">
        <v>18641</v>
      </c>
      <c r="F260" s="42">
        <f t="shared" ref="F260:F323" si="29">ABS(C260-D260)/B260*100</f>
        <v>0.34878729341060311</v>
      </c>
      <c r="G260" s="42">
        <f t="shared" ref="G260:G323" si="30">(E260-B260)/B260*100</f>
        <v>2.6829791800815628E-2</v>
      </c>
      <c r="H260" s="42">
        <f t="shared" ref="H260:H323" si="31">ABS(G260/F260)</f>
        <v>7.6923076923076941E-2</v>
      </c>
      <c r="I260" s="42">
        <f t="shared" si="26"/>
        <v>1</v>
      </c>
      <c r="J260" s="42">
        <f t="shared" si="27"/>
        <v>1</v>
      </c>
      <c r="K260" s="42">
        <f t="shared" si="28"/>
        <v>2</v>
      </c>
    </row>
    <row r="261" spans="1:11" x14ac:dyDescent="0.25">
      <c r="A261" s="45" t="s">
        <v>233</v>
      </c>
      <c r="B261" s="42">
        <v>18666</v>
      </c>
      <c r="C261" s="42">
        <v>18727</v>
      </c>
      <c r="D261" s="42">
        <v>18657</v>
      </c>
      <c r="E261" s="42">
        <v>18705</v>
      </c>
      <c r="F261" s="42">
        <f t="shared" si="29"/>
        <v>0.37501339333547623</v>
      </c>
      <c r="G261" s="42">
        <f t="shared" si="30"/>
        <v>0.20893603342976536</v>
      </c>
      <c r="H261" s="42">
        <f t="shared" si="31"/>
        <v>0.55714285714285716</v>
      </c>
      <c r="I261" s="42">
        <f t="shared" si="26"/>
        <v>1</v>
      </c>
      <c r="J261" s="42">
        <f t="shared" si="27"/>
        <v>6</v>
      </c>
      <c r="K261" s="42">
        <f t="shared" si="28"/>
        <v>2</v>
      </c>
    </row>
    <row r="262" spans="1:11" x14ac:dyDescent="0.25">
      <c r="A262" s="45" t="s">
        <v>234</v>
      </c>
      <c r="B262" s="42">
        <v>18086</v>
      </c>
      <c r="C262" s="42">
        <v>18107</v>
      </c>
      <c r="D262" s="42">
        <v>18026</v>
      </c>
      <c r="E262" s="42">
        <v>18104</v>
      </c>
      <c r="F262" s="42">
        <f t="shared" si="29"/>
        <v>0.44786022337719783</v>
      </c>
      <c r="G262" s="42">
        <f t="shared" si="30"/>
        <v>9.9524494083821746E-2</v>
      </c>
      <c r="H262" s="42">
        <f t="shared" si="31"/>
        <v>0.22222222222222224</v>
      </c>
      <c r="I262" s="42">
        <f t="shared" si="26"/>
        <v>1</v>
      </c>
      <c r="J262" s="42">
        <f t="shared" si="27"/>
        <v>3</v>
      </c>
      <c r="K262" s="42">
        <f t="shared" si="28"/>
        <v>2</v>
      </c>
    </row>
    <row r="263" spans="1:11" x14ac:dyDescent="0.25">
      <c r="A263" s="45" t="s">
        <v>235</v>
      </c>
      <c r="B263" s="42">
        <v>18080</v>
      </c>
      <c r="C263" s="42">
        <v>18084</v>
      </c>
      <c r="D263" s="42">
        <v>17985</v>
      </c>
      <c r="E263" s="42">
        <v>18058</v>
      </c>
      <c r="F263" s="42">
        <f t="shared" si="29"/>
        <v>0.54756637168141598</v>
      </c>
      <c r="G263" s="42">
        <f t="shared" si="30"/>
        <v>-0.12168141592920353</v>
      </c>
      <c r="H263" s="42">
        <f t="shared" si="31"/>
        <v>0.22222222222222218</v>
      </c>
      <c r="I263" s="42">
        <f t="shared" si="26"/>
        <v>2</v>
      </c>
      <c r="J263" s="42">
        <f t="shared" si="27"/>
        <v>3</v>
      </c>
      <c r="K263" s="42">
        <f t="shared" si="28"/>
        <v>2</v>
      </c>
    </row>
    <row r="264" spans="1:11" x14ac:dyDescent="0.25">
      <c r="A264" s="45" t="s">
        <v>236</v>
      </c>
      <c r="B264" s="42">
        <v>17966</v>
      </c>
      <c r="C264" s="42">
        <v>18061</v>
      </c>
      <c r="D264" s="42">
        <v>17951</v>
      </c>
      <c r="E264" s="42">
        <v>18054</v>
      </c>
      <c r="F264" s="42">
        <f t="shared" si="29"/>
        <v>0.61226761660915063</v>
      </c>
      <c r="G264" s="42">
        <f t="shared" si="30"/>
        <v>0.48981409328732045</v>
      </c>
      <c r="H264" s="42">
        <f t="shared" si="31"/>
        <v>0.79999999999999993</v>
      </c>
      <c r="I264" s="42">
        <f t="shared" si="26"/>
        <v>3</v>
      </c>
      <c r="J264" s="42">
        <f t="shared" si="27"/>
        <v>8</v>
      </c>
      <c r="K264" s="42">
        <f t="shared" si="28"/>
        <v>3</v>
      </c>
    </row>
    <row r="265" spans="1:11" x14ac:dyDescent="0.25">
      <c r="A265" s="45" t="s">
        <v>237</v>
      </c>
      <c r="B265" s="42">
        <v>17915</v>
      </c>
      <c r="C265" s="42">
        <v>18044</v>
      </c>
      <c r="D265" s="42">
        <v>17892</v>
      </c>
      <c r="E265" s="42">
        <v>17898</v>
      </c>
      <c r="F265" s="42">
        <f t="shared" si="29"/>
        <v>0.84845101869941397</v>
      </c>
      <c r="G265" s="42">
        <f t="shared" si="30"/>
        <v>-9.4892548144013392E-2</v>
      </c>
      <c r="H265" s="42">
        <f t="shared" si="31"/>
        <v>0.11184210526315788</v>
      </c>
      <c r="I265" s="42">
        <f t="shared" si="26"/>
        <v>5</v>
      </c>
      <c r="J265" s="42">
        <f t="shared" si="27"/>
        <v>2</v>
      </c>
      <c r="K265" s="42">
        <f t="shared" si="28"/>
        <v>2</v>
      </c>
    </row>
    <row r="266" spans="1:11" x14ac:dyDescent="0.25">
      <c r="A266" s="45" t="s">
        <v>238</v>
      </c>
      <c r="B266" s="42">
        <v>18063</v>
      </c>
      <c r="C266" s="42">
        <v>18066</v>
      </c>
      <c r="D266" s="42">
        <v>17997</v>
      </c>
      <c r="E266" s="42">
        <v>18041</v>
      </c>
      <c r="F266" s="42">
        <f t="shared" si="29"/>
        <v>0.38199634612190664</v>
      </c>
      <c r="G266" s="42">
        <f t="shared" si="30"/>
        <v>-0.12179593644466588</v>
      </c>
      <c r="H266" s="42">
        <f t="shared" si="31"/>
        <v>0.3188405797101449</v>
      </c>
      <c r="I266" s="42">
        <f t="shared" si="26"/>
        <v>1</v>
      </c>
      <c r="J266" s="42">
        <f t="shared" si="27"/>
        <v>4</v>
      </c>
      <c r="K266" s="42">
        <f t="shared" si="28"/>
        <v>2</v>
      </c>
    </row>
    <row r="267" spans="1:11" x14ac:dyDescent="0.25">
      <c r="A267" s="45" t="s">
        <v>239</v>
      </c>
      <c r="B267" s="42">
        <v>18126</v>
      </c>
      <c r="C267" s="42">
        <v>18152</v>
      </c>
      <c r="D267" s="42">
        <v>18058</v>
      </c>
      <c r="E267" s="42">
        <v>18115</v>
      </c>
      <c r="F267" s="42">
        <f t="shared" si="29"/>
        <v>0.51859207767847293</v>
      </c>
      <c r="G267" s="42">
        <f t="shared" si="30"/>
        <v>-6.0686306962374495E-2</v>
      </c>
      <c r="H267" s="42">
        <f t="shared" si="31"/>
        <v>0.11702127659574468</v>
      </c>
      <c r="I267" s="42">
        <f t="shared" si="26"/>
        <v>2</v>
      </c>
      <c r="J267" s="42">
        <f t="shared" si="27"/>
        <v>2</v>
      </c>
      <c r="K267" s="42">
        <f t="shared" si="28"/>
        <v>2</v>
      </c>
    </row>
    <row r="268" spans="1:11" x14ac:dyDescent="0.25">
      <c r="A268" s="45" t="s">
        <v>240</v>
      </c>
      <c r="B268" s="42">
        <v>17992</v>
      </c>
      <c r="C268" s="42">
        <v>18061</v>
      </c>
      <c r="D268" s="42">
        <v>17960</v>
      </c>
      <c r="E268" s="42">
        <v>18018</v>
      </c>
      <c r="F268" s="42">
        <f t="shared" si="29"/>
        <v>0.56136060471320592</v>
      </c>
      <c r="G268" s="42">
        <f t="shared" si="30"/>
        <v>0.1445086705202312</v>
      </c>
      <c r="H268" s="42">
        <f t="shared" si="31"/>
        <v>0.25742574257425738</v>
      </c>
      <c r="I268" s="42">
        <f t="shared" si="26"/>
        <v>2</v>
      </c>
      <c r="J268" s="42">
        <f t="shared" si="27"/>
        <v>3</v>
      </c>
      <c r="K268" s="42">
        <f t="shared" si="28"/>
        <v>2</v>
      </c>
    </row>
    <row r="269" spans="1:11" x14ac:dyDescent="0.25">
      <c r="A269" s="45" t="s">
        <v>241</v>
      </c>
      <c r="B269" s="42">
        <v>18009</v>
      </c>
      <c r="C269" s="42">
        <v>18078</v>
      </c>
      <c r="D269" s="42">
        <v>17982</v>
      </c>
      <c r="E269" s="42">
        <v>18028</v>
      </c>
      <c r="F269" s="42">
        <f t="shared" si="29"/>
        <v>0.5330667999333667</v>
      </c>
      <c r="G269" s="42">
        <f t="shared" si="30"/>
        <v>0.10550280415347882</v>
      </c>
      <c r="H269" s="42">
        <f t="shared" si="31"/>
        <v>0.19791666666666666</v>
      </c>
      <c r="I269" s="42">
        <f t="shared" si="26"/>
        <v>2</v>
      </c>
      <c r="J269" s="42">
        <f t="shared" si="27"/>
        <v>2</v>
      </c>
      <c r="K269" s="42">
        <f t="shared" si="28"/>
        <v>2</v>
      </c>
    </row>
    <row r="270" spans="1:11" x14ac:dyDescent="0.25">
      <c r="A270" s="45" t="s">
        <v>242</v>
      </c>
      <c r="B270" s="42">
        <v>17915</v>
      </c>
      <c r="C270" s="42">
        <v>18090</v>
      </c>
      <c r="D270" s="42">
        <v>17903</v>
      </c>
      <c r="E270" s="42">
        <v>18012</v>
      </c>
      <c r="F270" s="42">
        <f t="shared" si="29"/>
        <v>1.0438180295841473</v>
      </c>
      <c r="G270" s="42">
        <f t="shared" si="30"/>
        <v>0.54144571588054702</v>
      </c>
      <c r="H270" s="42">
        <f t="shared" si="31"/>
        <v>0.51871657754010703</v>
      </c>
      <c r="I270" s="42">
        <f t="shared" si="26"/>
        <v>6</v>
      </c>
      <c r="J270" s="42">
        <f t="shared" si="27"/>
        <v>6</v>
      </c>
      <c r="K270" s="42">
        <f t="shared" si="28"/>
        <v>1</v>
      </c>
    </row>
    <row r="271" spans="1:11" x14ac:dyDescent="0.25">
      <c r="A271" s="45" t="s">
        <v>243</v>
      </c>
      <c r="B271" s="42">
        <v>17879</v>
      </c>
      <c r="C271" s="42">
        <v>17937</v>
      </c>
      <c r="D271" s="42">
        <v>17863</v>
      </c>
      <c r="E271" s="42">
        <v>17926</v>
      </c>
      <c r="F271" s="42">
        <f t="shared" si="29"/>
        <v>0.41389339448515017</v>
      </c>
      <c r="G271" s="42">
        <f t="shared" si="30"/>
        <v>0.26287823703786567</v>
      </c>
      <c r="H271" s="42">
        <f t="shared" si="31"/>
        <v>0.6351351351351352</v>
      </c>
      <c r="I271" s="42">
        <f t="shared" si="26"/>
        <v>1</v>
      </c>
      <c r="J271" s="42">
        <f t="shared" si="27"/>
        <v>7</v>
      </c>
      <c r="K271" s="42">
        <f t="shared" si="28"/>
        <v>3</v>
      </c>
    </row>
    <row r="272" spans="1:11" x14ac:dyDescent="0.25">
      <c r="A272" s="45" t="s">
        <v>244</v>
      </c>
      <c r="B272" s="42">
        <v>17802</v>
      </c>
      <c r="C272" s="42">
        <v>17834</v>
      </c>
      <c r="D272" s="42">
        <v>17766</v>
      </c>
      <c r="E272" s="42">
        <v>17787</v>
      </c>
      <c r="F272" s="42">
        <f t="shared" si="29"/>
        <v>0.3819795528592293</v>
      </c>
      <c r="G272" s="42">
        <f t="shared" si="30"/>
        <v>-8.426019548365353E-2</v>
      </c>
      <c r="H272" s="42">
        <f t="shared" si="31"/>
        <v>0.22058823529411767</v>
      </c>
      <c r="I272" s="42">
        <f t="shared" si="26"/>
        <v>1</v>
      </c>
      <c r="J272" s="42">
        <f t="shared" si="27"/>
        <v>3</v>
      </c>
      <c r="K272" s="42">
        <f t="shared" si="28"/>
        <v>2</v>
      </c>
    </row>
    <row r="273" spans="1:11" x14ac:dyDescent="0.25">
      <c r="A273" s="45" t="s">
        <v>245</v>
      </c>
      <c r="B273" s="42">
        <v>17685</v>
      </c>
      <c r="C273" s="42">
        <v>17779</v>
      </c>
      <c r="D273" s="42">
        <v>17650</v>
      </c>
      <c r="E273" s="42">
        <v>17779</v>
      </c>
      <c r="F273" s="42">
        <f t="shared" si="29"/>
        <v>0.72943172179813398</v>
      </c>
      <c r="G273" s="42">
        <f t="shared" si="30"/>
        <v>0.53152389030251623</v>
      </c>
      <c r="H273" s="42">
        <f t="shared" si="31"/>
        <v>0.72868217054263562</v>
      </c>
      <c r="I273" s="42">
        <f t="shared" si="26"/>
        <v>4</v>
      </c>
      <c r="J273" s="42">
        <f t="shared" si="27"/>
        <v>8</v>
      </c>
      <c r="K273" s="42">
        <f t="shared" si="28"/>
        <v>3</v>
      </c>
    </row>
    <row r="274" spans="1:11" x14ac:dyDescent="0.25">
      <c r="A274" s="45" t="s">
        <v>246</v>
      </c>
      <c r="B274" s="42">
        <v>17376</v>
      </c>
      <c r="C274" s="42">
        <v>17516</v>
      </c>
      <c r="D274" s="42">
        <v>17333</v>
      </c>
      <c r="E274" s="42">
        <v>17515</v>
      </c>
      <c r="F274" s="42">
        <f t="shared" si="29"/>
        <v>1.0531767955801106</v>
      </c>
      <c r="G274" s="42">
        <f t="shared" si="30"/>
        <v>0.79995395948434622</v>
      </c>
      <c r="H274" s="42">
        <f t="shared" si="31"/>
        <v>0.7595628415300546</v>
      </c>
      <c r="I274" s="42">
        <f t="shared" si="26"/>
        <v>6</v>
      </c>
      <c r="J274" s="42">
        <f t="shared" si="27"/>
        <v>8</v>
      </c>
      <c r="K274" s="42">
        <f t="shared" si="28"/>
        <v>4</v>
      </c>
    </row>
    <row r="275" spans="1:11" x14ac:dyDescent="0.25">
      <c r="A275" s="45" t="s">
        <v>247</v>
      </c>
      <c r="B275" s="42">
        <v>17204</v>
      </c>
      <c r="C275" s="42">
        <v>17244</v>
      </c>
      <c r="D275" s="42">
        <v>17162</v>
      </c>
      <c r="E275" s="42">
        <v>17225</v>
      </c>
      <c r="F275" s="42">
        <f t="shared" si="29"/>
        <v>0.47663334108346894</v>
      </c>
      <c r="G275" s="42">
        <f t="shared" si="30"/>
        <v>0.1220646361311323</v>
      </c>
      <c r="H275" s="42">
        <f t="shared" si="31"/>
        <v>0.25609756097560976</v>
      </c>
      <c r="I275" s="42">
        <f t="shared" si="26"/>
        <v>2</v>
      </c>
      <c r="J275" s="42">
        <f t="shared" si="27"/>
        <v>3</v>
      </c>
      <c r="K275" s="42">
        <f t="shared" si="28"/>
        <v>2</v>
      </c>
    </row>
    <row r="276" spans="1:11" x14ac:dyDescent="0.25">
      <c r="A276" s="45" t="s">
        <v>248</v>
      </c>
      <c r="B276" s="42">
        <v>17342</v>
      </c>
      <c r="C276" s="42">
        <v>17375</v>
      </c>
      <c r="D276" s="42">
        <v>17285</v>
      </c>
      <c r="E276" s="42">
        <v>17328</v>
      </c>
      <c r="F276" s="42">
        <f t="shared" si="29"/>
        <v>0.51897128358897471</v>
      </c>
      <c r="G276" s="42">
        <f t="shared" si="30"/>
        <v>-8.072886633606273E-2</v>
      </c>
      <c r="H276" s="42">
        <f t="shared" si="31"/>
        <v>0.15555555555555556</v>
      </c>
      <c r="I276" s="42">
        <f t="shared" si="26"/>
        <v>2</v>
      </c>
      <c r="J276" s="42">
        <f t="shared" si="27"/>
        <v>2</v>
      </c>
      <c r="K276" s="42">
        <f t="shared" si="28"/>
        <v>2</v>
      </c>
    </row>
    <row r="277" spans="1:11" x14ac:dyDescent="0.25">
      <c r="A277" s="45" t="s">
        <v>249</v>
      </c>
      <c r="B277" s="42">
        <v>17569</v>
      </c>
      <c r="C277" s="42">
        <v>17576</v>
      </c>
      <c r="D277" s="42">
        <v>17530</v>
      </c>
      <c r="E277" s="42">
        <v>17572</v>
      </c>
      <c r="F277" s="42">
        <f t="shared" si="29"/>
        <v>0.26182480505435712</v>
      </c>
      <c r="G277" s="42">
        <f t="shared" si="30"/>
        <v>1.7075530764414596E-2</v>
      </c>
      <c r="H277" s="42">
        <f t="shared" si="31"/>
        <v>6.5217391304347824E-2</v>
      </c>
      <c r="I277" s="42">
        <f t="shared" si="26"/>
        <v>1</v>
      </c>
      <c r="J277" s="42">
        <f t="shared" si="27"/>
        <v>1</v>
      </c>
      <c r="K277" s="42">
        <f t="shared" si="28"/>
        <v>2</v>
      </c>
    </row>
    <row r="278" spans="1:11" x14ac:dyDescent="0.25">
      <c r="A278" s="45" t="s">
        <v>250</v>
      </c>
      <c r="B278" s="42">
        <v>17487</v>
      </c>
      <c r="C278" s="42">
        <v>17535</v>
      </c>
      <c r="D278" s="42">
        <v>17411</v>
      </c>
      <c r="E278" s="42">
        <v>17492</v>
      </c>
      <c r="F278" s="42">
        <f t="shared" si="29"/>
        <v>0.70909818722479556</v>
      </c>
      <c r="G278" s="42">
        <f t="shared" si="30"/>
        <v>2.8592668839709501E-2</v>
      </c>
      <c r="H278" s="42">
        <f t="shared" si="31"/>
        <v>4.0322580645161296E-2</v>
      </c>
      <c r="I278" s="42">
        <f t="shared" si="26"/>
        <v>4</v>
      </c>
      <c r="J278" s="42">
        <f t="shared" si="27"/>
        <v>1</v>
      </c>
      <c r="K278" s="42">
        <f t="shared" si="28"/>
        <v>2</v>
      </c>
    </row>
    <row r="279" spans="1:11" x14ac:dyDescent="0.25">
      <c r="A279" s="45" t="s">
        <v>251</v>
      </c>
      <c r="B279" s="42">
        <v>17571</v>
      </c>
      <c r="C279" s="42">
        <v>17595</v>
      </c>
      <c r="D279" s="42">
        <v>17397</v>
      </c>
      <c r="E279" s="42">
        <v>17485</v>
      </c>
      <c r="F279" s="42">
        <f t="shared" si="29"/>
        <v>1.1268567526037221</v>
      </c>
      <c r="G279" s="42">
        <f t="shared" si="30"/>
        <v>-0.48944283193899035</v>
      </c>
      <c r="H279" s="42">
        <f t="shared" si="31"/>
        <v>0.43434343434343431</v>
      </c>
      <c r="I279" s="42">
        <f t="shared" si="26"/>
        <v>7</v>
      </c>
      <c r="J279" s="42">
        <f t="shared" si="27"/>
        <v>5</v>
      </c>
      <c r="K279" s="42">
        <f t="shared" si="28"/>
        <v>1</v>
      </c>
    </row>
    <row r="280" spans="1:11" x14ac:dyDescent="0.25">
      <c r="A280" s="45" t="s">
        <v>252</v>
      </c>
      <c r="B280" s="42">
        <v>17450</v>
      </c>
      <c r="C280" s="42">
        <v>17535</v>
      </c>
      <c r="D280" s="42">
        <v>17441</v>
      </c>
      <c r="E280" s="42">
        <v>17469</v>
      </c>
      <c r="F280" s="42">
        <f t="shared" si="29"/>
        <v>0.5386819484240688</v>
      </c>
      <c r="G280" s="42">
        <f t="shared" si="30"/>
        <v>0.10888252148997135</v>
      </c>
      <c r="H280" s="42">
        <f t="shared" si="31"/>
        <v>0.20212765957446807</v>
      </c>
      <c r="I280" s="42">
        <f t="shared" si="26"/>
        <v>2</v>
      </c>
      <c r="J280" s="42">
        <f t="shared" si="27"/>
        <v>3</v>
      </c>
      <c r="K280" s="42">
        <f t="shared" si="28"/>
        <v>2</v>
      </c>
    </row>
    <row r="281" spans="1:11" x14ac:dyDescent="0.25">
      <c r="A281" s="45" t="s">
        <v>253</v>
      </c>
      <c r="B281" s="42">
        <v>17544</v>
      </c>
      <c r="C281" s="42">
        <v>17555</v>
      </c>
      <c r="D281" s="42">
        <v>17431</v>
      </c>
      <c r="E281" s="42">
        <v>17507</v>
      </c>
      <c r="F281" s="42">
        <f t="shared" si="29"/>
        <v>0.7067943456452348</v>
      </c>
      <c r="G281" s="42">
        <f t="shared" si="30"/>
        <v>-0.2108983128134975</v>
      </c>
      <c r="H281" s="42">
        <f t="shared" si="31"/>
        <v>0.29838709677419356</v>
      </c>
      <c r="I281" s="42">
        <f t="shared" si="26"/>
        <v>4</v>
      </c>
      <c r="J281" s="42">
        <f t="shared" si="27"/>
        <v>3</v>
      </c>
      <c r="K281" s="42">
        <f t="shared" si="28"/>
        <v>2</v>
      </c>
    </row>
    <row r="282" spans="1:11" x14ac:dyDescent="0.25">
      <c r="A282" s="45" t="s">
        <v>254</v>
      </c>
      <c r="B282" s="42">
        <v>17595</v>
      </c>
      <c r="C282" s="42">
        <v>17774</v>
      </c>
      <c r="D282" s="42">
        <v>17535</v>
      </c>
      <c r="E282" s="42">
        <v>17767</v>
      </c>
      <c r="F282" s="42">
        <f t="shared" si="29"/>
        <v>1.3583404376243251</v>
      </c>
      <c r="G282" s="42">
        <f t="shared" si="30"/>
        <v>0.97755044046604156</v>
      </c>
      <c r="H282" s="42">
        <f t="shared" si="31"/>
        <v>0.7196652719665273</v>
      </c>
      <c r="I282" s="42">
        <f t="shared" si="26"/>
        <v>8</v>
      </c>
      <c r="J282" s="42">
        <f t="shared" si="27"/>
        <v>8</v>
      </c>
      <c r="K282" s="42">
        <f t="shared" si="28"/>
        <v>4</v>
      </c>
    </row>
    <row r="283" spans="1:11" x14ac:dyDescent="0.25">
      <c r="A283" s="45" t="s">
        <v>255</v>
      </c>
      <c r="B283" s="42">
        <v>17510</v>
      </c>
      <c r="C283" s="42">
        <v>17605</v>
      </c>
      <c r="D283" s="42">
        <v>17452</v>
      </c>
      <c r="E283" s="42">
        <v>17547</v>
      </c>
      <c r="F283" s="42">
        <f t="shared" si="29"/>
        <v>0.87378640776699035</v>
      </c>
      <c r="G283" s="42">
        <f t="shared" si="30"/>
        <v>0.21130782410051399</v>
      </c>
      <c r="H283" s="42">
        <f t="shared" si="31"/>
        <v>0.2418300653594771</v>
      </c>
      <c r="I283" s="42">
        <f t="shared" si="26"/>
        <v>5</v>
      </c>
      <c r="J283" s="42">
        <f t="shared" si="27"/>
        <v>3</v>
      </c>
      <c r="K283" s="42">
        <f t="shared" si="28"/>
        <v>2</v>
      </c>
    </row>
    <row r="284" spans="1:11" x14ac:dyDescent="0.25">
      <c r="A284" s="45" t="s">
        <v>256</v>
      </c>
      <c r="B284" s="42">
        <v>17571</v>
      </c>
      <c r="C284" s="42">
        <v>17609</v>
      </c>
      <c r="D284" s="42">
        <v>17539</v>
      </c>
      <c r="E284" s="42">
        <v>17555</v>
      </c>
      <c r="F284" s="42">
        <f t="shared" si="29"/>
        <v>0.39838370041545729</v>
      </c>
      <c r="G284" s="42">
        <f t="shared" si="30"/>
        <v>-9.1059131523533093E-2</v>
      </c>
      <c r="H284" s="42">
        <f t="shared" si="31"/>
        <v>0.22857142857142856</v>
      </c>
      <c r="I284" s="42">
        <f t="shared" si="26"/>
        <v>1</v>
      </c>
      <c r="J284" s="42">
        <f t="shared" si="27"/>
        <v>3</v>
      </c>
      <c r="K284" s="42">
        <f t="shared" si="28"/>
        <v>2</v>
      </c>
    </row>
    <row r="285" spans="1:11" x14ac:dyDescent="0.25">
      <c r="A285" s="45" t="s">
        <v>257</v>
      </c>
      <c r="B285" s="42">
        <v>17544</v>
      </c>
      <c r="C285" s="42">
        <v>17585</v>
      </c>
      <c r="D285" s="42">
        <v>17479</v>
      </c>
      <c r="E285" s="42">
        <v>17536</v>
      </c>
      <c r="F285" s="42">
        <f t="shared" si="29"/>
        <v>0.60419516643866844</v>
      </c>
      <c r="G285" s="42">
        <f t="shared" si="30"/>
        <v>-4.5599635202918376E-2</v>
      </c>
      <c r="H285" s="42">
        <f t="shared" si="31"/>
        <v>7.5471698113207558E-2</v>
      </c>
      <c r="I285" s="42">
        <f t="shared" si="26"/>
        <v>3</v>
      </c>
      <c r="J285" s="42">
        <f t="shared" si="27"/>
        <v>1</v>
      </c>
      <c r="K285" s="42">
        <f t="shared" si="28"/>
        <v>2</v>
      </c>
    </row>
    <row r="286" spans="1:11" x14ac:dyDescent="0.25">
      <c r="A286" s="45" t="s">
        <v>258</v>
      </c>
      <c r="B286" s="42">
        <v>17793</v>
      </c>
      <c r="C286" s="42">
        <v>17817</v>
      </c>
      <c r="D286" s="42">
        <v>17652</v>
      </c>
      <c r="E286" s="42">
        <v>17674</v>
      </c>
      <c r="F286" s="42">
        <f t="shared" si="29"/>
        <v>0.92733097285449329</v>
      </c>
      <c r="G286" s="42">
        <f t="shared" si="30"/>
        <v>-0.66880233799808919</v>
      </c>
      <c r="H286" s="42">
        <f t="shared" si="31"/>
        <v>0.7212121212121213</v>
      </c>
      <c r="I286" s="42">
        <f t="shared" si="26"/>
        <v>5</v>
      </c>
      <c r="J286" s="42">
        <f t="shared" si="27"/>
        <v>8</v>
      </c>
      <c r="K286" s="42">
        <f t="shared" si="28"/>
        <v>3</v>
      </c>
    </row>
    <row r="287" spans="1:11" x14ac:dyDescent="0.25">
      <c r="A287" s="45" t="s">
        <v>259</v>
      </c>
      <c r="B287" s="42">
        <v>17871</v>
      </c>
      <c r="C287" s="42">
        <v>17878</v>
      </c>
      <c r="D287" s="42">
        <v>17766</v>
      </c>
      <c r="E287" s="42">
        <v>17826</v>
      </c>
      <c r="F287" s="42">
        <f t="shared" si="29"/>
        <v>0.62671367019193103</v>
      </c>
      <c r="G287" s="42">
        <f t="shared" si="30"/>
        <v>-0.25180459963068658</v>
      </c>
      <c r="H287" s="42">
        <f t="shared" si="31"/>
        <v>0.4017857142857143</v>
      </c>
      <c r="I287" s="42">
        <f t="shared" si="26"/>
        <v>3</v>
      </c>
      <c r="J287" s="42">
        <f t="shared" si="27"/>
        <v>5</v>
      </c>
      <c r="K287" s="42">
        <f t="shared" si="28"/>
        <v>2</v>
      </c>
    </row>
    <row r="288" spans="1:11" x14ac:dyDescent="0.25">
      <c r="A288" s="45" t="s">
        <v>260</v>
      </c>
      <c r="B288" s="42">
        <v>17870</v>
      </c>
      <c r="C288" s="42">
        <v>17871</v>
      </c>
      <c r="D288" s="42">
        <v>17827</v>
      </c>
      <c r="E288" s="42">
        <v>17841</v>
      </c>
      <c r="F288" s="42">
        <f t="shared" si="29"/>
        <v>0.24622271964185785</v>
      </c>
      <c r="G288" s="42">
        <f t="shared" si="30"/>
        <v>-0.16228315612758815</v>
      </c>
      <c r="H288" s="42">
        <f t="shared" si="31"/>
        <v>0.65909090909090917</v>
      </c>
      <c r="I288" s="42">
        <f t="shared" si="26"/>
        <v>1</v>
      </c>
      <c r="J288" s="42">
        <f t="shared" si="27"/>
        <v>7</v>
      </c>
      <c r="K288" s="42">
        <f t="shared" si="28"/>
        <v>3</v>
      </c>
    </row>
    <row r="289" spans="1:11" x14ac:dyDescent="0.25">
      <c r="A289" s="45" t="s">
        <v>261</v>
      </c>
      <c r="B289" s="42">
        <v>17865</v>
      </c>
      <c r="C289" s="42">
        <v>17881</v>
      </c>
      <c r="D289" s="42">
        <v>17812</v>
      </c>
      <c r="E289" s="42">
        <v>17842</v>
      </c>
      <c r="F289" s="42">
        <f t="shared" si="29"/>
        <v>0.38623005877413935</v>
      </c>
      <c r="G289" s="42">
        <f t="shared" si="30"/>
        <v>-0.12874335292471312</v>
      </c>
      <c r="H289" s="42">
        <f t="shared" si="31"/>
        <v>0.33333333333333331</v>
      </c>
      <c r="I289" s="42">
        <f t="shared" si="26"/>
        <v>1</v>
      </c>
      <c r="J289" s="42">
        <f t="shared" si="27"/>
        <v>4</v>
      </c>
      <c r="K289" s="42">
        <f t="shared" si="28"/>
        <v>2</v>
      </c>
    </row>
    <row r="290" spans="1:11" x14ac:dyDescent="0.25">
      <c r="A290" s="45" t="s">
        <v>262</v>
      </c>
      <c r="B290" s="42">
        <v>17734</v>
      </c>
      <c r="C290" s="42">
        <v>17760</v>
      </c>
      <c r="D290" s="42">
        <v>17707</v>
      </c>
      <c r="E290" s="42">
        <v>17749</v>
      </c>
      <c r="F290" s="42">
        <f t="shared" si="29"/>
        <v>0.29886094507725275</v>
      </c>
      <c r="G290" s="42">
        <f t="shared" si="30"/>
        <v>8.4583286342618705E-2</v>
      </c>
      <c r="H290" s="42">
        <f t="shared" si="31"/>
        <v>0.28301886792452829</v>
      </c>
      <c r="I290" s="42">
        <f t="shared" si="26"/>
        <v>1</v>
      </c>
      <c r="J290" s="42">
        <f t="shared" si="27"/>
        <v>3</v>
      </c>
      <c r="K290" s="42">
        <f t="shared" si="28"/>
        <v>2</v>
      </c>
    </row>
    <row r="291" spans="1:11" x14ac:dyDescent="0.25">
      <c r="A291" s="45" t="s">
        <v>263</v>
      </c>
      <c r="B291" s="42">
        <v>17630</v>
      </c>
      <c r="C291" s="42">
        <v>17659</v>
      </c>
      <c r="D291" s="42">
        <v>17615</v>
      </c>
      <c r="E291" s="42">
        <v>17632</v>
      </c>
      <c r="F291" s="42">
        <f t="shared" si="29"/>
        <v>0.24957458876914349</v>
      </c>
      <c r="G291" s="42">
        <f t="shared" si="30"/>
        <v>1.1344299489506523E-2</v>
      </c>
      <c r="H291" s="42">
        <f t="shared" si="31"/>
        <v>4.5454545454545456E-2</v>
      </c>
      <c r="I291" s="42">
        <f t="shared" si="26"/>
        <v>1</v>
      </c>
      <c r="J291" s="42">
        <f t="shared" si="27"/>
        <v>1</v>
      </c>
      <c r="K291" s="42">
        <f t="shared" si="28"/>
        <v>2</v>
      </c>
    </row>
    <row r="292" spans="1:11" x14ac:dyDescent="0.25">
      <c r="A292" s="45" t="s">
        <v>264</v>
      </c>
      <c r="B292" s="42">
        <v>17555</v>
      </c>
      <c r="C292" s="42">
        <v>17628</v>
      </c>
      <c r="D292" s="42">
        <v>17532</v>
      </c>
      <c r="E292" s="42">
        <v>17608</v>
      </c>
      <c r="F292" s="42">
        <f t="shared" si="29"/>
        <v>0.54685274850469956</v>
      </c>
      <c r="G292" s="42">
        <f t="shared" si="30"/>
        <v>0.30190828823696952</v>
      </c>
      <c r="H292" s="42">
        <f t="shared" si="31"/>
        <v>0.55208333333333326</v>
      </c>
      <c r="I292" s="42">
        <f t="shared" si="26"/>
        <v>2</v>
      </c>
      <c r="J292" s="42">
        <f t="shared" si="27"/>
        <v>6</v>
      </c>
      <c r="K292" s="42">
        <f t="shared" si="28"/>
        <v>2</v>
      </c>
    </row>
    <row r="293" spans="1:11" x14ac:dyDescent="0.25">
      <c r="A293" s="45" t="s">
        <v>265</v>
      </c>
      <c r="B293" s="42">
        <v>17524</v>
      </c>
      <c r="C293" s="42">
        <v>17612</v>
      </c>
      <c r="D293" s="42">
        <v>17504</v>
      </c>
      <c r="E293" s="42">
        <v>17606</v>
      </c>
      <c r="F293" s="42">
        <f t="shared" si="29"/>
        <v>0.61629764893859851</v>
      </c>
      <c r="G293" s="42">
        <f t="shared" si="30"/>
        <v>0.46792969641634324</v>
      </c>
      <c r="H293" s="42">
        <f t="shared" si="31"/>
        <v>0.75925925925925919</v>
      </c>
      <c r="I293" s="42">
        <f t="shared" si="26"/>
        <v>3</v>
      </c>
      <c r="J293" s="42">
        <f t="shared" si="27"/>
        <v>8</v>
      </c>
      <c r="K293" s="42">
        <f t="shared" si="28"/>
        <v>3</v>
      </c>
    </row>
    <row r="294" spans="1:11" x14ac:dyDescent="0.25">
      <c r="A294" s="45" t="s">
        <v>266</v>
      </c>
      <c r="B294" s="42">
        <v>17664</v>
      </c>
      <c r="C294" s="42">
        <v>17678</v>
      </c>
      <c r="D294" s="42">
        <v>17376</v>
      </c>
      <c r="E294" s="42">
        <v>17396</v>
      </c>
      <c r="F294" s="42">
        <f t="shared" si="29"/>
        <v>1.7096920289855073</v>
      </c>
      <c r="G294" s="42">
        <f t="shared" si="30"/>
        <v>-1.5172101449275361</v>
      </c>
      <c r="H294" s="42">
        <f t="shared" si="31"/>
        <v>0.88741721854304623</v>
      </c>
      <c r="I294" s="42">
        <f t="shared" si="26"/>
        <v>9</v>
      </c>
      <c r="J294" s="42">
        <f t="shared" si="27"/>
        <v>9</v>
      </c>
      <c r="K294" s="42">
        <f t="shared" si="28"/>
        <v>4</v>
      </c>
    </row>
    <row r="295" spans="1:11" x14ac:dyDescent="0.25">
      <c r="A295" s="45" t="s">
        <v>267</v>
      </c>
      <c r="B295" s="42">
        <v>17564</v>
      </c>
      <c r="C295" s="42">
        <v>17608</v>
      </c>
      <c r="D295" s="42">
        <v>17542</v>
      </c>
      <c r="E295" s="42">
        <v>17589</v>
      </c>
      <c r="F295" s="42">
        <f t="shared" si="29"/>
        <v>0.37576861762696429</v>
      </c>
      <c r="G295" s="42">
        <f t="shared" si="30"/>
        <v>0.14233659758597131</v>
      </c>
      <c r="H295" s="42">
        <f t="shared" si="31"/>
        <v>0.37878787878787873</v>
      </c>
      <c r="I295" s="42">
        <f t="shared" si="26"/>
        <v>1</v>
      </c>
      <c r="J295" s="42">
        <f t="shared" si="27"/>
        <v>4</v>
      </c>
      <c r="K295" s="42">
        <f t="shared" si="28"/>
        <v>2</v>
      </c>
    </row>
    <row r="296" spans="1:11" x14ac:dyDescent="0.25">
      <c r="A296" s="45" t="s">
        <v>268</v>
      </c>
      <c r="B296" s="42">
        <v>17649</v>
      </c>
      <c r="C296" s="42">
        <v>17649</v>
      </c>
      <c r="D296" s="42">
        <v>17567</v>
      </c>
      <c r="E296" s="42">
        <v>17621</v>
      </c>
      <c r="F296" s="42">
        <f t="shared" si="29"/>
        <v>0.46461555895518158</v>
      </c>
      <c r="G296" s="42">
        <f t="shared" si="30"/>
        <v>-0.15864921525298883</v>
      </c>
      <c r="H296" s="42">
        <f t="shared" si="31"/>
        <v>0.34146341463414637</v>
      </c>
      <c r="I296" s="42">
        <f t="shared" si="26"/>
        <v>1</v>
      </c>
      <c r="J296" s="42">
        <f t="shared" si="27"/>
        <v>4</v>
      </c>
      <c r="K296" s="42">
        <f t="shared" si="28"/>
        <v>2</v>
      </c>
    </row>
    <row r="297" spans="1:11" x14ac:dyDescent="0.25">
      <c r="A297" s="45" t="s">
        <v>269</v>
      </c>
      <c r="B297" s="42">
        <v>17685</v>
      </c>
      <c r="C297" s="42">
        <v>17708</v>
      </c>
      <c r="D297" s="42">
        <v>17636</v>
      </c>
      <c r="E297" s="42">
        <v>17639</v>
      </c>
      <c r="F297" s="42">
        <f t="shared" si="29"/>
        <v>0.40712468193384221</v>
      </c>
      <c r="G297" s="42">
        <f t="shared" si="30"/>
        <v>-0.26010743567995476</v>
      </c>
      <c r="H297" s="42">
        <f t="shared" si="31"/>
        <v>0.63888888888888895</v>
      </c>
      <c r="I297" s="42">
        <f t="shared" si="26"/>
        <v>1</v>
      </c>
      <c r="J297" s="42">
        <f t="shared" si="27"/>
        <v>7</v>
      </c>
      <c r="K297" s="42">
        <f t="shared" si="28"/>
        <v>3</v>
      </c>
    </row>
    <row r="298" spans="1:11" x14ac:dyDescent="0.25">
      <c r="A298" s="45" t="s">
        <v>270</v>
      </c>
      <c r="B298" s="42">
        <v>17670</v>
      </c>
      <c r="C298" s="42">
        <v>17744</v>
      </c>
      <c r="D298" s="42">
        <v>17642</v>
      </c>
      <c r="E298" s="42">
        <v>17742</v>
      </c>
      <c r="F298" s="42">
        <f t="shared" si="29"/>
        <v>0.57724957555178269</v>
      </c>
      <c r="G298" s="42">
        <f t="shared" si="30"/>
        <v>0.40747028862478774</v>
      </c>
      <c r="H298" s="42">
        <f t="shared" si="31"/>
        <v>0.70588235294117641</v>
      </c>
      <c r="I298" s="42">
        <f t="shared" si="26"/>
        <v>2</v>
      </c>
      <c r="J298" s="42">
        <f t="shared" si="27"/>
        <v>8</v>
      </c>
      <c r="K298" s="42">
        <f t="shared" si="28"/>
        <v>3</v>
      </c>
    </row>
    <row r="299" spans="1:11" x14ac:dyDescent="0.25">
      <c r="A299" s="45" t="s">
        <v>271</v>
      </c>
      <c r="B299" s="42">
        <v>17445</v>
      </c>
      <c r="C299" s="42">
        <v>17586</v>
      </c>
      <c r="D299" s="42">
        <v>17404</v>
      </c>
      <c r="E299" s="42">
        <v>17567</v>
      </c>
      <c r="F299" s="42">
        <f t="shared" si="29"/>
        <v>1.0432788764689023</v>
      </c>
      <c r="G299" s="42">
        <f t="shared" si="30"/>
        <v>0.69934078532530808</v>
      </c>
      <c r="H299" s="42">
        <f t="shared" si="31"/>
        <v>0.67032967032967028</v>
      </c>
      <c r="I299" s="42">
        <f t="shared" si="26"/>
        <v>6</v>
      </c>
      <c r="J299" s="42">
        <f t="shared" si="27"/>
        <v>7</v>
      </c>
      <c r="K299" s="42">
        <f t="shared" si="28"/>
        <v>4</v>
      </c>
    </row>
    <row r="300" spans="1:11" x14ac:dyDescent="0.25">
      <c r="A300" s="45" t="s">
        <v>272</v>
      </c>
      <c r="B300" s="42">
        <v>17465</v>
      </c>
      <c r="C300" s="42">
        <v>17504</v>
      </c>
      <c r="D300" s="42">
        <v>17397</v>
      </c>
      <c r="E300" s="42">
        <v>17488</v>
      </c>
      <c r="F300" s="42">
        <f t="shared" si="29"/>
        <v>0.61265387918694525</v>
      </c>
      <c r="G300" s="42">
        <f t="shared" si="30"/>
        <v>0.13169195533924993</v>
      </c>
      <c r="H300" s="42">
        <f t="shared" si="31"/>
        <v>0.21495327102803741</v>
      </c>
      <c r="I300" s="42">
        <f t="shared" si="26"/>
        <v>3</v>
      </c>
      <c r="J300" s="42">
        <f t="shared" si="27"/>
        <v>3</v>
      </c>
      <c r="K300" s="42">
        <f t="shared" si="28"/>
        <v>2</v>
      </c>
    </row>
    <row r="301" spans="1:11" x14ac:dyDescent="0.25">
      <c r="A301" s="45" t="s">
        <v>273</v>
      </c>
      <c r="B301" s="42">
        <v>17422</v>
      </c>
      <c r="C301" s="42">
        <v>17520</v>
      </c>
      <c r="D301" s="42">
        <v>17404</v>
      </c>
      <c r="E301" s="42">
        <v>17510</v>
      </c>
      <c r="F301" s="42">
        <f t="shared" si="29"/>
        <v>0.6658248191941224</v>
      </c>
      <c r="G301" s="42">
        <f t="shared" si="30"/>
        <v>0.50510848352657556</v>
      </c>
      <c r="H301" s="42">
        <f t="shared" si="31"/>
        <v>0.75862068965517238</v>
      </c>
      <c r="I301" s="42">
        <f t="shared" si="26"/>
        <v>3</v>
      </c>
      <c r="J301" s="42">
        <f t="shared" si="27"/>
        <v>8</v>
      </c>
      <c r="K301" s="42">
        <f t="shared" si="28"/>
        <v>3</v>
      </c>
    </row>
    <row r="302" spans="1:11" x14ac:dyDescent="0.25">
      <c r="A302" s="45" t="s">
        <v>274</v>
      </c>
      <c r="B302" s="42">
        <v>17370</v>
      </c>
      <c r="C302" s="42">
        <v>17426</v>
      </c>
      <c r="D302" s="42">
        <v>17336</v>
      </c>
      <c r="E302" s="42">
        <v>17422</v>
      </c>
      <c r="F302" s="42">
        <f t="shared" si="29"/>
        <v>0.5181347150259068</v>
      </c>
      <c r="G302" s="42">
        <f t="shared" si="30"/>
        <v>0.29936672423719057</v>
      </c>
      <c r="H302" s="42">
        <f t="shared" si="31"/>
        <v>0.57777777777777772</v>
      </c>
      <c r="I302" s="42">
        <f t="shared" si="26"/>
        <v>2</v>
      </c>
      <c r="J302" s="42">
        <f t="shared" si="27"/>
        <v>6</v>
      </c>
      <c r="K302" s="42">
        <f t="shared" si="28"/>
        <v>2</v>
      </c>
    </row>
    <row r="303" spans="1:11" x14ac:dyDescent="0.25">
      <c r="A303" s="45" t="s">
        <v>275</v>
      </c>
      <c r="B303" s="42">
        <v>17274</v>
      </c>
      <c r="C303" s="42">
        <v>17408</v>
      </c>
      <c r="D303" s="42">
        <v>17264</v>
      </c>
      <c r="E303" s="42">
        <v>17401</v>
      </c>
      <c r="F303" s="42">
        <f t="shared" si="29"/>
        <v>0.83362278568947545</v>
      </c>
      <c r="G303" s="42">
        <f t="shared" si="30"/>
        <v>0.73520898460113471</v>
      </c>
      <c r="H303" s="42">
        <f t="shared" si="31"/>
        <v>0.88194444444444453</v>
      </c>
      <c r="I303" s="42">
        <f t="shared" si="26"/>
        <v>5</v>
      </c>
      <c r="J303" s="42">
        <f t="shared" si="27"/>
        <v>9</v>
      </c>
      <c r="K303" s="42">
        <f t="shared" si="28"/>
        <v>3</v>
      </c>
    </row>
    <row r="304" spans="1:11" x14ac:dyDescent="0.25">
      <c r="A304" s="45" t="s">
        <v>276</v>
      </c>
      <c r="B304" s="42">
        <v>17370</v>
      </c>
      <c r="C304" s="42">
        <v>17428</v>
      </c>
      <c r="D304" s="42">
        <v>17294</v>
      </c>
      <c r="E304" s="42">
        <v>17312</v>
      </c>
      <c r="F304" s="42">
        <f t="shared" si="29"/>
        <v>0.7714450201496833</v>
      </c>
      <c r="G304" s="42">
        <f t="shared" si="30"/>
        <v>-0.33390903857225102</v>
      </c>
      <c r="H304" s="42">
        <f t="shared" si="31"/>
        <v>0.43283582089552242</v>
      </c>
      <c r="I304" s="42">
        <f t="shared" si="26"/>
        <v>4</v>
      </c>
      <c r="J304" s="42">
        <f t="shared" si="27"/>
        <v>5</v>
      </c>
      <c r="K304" s="42">
        <f t="shared" si="28"/>
        <v>2</v>
      </c>
    </row>
    <row r="305" spans="1:11" x14ac:dyDescent="0.25">
      <c r="A305" s="45" t="s">
        <v>277</v>
      </c>
      <c r="B305" s="42">
        <v>17280</v>
      </c>
      <c r="C305" s="42">
        <v>17358</v>
      </c>
      <c r="D305" s="42">
        <v>17272</v>
      </c>
      <c r="E305" s="42">
        <v>17335</v>
      </c>
      <c r="F305" s="42">
        <f t="shared" si="29"/>
        <v>0.49768518518518523</v>
      </c>
      <c r="G305" s="42">
        <f t="shared" si="30"/>
        <v>0.31828703703703703</v>
      </c>
      <c r="H305" s="42">
        <f t="shared" si="31"/>
        <v>0.63953488372093015</v>
      </c>
      <c r="I305" s="42">
        <f t="shared" si="26"/>
        <v>2</v>
      </c>
      <c r="J305" s="42">
        <f t="shared" si="27"/>
        <v>7</v>
      </c>
      <c r="K305" s="42">
        <f t="shared" si="28"/>
        <v>3</v>
      </c>
    </row>
    <row r="306" spans="1:11" x14ac:dyDescent="0.25">
      <c r="A306" s="45" t="s">
        <v>278</v>
      </c>
      <c r="B306" s="42">
        <v>17405</v>
      </c>
      <c r="C306" s="42">
        <v>17417</v>
      </c>
      <c r="D306" s="42">
        <v>17257</v>
      </c>
      <c r="E306" s="42">
        <v>17319</v>
      </c>
      <c r="F306" s="42">
        <f t="shared" si="29"/>
        <v>0.91927607009480039</v>
      </c>
      <c r="G306" s="42">
        <f t="shared" si="30"/>
        <v>-0.49411088767595518</v>
      </c>
      <c r="H306" s="42">
        <f t="shared" si="31"/>
        <v>0.53749999999999998</v>
      </c>
      <c r="I306" s="42">
        <f t="shared" si="26"/>
        <v>5</v>
      </c>
      <c r="J306" s="42">
        <f t="shared" si="27"/>
        <v>6</v>
      </c>
      <c r="K306" s="42">
        <f t="shared" si="28"/>
        <v>2</v>
      </c>
    </row>
    <row r="307" spans="1:11" x14ac:dyDescent="0.25">
      <c r="A307" s="45" t="s">
        <v>279</v>
      </c>
      <c r="B307" s="42">
        <v>17426</v>
      </c>
      <c r="C307" s="42">
        <v>17507</v>
      </c>
      <c r="D307" s="42">
        <v>17366</v>
      </c>
      <c r="E307" s="42">
        <v>17493</v>
      </c>
      <c r="F307" s="42">
        <f t="shared" si="29"/>
        <v>0.80913577413060955</v>
      </c>
      <c r="G307" s="42">
        <f t="shared" si="30"/>
        <v>0.38448295650177894</v>
      </c>
      <c r="H307" s="42">
        <f t="shared" si="31"/>
        <v>0.47517730496453892</v>
      </c>
      <c r="I307" s="42">
        <f t="shared" si="26"/>
        <v>5</v>
      </c>
      <c r="J307" s="42">
        <f t="shared" si="27"/>
        <v>5</v>
      </c>
      <c r="K307" s="42">
        <f t="shared" si="28"/>
        <v>2</v>
      </c>
    </row>
    <row r="308" spans="1:11" x14ac:dyDescent="0.25">
      <c r="A308" s="45" t="s">
        <v>280</v>
      </c>
      <c r="B308" s="42">
        <v>17394</v>
      </c>
      <c r="C308" s="42">
        <v>17444</v>
      </c>
      <c r="D308" s="42">
        <v>17322</v>
      </c>
      <c r="E308" s="42">
        <v>17345</v>
      </c>
      <c r="F308" s="42">
        <f t="shared" si="29"/>
        <v>0.70139128435092557</v>
      </c>
      <c r="G308" s="42">
        <f t="shared" si="30"/>
        <v>-0.28170633551799468</v>
      </c>
      <c r="H308" s="42">
        <f t="shared" si="31"/>
        <v>0.40163934426229503</v>
      </c>
      <c r="I308" s="42">
        <f t="shared" si="26"/>
        <v>4</v>
      </c>
      <c r="J308" s="42">
        <f t="shared" si="27"/>
        <v>5</v>
      </c>
      <c r="K308" s="42">
        <f t="shared" si="28"/>
        <v>2</v>
      </c>
    </row>
    <row r="309" spans="1:11" x14ac:dyDescent="0.25">
      <c r="A309" s="45" t="s">
        <v>281</v>
      </c>
      <c r="B309" s="42">
        <v>17350</v>
      </c>
      <c r="C309" s="42">
        <v>17445</v>
      </c>
      <c r="D309" s="42">
        <v>17330</v>
      </c>
      <c r="E309" s="42">
        <v>17378</v>
      </c>
      <c r="F309" s="42">
        <f t="shared" si="29"/>
        <v>0.66282420749279536</v>
      </c>
      <c r="G309" s="42">
        <f t="shared" si="30"/>
        <v>0.16138328530259366</v>
      </c>
      <c r="H309" s="42">
        <f t="shared" si="31"/>
        <v>0.24347826086956523</v>
      </c>
      <c r="I309" s="42">
        <f t="shared" si="26"/>
        <v>3</v>
      </c>
      <c r="J309" s="42">
        <f t="shared" si="27"/>
        <v>3</v>
      </c>
      <c r="K309" s="42">
        <f t="shared" si="28"/>
        <v>2</v>
      </c>
    </row>
    <row r="310" spans="1:11" x14ac:dyDescent="0.25">
      <c r="A310" s="45" t="s">
        <v>282</v>
      </c>
      <c r="B310" s="42">
        <v>17384</v>
      </c>
      <c r="C310" s="42">
        <v>17387</v>
      </c>
      <c r="D310" s="42">
        <v>17322</v>
      </c>
      <c r="E310" s="42">
        <v>17360</v>
      </c>
      <c r="F310" s="42">
        <f t="shared" si="29"/>
        <v>0.37390704095720201</v>
      </c>
      <c r="G310" s="42">
        <f t="shared" si="30"/>
        <v>-0.13805798435342845</v>
      </c>
      <c r="H310" s="42">
        <f t="shared" si="31"/>
        <v>0.36923076923076925</v>
      </c>
      <c r="I310" s="42">
        <f t="shared" si="26"/>
        <v>1</v>
      </c>
      <c r="J310" s="42">
        <f t="shared" si="27"/>
        <v>4</v>
      </c>
      <c r="K310" s="42">
        <f t="shared" si="28"/>
        <v>2</v>
      </c>
    </row>
    <row r="311" spans="1:11" x14ac:dyDescent="0.25">
      <c r="A311" s="45" t="s">
        <v>283</v>
      </c>
      <c r="B311" s="42">
        <v>17180</v>
      </c>
      <c r="C311" s="42">
        <v>17245</v>
      </c>
      <c r="D311" s="42">
        <v>17166</v>
      </c>
      <c r="E311" s="42">
        <v>17221</v>
      </c>
      <c r="F311" s="42">
        <f t="shared" si="29"/>
        <v>0.45983701979045399</v>
      </c>
      <c r="G311" s="42">
        <f t="shared" si="30"/>
        <v>0.23864959254947612</v>
      </c>
      <c r="H311" s="42">
        <f t="shared" si="31"/>
        <v>0.51898734177215189</v>
      </c>
      <c r="I311" s="42">
        <f t="shared" si="26"/>
        <v>1</v>
      </c>
      <c r="J311" s="42">
        <f t="shared" si="27"/>
        <v>6</v>
      </c>
      <c r="K311" s="42">
        <f t="shared" si="28"/>
        <v>2</v>
      </c>
    </row>
    <row r="312" spans="1:11" x14ac:dyDescent="0.25">
      <c r="A312" s="45" t="s">
        <v>284</v>
      </c>
      <c r="B312" s="42">
        <v>17287</v>
      </c>
      <c r="C312" s="42">
        <v>17316</v>
      </c>
      <c r="D312" s="42">
        <v>17273</v>
      </c>
      <c r="E312" s="42">
        <v>17294</v>
      </c>
      <c r="F312" s="42">
        <f t="shared" si="29"/>
        <v>0.24874182912014808</v>
      </c>
      <c r="G312" s="42">
        <f t="shared" si="30"/>
        <v>4.0492855903279917E-2</v>
      </c>
      <c r="H312" s="42">
        <f t="shared" si="31"/>
        <v>0.16279069767441859</v>
      </c>
      <c r="I312" s="42">
        <f t="shared" si="26"/>
        <v>1</v>
      </c>
      <c r="J312" s="42">
        <f t="shared" si="27"/>
        <v>2</v>
      </c>
      <c r="K312" s="42">
        <f t="shared" si="28"/>
        <v>2</v>
      </c>
    </row>
    <row r="313" spans="1:11" x14ac:dyDescent="0.25">
      <c r="A313" s="45" t="s">
        <v>285</v>
      </c>
      <c r="B313" s="42">
        <v>17330</v>
      </c>
      <c r="C313" s="42">
        <v>17376</v>
      </c>
      <c r="D313" s="42">
        <v>17285</v>
      </c>
      <c r="E313" s="42">
        <v>17319</v>
      </c>
      <c r="F313" s="42">
        <f t="shared" si="29"/>
        <v>0.5251009809578765</v>
      </c>
      <c r="G313" s="42">
        <f t="shared" si="30"/>
        <v>-6.3473744950952107E-2</v>
      </c>
      <c r="H313" s="42">
        <f t="shared" si="31"/>
        <v>0.12087912087912088</v>
      </c>
      <c r="I313" s="42">
        <f t="shared" si="26"/>
        <v>2</v>
      </c>
      <c r="J313" s="42">
        <f t="shared" si="27"/>
        <v>2</v>
      </c>
      <c r="K313" s="42">
        <f t="shared" si="28"/>
        <v>2</v>
      </c>
    </row>
    <row r="314" spans="1:11" x14ac:dyDescent="0.25">
      <c r="A314" s="45" t="s">
        <v>286</v>
      </c>
      <c r="B314" s="42">
        <v>17263</v>
      </c>
      <c r="C314" s="42">
        <v>17350</v>
      </c>
      <c r="D314" s="42">
        <v>17225</v>
      </c>
      <c r="E314" s="42">
        <v>17306</v>
      </c>
      <c r="F314" s="42">
        <f t="shared" si="29"/>
        <v>0.72409198864623758</v>
      </c>
      <c r="G314" s="42">
        <f t="shared" si="30"/>
        <v>0.24908764409430575</v>
      </c>
      <c r="H314" s="42">
        <f t="shared" si="31"/>
        <v>0.34400000000000003</v>
      </c>
      <c r="I314" s="42">
        <f t="shared" si="26"/>
        <v>4</v>
      </c>
      <c r="J314" s="42">
        <f t="shared" si="27"/>
        <v>4</v>
      </c>
      <c r="K314" s="42">
        <f t="shared" si="28"/>
        <v>2</v>
      </c>
    </row>
    <row r="315" spans="1:11" x14ac:dyDescent="0.25">
      <c r="A315" s="45" t="s">
        <v>287</v>
      </c>
      <c r="B315" s="42">
        <v>17404</v>
      </c>
      <c r="C315" s="42">
        <v>17421</v>
      </c>
      <c r="D315" s="42">
        <v>17308</v>
      </c>
      <c r="E315" s="42">
        <v>17331</v>
      </c>
      <c r="F315" s="42">
        <f t="shared" si="29"/>
        <v>0.64927602849919552</v>
      </c>
      <c r="G315" s="42">
        <f t="shared" si="30"/>
        <v>-0.41944380602160425</v>
      </c>
      <c r="H315" s="42">
        <f t="shared" si="31"/>
        <v>0.64601769911504436</v>
      </c>
      <c r="I315" s="42">
        <f t="shared" si="26"/>
        <v>3</v>
      </c>
      <c r="J315" s="42">
        <f t="shared" si="27"/>
        <v>7</v>
      </c>
      <c r="K315" s="42">
        <f t="shared" si="28"/>
        <v>3</v>
      </c>
    </row>
    <row r="316" spans="1:11" x14ac:dyDescent="0.25">
      <c r="A316" s="45" t="s">
        <v>288</v>
      </c>
      <c r="B316" s="42">
        <v>17191</v>
      </c>
      <c r="C316" s="42">
        <v>17300</v>
      </c>
      <c r="D316" s="42">
        <v>17188</v>
      </c>
      <c r="E316" s="42">
        <v>17273</v>
      </c>
      <c r="F316" s="42">
        <f t="shared" si="29"/>
        <v>0.65150369379326389</v>
      </c>
      <c r="G316" s="42">
        <f t="shared" si="30"/>
        <v>0.4769937758129254</v>
      </c>
      <c r="H316" s="42">
        <f t="shared" si="31"/>
        <v>0.73214285714285721</v>
      </c>
      <c r="I316" s="42">
        <f t="shared" si="26"/>
        <v>3</v>
      </c>
      <c r="J316" s="42">
        <f t="shared" si="27"/>
        <v>8</v>
      </c>
      <c r="K316" s="42">
        <f t="shared" si="28"/>
        <v>3</v>
      </c>
    </row>
    <row r="317" spans="1:11" x14ac:dyDescent="0.25">
      <c r="A317" s="45" t="s">
        <v>289</v>
      </c>
      <c r="B317" s="42">
        <v>17218</v>
      </c>
      <c r="C317" s="42">
        <v>17248</v>
      </c>
      <c r="D317" s="42">
        <v>17185</v>
      </c>
      <c r="E317" s="42">
        <v>17211</v>
      </c>
      <c r="F317" s="42">
        <f t="shared" si="29"/>
        <v>0.36589615518643281</v>
      </c>
      <c r="G317" s="42">
        <f t="shared" si="30"/>
        <v>-4.0655128354048088E-2</v>
      </c>
      <c r="H317" s="42">
        <f t="shared" si="31"/>
        <v>0.1111111111111111</v>
      </c>
      <c r="I317" s="42">
        <f t="shared" si="26"/>
        <v>1</v>
      </c>
      <c r="J317" s="42">
        <f t="shared" si="27"/>
        <v>2</v>
      </c>
      <c r="K317" s="42">
        <f t="shared" si="28"/>
        <v>2</v>
      </c>
    </row>
    <row r="318" spans="1:11" x14ac:dyDescent="0.25">
      <c r="A318" s="45" t="s">
        <v>290</v>
      </c>
      <c r="B318" s="42">
        <v>17191</v>
      </c>
      <c r="C318" s="42">
        <v>17231</v>
      </c>
      <c r="D318" s="42">
        <v>17122</v>
      </c>
      <c r="E318" s="42">
        <v>17158</v>
      </c>
      <c r="F318" s="42">
        <f t="shared" si="29"/>
        <v>0.63405270199523001</v>
      </c>
      <c r="G318" s="42">
        <f t="shared" si="30"/>
        <v>-0.19196090977837241</v>
      </c>
      <c r="H318" s="42">
        <f t="shared" si="31"/>
        <v>0.30275229357798167</v>
      </c>
      <c r="I318" s="42">
        <f t="shared" si="26"/>
        <v>3</v>
      </c>
      <c r="J318" s="42">
        <f t="shared" si="27"/>
        <v>4</v>
      </c>
      <c r="K318" s="42">
        <f t="shared" si="28"/>
        <v>2</v>
      </c>
    </row>
    <row r="319" spans="1:11" x14ac:dyDescent="0.25">
      <c r="A319" s="45" t="s">
        <v>291</v>
      </c>
      <c r="B319" s="42">
        <v>17168</v>
      </c>
      <c r="C319" s="42">
        <v>17260</v>
      </c>
      <c r="D319" s="42">
        <v>17156</v>
      </c>
      <c r="E319" s="42">
        <v>17195</v>
      </c>
      <c r="F319" s="42">
        <f t="shared" si="29"/>
        <v>0.60577819198508853</v>
      </c>
      <c r="G319" s="42">
        <f t="shared" si="30"/>
        <v>0.15726933830382106</v>
      </c>
      <c r="H319" s="42">
        <f t="shared" si="31"/>
        <v>0.25961538461538464</v>
      </c>
      <c r="I319" s="42">
        <f t="shared" si="26"/>
        <v>3</v>
      </c>
      <c r="J319" s="42">
        <f t="shared" si="27"/>
        <v>3</v>
      </c>
      <c r="K319" s="42">
        <f t="shared" si="28"/>
        <v>2</v>
      </c>
    </row>
    <row r="320" spans="1:11" x14ac:dyDescent="0.25">
      <c r="A320" s="45" t="s">
        <v>292</v>
      </c>
      <c r="B320" s="42">
        <v>16957</v>
      </c>
      <c r="C320" s="42">
        <v>17177</v>
      </c>
      <c r="D320" s="42">
        <v>16948</v>
      </c>
      <c r="E320" s="42">
        <v>17161</v>
      </c>
      <c r="F320" s="42">
        <f t="shared" si="29"/>
        <v>1.3504747301999176</v>
      </c>
      <c r="G320" s="42">
        <f t="shared" si="30"/>
        <v>1.203042991095123</v>
      </c>
      <c r="H320" s="42">
        <f t="shared" si="31"/>
        <v>0.89082969432314407</v>
      </c>
      <c r="I320" s="42">
        <f t="shared" si="26"/>
        <v>8</v>
      </c>
      <c r="J320" s="42">
        <f t="shared" si="27"/>
        <v>9</v>
      </c>
      <c r="K320" s="42">
        <f t="shared" si="28"/>
        <v>4</v>
      </c>
    </row>
    <row r="321" spans="1:11" x14ac:dyDescent="0.25">
      <c r="A321" s="45" t="s">
        <v>293</v>
      </c>
      <c r="B321" s="42">
        <v>16874</v>
      </c>
      <c r="C321" s="42">
        <v>16956</v>
      </c>
      <c r="D321" s="42">
        <v>16860</v>
      </c>
      <c r="E321" s="42">
        <v>16911</v>
      </c>
      <c r="F321" s="42">
        <f t="shared" si="29"/>
        <v>0.5689226028209079</v>
      </c>
      <c r="G321" s="42">
        <f t="shared" si="30"/>
        <v>0.21927225317055826</v>
      </c>
      <c r="H321" s="42">
        <f t="shared" si="31"/>
        <v>0.38541666666666669</v>
      </c>
      <c r="I321" s="42">
        <f t="shared" si="26"/>
        <v>2</v>
      </c>
      <c r="J321" s="42">
        <f t="shared" si="27"/>
        <v>4</v>
      </c>
      <c r="K321" s="42">
        <f t="shared" si="28"/>
        <v>2</v>
      </c>
    </row>
    <row r="322" spans="1:11" x14ac:dyDescent="0.25">
      <c r="A322" s="45" t="s">
        <v>294</v>
      </c>
      <c r="B322" s="42">
        <v>16750</v>
      </c>
      <c r="C322" s="42">
        <v>17041</v>
      </c>
      <c r="D322" s="42">
        <v>16743</v>
      </c>
      <c r="E322" s="42">
        <v>17019</v>
      </c>
      <c r="F322" s="42">
        <f t="shared" si="29"/>
        <v>1.7791044776119405</v>
      </c>
      <c r="G322" s="42">
        <f t="shared" si="30"/>
        <v>1.6059701492537313</v>
      </c>
      <c r="H322" s="42">
        <f t="shared" si="31"/>
        <v>0.90268456375838912</v>
      </c>
      <c r="I322" s="42">
        <f t="shared" si="26"/>
        <v>10</v>
      </c>
      <c r="J322" s="42">
        <f t="shared" si="27"/>
        <v>10</v>
      </c>
      <c r="K322" s="42">
        <f t="shared" si="28"/>
        <v>4</v>
      </c>
    </row>
    <row r="323" spans="1:11" x14ac:dyDescent="0.25">
      <c r="A323" s="45" t="s">
        <v>295</v>
      </c>
      <c r="B323" s="42">
        <v>16771</v>
      </c>
      <c r="C323" s="42">
        <v>16843</v>
      </c>
      <c r="D323" s="42">
        <v>16701</v>
      </c>
      <c r="E323" s="42">
        <v>16715</v>
      </c>
      <c r="F323" s="42">
        <f t="shared" si="29"/>
        <v>0.84669966012760123</v>
      </c>
      <c r="G323" s="42">
        <f t="shared" si="30"/>
        <v>-0.33390972512074413</v>
      </c>
      <c r="H323" s="42">
        <f t="shared" si="31"/>
        <v>0.39436619718309857</v>
      </c>
      <c r="I323" s="42">
        <f t="shared" ref="I323:I386" si="32">VLOOKUP(_xlfn.PERCENTRANK.EXC(F$4:F$1200,F323),$M$4:$O$13,3,TRUE)</f>
        <v>5</v>
      </c>
      <c r="J323" s="42">
        <f t="shared" ref="J323:J386" si="33">VLOOKUP(H323,$M$17:$O$26,3,TRUE)</f>
        <v>4</v>
      </c>
      <c r="K323" s="42">
        <f t="shared" ref="K323:K386" si="34">IF(I323&gt;=$O$3,IF(J323&gt;=$O$16,4,1),IF(J323&gt;=$O$16,3,2))</f>
        <v>2</v>
      </c>
    </row>
    <row r="324" spans="1:11" x14ac:dyDescent="0.25">
      <c r="A324" s="45" t="s">
        <v>296</v>
      </c>
      <c r="B324" s="42">
        <v>16736</v>
      </c>
      <c r="C324" s="42">
        <v>16797</v>
      </c>
      <c r="D324" s="42">
        <v>16689</v>
      </c>
      <c r="E324" s="42">
        <v>16729</v>
      </c>
      <c r="F324" s="42">
        <f t="shared" ref="F324:F387" si="35">ABS(C324-D324)/B324*100</f>
        <v>0.64531548757170176</v>
      </c>
      <c r="G324" s="42">
        <f t="shared" ref="G324:G387" si="36">(E324-B324)/B324*100</f>
        <v>-4.1826003824091781E-2</v>
      </c>
      <c r="H324" s="42">
        <f t="shared" ref="H324:H387" si="37">ABS(G324/F324)</f>
        <v>6.4814814814814811E-2</v>
      </c>
      <c r="I324" s="42">
        <f t="shared" si="32"/>
        <v>3</v>
      </c>
      <c r="J324" s="42">
        <f t="shared" si="33"/>
        <v>1</v>
      </c>
      <c r="K324" s="42">
        <f t="shared" si="34"/>
        <v>2</v>
      </c>
    </row>
    <row r="325" spans="1:11" x14ac:dyDescent="0.25">
      <c r="A325" s="45" t="s">
        <v>297</v>
      </c>
      <c r="B325" s="42">
        <v>16699</v>
      </c>
      <c r="C325" s="42">
        <v>16775</v>
      </c>
      <c r="D325" s="42">
        <v>16683</v>
      </c>
      <c r="E325" s="42">
        <v>16762</v>
      </c>
      <c r="F325" s="42">
        <f t="shared" si="35"/>
        <v>0.5509311934846397</v>
      </c>
      <c r="G325" s="42">
        <f t="shared" si="36"/>
        <v>0.37726809988622073</v>
      </c>
      <c r="H325" s="42">
        <f t="shared" si="37"/>
        <v>0.68478260869565233</v>
      </c>
      <c r="I325" s="42">
        <f t="shared" si="32"/>
        <v>2</v>
      </c>
      <c r="J325" s="42">
        <f t="shared" si="33"/>
        <v>7</v>
      </c>
      <c r="K325" s="42">
        <f t="shared" si="34"/>
        <v>3</v>
      </c>
    </row>
    <row r="326" spans="1:11" x14ac:dyDescent="0.25">
      <c r="A326" s="45" t="s">
        <v>298</v>
      </c>
      <c r="B326" s="42">
        <v>16696</v>
      </c>
      <c r="C326" s="42">
        <v>16715</v>
      </c>
      <c r="D326" s="42">
        <v>16625</v>
      </c>
      <c r="E326" s="42">
        <v>16682</v>
      </c>
      <c r="F326" s="42">
        <f t="shared" si="35"/>
        <v>0.53905126976521323</v>
      </c>
      <c r="G326" s="42">
        <f t="shared" si="36"/>
        <v>-8.3852419741255388E-2</v>
      </c>
      <c r="H326" s="42">
        <f t="shared" si="37"/>
        <v>0.15555555555555556</v>
      </c>
      <c r="I326" s="42">
        <f t="shared" si="32"/>
        <v>2</v>
      </c>
      <c r="J326" s="42">
        <f t="shared" si="33"/>
        <v>2</v>
      </c>
      <c r="K326" s="42">
        <f t="shared" si="34"/>
        <v>2</v>
      </c>
    </row>
    <row r="327" spans="1:11" x14ac:dyDescent="0.25">
      <c r="A327" s="45" t="s">
        <v>299</v>
      </c>
      <c r="B327" s="42">
        <v>16514</v>
      </c>
      <c r="C327" s="42">
        <v>16654</v>
      </c>
      <c r="D327" s="42">
        <v>16472</v>
      </c>
      <c r="E327" s="42">
        <v>16616</v>
      </c>
      <c r="F327" s="42">
        <f t="shared" si="35"/>
        <v>1.1020951919583384</v>
      </c>
      <c r="G327" s="42">
        <f t="shared" si="36"/>
        <v>0.61765774494368419</v>
      </c>
      <c r="H327" s="42">
        <f t="shared" si="37"/>
        <v>0.56043956043956045</v>
      </c>
      <c r="I327" s="42">
        <f t="shared" si="32"/>
        <v>6</v>
      </c>
      <c r="J327" s="42">
        <f t="shared" si="33"/>
        <v>6</v>
      </c>
      <c r="K327" s="42">
        <f t="shared" si="34"/>
        <v>1</v>
      </c>
    </row>
    <row r="328" spans="1:11" x14ac:dyDescent="0.25">
      <c r="A328" s="45" t="s">
        <v>300</v>
      </c>
      <c r="B328" s="42">
        <v>16389</v>
      </c>
      <c r="C328" s="42">
        <v>16510</v>
      </c>
      <c r="D328" s="42">
        <v>16381</v>
      </c>
      <c r="E328" s="42">
        <v>16505</v>
      </c>
      <c r="F328" s="42">
        <f t="shared" si="35"/>
        <v>0.78711330770638832</v>
      </c>
      <c r="G328" s="42">
        <f t="shared" si="36"/>
        <v>0.7077918115809384</v>
      </c>
      <c r="H328" s="42">
        <f t="shared" si="37"/>
        <v>0.89922480620155043</v>
      </c>
      <c r="I328" s="42">
        <f t="shared" si="32"/>
        <v>5</v>
      </c>
      <c r="J328" s="42">
        <f t="shared" si="33"/>
        <v>9</v>
      </c>
      <c r="K328" s="42">
        <f t="shared" si="34"/>
        <v>3</v>
      </c>
    </row>
    <row r="329" spans="1:11" x14ac:dyDescent="0.25">
      <c r="A329" s="45" t="s">
        <v>301</v>
      </c>
      <c r="B329" s="42">
        <v>16067</v>
      </c>
      <c r="C329" s="42">
        <v>16219</v>
      </c>
      <c r="D329" s="42">
        <v>16034</v>
      </c>
      <c r="E329" s="42">
        <v>16203</v>
      </c>
      <c r="F329" s="42">
        <f t="shared" si="35"/>
        <v>1.1514283936017924</v>
      </c>
      <c r="G329" s="42">
        <f t="shared" si="36"/>
        <v>0.84645546772888525</v>
      </c>
      <c r="H329" s="42">
        <f t="shared" si="37"/>
        <v>0.73513513513513518</v>
      </c>
      <c r="I329" s="42">
        <f t="shared" si="32"/>
        <v>7</v>
      </c>
      <c r="J329" s="42">
        <f t="shared" si="33"/>
        <v>8</v>
      </c>
      <c r="K329" s="42">
        <f t="shared" si="34"/>
        <v>4</v>
      </c>
    </row>
    <row r="330" spans="1:11" x14ac:dyDescent="0.25">
      <c r="A330" s="45" t="s">
        <v>302</v>
      </c>
      <c r="B330" s="42">
        <v>16011</v>
      </c>
      <c r="C330" s="42">
        <v>16088</v>
      </c>
      <c r="D330" s="42">
        <v>15994</v>
      </c>
      <c r="E330" s="42">
        <v>16061</v>
      </c>
      <c r="F330" s="42">
        <f t="shared" si="35"/>
        <v>0.58709637124476921</v>
      </c>
      <c r="G330" s="42">
        <f t="shared" si="36"/>
        <v>0.31228530385360065</v>
      </c>
      <c r="H330" s="42">
        <f t="shared" si="37"/>
        <v>0.53191489361702127</v>
      </c>
      <c r="I330" s="42">
        <f t="shared" si="32"/>
        <v>2</v>
      </c>
      <c r="J330" s="42">
        <f t="shared" si="33"/>
        <v>6</v>
      </c>
      <c r="K330" s="42">
        <f t="shared" si="34"/>
        <v>2</v>
      </c>
    </row>
    <row r="331" spans="1:11" x14ac:dyDescent="0.25">
      <c r="A331" s="45" t="s">
        <v>303</v>
      </c>
      <c r="B331" s="42">
        <v>16172</v>
      </c>
      <c r="C331" s="42">
        <v>16230</v>
      </c>
      <c r="D331" s="42">
        <v>16122</v>
      </c>
      <c r="E331" s="42">
        <v>16200</v>
      </c>
      <c r="F331" s="42">
        <f t="shared" si="35"/>
        <v>0.66782092505565172</v>
      </c>
      <c r="G331" s="42">
        <f t="shared" si="36"/>
        <v>0.17313875834776157</v>
      </c>
      <c r="H331" s="42">
        <f t="shared" si="37"/>
        <v>0.2592592592592593</v>
      </c>
      <c r="I331" s="42">
        <f t="shared" si="32"/>
        <v>3</v>
      </c>
      <c r="J331" s="42">
        <f t="shared" si="33"/>
        <v>3</v>
      </c>
      <c r="K331" s="42">
        <f t="shared" si="34"/>
        <v>2</v>
      </c>
    </row>
    <row r="332" spans="1:11" x14ac:dyDescent="0.25">
      <c r="A332" s="45" t="s">
        <v>304</v>
      </c>
      <c r="B332" s="42">
        <v>16151</v>
      </c>
      <c r="C332" s="42">
        <v>16177</v>
      </c>
      <c r="D332" s="42">
        <v>16045</v>
      </c>
      <c r="E332" s="42">
        <v>16073</v>
      </c>
      <c r="F332" s="42">
        <f t="shared" si="35"/>
        <v>0.81728685530307721</v>
      </c>
      <c r="G332" s="42">
        <f t="shared" si="36"/>
        <v>-0.48294223267909109</v>
      </c>
      <c r="H332" s="42">
        <f t="shared" si="37"/>
        <v>0.59090909090909094</v>
      </c>
      <c r="I332" s="42">
        <f t="shared" si="32"/>
        <v>5</v>
      </c>
      <c r="J332" s="42">
        <f t="shared" si="33"/>
        <v>6</v>
      </c>
      <c r="K332" s="42">
        <f t="shared" si="34"/>
        <v>2</v>
      </c>
    </row>
    <row r="333" spans="1:11" x14ac:dyDescent="0.25">
      <c r="A333" s="45" t="s">
        <v>305</v>
      </c>
      <c r="B333" s="42">
        <v>16064</v>
      </c>
      <c r="C333" s="42">
        <v>16148</v>
      </c>
      <c r="D333" s="42">
        <v>16033</v>
      </c>
      <c r="E333" s="42">
        <v>16081</v>
      </c>
      <c r="F333" s="42">
        <f t="shared" si="35"/>
        <v>0.71588645418326691</v>
      </c>
      <c r="G333" s="42">
        <f t="shared" si="36"/>
        <v>0.10582669322709162</v>
      </c>
      <c r="H333" s="42">
        <f t="shared" si="37"/>
        <v>0.14782608695652172</v>
      </c>
      <c r="I333" s="42">
        <f t="shared" si="32"/>
        <v>4</v>
      </c>
      <c r="J333" s="42">
        <f t="shared" si="33"/>
        <v>2</v>
      </c>
      <c r="K333" s="42">
        <f t="shared" si="34"/>
        <v>2</v>
      </c>
    </row>
    <row r="334" spans="1:11" x14ac:dyDescent="0.25">
      <c r="A334" s="45" t="s">
        <v>306</v>
      </c>
      <c r="B334" s="42">
        <v>16365</v>
      </c>
      <c r="C334" s="42">
        <v>16383</v>
      </c>
      <c r="D334" s="42">
        <v>16208</v>
      </c>
      <c r="E334" s="42">
        <v>16213</v>
      </c>
      <c r="F334" s="42">
        <f t="shared" si="35"/>
        <v>1.0693553315001527</v>
      </c>
      <c r="G334" s="42">
        <f t="shared" si="36"/>
        <v>-0.92881148793156121</v>
      </c>
      <c r="H334" s="42">
        <f t="shared" si="37"/>
        <v>0.86857142857142855</v>
      </c>
      <c r="I334" s="42">
        <f t="shared" si="32"/>
        <v>6</v>
      </c>
      <c r="J334" s="42">
        <f t="shared" si="33"/>
        <v>9</v>
      </c>
      <c r="K334" s="42">
        <f t="shared" si="34"/>
        <v>4</v>
      </c>
    </row>
    <row r="335" spans="1:11" x14ac:dyDescent="0.25">
      <c r="A335" s="45" t="s">
        <v>307</v>
      </c>
      <c r="B335" s="42">
        <v>16340</v>
      </c>
      <c r="C335" s="42">
        <v>16420</v>
      </c>
      <c r="D335" s="42">
        <v>16292</v>
      </c>
      <c r="E335" s="42">
        <v>16393</v>
      </c>
      <c r="F335" s="42">
        <f t="shared" si="35"/>
        <v>0.78335373317013468</v>
      </c>
      <c r="G335" s="42">
        <f t="shared" si="36"/>
        <v>0.32435740514075884</v>
      </c>
      <c r="H335" s="42">
        <f t="shared" si="37"/>
        <v>0.41406249999999994</v>
      </c>
      <c r="I335" s="42">
        <f t="shared" si="32"/>
        <v>5</v>
      </c>
      <c r="J335" s="42">
        <f t="shared" si="33"/>
        <v>5</v>
      </c>
      <c r="K335" s="42">
        <f t="shared" si="34"/>
        <v>2</v>
      </c>
    </row>
    <row r="336" spans="1:11" x14ac:dyDescent="0.25">
      <c r="A336" s="45" t="s">
        <v>308</v>
      </c>
      <c r="B336" s="42">
        <v>16253</v>
      </c>
      <c r="C336" s="42">
        <v>16348</v>
      </c>
      <c r="D336" s="42">
        <v>16145</v>
      </c>
      <c r="E336" s="42">
        <v>16298</v>
      </c>
      <c r="F336" s="42">
        <f t="shared" si="35"/>
        <v>1.2490001845813079</v>
      </c>
      <c r="G336" s="42">
        <f t="shared" si="36"/>
        <v>0.27687196209930476</v>
      </c>
      <c r="H336" s="42">
        <f t="shared" si="37"/>
        <v>0.22167487684729067</v>
      </c>
      <c r="I336" s="42">
        <f t="shared" si="32"/>
        <v>7</v>
      </c>
      <c r="J336" s="42">
        <f t="shared" si="33"/>
        <v>3</v>
      </c>
      <c r="K336" s="42">
        <f t="shared" si="34"/>
        <v>1</v>
      </c>
    </row>
    <row r="337" spans="1:11" x14ac:dyDescent="0.25">
      <c r="A337" s="45" t="s">
        <v>309</v>
      </c>
      <c r="B337" s="42">
        <v>16405</v>
      </c>
      <c r="C337" s="42">
        <v>16447</v>
      </c>
      <c r="D337" s="42">
        <v>16294</v>
      </c>
      <c r="E337" s="42">
        <v>16300</v>
      </c>
      <c r="F337" s="42">
        <f t="shared" si="35"/>
        <v>0.932642487046632</v>
      </c>
      <c r="G337" s="42">
        <f t="shared" si="36"/>
        <v>-0.64004876562023771</v>
      </c>
      <c r="H337" s="42">
        <f t="shared" si="37"/>
        <v>0.68627450980392168</v>
      </c>
      <c r="I337" s="42">
        <f t="shared" si="32"/>
        <v>5</v>
      </c>
      <c r="J337" s="42">
        <f t="shared" si="33"/>
        <v>7</v>
      </c>
      <c r="K337" s="42">
        <f t="shared" si="34"/>
        <v>3</v>
      </c>
    </row>
    <row r="338" spans="1:11" x14ac:dyDescent="0.25">
      <c r="A338" s="45" t="s">
        <v>310</v>
      </c>
      <c r="B338" s="42">
        <v>16480</v>
      </c>
      <c r="C338" s="42">
        <v>16578</v>
      </c>
      <c r="D338" s="42">
        <v>16457</v>
      </c>
      <c r="E338" s="42">
        <v>16493</v>
      </c>
      <c r="F338" s="42">
        <f t="shared" si="35"/>
        <v>0.73422330097087385</v>
      </c>
      <c r="G338" s="42">
        <f t="shared" si="36"/>
        <v>7.8883495145631061E-2</v>
      </c>
      <c r="H338" s="42">
        <f t="shared" si="37"/>
        <v>0.1074380165289256</v>
      </c>
      <c r="I338" s="42">
        <f t="shared" si="32"/>
        <v>4</v>
      </c>
      <c r="J338" s="42">
        <f t="shared" si="33"/>
        <v>2</v>
      </c>
      <c r="K338" s="42">
        <f t="shared" si="34"/>
        <v>2</v>
      </c>
    </row>
    <row r="339" spans="1:11" x14ac:dyDescent="0.25">
      <c r="A339" s="45" t="s">
        <v>311</v>
      </c>
      <c r="B339" s="42">
        <v>16466</v>
      </c>
      <c r="C339" s="42">
        <v>16483</v>
      </c>
      <c r="D339" s="42">
        <v>16353</v>
      </c>
      <c r="E339" s="42">
        <v>16394</v>
      </c>
      <c r="F339" s="42">
        <f t="shared" si="35"/>
        <v>0.78950564800194334</v>
      </c>
      <c r="G339" s="42">
        <f t="shared" si="36"/>
        <v>-0.43726466658569174</v>
      </c>
      <c r="H339" s="42">
        <f t="shared" si="37"/>
        <v>0.55384615384615388</v>
      </c>
      <c r="I339" s="42">
        <f t="shared" si="32"/>
        <v>5</v>
      </c>
      <c r="J339" s="42">
        <f t="shared" si="33"/>
        <v>6</v>
      </c>
      <c r="K339" s="42">
        <f t="shared" si="34"/>
        <v>2</v>
      </c>
    </row>
    <row r="340" spans="1:11" x14ac:dyDescent="0.25">
      <c r="A340" s="45" t="s">
        <v>312</v>
      </c>
      <c r="B340" s="42">
        <v>16653</v>
      </c>
      <c r="C340" s="42">
        <v>16698</v>
      </c>
      <c r="D340" s="42">
        <v>16556</v>
      </c>
      <c r="E340" s="42">
        <v>16668</v>
      </c>
      <c r="F340" s="42">
        <f t="shared" si="35"/>
        <v>0.85269921335495102</v>
      </c>
      <c r="G340" s="42">
        <f t="shared" si="36"/>
        <v>9.0073860565663841E-2</v>
      </c>
      <c r="H340" s="42">
        <f t="shared" si="37"/>
        <v>0.10563380281690141</v>
      </c>
      <c r="I340" s="42">
        <f t="shared" si="32"/>
        <v>5</v>
      </c>
      <c r="J340" s="42">
        <f t="shared" si="33"/>
        <v>2</v>
      </c>
      <c r="K340" s="42">
        <f t="shared" si="34"/>
        <v>2</v>
      </c>
    </row>
    <row r="341" spans="1:11" x14ac:dyDescent="0.25">
      <c r="A341" s="45" t="s">
        <v>313</v>
      </c>
      <c r="B341" s="42">
        <v>16665</v>
      </c>
      <c r="C341" s="42">
        <v>16788</v>
      </c>
      <c r="D341" s="42">
        <v>16637</v>
      </c>
      <c r="E341" s="42">
        <v>16770</v>
      </c>
      <c r="F341" s="42">
        <f t="shared" si="35"/>
        <v>0.9060906090609061</v>
      </c>
      <c r="G341" s="42">
        <f t="shared" si="36"/>
        <v>0.63006300630063006</v>
      </c>
      <c r="H341" s="42">
        <f t="shared" si="37"/>
        <v>0.69536423841059603</v>
      </c>
      <c r="I341" s="42">
        <f t="shared" si="32"/>
        <v>5</v>
      </c>
      <c r="J341" s="42">
        <f t="shared" si="33"/>
        <v>7</v>
      </c>
      <c r="K341" s="42">
        <f t="shared" si="34"/>
        <v>3</v>
      </c>
    </row>
    <row r="342" spans="1:11" x14ac:dyDescent="0.25">
      <c r="A342" s="45" t="s">
        <v>314</v>
      </c>
      <c r="B342" s="42">
        <v>16775</v>
      </c>
      <c r="C342" s="42">
        <v>16784</v>
      </c>
      <c r="D342" s="42">
        <v>16640</v>
      </c>
      <c r="E342" s="42">
        <v>16650</v>
      </c>
      <c r="F342" s="42">
        <f t="shared" si="35"/>
        <v>0.85842026825633377</v>
      </c>
      <c r="G342" s="42">
        <f t="shared" si="36"/>
        <v>-0.7451564828614009</v>
      </c>
      <c r="H342" s="42">
        <f t="shared" si="37"/>
        <v>0.86805555555555558</v>
      </c>
      <c r="I342" s="42">
        <f t="shared" si="32"/>
        <v>5</v>
      </c>
      <c r="J342" s="42">
        <f t="shared" si="33"/>
        <v>9</v>
      </c>
      <c r="K342" s="42">
        <f t="shared" si="34"/>
        <v>3</v>
      </c>
    </row>
    <row r="343" spans="1:11" x14ac:dyDescent="0.25">
      <c r="A343" s="45" t="s">
        <v>315</v>
      </c>
      <c r="B343" s="42">
        <v>16857</v>
      </c>
      <c r="C343" s="42">
        <v>16859</v>
      </c>
      <c r="D343" s="42">
        <v>16676</v>
      </c>
      <c r="E343" s="42">
        <v>16736</v>
      </c>
      <c r="F343" s="42">
        <f t="shared" si="35"/>
        <v>1.0856024203594945</v>
      </c>
      <c r="G343" s="42">
        <f t="shared" si="36"/>
        <v>-0.71780269324316304</v>
      </c>
      <c r="H343" s="42">
        <f t="shared" si="37"/>
        <v>0.66120218579234968</v>
      </c>
      <c r="I343" s="42">
        <f t="shared" si="32"/>
        <v>6</v>
      </c>
      <c r="J343" s="42">
        <f t="shared" si="33"/>
        <v>7</v>
      </c>
      <c r="K343" s="42">
        <f t="shared" si="34"/>
        <v>4</v>
      </c>
    </row>
    <row r="344" spans="1:11" x14ac:dyDescent="0.25">
      <c r="A344" s="45" t="s">
        <v>316</v>
      </c>
      <c r="B344" s="42">
        <v>16708</v>
      </c>
      <c r="C344" s="42">
        <v>16731</v>
      </c>
      <c r="D344" s="42">
        <v>16646</v>
      </c>
      <c r="E344" s="42">
        <v>16717</v>
      </c>
      <c r="F344" s="42">
        <f t="shared" si="35"/>
        <v>0.50873832894421833</v>
      </c>
      <c r="G344" s="42">
        <f t="shared" si="36"/>
        <v>5.3866411299976061E-2</v>
      </c>
      <c r="H344" s="42">
        <f t="shared" si="37"/>
        <v>0.10588235294117647</v>
      </c>
      <c r="I344" s="42">
        <f t="shared" si="32"/>
        <v>2</v>
      </c>
      <c r="J344" s="42">
        <f t="shared" si="33"/>
        <v>2</v>
      </c>
      <c r="K344" s="42">
        <f t="shared" si="34"/>
        <v>2</v>
      </c>
    </row>
    <row r="345" spans="1:11" x14ac:dyDescent="0.25">
      <c r="A345" s="45" t="s">
        <v>317</v>
      </c>
      <c r="B345" s="42">
        <v>16534</v>
      </c>
      <c r="C345" s="42">
        <v>16668</v>
      </c>
      <c r="D345" s="42">
        <v>16438</v>
      </c>
      <c r="E345" s="42">
        <v>16660</v>
      </c>
      <c r="F345" s="42">
        <f t="shared" si="35"/>
        <v>1.3910729406072335</v>
      </c>
      <c r="G345" s="42">
        <f t="shared" si="36"/>
        <v>0.76206604572396275</v>
      </c>
      <c r="H345" s="42">
        <f t="shared" si="37"/>
        <v>0.5478260869565218</v>
      </c>
      <c r="I345" s="42">
        <f t="shared" si="32"/>
        <v>8</v>
      </c>
      <c r="J345" s="42">
        <f t="shared" si="33"/>
        <v>6</v>
      </c>
      <c r="K345" s="42">
        <f t="shared" si="34"/>
        <v>1</v>
      </c>
    </row>
    <row r="346" spans="1:11" x14ac:dyDescent="0.25">
      <c r="A346" s="45" t="s">
        <v>318</v>
      </c>
      <c r="B346" s="42">
        <v>16436</v>
      </c>
      <c r="C346" s="42">
        <v>16484</v>
      </c>
      <c r="D346" s="42">
        <v>16381</v>
      </c>
      <c r="E346" s="42">
        <v>16457</v>
      </c>
      <c r="F346" s="42">
        <f t="shared" si="35"/>
        <v>0.62667315648576294</v>
      </c>
      <c r="G346" s="42">
        <f t="shared" si="36"/>
        <v>0.12776831345826234</v>
      </c>
      <c r="H346" s="42">
        <f t="shared" si="37"/>
        <v>0.20388349514563106</v>
      </c>
      <c r="I346" s="42">
        <f t="shared" si="32"/>
        <v>3</v>
      </c>
      <c r="J346" s="42">
        <f t="shared" si="33"/>
        <v>3</v>
      </c>
      <c r="K346" s="42">
        <f t="shared" si="34"/>
        <v>2</v>
      </c>
    </row>
    <row r="347" spans="1:11" x14ac:dyDescent="0.25">
      <c r="A347" s="45" t="s">
        <v>319</v>
      </c>
      <c r="B347" s="42">
        <v>16222</v>
      </c>
      <c r="C347" s="42">
        <v>16349</v>
      </c>
      <c r="D347" s="42">
        <v>16215</v>
      </c>
      <c r="E347" s="42">
        <v>16336</v>
      </c>
      <c r="F347" s="42">
        <f t="shared" si="35"/>
        <v>0.82603871285908026</v>
      </c>
      <c r="G347" s="42">
        <f t="shared" si="36"/>
        <v>0.70274935273085937</v>
      </c>
      <c r="H347" s="42">
        <f t="shared" si="37"/>
        <v>0.85074626865671643</v>
      </c>
      <c r="I347" s="42">
        <f t="shared" si="32"/>
        <v>5</v>
      </c>
      <c r="J347" s="42">
        <f t="shared" si="33"/>
        <v>9</v>
      </c>
      <c r="K347" s="42">
        <f t="shared" si="34"/>
        <v>3</v>
      </c>
    </row>
    <row r="348" spans="1:11" x14ac:dyDescent="0.25">
      <c r="A348" s="45" t="s">
        <v>320</v>
      </c>
      <c r="B348" s="42">
        <v>16428</v>
      </c>
      <c r="C348" s="42">
        <v>16444</v>
      </c>
      <c r="D348" s="42">
        <v>16282</v>
      </c>
      <c r="E348" s="42">
        <v>16305</v>
      </c>
      <c r="F348" s="42">
        <f t="shared" si="35"/>
        <v>0.98612125639152659</v>
      </c>
      <c r="G348" s="42">
        <f t="shared" si="36"/>
        <v>-0.7487216946676406</v>
      </c>
      <c r="H348" s="42">
        <f t="shared" si="37"/>
        <v>0.7592592592592593</v>
      </c>
      <c r="I348" s="42">
        <f t="shared" si="32"/>
        <v>5</v>
      </c>
      <c r="J348" s="42">
        <f t="shared" si="33"/>
        <v>8</v>
      </c>
      <c r="K348" s="42">
        <f t="shared" si="34"/>
        <v>3</v>
      </c>
    </row>
    <row r="349" spans="1:11" x14ac:dyDescent="0.25">
      <c r="A349" s="45" t="s">
        <v>321</v>
      </c>
      <c r="B349" s="42">
        <v>16570</v>
      </c>
      <c r="C349" s="42">
        <v>16584</v>
      </c>
      <c r="D349" s="42">
        <v>16457</v>
      </c>
      <c r="E349" s="42">
        <v>16511</v>
      </c>
      <c r="F349" s="42">
        <f t="shared" si="35"/>
        <v>0.76644538322269162</v>
      </c>
      <c r="G349" s="42">
        <f t="shared" si="36"/>
        <v>-0.35606517803258902</v>
      </c>
      <c r="H349" s="42">
        <f t="shared" si="37"/>
        <v>0.46456692913385828</v>
      </c>
      <c r="I349" s="42">
        <f t="shared" si="32"/>
        <v>4</v>
      </c>
      <c r="J349" s="42">
        <f t="shared" si="33"/>
        <v>5</v>
      </c>
      <c r="K349" s="42">
        <f t="shared" si="34"/>
        <v>2</v>
      </c>
    </row>
    <row r="350" spans="1:11" x14ac:dyDescent="0.25">
      <c r="A350" s="45" t="s">
        <v>322</v>
      </c>
      <c r="B350" s="42">
        <v>16353</v>
      </c>
      <c r="C350" s="42">
        <v>16448</v>
      </c>
      <c r="D350" s="42">
        <v>16313</v>
      </c>
      <c r="E350" s="42">
        <v>16428</v>
      </c>
      <c r="F350" s="42">
        <f t="shared" si="35"/>
        <v>0.82553659878921293</v>
      </c>
      <c r="G350" s="42">
        <f t="shared" si="36"/>
        <v>0.458631443771785</v>
      </c>
      <c r="H350" s="42">
        <f t="shared" si="37"/>
        <v>0.55555555555555558</v>
      </c>
      <c r="I350" s="42">
        <f t="shared" si="32"/>
        <v>5</v>
      </c>
      <c r="J350" s="42">
        <f t="shared" si="33"/>
        <v>6</v>
      </c>
      <c r="K350" s="42">
        <f t="shared" si="34"/>
        <v>2</v>
      </c>
    </row>
    <row r="351" spans="1:11" x14ac:dyDescent="0.25">
      <c r="A351" s="45" t="s">
        <v>323</v>
      </c>
      <c r="B351" s="42">
        <v>16320</v>
      </c>
      <c r="C351" s="42">
        <v>16354</v>
      </c>
      <c r="D351" s="42">
        <v>16226</v>
      </c>
      <c r="E351" s="42">
        <v>16326</v>
      </c>
      <c r="F351" s="42">
        <f t="shared" si="35"/>
        <v>0.78431372549019607</v>
      </c>
      <c r="G351" s="42">
        <f t="shared" si="36"/>
        <v>3.6764705882352942E-2</v>
      </c>
      <c r="H351" s="42">
        <f t="shared" si="37"/>
        <v>4.6875E-2</v>
      </c>
      <c r="I351" s="42">
        <f t="shared" si="32"/>
        <v>5</v>
      </c>
      <c r="J351" s="42">
        <f t="shared" si="33"/>
        <v>1</v>
      </c>
      <c r="K351" s="42">
        <f t="shared" si="34"/>
        <v>2</v>
      </c>
    </row>
    <row r="352" spans="1:11" x14ac:dyDescent="0.25">
      <c r="A352" s="45" t="s">
        <v>324</v>
      </c>
      <c r="B352" s="42">
        <v>16280</v>
      </c>
      <c r="C352" s="42">
        <v>16343</v>
      </c>
      <c r="D352" s="42">
        <v>16198</v>
      </c>
      <c r="E352" s="42">
        <v>16234</v>
      </c>
      <c r="F352" s="42">
        <f t="shared" si="35"/>
        <v>0.89066339066339073</v>
      </c>
      <c r="G352" s="42">
        <f t="shared" si="36"/>
        <v>-0.28255528255528256</v>
      </c>
      <c r="H352" s="42">
        <f t="shared" si="37"/>
        <v>0.3172413793103448</v>
      </c>
      <c r="I352" s="42">
        <f t="shared" si="32"/>
        <v>5</v>
      </c>
      <c r="J352" s="42">
        <f t="shared" si="33"/>
        <v>4</v>
      </c>
      <c r="K352" s="42">
        <f t="shared" si="34"/>
        <v>2</v>
      </c>
    </row>
    <row r="353" spans="1:11" x14ac:dyDescent="0.25">
      <c r="A353" s="45" t="s">
        <v>325</v>
      </c>
      <c r="B353" s="42">
        <v>16466</v>
      </c>
      <c r="C353" s="42">
        <v>16470</v>
      </c>
      <c r="D353" s="42">
        <v>16368</v>
      </c>
      <c r="E353" s="42">
        <v>16466</v>
      </c>
      <c r="F353" s="42">
        <f t="shared" si="35"/>
        <v>0.61945827766306327</v>
      </c>
      <c r="G353" s="42">
        <f t="shared" si="36"/>
        <v>0</v>
      </c>
      <c r="H353" s="42">
        <f t="shared" si="37"/>
        <v>0</v>
      </c>
      <c r="I353" s="42">
        <f t="shared" si="32"/>
        <v>3</v>
      </c>
      <c r="J353" s="42">
        <f t="shared" si="33"/>
        <v>1</v>
      </c>
      <c r="K353" s="42">
        <f t="shared" si="34"/>
        <v>2</v>
      </c>
    </row>
    <row r="354" spans="1:11" x14ac:dyDescent="0.25">
      <c r="A354" s="45" t="s">
        <v>326</v>
      </c>
      <c r="B354" s="42">
        <v>16345</v>
      </c>
      <c r="C354" s="42">
        <v>16402</v>
      </c>
      <c r="D354" s="42">
        <v>16313</v>
      </c>
      <c r="E354" s="42">
        <v>16343</v>
      </c>
      <c r="F354" s="42">
        <f t="shared" si="35"/>
        <v>0.54450902416641167</v>
      </c>
      <c r="G354" s="42">
        <f t="shared" si="36"/>
        <v>-1.2236157846436219E-2</v>
      </c>
      <c r="H354" s="42">
        <f t="shared" si="37"/>
        <v>2.2471910112359553E-2</v>
      </c>
      <c r="I354" s="42">
        <f t="shared" si="32"/>
        <v>2</v>
      </c>
      <c r="J354" s="42">
        <f t="shared" si="33"/>
        <v>1</v>
      </c>
      <c r="K354" s="42">
        <f t="shared" si="34"/>
        <v>2</v>
      </c>
    </row>
    <row r="355" spans="1:11" x14ac:dyDescent="0.25">
      <c r="A355" s="45" t="s">
        <v>327</v>
      </c>
      <c r="B355" s="42">
        <v>16297</v>
      </c>
      <c r="C355" s="42">
        <v>16338</v>
      </c>
      <c r="D355" s="42">
        <v>16217</v>
      </c>
      <c r="E355" s="42">
        <v>16220</v>
      </c>
      <c r="F355" s="42">
        <f t="shared" si="35"/>
        <v>0.74246793888445728</v>
      </c>
      <c r="G355" s="42">
        <f t="shared" si="36"/>
        <v>-0.47247959747192736</v>
      </c>
      <c r="H355" s="42">
        <f t="shared" si="37"/>
        <v>0.63636363636363635</v>
      </c>
      <c r="I355" s="42">
        <f t="shared" si="32"/>
        <v>4</v>
      </c>
      <c r="J355" s="42">
        <f t="shared" si="33"/>
        <v>7</v>
      </c>
      <c r="K355" s="42">
        <f t="shared" si="34"/>
        <v>3</v>
      </c>
    </row>
    <row r="356" spans="1:11" x14ac:dyDescent="0.25">
      <c r="A356" s="45" t="s">
        <v>328</v>
      </c>
      <c r="B356" s="42">
        <v>16577</v>
      </c>
      <c r="C356" s="42">
        <v>16651</v>
      </c>
      <c r="D356" s="42">
        <v>16504</v>
      </c>
      <c r="E356" s="42">
        <v>16520</v>
      </c>
      <c r="F356" s="42">
        <f t="shared" si="35"/>
        <v>0.88677082704952648</v>
      </c>
      <c r="G356" s="42">
        <f t="shared" si="36"/>
        <v>-0.34384991252940822</v>
      </c>
      <c r="H356" s="42">
        <f t="shared" si="37"/>
        <v>0.38775510204081631</v>
      </c>
      <c r="I356" s="42">
        <f t="shared" si="32"/>
        <v>5</v>
      </c>
      <c r="J356" s="42">
        <f t="shared" si="33"/>
        <v>4</v>
      </c>
      <c r="K356" s="42">
        <f t="shared" si="34"/>
        <v>2</v>
      </c>
    </row>
    <row r="357" spans="1:11" x14ac:dyDescent="0.25">
      <c r="A357" s="45" t="s">
        <v>329</v>
      </c>
      <c r="B357" s="42">
        <v>16613</v>
      </c>
      <c r="C357" s="42">
        <v>16642</v>
      </c>
      <c r="D357" s="42">
        <v>16529</v>
      </c>
      <c r="E357" s="42">
        <v>16612</v>
      </c>
      <c r="F357" s="42">
        <f t="shared" si="35"/>
        <v>0.68019021248419909</v>
      </c>
      <c r="G357" s="42">
        <f t="shared" si="36"/>
        <v>-6.0193824113645945E-3</v>
      </c>
      <c r="H357" s="42">
        <f t="shared" si="37"/>
        <v>8.8495575221238954E-3</v>
      </c>
      <c r="I357" s="42">
        <f t="shared" si="32"/>
        <v>3</v>
      </c>
      <c r="J357" s="42">
        <f t="shared" si="33"/>
        <v>1</v>
      </c>
      <c r="K357" s="42">
        <f t="shared" si="34"/>
        <v>2</v>
      </c>
    </row>
    <row r="358" spans="1:11" x14ac:dyDescent="0.25">
      <c r="A358" s="45" t="s">
        <v>330</v>
      </c>
      <c r="B358" s="42">
        <v>16703</v>
      </c>
      <c r="C358" s="42">
        <v>16747</v>
      </c>
      <c r="D358" s="42">
        <v>16650</v>
      </c>
      <c r="E358" s="42">
        <v>16724</v>
      </c>
      <c r="F358" s="42">
        <f t="shared" si="35"/>
        <v>0.58073399988026098</v>
      </c>
      <c r="G358" s="42">
        <f t="shared" si="36"/>
        <v>0.12572591749985032</v>
      </c>
      <c r="H358" s="42">
        <f t="shared" si="37"/>
        <v>0.21649484536082475</v>
      </c>
      <c r="I358" s="42">
        <f t="shared" si="32"/>
        <v>2</v>
      </c>
      <c r="J358" s="42">
        <f t="shared" si="33"/>
        <v>3</v>
      </c>
      <c r="K358" s="42">
        <f t="shared" si="34"/>
        <v>2</v>
      </c>
    </row>
    <row r="359" spans="1:11" x14ac:dyDescent="0.25">
      <c r="A359" s="45" t="s">
        <v>331</v>
      </c>
      <c r="B359" s="42">
        <v>16904</v>
      </c>
      <c r="C359" s="42">
        <v>16906</v>
      </c>
      <c r="D359" s="42">
        <v>16711</v>
      </c>
      <c r="E359" s="42">
        <v>16722</v>
      </c>
      <c r="F359" s="42">
        <f t="shared" si="35"/>
        <v>1.1535731187884524</v>
      </c>
      <c r="G359" s="42">
        <f t="shared" si="36"/>
        <v>-1.0766682442025557</v>
      </c>
      <c r="H359" s="42">
        <f t="shared" si="37"/>
        <v>0.93333333333333346</v>
      </c>
      <c r="I359" s="42">
        <f t="shared" si="32"/>
        <v>7</v>
      </c>
      <c r="J359" s="42">
        <f t="shared" si="33"/>
        <v>10</v>
      </c>
      <c r="K359" s="42">
        <f t="shared" si="34"/>
        <v>4</v>
      </c>
    </row>
    <row r="360" spans="1:11" x14ac:dyDescent="0.25">
      <c r="A360" s="45" t="s">
        <v>332</v>
      </c>
      <c r="B360" s="42">
        <v>16838</v>
      </c>
      <c r="C360" s="42">
        <v>16875</v>
      </c>
      <c r="D360" s="42">
        <v>16805</v>
      </c>
      <c r="E360" s="42">
        <v>16829</v>
      </c>
      <c r="F360" s="42">
        <f t="shared" si="35"/>
        <v>0.41572633329374037</v>
      </c>
      <c r="G360" s="42">
        <f t="shared" si="36"/>
        <v>-5.3450528566338043E-2</v>
      </c>
      <c r="H360" s="42">
        <f t="shared" si="37"/>
        <v>0.12857142857142856</v>
      </c>
      <c r="I360" s="42">
        <f t="shared" si="32"/>
        <v>1</v>
      </c>
      <c r="J360" s="42">
        <f t="shared" si="33"/>
        <v>2</v>
      </c>
      <c r="K360" s="42">
        <f t="shared" si="34"/>
        <v>2</v>
      </c>
    </row>
    <row r="361" spans="1:11" x14ac:dyDescent="0.25">
      <c r="A361" s="45" t="s">
        <v>333</v>
      </c>
      <c r="B361" s="42">
        <v>16582</v>
      </c>
      <c r="C361" s="42">
        <v>16666</v>
      </c>
      <c r="D361" s="42">
        <v>16550</v>
      </c>
      <c r="E361" s="42">
        <v>16643</v>
      </c>
      <c r="F361" s="42">
        <f t="shared" si="35"/>
        <v>0.69955373296345436</v>
      </c>
      <c r="G361" s="42">
        <f t="shared" si="36"/>
        <v>0.36786877336871304</v>
      </c>
      <c r="H361" s="42">
        <f t="shared" si="37"/>
        <v>0.52586206896551724</v>
      </c>
      <c r="I361" s="42">
        <f t="shared" si="32"/>
        <v>4</v>
      </c>
      <c r="J361" s="42">
        <f t="shared" si="33"/>
        <v>6</v>
      </c>
      <c r="K361" s="42">
        <f t="shared" si="34"/>
        <v>2</v>
      </c>
    </row>
    <row r="362" spans="1:11" x14ac:dyDescent="0.25">
      <c r="A362" s="45" t="s">
        <v>334</v>
      </c>
      <c r="B362" s="42">
        <v>16593</v>
      </c>
      <c r="C362" s="42">
        <v>16607</v>
      </c>
      <c r="D362" s="42">
        <v>16520</v>
      </c>
      <c r="E362" s="42">
        <v>16547</v>
      </c>
      <c r="F362" s="42">
        <f t="shared" si="35"/>
        <v>0.5243174832760803</v>
      </c>
      <c r="G362" s="42">
        <f t="shared" si="36"/>
        <v>-0.27722533598505394</v>
      </c>
      <c r="H362" s="42">
        <f t="shared" si="37"/>
        <v>0.52873563218390807</v>
      </c>
      <c r="I362" s="42">
        <f t="shared" si="32"/>
        <v>2</v>
      </c>
      <c r="J362" s="42">
        <f t="shared" si="33"/>
        <v>6</v>
      </c>
      <c r="K362" s="42">
        <f t="shared" si="34"/>
        <v>2</v>
      </c>
    </row>
    <row r="363" spans="1:11" x14ac:dyDescent="0.25">
      <c r="A363" s="45" t="s">
        <v>335</v>
      </c>
      <c r="B363" s="42">
        <v>16435</v>
      </c>
      <c r="C363" s="42">
        <v>16503</v>
      </c>
      <c r="D363" s="42">
        <v>16423</v>
      </c>
      <c r="E363" s="42">
        <v>16491</v>
      </c>
      <c r="F363" s="42">
        <f t="shared" si="35"/>
        <v>0.48676604806814722</v>
      </c>
      <c r="G363" s="42">
        <f t="shared" si="36"/>
        <v>0.34073623364770311</v>
      </c>
      <c r="H363" s="42">
        <f t="shared" si="37"/>
        <v>0.70000000000000018</v>
      </c>
      <c r="I363" s="42">
        <f t="shared" si="32"/>
        <v>2</v>
      </c>
      <c r="J363" s="42">
        <f t="shared" si="33"/>
        <v>8</v>
      </c>
      <c r="K363" s="42">
        <f t="shared" si="34"/>
        <v>3</v>
      </c>
    </row>
    <row r="364" spans="1:11" x14ac:dyDescent="0.25">
      <c r="A364" s="45" t="s">
        <v>336</v>
      </c>
      <c r="B364" s="42">
        <v>16573</v>
      </c>
      <c r="C364" s="42">
        <v>16598</v>
      </c>
      <c r="D364" s="42">
        <v>16525</v>
      </c>
      <c r="E364" s="42">
        <v>16570</v>
      </c>
      <c r="F364" s="42">
        <f t="shared" si="35"/>
        <v>0.44047547215350263</v>
      </c>
      <c r="G364" s="42">
        <f t="shared" si="36"/>
        <v>-1.8101731732335726E-2</v>
      </c>
      <c r="H364" s="42">
        <f t="shared" si="37"/>
        <v>4.1095890410958909E-2</v>
      </c>
      <c r="I364" s="42">
        <f t="shared" si="32"/>
        <v>1</v>
      </c>
      <c r="J364" s="42">
        <f t="shared" si="33"/>
        <v>1</v>
      </c>
      <c r="K364" s="42">
        <f t="shared" si="34"/>
        <v>2</v>
      </c>
    </row>
    <row r="365" spans="1:11" x14ac:dyDescent="0.25">
      <c r="A365" s="45" t="s">
        <v>337</v>
      </c>
      <c r="B365" s="42">
        <v>16563</v>
      </c>
      <c r="C365" s="42">
        <v>16588</v>
      </c>
      <c r="D365" s="42">
        <v>16464</v>
      </c>
      <c r="E365" s="42">
        <v>16515</v>
      </c>
      <c r="F365" s="42">
        <f t="shared" si="35"/>
        <v>0.74865664432771839</v>
      </c>
      <c r="G365" s="42">
        <f t="shared" si="36"/>
        <v>-0.2898025719978265</v>
      </c>
      <c r="H365" s="42">
        <f t="shared" si="37"/>
        <v>0.38709677419354843</v>
      </c>
      <c r="I365" s="42">
        <f t="shared" si="32"/>
        <v>4</v>
      </c>
      <c r="J365" s="42">
        <f t="shared" si="33"/>
        <v>4</v>
      </c>
      <c r="K365" s="42">
        <f t="shared" si="34"/>
        <v>2</v>
      </c>
    </row>
    <row r="366" spans="1:11" x14ac:dyDescent="0.25">
      <c r="A366" s="45" t="s">
        <v>338</v>
      </c>
      <c r="B366" s="42">
        <v>16710</v>
      </c>
      <c r="C366" s="42">
        <v>16710</v>
      </c>
      <c r="D366" s="42">
        <v>16568</v>
      </c>
      <c r="E366" s="42">
        <v>16609</v>
      </c>
      <c r="F366" s="42">
        <f t="shared" si="35"/>
        <v>0.84979054458408143</v>
      </c>
      <c r="G366" s="42">
        <f t="shared" si="36"/>
        <v>-0.60442848593656495</v>
      </c>
      <c r="H366" s="42">
        <f t="shared" si="37"/>
        <v>0.71126760563380276</v>
      </c>
      <c r="I366" s="42">
        <f t="shared" si="32"/>
        <v>5</v>
      </c>
      <c r="J366" s="42">
        <f t="shared" si="33"/>
        <v>8</v>
      </c>
      <c r="K366" s="42">
        <f t="shared" si="34"/>
        <v>3</v>
      </c>
    </row>
    <row r="367" spans="1:11" x14ac:dyDescent="0.25">
      <c r="A367" s="45" t="s">
        <v>339</v>
      </c>
      <c r="B367" s="42">
        <v>16738</v>
      </c>
      <c r="C367" s="42">
        <v>16782</v>
      </c>
      <c r="D367" s="42">
        <v>16691</v>
      </c>
      <c r="E367" s="42">
        <v>16748</v>
      </c>
      <c r="F367" s="42">
        <f t="shared" si="35"/>
        <v>0.54367307922093444</v>
      </c>
      <c r="G367" s="42">
        <f t="shared" si="36"/>
        <v>5.9744294419882903E-2</v>
      </c>
      <c r="H367" s="42">
        <f t="shared" si="37"/>
        <v>0.10989010989010989</v>
      </c>
      <c r="I367" s="42">
        <f t="shared" si="32"/>
        <v>2</v>
      </c>
      <c r="J367" s="42">
        <f t="shared" si="33"/>
        <v>2</v>
      </c>
      <c r="K367" s="42">
        <f t="shared" si="34"/>
        <v>2</v>
      </c>
    </row>
    <row r="368" spans="1:11" x14ac:dyDescent="0.25">
      <c r="A368" s="45" t="s">
        <v>340</v>
      </c>
      <c r="B368" s="42">
        <v>16788</v>
      </c>
      <c r="C368" s="42">
        <v>16792</v>
      </c>
      <c r="D368" s="42">
        <v>16724</v>
      </c>
      <c r="E368" s="42">
        <v>16747</v>
      </c>
      <c r="F368" s="42">
        <f t="shared" si="35"/>
        <v>0.40505122706695257</v>
      </c>
      <c r="G368" s="42">
        <f t="shared" si="36"/>
        <v>-0.24422206337860378</v>
      </c>
      <c r="H368" s="42">
        <f t="shared" si="37"/>
        <v>0.60294117647058831</v>
      </c>
      <c r="I368" s="42">
        <f t="shared" si="32"/>
        <v>1</v>
      </c>
      <c r="J368" s="42">
        <f t="shared" si="33"/>
        <v>7</v>
      </c>
      <c r="K368" s="42">
        <f t="shared" si="34"/>
        <v>3</v>
      </c>
    </row>
    <row r="369" spans="1:11" x14ac:dyDescent="0.25">
      <c r="A369" s="45" t="s">
        <v>341</v>
      </c>
      <c r="B369" s="42">
        <v>16633</v>
      </c>
      <c r="C369" s="42">
        <v>16681</v>
      </c>
      <c r="D369" s="42">
        <v>16572</v>
      </c>
      <c r="E369" s="42">
        <v>16621</v>
      </c>
      <c r="F369" s="42">
        <f t="shared" si="35"/>
        <v>0.65532375398304576</v>
      </c>
      <c r="G369" s="42">
        <f t="shared" si="36"/>
        <v>-7.2145734383454577E-2</v>
      </c>
      <c r="H369" s="42">
        <f t="shared" si="37"/>
        <v>0.11009174311926605</v>
      </c>
      <c r="I369" s="42">
        <f t="shared" si="32"/>
        <v>3</v>
      </c>
      <c r="J369" s="42">
        <f t="shared" si="33"/>
        <v>2</v>
      </c>
      <c r="K369" s="42">
        <f t="shared" si="34"/>
        <v>2</v>
      </c>
    </row>
    <row r="370" spans="1:11" x14ac:dyDescent="0.25">
      <c r="A370" s="45" t="s">
        <v>342</v>
      </c>
      <c r="B370" s="42">
        <v>16614</v>
      </c>
      <c r="C370" s="42">
        <v>16669</v>
      </c>
      <c r="D370" s="42">
        <v>16534</v>
      </c>
      <c r="E370" s="42">
        <v>16564</v>
      </c>
      <c r="F370" s="42">
        <f t="shared" si="35"/>
        <v>0.81256771397616467</v>
      </c>
      <c r="G370" s="42">
        <f t="shared" si="36"/>
        <v>-0.30095100517635731</v>
      </c>
      <c r="H370" s="42">
        <f t="shared" si="37"/>
        <v>0.37037037037037041</v>
      </c>
      <c r="I370" s="42">
        <f t="shared" si="32"/>
        <v>5</v>
      </c>
      <c r="J370" s="42">
        <f t="shared" si="33"/>
        <v>4</v>
      </c>
      <c r="K370" s="42">
        <f t="shared" si="34"/>
        <v>2</v>
      </c>
    </row>
    <row r="371" spans="1:11" x14ac:dyDescent="0.25">
      <c r="A371" s="45" t="s">
        <v>343</v>
      </c>
      <c r="B371" s="42">
        <v>16715</v>
      </c>
      <c r="C371" s="42">
        <v>16747</v>
      </c>
      <c r="D371" s="42">
        <v>16672</v>
      </c>
      <c r="E371" s="42">
        <v>16729</v>
      </c>
      <c r="F371" s="42">
        <f t="shared" si="35"/>
        <v>0.44869877355668564</v>
      </c>
      <c r="G371" s="42">
        <f t="shared" si="36"/>
        <v>8.3757104397247983E-2</v>
      </c>
      <c r="H371" s="42">
        <f t="shared" si="37"/>
        <v>0.18666666666666668</v>
      </c>
      <c r="I371" s="42">
        <f t="shared" si="32"/>
        <v>1</v>
      </c>
      <c r="J371" s="42">
        <f t="shared" si="33"/>
        <v>2</v>
      </c>
      <c r="K371" s="42">
        <f t="shared" si="34"/>
        <v>2</v>
      </c>
    </row>
    <row r="372" spans="1:11" x14ac:dyDescent="0.25">
      <c r="A372" s="45" t="s">
        <v>344</v>
      </c>
      <c r="B372" s="42">
        <v>16633</v>
      </c>
      <c r="C372" s="42">
        <v>16733</v>
      </c>
      <c r="D372" s="42">
        <v>16585</v>
      </c>
      <c r="E372" s="42">
        <v>16730</v>
      </c>
      <c r="F372" s="42">
        <f t="shared" si="35"/>
        <v>0.88979739072927311</v>
      </c>
      <c r="G372" s="42">
        <f t="shared" si="36"/>
        <v>0.58317801959959126</v>
      </c>
      <c r="H372" s="42">
        <f t="shared" si="37"/>
        <v>0.65540540540540548</v>
      </c>
      <c r="I372" s="42">
        <f t="shared" si="32"/>
        <v>5</v>
      </c>
      <c r="J372" s="42">
        <f t="shared" si="33"/>
        <v>7</v>
      </c>
      <c r="K372" s="42">
        <f t="shared" si="34"/>
        <v>3</v>
      </c>
    </row>
    <row r="373" spans="1:11" x14ac:dyDescent="0.25">
      <c r="A373" s="45" t="s">
        <v>345</v>
      </c>
      <c r="B373" s="42">
        <v>16501</v>
      </c>
      <c r="C373" s="42">
        <v>16584</v>
      </c>
      <c r="D373" s="42">
        <v>16470</v>
      </c>
      <c r="E373" s="42">
        <v>16572</v>
      </c>
      <c r="F373" s="42">
        <f t="shared" si="35"/>
        <v>0.69086722016847468</v>
      </c>
      <c r="G373" s="42">
        <f t="shared" si="36"/>
        <v>0.43027695291194479</v>
      </c>
      <c r="H373" s="42">
        <f t="shared" si="37"/>
        <v>0.6228070175438597</v>
      </c>
      <c r="I373" s="42">
        <f t="shared" si="32"/>
        <v>4</v>
      </c>
      <c r="J373" s="42">
        <f t="shared" si="33"/>
        <v>7</v>
      </c>
      <c r="K373" s="42">
        <f t="shared" si="34"/>
        <v>3</v>
      </c>
    </row>
    <row r="374" spans="1:11" x14ac:dyDescent="0.25">
      <c r="A374" s="45" t="s">
        <v>346</v>
      </c>
      <c r="B374" s="42">
        <v>16391</v>
      </c>
      <c r="C374" s="42">
        <v>16507</v>
      </c>
      <c r="D374" s="42">
        <v>16362</v>
      </c>
      <c r="E374" s="42">
        <v>16472</v>
      </c>
      <c r="F374" s="42">
        <f t="shared" si="35"/>
        <v>0.88463181013971082</v>
      </c>
      <c r="G374" s="42">
        <f t="shared" si="36"/>
        <v>0.49417363187114882</v>
      </c>
      <c r="H374" s="42">
        <f t="shared" si="37"/>
        <v>0.55862068965517242</v>
      </c>
      <c r="I374" s="42">
        <f t="shared" si="32"/>
        <v>5</v>
      </c>
      <c r="J374" s="42">
        <f t="shared" si="33"/>
        <v>6</v>
      </c>
      <c r="K374" s="42">
        <f t="shared" si="34"/>
        <v>2</v>
      </c>
    </row>
    <row r="375" spans="1:11" x14ac:dyDescent="0.25">
      <c r="A375" s="45" t="s">
        <v>347</v>
      </c>
      <c r="B375" s="42">
        <v>16754</v>
      </c>
      <c r="C375" s="42">
        <v>16774</v>
      </c>
      <c r="D375" s="42">
        <v>16523</v>
      </c>
      <c r="E375" s="42">
        <v>16543</v>
      </c>
      <c r="F375" s="42">
        <f t="shared" si="35"/>
        <v>1.4981496955950817</v>
      </c>
      <c r="G375" s="42">
        <f t="shared" si="36"/>
        <v>-1.259400740121762</v>
      </c>
      <c r="H375" s="42">
        <f t="shared" si="37"/>
        <v>0.84063745019920322</v>
      </c>
      <c r="I375" s="42">
        <f t="shared" si="32"/>
        <v>8</v>
      </c>
      <c r="J375" s="42">
        <f t="shared" si="33"/>
        <v>9</v>
      </c>
      <c r="K375" s="42">
        <f t="shared" si="34"/>
        <v>4</v>
      </c>
    </row>
    <row r="376" spans="1:11" x14ac:dyDescent="0.25">
      <c r="A376" s="45" t="s">
        <v>348</v>
      </c>
      <c r="B376" s="42">
        <v>16561</v>
      </c>
      <c r="C376" s="42">
        <v>16765</v>
      </c>
      <c r="D376" s="42">
        <v>16518</v>
      </c>
      <c r="E376" s="42">
        <v>16762</v>
      </c>
      <c r="F376" s="42">
        <f t="shared" si="35"/>
        <v>1.4914558299619587</v>
      </c>
      <c r="G376" s="42">
        <f t="shared" si="36"/>
        <v>1.2136948251917155</v>
      </c>
      <c r="H376" s="42">
        <f t="shared" si="37"/>
        <v>0.81376518218623484</v>
      </c>
      <c r="I376" s="42">
        <f t="shared" si="32"/>
        <v>8</v>
      </c>
      <c r="J376" s="42">
        <f t="shared" si="33"/>
        <v>9</v>
      </c>
      <c r="K376" s="42">
        <f t="shared" si="34"/>
        <v>4</v>
      </c>
    </row>
    <row r="377" spans="1:11" x14ac:dyDescent="0.25">
      <c r="A377" s="45" t="s">
        <v>349</v>
      </c>
      <c r="B377" s="42">
        <v>16433</v>
      </c>
      <c r="C377" s="42">
        <v>16472</v>
      </c>
      <c r="D377" s="42">
        <v>16334</v>
      </c>
      <c r="E377" s="42">
        <v>16374</v>
      </c>
      <c r="F377" s="42">
        <f t="shared" si="35"/>
        <v>0.83977362623988316</v>
      </c>
      <c r="G377" s="42">
        <f t="shared" si="36"/>
        <v>-0.3590336517982109</v>
      </c>
      <c r="H377" s="42">
        <f t="shared" si="37"/>
        <v>0.42753623188405793</v>
      </c>
      <c r="I377" s="42">
        <f t="shared" si="32"/>
        <v>5</v>
      </c>
      <c r="J377" s="42">
        <f t="shared" si="33"/>
        <v>5</v>
      </c>
      <c r="K377" s="42">
        <f t="shared" si="34"/>
        <v>2</v>
      </c>
    </row>
    <row r="378" spans="1:11" x14ac:dyDescent="0.25">
      <c r="A378" s="45" t="s">
        <v>350</v>
      </c>
      <c r="B378" s="42">
        <v>16341</v>
      </c>
      <c r="C378" s="42">
        <v>16484</v>
      </c>
      <c r="D378" s="42">
        <v>16335</v>
      </c>
      <c r="E378" s="42">
        <v>16474</v>
      </c>
      <c r="F378" s="42">
        <f t="shared" si="35"/>
        <v>0.91181690227036294</v>
      </c>
      <c r="G378" s="42">
        <f t="shared" si="36"/>
        <v>0.81390367786549167</v>
      </c>
      <c r="H378" s="42">
        <f t="shared" si="37"/>
        <v>0.89261744966442946</v>
      </c>
      <c r="I378" s="42">
        <f t="shared" si="32"/>
        <v>5</v>
      </c>
      <c r="J378" s="42">
        <f t="shared" si="33"/>
        <v>9</v>
      </c>
      <c r="K378" s="42">
        <f t="shared" si="34"/>
        <v>3</v>
      </c>
    </row>
    <row r="379" spans="1:11" x14ac:dyDescent="0.25">
      <c r="A379" s="45" t="s">
        <v>351</v>
      </c>
      <c r="B379" s="42">
        <v>16348</v>
      </c>
      <c r="C379" s="42">
        <v>16393</v>
      </c>
      <c r="D379" s="42">
        <v>16266</v>
      </c>
      <c r="E379" s="42">
        <v>16372</v>
      </c>
      <c r="F379" s="42">
        <f t="shared" si="35"/>
        <v>0.77685343772938587</v>
      </c>
      <c r="G379" s="42">
        <f t="shared" si="36"/>
        <v>0.14680694886224616</v>
      </c>
      <c r="H379" s="42">
        <f t="shared" si="37"/>
        <v>0.1889763779527559</v>
      </c>
      <c r="I379" s="42">
        <f t="shared" si="32"/>
        <v>4</v>
      </c>
      <c r="J379" s="42">
        <f t="shared" si="33"/>
        <v>2</v>
      </c>
      <c r="K379" s="42">
        <f t="shared" si="34"/>
        <v>2</v>
      </c>
    </row>
    <row r="380" spans="1:11" x14ac:dyDescent="0.25">
      <c r="A380" s="45" t="s">
        <v>352</v>
      </c>
      <c r="B380" s="42">
        <v>16502</v>
      </c>
      <c r="C380" s="42">
        <v>16545</v>
      </c>
      <c r="D380" s="42">
        <v>16389</v>
      </c>
      <c r="E380" s="42">
        <v>16400</v>
      </c>
      <c r="F380" s="42">
        <f t="shared" si="35"/>
        <v>0.94533995879287369</v>
      </c>
      <c r="G380" s="42">
        <f t="shared" si="36"/>
        <v>-0.61810689613380188</v>
      </c>
      <c r="H380" s="42">
        <f t="shared" si="37"/>
        <v>0.65384615384615363</v>
      </c>
      <c r="I380" s="42">
        <f t="shared" si="32"/>
        <v>5</v>
      </c>
      <c r="J380" s="42">
        <f t="shared" si="33"/>
        <v>7</v>
      </c>
      <c r="K380" s="42">
        <f t="shared" si="34"/>
        <v>3</v>
      </c>
    </row>
    <row r="381" spans="1:11" x14ac:dyDescent="0.25">
      <c r="A381" s="45" t="s">
        <v>353</v>
      </c>
      <c r="B381" s="42">
        <v>16380</v>
      </c>
      <c r="C381" s="42">
        <v>16443</v>
      </c>
      <c r="D381" s="42">
        <v>16305</v>
      </c>
      <c r="E381" s="42">
        <v>16318</v>
      </c>
      <c r="F381" s="42">
        <f t="shared" si="35"/>
        <v>0.8424908424908425</v>
      </c>
      <c r="G381" s="42">
        <f t="shared" si="36"/>
        <v>-0.3785103785103785</v>
      </c>
      <c r="H381" s="42">
        <f t="shared" si="37"/>
        <v>0.44927536231884058</v>
      </c>
      <c r="I381" s="42">
        <f t="shared" si="32"/>
        <v>5</v>
      </c>
      <c r="J381" s="42">
        <f t="shared" si="33"/>
        <v>5</v>
      </c>
      <c r="K381" s="42">
        <f t="shared" si="34"/>
        <v>2</v>
      </c>
    </row>
    <row r="382" spans="1:11" x14ac:dyDescent="0.25">
      <c r="A382" s="45" t="s">
        <v>354</v>
      </c>
      <c r="B382" s="42">
        <v>16420</v>
      </c>
      <c r="C382" s="42">
        <v>16438</v>
      </c>
      <c r="D382" s="42">
        <v>16324</v>
      </c>
      <c r="E382" s="42">
        <v>16335</v>
      </c>
      <c r="F382" s="42">
        <f t="shared" si="35"/>
        <v>0.69427527405602929</v>
      </c>
      <c r="G382" s="42">
        <f t="shared" si="36"/>
        <v>-0.51766138855054811</v>
      </c>
      <c r="H382" s="42">
        <f t="shared" si="37"/>
        <v>0.74561403508771928</v>
      </c>
      <c r="I382" s="42">
        <f t="shared" si="32"/>
        <v>4</v>
      </c>
      <c r="J382" s="42">
        <f t="shared" si="33"/>
        <v>8</v>
      </c>
      <c r="K382" s="42">
        <f t="shared" si="34"/>
        <v>3</v>
      </c>
    </row>
    <row r="383" spans="1:11" x14ac:dyDescent="0.25">
      <c r="A383" s="45" t="s">
        <v>355</v>
      </c>
      <c r="B383" s="42">
        <v>16374</v>
      </c>
      <c r="C383" s="42">
        <v>16484</v>
      </c>
      <c r="D383" s="42">
        <v>16332</v>
      </c>
      <c r="E383" s="42">
        <v>16476</v>
      </c>
      <c r="F383" s="42">
        <f t="shared" si="35"/>
        <v>0.92830096494442416</v>
      </c>
      <c r="G383" s="42">
        <f t="shared" si="36"/>
        <v>0.62293880542323199</v>
      </c>
      <c r="H383" s="42">
        <f t="shared" si="37"/>
        <v>0.67105263157894735</v>
      </c>
      <c r="I383" s="42">
        <f t="shared" si="32"/>
        <v>5</v>
      </c>
      <c r="J383" s="42">
        <f t="shared" si="33"/>
        <v>7</v>
      </c>
      <c r="K383" s="42">
        <f t="shared" si="34"/>
        <v>3</v>
      </c>
    </row>
    <row r="384" spans="1:11" x14ac:dyDescent="0.25">
      <c r="A384" s="45" t="s">
        <v>356</v>
      </c>
      <c r="B384" s="42">
        <v>16630</v>
      </c>
      <c r="C384" s="42">
        <v>16644</v>
      </c>
      <c r="D384" s="42">
        <v>16543</v>
      </c>
      <c r="E384" s="42">
        <v>16562</v>
      </c>
      <c r="F384" s="42">
        <f t="shared" si="35"/>
        <v>0.60733613950691523</v>
      </c>
      <c r="G384" s="42">
        <f t="shared" si="36"/>
        <v>-0.40889957907396274</v>
      </c>
      <c r="H384" s="42">
        <f t="shared" si="37"/>
        <v>0.67326732673267331</v>
      </c>
      <c r="I384" s="42">
        <f t="shared" si="32"/>
        <v>3</v>
      </c>
      <c r="J384" s="42">
        <f t="shared" si="33"/>
        <v>7</v>
      </c>
      <c r="K384" s="42">
        <f t="shared" si="34"/>
        <v>3</v>
      </c>
    </row>
    <row r="385" spans="1:11" x14ac:dyDescent="0.25">
      <c r="A385" s="45" t="s">
        <v>357</v>
      </c>
      <c r="B385" s="42">
        <v>16652</v>
      </c>
      <c r="C385" s="42">
        <v>16793</v>
      </c>
      <c r="D385" s="42">
        <v>16628</v>
      </c>
      <c r="E385" s="42">
        <v>16677</v>
      </c>
      <c r="F385" s="42">
        <f t="shared" si="35"/>
        <v>0.99087196733125149</v>
      </c>
      <c r="G385" s="42">
        <f t="shared" si="36"/>
        <v>0.15013211626231082</v>
      </c>
      <c r="H385" s="42">
        <f t="shared" si="37"/>
        <v>0.15151515151515149</v>
      </c>
      <c r="I385" s="42">
        <f t="shared" si="32"/>
        <v>5</v>
      </c>
      <c r="J385" s="42">
        <f t="shared" si="33"/>
        <v>2</v>
      </c>
      <c r="K385" s="42">
        <f t="shared" si="34"/>
        <v>2</v>
      </c>
    </row>
    <row r="386" spans="1:11" x14ac:dyDescent="0.25">
      <c r="A386" s="45" t="s">
        <v>358</v>
      </c>
      <c r="B386" s="42">
        <v>16863</v>
      </c>
      <c r="C386" s="42">
        <v>16917</v>
      </c>
      <c r="D386" s="42">
        <v>16733</v>
      </c>
      <c r="E386" s="42">
        <v>16776</v>
      </c>
      <c r="F386" s="42">
        <f t="shared" si="35"/>
        <v>1.0911462966257488</v>
      </c>
      <c r="G386" s="42">
        <f t="shared" si="36"/>
        <v>-0.51592243373065294</v>
      </c>
      <c r="H386" s="42">
        <f t="shared" si="37"/>
        <v>0.47282608695652173</v>
      </c>
      <c r="I386" s="42">
        <f t="shared" si="32"/>
        <v>6</v>
      </c>
      <c r="J386" s="42">
        <f t="shared" si="33"/>
        <v>5</v>
      </c>
      <c r="K386" s="42">
        <f t="shared" si="34"/>
        <v>1</v>
      </c>
    </row>
    <row r="387" spans="1:11" x14ac:dyDescent="0.25">
      <c r="A387" s="45" t="s">
        <v>359</v>
      </c>
      <c r="B387" s="42">
        <v>16822</v>
      </c>
      <c r="C387" s="42">
        <v>16868</v>
      </c>
      <c r="D387" s="42">
        <v>16712</v>
      </c>
      <c r="E387" s="42">
        <v>16778</v>
      </c>
      <c r="F387" s="42">
        <f t="shared" si="35"/>
        <v>0.92735703245749612</v>
      </c>
      <c r="G387" s="42">
        <f t="shared" si="36"/>
        <v>-0.26156223992390915</v>
      </c>
      <c r="H387" s="42">
        <f t="shared" si="37"/>
        <v>0.28205128205128205</v>
      </c>
      <c r="I387" s="42">
        <f t="shared" ref="I387:I450" si="38">VLOOKUP(_xlfn.PERCENTRANK.EXC(F$4:F$1200,F387),$M$4:$O$13,3,TRUE)</f>
        <v>5</v>
      </c>
      <c r="J387" s="42">
        <f t="shared" ref="J387:J450" si="39">VLOOKUP(H387,$M$17:$O$26,3,TRUE)</f>
        <v>3</v>
      </c>
      <c r="K387" s="42">
        <f t="shared" ref="K387:K450" si="40">IF(I387&gt;=$O$3,IF(J387&gt;=$O$16,4,1),IF(J387&gt;=$O$16,3,2))</f>
        <v>2</v>
      </c>
    </row>
    <row r="388" spans="1:11" x14ac:dyDescent="0.25">
      <c r="A388" s="45" t="s">
        <v>360</v>
      </c>
      <c r="B388" s="42">
        <v>16996</v>
      </c>
      <c r="C388" s="42">
        <v>17052</v>
      </c>
      <c r="D388" s="42">
        <v>16933</v>
      </c>
      <c r="E388" s="42">
        <v>17025</v>
      </c>
      <c r="F388" s="42">
        <f t="shared" ref="F388:F451" si="41">ABS(C388-D388)/B388*100</f>
        <v>0.70016474464579903</v>
      </c>
      <c r="G388" s="42">
        <f t="shared" ref="G388:G451" si="42">(E388-B388)/B388*100</f>
        <v>0.17062838314897624</v>
      </c>
      <c r="H388" s="42">
        <f t="shared" ref="H388:H451" si="43">ABS(G388/F388)</f>
        <v>0.24369747899159666</v>
      </c>
      <c r="I388" s="42">
        <f t="shared" si="38"/>
        <v>4</v>
      </c>
      <c r="J388" s="42">
        <f t="shared" si="39"/>
        <v>3</v>
      </c>
      <c r="K388" s="42">
        <f t="shared" si="40"/>
        <v>2</v>
      </c>
    </row>
    <row r="389" spans="1:11" x14ac:dyDescent="0.25">
      <c r="A389" s="45" t="s">
        <v>361</v>
      </c>
      <c r="B389" s="42">
        <v>16824</v>
      </c>
      <c r="C389" s="42">
        <v>16924</v>
      </c>
      <c r="D389" s="42">
        <v>16725</v>
      </c>
      <c r="E389" s="42">
        <v>16771</v>
      </c>
      <c r="F389" s="42">
        <f t="shared" si="41"/>
        <v>1.1828340466000951</v>
      </c>
      <c r="G389" s="42">
        <f t="shared" si="42"/>
        <v>-0.3150261531145982</v>
      </c>
      <c r="H389" s="42">
        <f t="shared" si="43"/>
        <v>0.26633165829145727</v>
      </c>
      <c r="I389" s="42">
        <f t="shared" si="38"/>
        <v>7</v>
      </c>
      <c r="J389" s="42">
        <f t="shared" si="39"/>
        <v>3</v>
      </c>
      <c r="K389" s="42">
        <f t="shared" si="40"/>
        <v>1</v>
      </c>
    </row>
    <row r="390" spans="1:11" x14ac:dyDescent="0.25">
      <c r="A390" s="45" t="s">
        <v>362</v>
      </c>
      <c r="B390" s="42">
        <v>16790</v>
      </c>
      <c r="C390" s="42">
        <v>16812</v>
      </c>
      <c r="D390" s="42">
        <v>16660</v>
      </c>
      <c r="E390" s="42">
        <v>16664</v>
      </c>
      <c r="F390" s="42">
        <f t="shared" si="41"/>
        <v>0.90530077427039901</v>
      </c>
      <c r="G390" s="42">
        <f t="shared" si="42"/>
        <v>-0.75044669446098866</v>
      </c>
      <c r="H390" s="42">
        <f t="shared" si="43"/>
        <v>0.82894736842105265</v>
      </c>
      <c r="I390" s="42">
        <f t="shared" si="38"/>
        <v>5</v>
      </c>
      <c r="J390" s="42">
        <f t="shared" si="39"/>
        <v>9</v>
      </c>
      <c r="K390" s="42">
        <f t="shared" si="40"/>
        <v>3</v>
      </c>
    </row>
    <row r="391" spans="1:11" x14ac:dyDescent="0.25">
      <c r="A391" s="45" t="s">
        <v>363</v>
      </c>
      <c r="B391" s="42">
        <v>17182</v>
      </c>
      <c r="C391" s="42">
        <v>17195</v>
      </c>
      <c r="D391" s="42">
        <v>17101</v>
      </c>
      <c r="E391" s="42">
        <v>17143</v>
      </c>
      <c r="F391" s="42">
        <f t="shared" si="41"/>
        <v>0.54708415783959963</v>
      </c>
      <c r="G391" s="42">
        <f t="shared" si="42"/>
        <v>-0.22698172506111047</v>
      </c>
      <c r="H391" s="42">
        <f t="shared" si="43"/>
        <v>0.41489361702127658</v>
      </c>
      <c r="I391" s="42">
        <f t="shared" si="38"/>
        <v>2</v>
      </c>
      <c r="J391" s="42">
        <f t="shared" si="39"/>
        <v>5</v>
      </c>
      <c r="K391" s="42">
        <f t="shared" si="40"/>
        <v>2</v>
      </c>
    </row>
    <row r="392" spans="1:11" x14ac:dyDescent="0.25">
      <c r="A392" s="45" t="s">
        <v>364</v>
      </c>
      <c r="B392" s="42">
        <v>17097</v>
      </c>
      <c r="C392" s="42">
        <v>17148</v>
      </c>
      <c r="D392" s="42">
        <v>17075</v>
      </c>
      <c r="E392" s="42">
        <v>17138</v>
      </c>
      <c r="F392" s="42">
        <f t="shared" si="41"/>
        <v>0.42697549277651048</v>
      </c>
      <c r="G392" s="42">
        <f t="shared" si="42"/>
        <v>0.23980815347721821</v>
      </c>
      <c r="H392" s="42">
        <f t="shared" si="43"/>
        <v>0.56164383561643838</v>
      </c>
      <c r="I392" s="42">
        <f t="shared" si="38"/>
        <v>1</v>
      </c>
      <c r="J392" s="42">
        <f t="shared" si="39"/>
        <v>6</v>
      </c>
      <c r="K392" s="42">
        <f t="shared" si="40"/>
        <v>2</v>
      </c>
    </row>
    <row r="393" spans="1:11" x14ac:dyDescent="0.25">
      <c r="A393" s="45" t="s">
        <v>365</v>
      </c>
      <c r="B393" s="42">
        <v>17289</v>
      </c>
      <c r="C393" s="42">
        <v>17386</v>
      </c>
      <c r="D393" s="42">
        <v>17276</v>
      </c>
      <c r="E393" s="42">
        <v>17379</v>
      </c>
      <c r="F393" s="42">
        <f t="shared" si="41"/>
        <v>0.63624269766903818</v>
      </c>
      <c r="G393" s="42">
        <f t="shared" si="42"/>
        <v>0.52056220718375845</v>
      </c>
      <c r="H393" s="42">
        <f t="shared" si="43"/>
        <v>0.81818181818181812</v>
      </c>
      <c r="I393" s="42">
        <f t="shared" si="38"/>
        <v>3</v>
      </c>
      <c r="J393" s="42">
        <f t="shared" si="39"/>
        <v>9</v>
      </c>
      <c r="K393" s="42">
        <f t="shared" si="40"/>
        <v>3</v>
      </c>
    </row>
    <row r="394" spans="1:11" x14ac:dyDescent="0.25">
      <c r="A394" s="45" t="s">
        <v>366</v>
      </c>
      <c r="B394" s="42">
        <v>17234</v>
      </c>
      <c r="C394" s="42">
        <v>17333</v>
      </c>
      <c r="D394" s="42">
        <v>17111</v>
      </c>
      <c r="E394" s="42">
        <v>17139</v>
      </c>
      <c r="F394" s="42">
        <f t="shared" si="41"/>
        <v>1.288151328768713</v>
      </c>
      <c r="G394" s="42">
        <f t="shared" si="42"/>
        <v>-0.55123592897760243</v>
      </c>
      <c r="H394" s="42">
        <f t="shared" si="43"/>
        <v>0.42792792792792794</v>
      </c>
      <c r="I394" s="42">
        <f t="shared" si="38"/>
        <v>8</v>
      </c>
      <c r="J394" s="42">
        <f t="shared" si="39"/>
        <v>5</v>
      </c>
      <c r="K394" s="42">
        <f t="shared" si="40"/>
        <v>1</v>
      </c>
    </row>
    <row r="395" spans="1:11" x14ac:dyDescent="0.25">
      <c r="A395" s="45" t="s">
        <v>367</v>
      </c>
      <c r="B395" s="42">
        <v>17109</v>
      </c>
      <c r="C395" s="42">
        <v>17197</v>
      </c>
      <c r="D395" s="42">
        <v>17033</v>
      </c>
      <c r="E395" s="42">
        <v>17142</v>
      </c>
      <c r="F395" s="42">
        <f t="shared" si="41"/>
        <v>0.95855982231574033</v>
      </c>
      <c r="G395" s="42">
        <f t="shared" si="42"/>
        <v>0.19288093985621604</v>
      </c>
      <c r="H395" s="42">
        <f t="shared" si="43"/>
        <v>0.20121951219512196</v>
      </c>
      <c r="I395" s="42">
        <f t="shared" si="38"/>
        <v>5</v>
      </c>
      <c r="J395" s="42">
        <f t="shared" si="39"/>
        <v>3</v>
      </c>
      <c r="K395" s="42">
        <f t="shared" si="40"/>
        <v>2</v>
      </c>
    </row>
    <row r="396" spans="1:11" x14ac:dyDescent="0.25">
      <c r="A396" s="45" t="s">
        <v>368</v>
      </c>
      <c r="B396" s="42">
        <v>17199</v>
      </c>
      <c r="C396" s="42">
        <v>17266</v>
      </c>
      <c r="D396" s="42">
        <v>17193</v>
      </c>
      <c r="E396" s="42">
        <v>17246</v>
      </c>
      <c r="F396" s="42">
        <f t="shared" si="41"/>
        <v>0.42444328158613875</v>
      </c>
      <c r="G396" s="42">
        <f t="shared" si="42"/>
        <v>0.27327170184313043</v>
      </c>
      <c r="H396" s="42">
        <f t="shared" si="43"/>
        <v>0.64383561643835618</v>
      </c>
      <c r="I396" s="42">
        <f t="shared" si="38"/>
        <v>1</v>
      </c>
      <c r="J396" s="42">
        <f t="shared" si="39"/>
        <v>7</v>
      </c>
      <c r="K396" s="42">
        <f t="shared" si="40"/>
        <v>3</v>
      </c>
    </row>
    <row r="397" spans="1:11" x14ac:dyDescent="0.25">
      <c r="A397" s="45" t="s">
        <v>369</v>
      </c>
      <c r="B397" s="42">
        <v>16980</v>
      </c>
      <c r="C397" s="42">
        <v>17095</v>
      </c>
      <c r="D397" s="42">
        <v>16973</v>
      </c>
      <c r="E397" s="42">
        <v>17083</v>
      </c>
      <c r="F397" s="42">
        <f t="shared" si="41"/>
        <v>0.71849234393404005</v>
      </c>
      <c r="G397" s="42">
        <f t="shared" si="42"/>
        <v>0.60659599528857477</v>
      </c>
      <c r="H397" s="42">
        <f t="shared" si="43"/>
        <v>0.84426229508196715</v>
      </c>
      <c r="I397" s="42">
        <f t="shared" si="38"/>
        <v>4</v>
      </c>
      <c r="J397" s="42">
        <f t="shared" si="39"/>
        <v>9</v>
      </c>
      <c r="K397" s="42">
        <f t="shared" si="40"/>
        <v>3</v>
      </c>
    </row>
    <row r="398" spans="1:11" x14ac:dyDescent="0.25">
      <c r="A398" s="45" t="s">
        <v>370</v>
      </c>
      <c r="B398" s="42">
        <v>16952</v>
      </c>
      <c r="C398" s="42">
        <v>16972</v>
      </c>
      <c r="D398" s="42">
        <v>16890</v>
      </c>
      <c r="E398" s="42">
        <v>16912</v>
      </c>
      <c r="F398" s="42">
        <f t="shared" si="41"/>
        <v>0.48371873525247755</v>
      </c>
      <c r="G398" s="42">
        <f t="shared" si="42"/>
        <v>-0.23596035865974516</v>
      </c>
      <c r="H398" s="42">
        <f t="shared" si="43"/>
        <v>0.48780487804878053</v>
      </c>
      <c r="I398" s="42">
        <f t="shared" si="38"/>
        <v>2</v>
      </c>
      <c r="J398" s="42">
        <f t="shared" si="39"/>
        <v>5</v>
      </c>
      <c r="K398" s="42">
        <f t="shared" si="40"/>
        <v>2</v>
      </c>
    </row>
    <row r="399" spans="1:11" x14ac:dyDescent="0.25">
      <c r="A399" s="45" t="s">
        <v>371</v>
      </c>
      <c r="B399" s="42">
        <v>17010</v>
      </c>
      <c r="C399" s="42">
        <v>17020</v>
      </c>
      <c r="D399" s="42">
        <v>16834</v>
      </c>
      <c r="E399" s="42">
        <v>16856</v>
      </c>
      <c r="F399" s="42">
        <f t="shared" si="41"/>
        <v>1.0934744268077601</v>
      </c>
      <c r="G399" s="42">
        <f t="shared" si="42"/>
        <v>-0.90534979423868311</v>
      </c>
      <c r="H399" s="42">
        <f t="shared" si="43"/>
        <v>0.82795698924731187</v>
      </c>
      <c r="I399" s="42">
        <f t="shared" si="38"/>
        <v>6</v>
      </c>
      <c r="J399" s="42">
        <f t="shared" si="39"/>
        <v>9</v>
      </c>
      <c r="K399" s="42">
        <f t="shared" si="40"/>
        <v>4</v>
      </c>
    </row>
    <row r="400" spans="1:11" x14ac:dyDescent="0.25">
      <c r="A400" s="45" t="s">
        <v>372</v>
      </c>
      <c r="B400" s="42">
        <v>17095</v>
      </c>
      <c r="C400" s="42">
        <v>17139</v>
      </c>
      <c r="D400" s="42">
        <v>17011</v>
      </c>
      <c r="E400" s="42">
        <v>17056</v>
      </c>
      <c r="F400" s="42">
        <f t="shared" si="41"/>
        <v>0.74875694647557767</v>
      </c>
      <c r="G400" s="42">
        <f t="shared" si="42"/>
        <v>-0.22813688212927757</v>
      </c>
      <c r="H400" s="42">
        <f t="shared" si="43"/>
        <v>0.3046875</v>
      </c>
      <c r="I400" s="42">
        <f t="shared" si="38"/>
        <v>4</v>
      </c>
      <c r="J400" s="42">
        <f t="shared" si="39"/>
        <v>4</v>
      </c>
      <c r="K400" s="42">
        <f t="shared" si="40"/>
        <v>2</v>
      </c>
    </row>
    <row r="401" spans="1:11" x14ac:dyDescent="0.25">
      <c r="A401" s="45" t="s">
        <v>373</v>
      </c>
      <c r="B401" s="42">
        <v>17225</v>
      </c>
      <c r="C401" s="42">
        <v>17294</v>
      </c>
      <c r="D401" s="42">
        <v>17177</v>
      </c>
      <c r="E401" s="42">
        <v>17271</v>
      </c>
      <c r="F401" s="42">
        <f t="shared" si="41"/>
        <v>0.67924528301886788</v>
      </c>
      <c r="G401" s="42">
        <f t="shared" si="42"/>
        <v>0.26705370101596515</v>
      </c>
      <c r="H401" s="42">
        <f t="shared" si="43"/>
        <v>0.39316239316239315</v>
      </c>
      <c r="I401" s="42">
        <f t="shared" si="38"/>
        <v>3</v>
      </c>
      <c r="J401" s="42">
        <f t="shared" si="39"/>
        <v>4</v>
      </c>
      <c r="K401" s="42">
        <f t="shared" si="40"/>
        <v>2</v>
      </c>
    </row>
    <row r="402" spans="1:11" x14ac:dyDescent="0.25">
      <c r="A402" s="45" t="s">
        <v>374</v>
      </c>
      <c r="B402" s="42">
        <v>17301</v>
      </c>
      <c r="C402" s="42">
        <v>17339</v>
      </c>
      <c r="D402" s="42">
        <v>17234</v>
      </c>
      <c r="E402" s="42">
        <v>17333</v>
      </c>
      <c r="F402" s="42">
        <f t="shared" si="41"/>
        <v>0.60690133518293732</v>
      </c>
      <c r="G402" s="42">
        <f t="shared" si="42"/>
        <v>0.1849604069128952</v>
      </c>
      <c r="H402" s="42">
        <f t="shared" si="43"/>
        <v>0.30476190476190479</v>
      </c>
      <c r="I402" s="42">
        <f t="shared" si="38"/>
        <v>3</v>
      </c>
      <c r="J402" s="42">
        <f t="shared" si="39"/>
        <v>4</v>
      </c>
      <c r="K402" s="42">
        <f t="shared" si="40"/>
        <v>2</v>
      </c>
    </row>
    <row r="403" spans="1:11" x14ac:dyDescent="0.25">
      <c r="A403" s="45" t="s">
        <v>375</v>
      </c>
      <c r="B403" s="42">
        <v>17274</v>
      </c>
      <c r="C403" s="42">
        <v>17357</v>
      </c>
      <c r="D403" s="42">
        <v>17222</v>
      </c>
      <c r="E403" s="42">
        <v>17243</v>
      </c>
      <c r="F403" s="42">
        <f t="shared" si="41"/>
        <v>0.7815213615838833</v>
      </c>
      <c r="G403" s="42">
        <f t="shared" si="42"/>
        <v>-0.17946046080815098</v>
      </c>
      <c r="H403" s="42">
        <f t="shared" si="43"/>
        <v>0.22962962962962963</v>
      </c>
      <c r="I403" s="42">
        <f t="shared" si="38"/>
        <v>4</v>
      </c>
      <c r="J403" s="42">
        <f t="shared" si="39"/>
        <v>3</v>
      </c>
      <c r="K403" s="42">
        <f t="shared" si="40"/>
        <v>2</v>
      </c>
    </row>
    <row r="404" spans="1:11" x14ac:dyDescent="0.25">
      <c r="A404" s="45" t="s">
        <v>376</v>
      </c>
      <c r="B404" s="42">
        <v>17095</v>
      </c>
      <c r="C404" s="42">
        <v>17250</v>
      </c>
      <c r="D404" s="42">
        <v>17083</v>
      </c>
      <c r="E404" s="42">
        <v>17235</v>
      </c>
      <c r="F404" s="42">
        <f t="shared" si="41"/>
        <v>0.9768938286048553</v>
      </c>
      <c r="G404" s="42">
        <f t="shared" si="42"/>
        <v>0.81895291020766314</v>
      </c>
      <c r="H404" s="42">
        <f t="shared" si="43"/>
        <v>0.83832335329341323</v>
      </c>
      <c r="I404" s="42">
        <f t="shared" si="38"/>
        <v>5</v>
      </c>
      <c r="J404" s="42">
        <f t="shared" si="39"/>
        <v>9</v>
      </c>
      <c r="K404" s="42">
        <f t="shared" si="40"/>
        <v>3</v>
      </c>
    </row>
    <row r="405" spans="1:11" x14ac:dyDescent="0.25">
      <c r="A405" s="45" t="s">
        <v>377</v>
      </c>
      <c r="B405" s="42">
        <v>16907</v>
      </c>
      <c r="C405" s="42">
        <v>17116</v>
      </c>
      <c r="D405" s="42">
        <v>16888</v>
      </c>
      <c r="E405" s="42">
        <v>17094</v>
      </c>
      <c r="F405" s="42">
        <f t="shared" si="41"/>
        <v>1.3485538534334891</v>
      </c>
      <c r="G405" s="42">
        <f t="shared" si="42"/>
        <v>1.1060507482108002</v>
      </c>
      <c r="H405" s="42">
        <f t="shared" si="43"/>
        <v>0.82017543859649111</v>
      </c>
      <c r="I405" s="42">
        <f t="shared" si="38"/>
        <v>8</v>
      </c>
      <c r="J405" s="42">
        <f t="shared" si="39"/>
        <v>9</v>
      </c>
      <c r="K405" s="42">
        <f t="shared" si="40"/>
        <v>4</v>
      </c>
    </row>
    <row r="406" spans="1:11" x14ac:dyDescent="0.25">
      <c r="A406" s="45" t="s">
        <v>378</v>
      </c>
      <c r="B406" s="42">
        <v>16900</v>
      </c>
      <c r="C406" s="42">
        <v>16940</v>
      </c>
      <c r="D406" s="42">
        <v>16811</v>
      </c>
      <c r="E406" s="42">
        <v>16913</v>
      </c>
      <c r="F406" s="42">
        <f t="shared" si="41"/>
        <v>0.76331360946745563</v>
      </c>
      <c r="G406" s="42">
        <f t="shared" si="42"/>
        <v>7.6923076923076927E-2</v>
      </c>
      <c r="H406" s="42">
        <f t="shared" si="43"/>
        <v>0.10077519379844961</v>
      </c>
      <c r="I406" s="42">
        <f t="shared" si="38"/>
        <v>4</v>
      </c>
      <c r="J406" s="42">
        <f t="shared" si="39"/>
        <v>2</v>
      </c>
      <c r="K406" s="42">
        <f t="shared" si="40"/>
        <v>2</v>
      </c>
    </row>
    <row r="407" spans="1:11" x14ac:dyDescent="0.25">
      <c r="A407" s="45" t="s">
        <v>379</v>
      </c>
      <c r="B407" s="42">
        <v>16569</v>
      </c>
      <c r="C407" s="42">
        <v>16721</v>
      </c>
      <c r="D407" s="42">
        <v>16560</v>
      </c>
      <c r="E407" s="42">
        <v>16704</v>
      </c>
      <c r="F407" s="42">
        <f t="shared" si="41"/>
        <v>0.97169412758766371</v>
      </c>
      <c r="G407" s="42">
        <f t="shared" si="42"/>
        <v>0.81477457903313422</v>
      </c>
      <c r="H407" s="42">
        <f t="shared" si="43"/>
        <v>0.83850931677018636</v>
      </c>
      <c r="I407" s="42">
        <f t="shared" si="38"/>
        <v>5</v>
      </c>
      <c r="J407" s="42">
        <f t="shared" si="39"/>
        <v>9</v>
      </c>
      <c r="K407" s="42">
        <f t="shared" si="40"/>
        <v>3</v>
      </c>
    </row>
    <row r="408" spans="1:11" x14ac:dyDescent="0.25">
      <c r="A408" s="45" t="s">
        <v>380</v>
      </c>
      <c r="B408" s="42">
        <v>16619</v>
      </c>
      <c r="C408" s="42">
        <v>16760</v>
      </c>
      <c r="D408" s="42">
        <v>16567</v>
      </c>
      <c r="E408" s="42">
        <v>16665</v>
      </c>
      <c r="F408" s="42">
        <f t="shared" si="41"/>
        <v>1.1613213791443528</v>
      </c>
      <c r="G408" s="42">
        <f t="shared" si="42"/>
        <v>0.27679162404476804</v>
      </c>
      <c r="H408" s="42">
        <f t="shared" si="43"/>
        <v>0.23834196891191708</v>
      </c>
      <c r="I408" s="42">
        <f t="shared" si="38"/>
        <v>7</v>
      </c>
      <c r="J408" s="42">
        <f t="shared" si="39"/>
        <v>3</v>
      </c>
      <c r="K408" s="42">
        <f t="shared" si="40"/>
        <v>1</v>
      </c>
    </row>
    <row r="409" spans="1:11" x14ac:dyDescent="0.25">
      <c r="A409" s="45" t="s">
        <v>381</v>
      </c>
      <c r="B409" s="42">
        <v>16686</v>
      </c>
      <c r="C409" s="42">
        <v>16716</v>
      </c>
      <c r="D409" s="42">
        <v>16520</v>
      </c>
      <c r="E409" s="42">
        <v>16579</v>
      </c>
      <c r="F409" s="42">
        <f t="shared" si="41"/>
        <v>1.1746374205921131</v>
      </c>
      <c r="G409" s="42">
        <f t="shared" si="42"/>
        <v>-0.6412561428742658</v>
      </c>
      <c r="H409" s="42">
        <f t="shared" si="43"/>
        <v>0.54591836734693877</v>
      </c>
      <c r="I409" s="42">
        <f t="shared" si="38"/>
        <v>7</v>
      </c>
      <c r="J409" s="42">
        <f t="shared" si="39"/>
        <v>6</v>
      </c>
      <c r="K409" s="42">
        <f t="shared" si="40"/>
        <v>1</v>
      </c>
    </row>
    <row r="410" spans="1:11" x14ac:dyDescent="0.25">
      <c r="A410" s="45" t="s">
        <v>382</v>
      </c>
      <c r="B410" s="42">
        <v>16969</v>
      </c>
      <c r="C410" s="42">
        <v>16972</v>
      </c>
      <c r="D410" s="42">
        <v>16894</v>
      </c>
      <c r="E410" s="42">
        <v>16905</v>
      </c>
      <c r="F410" s="42">
        <f t="shared" si="41"/>
        <v>0.45966173610701866</v>
      </c>
      <c r="G410" s="42">
        <f t="shared" si="42"/>
        <v>-0.37715834757498967</v>
      </c>
      <c r="H410" s="42">
        <f t="shared" si="43"/>
        <v>0.82051282051282048</v>
      </c>
      <c r="I410" s="42">
        <f t="shared" si="38"/>
        <v>1</v>
      </c>
      <c r="J410" s="42">
        <f t="shared" si="39"/>
        <v>9</v>
      </c>
      <c r="K410" s="42">
        <f t="shared" si="40"/>
        <v>3</v>
      </c>
    </row>
    <row r="411" spans="1:11" x14ac:dyDescent="0.25">
      <c r="A411" s="45" t="s">
        <v>383</v>
      </c>
      <c r="B411" s="42">
        <v>17112</v>
      </c>
      <c r="C411" s="42">
        <v>17125</v>
      </c>
      <c r="D411" s="42">
        <v>17082</v>
      </c>
      <c r="E411" s="42">
        <v>17084</v>
      </c>
      <c r="F411" s="42">
        <f t="shared" si="41"/>
        <v>0.2512856474988312</v>
      </c>
      <c r="G411" s="42">
        <f t="shared" si="42"/>
        <v>-0.16362786348761105</v>
      </c>
      <c r="H411" s="42">
        <f t="shared" si="43"/>
        <v>0.65116279069767458</v>
      </c>
      <c r="I411" s="42">
        <f t="shared" si="38"/>
        <v>1</v>
      </c>
      <c r="J411" s="42">
        <f t="shared" si="39"/>
        <v>7</v>
      </c>
      <c r="K411" s="42">
        <f t="shared" si="40"/>
        <v>3</v>
      </c>
    </row>
    <row r="412" spans="1:11" x14ac:dyDescent="0.25">
      <c r="A412" s="45" t="s">
        <v>384</v>
      </c>
      <c r="B412" s="42">
        <v>17040</v>
      </c>
      <c r="C412" s="42">
        <v>17077</v>
      </c>
      <c r="D412" s="42">
        <v>16992</v>
      </c>
      <c r="E412" s="42">
        <v>17019</v>
      </c>
      <c r="F412" s="42">
        <f t="shared" si="41"/>
        <v>0.49882629107981219</v>
      </c>
      <c r="G412" s="42">
        <f t="shared" si="42"/>
        <v>-0.12323943661971831</v>
      </c>
      <c r="H412" s="42">
        <f t="shared" si="43"/>
        <v>0.24705882352941178</v>
      </c>
      <c r="I412" s="42">
        <f t="shared" si="38"/>
        <v>2</v>
      </c>
      <c r="J412" s="42">
        <f t="shared" si="39"/>
        <v>3</v>
      </c>
      <c r="K412" s="42">
        <f t="shared" si="40"/>
        <v>2</v>
      </c>
    </row>
    <row r="413" spans="1:11" x14ac:dyDescent="0.25">
      <c r="A413" s="45" t="s">
        <v>385</v>
      </c>
      <c r="B413" s="42">
        <v>16776</v>
      </c>
      <c r="C413" s="42">
        <v>16905</v>
      </c>
      <c r="D413" s="42">
        <v>16775</v>
      </c>
      <c r="E413" s="42">
        <v>16865</v>
      </c>
      <c r="F413" s="42">
        <f t="shared" si="41"/>
        <v>0.77491654744873628</v>
      </c>
      <c r="G413" s="42">
        <f t="shared" si="42"/>
        <v>0.53051979017644257</v>
      </c>
      <c r="H413" s="42">
        <f t="shared" si="43"/>
        <v>0.68461538461538463</v>
      </c>
      <c r="I413" s="42">
        <f t="shared" si="38"/>
        <v>4</v>
      </c>
      <c r="J413" s="42">
        <f t="shared" si="39"/>
        <v>7</v>
      </c>
      <c r="K413" s="42">
        <f t="shared" si="40"/>
        <v>3</v>
      </c>
    </row>
    <row r="414" spans="1:11" x14ac:dyDescent="0.25">
      <c r="A414" s="45" t="s">
        <v>386</v>
      </c>
      <c r="B414" s="42">
        <v>16744</v>
      </c>
      <c r="C414" s="42">
        <v>16764</v>
      </c>
      <c r="D414" s="42">
        <v>16695</v>
      </c>
      <c r="E414" s="42">
        <v>16737</v>
      </c>
      <c r="F414" s="42">
        <f t="shared" si="41"/>
        <v>0.41208791208791212</v>
      </c>
      <c r="G414" s="42">
        <f t="shared" si="42"/>
        <v>-4.1806020066889632E-2</v>
      </c>
      <c r="H414" s="42">
        <f t="shared" si="43"/>
        <v>0.10144927536231883</v>
      </c>
      <c r="I414" s="42">
        <f t="shared" si="38"/>
        <v>1</v>
      </c>
      <c r="J414" s="42">
        <f t="shared" si="39"/>
        <v>2</v>
      </c>
      <c r="K414" s="42">
        <f t="shared" si="40"/>
        <v>2</v>
      </c>
    </row>
    <row r="415" spans="1:11" x14ac:dyDescent="0.25">
      <c r="A415" s="45" t="s">
        <v>387</v>
      </c>
      <c r="B415" s="42">
        <v>16766</v>
      </c>
      <c r="C415" s="42">
        <v>16822</v>
      </c>
      <c r="D415" s="42">
        <v>16719</v>
      </c>
      <c r="E415" s="42">
        <v>16805</v>
      </c>
      <c r="F415" s="42">
        <f t="shared" si="41"/>
        <v>0.6143385422879637</v>
      </c>
      <c r="G415" s="42">
        <f t="shared" si="42"/>
        <v>0.23261362280806394</v>
      </c>
      <c r="H415" s="42">
        <f t="shared" si="43"/>
        <v>0.37864077669902918</v>
      </c>
      <c r="I415" s="42">
        <f t="shared" si="38"/>
        <v>3</v>
      </c>
      <c r="J415" s="42">
        <f t="shared" si="39"/>
        <v>4</v>
      </c>
      <c r="K415" s="42">
        <f t="shared" si="40"/>
        <v>2</v>
      </c>
    </row>
    <row r="416" spans="1:11" x14ac:dyDescent="0.25">
      <c r="A416" s="45" t="s">
        <v>388</v>
      </c>
      <c r="B416" s="42">
        <v>16743</v>
      </c>
      <c r="C416" s="42">
        <v>16846</v>
      </c>
      <c r="D416" s="42">
        <v>16725</v>
      </c>
      <c r="E416" s="42">
        <v>16832</v>
      </c>
      <c r="F416" s="42">
        <f t="shared" si="41"/>
        <v>0.72269007943618224</v>
      </c>
      <c r="G416" s="42">
        <f t="shared" si="42"/>
        <v>0.53156543032909276</v>
      </c>
      <c r="H416" s="42">
        <f t="shared" si="43"/>
        <v>0.73553719008264473</v>
      </c>
      <c r="I416" s="42">
        <f t="shared" si="38"/>
        <v>4</v>
      </c>
      <c r="J416" s="42">
        <f t="shared" si="39"/>
        <v>8</v>
      </c>
      <c r="K416" s="42">
        <f t="shared" si="40"/>
        <v>3</v>
      </c>
    </row>
    <row r="417" spans="1:11" x14ac:dyDescent="0.25">
      <c r="A417" s="45" t="s">
        <v>389</v>
      </c>
      <c r="B417" s="42">
        <v>16872</v>
      </c>
      <c r="C417" s="42">
        <v>16906</v>
      </c>
      <c r="D417" s="42">
        <v>16790</v>
      </c>
      <c r="E417" s="42">
        <v>16794</v>
      </c>
      <c r="F417" s="42">
        <f t="shared" si="41"/>
        <v>0.68752963489805596</v>
      </c>
      <c r="G417" s="42">
        <f t="shared" si="42"/>
        <v>-0.46230440967283076</v>
      </c>
      <c r="H417" s="42">
        <f t="shared" si="43"/>
        <v>0.67241379310344829</v>
      </c>
      <c r="I417" s="42">
        <f t="shared" si="38"/>
        <v>3</v>
      </c>
      <c r="J417" s="42">
        <f t="shared" si="39"/>
        <v>7</v>
      </c>
      <c r="K417" s="42">
        <f t="shared" si="40"/>
        <v>3</v>
      </c>
    </row>
    <row r="418" spans="1:11" x14ac:dyDescent="0.25">
      <c r="A418" s="45" t="s">
        <v>390</v>
      </c>
      <c r="B418" s="42">
        <v>17008</v>
      </c>
      <c r="C418" s="42">
        <v>17022</v>
      </c>
      <c r="D418" s="42">
        <v>16909</v>
      </c>
      <c r="E418" s="42">
        <v>16924</v>
      </c>
      <c r="F418" s="42">
        <f t="shared" si="41"/>
        <v>0.6643932267168392</v>
      </c>
      <c r="G418" s="42">
        <f t="shared" si="42"/>
        <v>-0.49388523047977423</v>
      </c>
      <c r="H418" s="42">
        <f t="shared" si="43"/>
        <v>0.74336283185840701</v>
      </c>
      <c r="I418" s="42">
        <f t="shared" si="38"/>
        <v>3</v>
      </c>
      <c r="J418" s="42">
        <f t="shared" si="39"/>
        <v>8</v>
      </c>
      <c r="K418" s="42">
        <f t="shared" si="40"/>
        <v>3</v>
      </c>
    </row>
    <row r="419" spans="1:11" x14ac:dyDescent="0.25">
      <c r="A419" s="45" t="s">
        <v>391</v>
      </c>
      <c r="B419" s="42">
        <v>17185</v>
      </c>
      <c r="C419" s="42">
        <v>17204</v>
      </c>
      <c r="D419" s="42">
        <v>17135</v>
      </c>
      <c r="E419" s="42">
        <v>17162</v>
      </c>
      <c r="F419" s="42">
        <f t="shared" si="41"/>
        <v>0.40151294733779463</v>
      </c>
      <c r="G419" s="42">
        <f t="shared" si="42"/>
        <v>-0.13383764911259818</v>
      </c>
      <c r="H419" s="42">
        <f t="shared" si="43"/>
        <v>0.33333333333333326</v>
      </c>
      <c r="I419" s="42">
        <f t="shared" si="38"/>
        <v>1</v>
      </c>
      <c r="J419" s="42">
        <f t="shared" si="39"/>
        <v>4</v>
      </c>
      <c r="K419" s="42">
        <f t="shared" si="40"/>
        <v>2</v>
      </c>
    </row>
    <row r="420" spans="1:11" x14ac:dyDescent="0.25">
      <c r="A420" s="45" t="s">
        <v>392</v>
      </c>
      <c r="B420" s="42">
        <v>17260</v>
      </c>
      <c r="C420" s="42">
        <v>17269</v>
      </c>
      <c r="D420" s="42">
        <v>17208</v>
      </c>
      <c r="E420" s="42">
        <v>17232</v>
      </c>
      <c r="F420" s="42">
        <f t="shared" si="41"/>
        <v>0.35341830822711473</v>
      </c>
      <c r="G420" s="42">
        <f t="shared" si="42"/>
        <v>-0.16222479721900346</v>
      </c>
      <c r="H420" s="42">
        <f t="shared" si="43"/>
        <v>0.45901639344262291</v>
      </c>
      <c r="I420" s="42">
        <f t="shared" si="38"/>
        <v>1</v>
      </c>
      <c r="J420" s="42">
        <f t="shared" si="39"/>
        <v>5</v>
      </c>
      <c r="K420" s="42">
        <f t="shared" si="40"/>
        <v>2</v>
      </c>
    </row>
    <row r="421" spans="1:11" x14ac:dyDescent="0.25">
      <c r="A421" s="45" t="s">
        <v>393</v>
      </c>
      <c r="B421" s="42">
        <v>17263</v>
      </c>
      <c r="C421" s="42">
        <v>17311</v>
      </c>
      <c r="D421" s="42">
        <v>17207</v>
      </c>
      <c r="E421" s="42">
        <v>17217</v>
      </c>
      <c r="F421" s="42">
        <f t="shared" si="41"/>
        <v>0.60244453455366975</v>
      </c>
      <c r="G421" s="42">
        <f t="shared" si="42"/>
        <v>-0.26646585182181542</v>
      </c>
      <c r="H421" s="42">
        <f t="shared" si="43"/>
        <v>0.44230769230769224</v>
      </c>
      <c r="I421" s="42">
        <f t="shared" si="38"/>
        <v>3</v>
      </c>
      <c r="J421" s="42">
        <f t="shared" si="39"/>
        <v>5</v>
      </c>
      <c r="K421" s="42">
        <f t="shared" si="40"/>
        <v>2</v>
      </c>
    </row>
    <row r="422" spans="1:11" x14ac:dyDescent="0.25">
      <c r="A422" s="45" t="s">
        <v>394</v>
      </c>
      <c r="B422" s="42">
        <v>17330</v>
      </c>
      <c r="C422" s="42">
        <v>17366</v>
      </c>
      <c r="D422" s="42">
        <v>17271</v>
      </c>
      <c r="E422" s="42">
        <v>17340</v>
      </c>
      <c r="F422" s="42">
        <f t="shared" si="41"/>
        <v>0.54818234275822275</v>
      </c>
      <c r="G422" s="42">
        <f t="shared" si="42"/>
        <v>5.770340450086555E-2</v>
      </c>
      <c r="H422" s="42">
        <f t="shared" si="43"/>
        <v>0.10526315789473684</v>
      </c>
      <c r="I422" s="42">
        <f t="shared" si="38"/>
        <v>2</v>
      </c>
      <c r="J422" s="42">
        <f t="shared" si="39"/>
        <v>2</v>
      </c>
      <c r="K422" s="42">
        <f t="shared" si="40"/>
        <v>2</v>
      </c>
    </row>
    <row r="423" spans="1:11" x14ac:dyDescent="0.25">
      <c r="A423" s="45" t="s">
        <v>395</v>
      </c>
      <c r="B423" s="42">
        <v>17177</v>
      </c>
      <c r="C423" s="42">
        <v>17272</v>
      </c>
      <c r="D423" s="42">
        <v>17154</v>
      </c>
      <c r="E423" s="42">
        <v>17261</v>
      </c>
      <c r="F423" s="42">
        <f t="shared" si="41"/>
        <v>0.68696512778715724</v>
      </c>
      <c r="G423" s="42">
        <f t="shared" si="42"/>
        <v>0.48902602317051874</v>
      </c>
      <c r="H423" s="42">
        <f t="shared" si="43"/>
        <v>0.71186440677966101</v>
      </c>
      <c r="I423" s="42">
        <f t="shared" si="38"/>
        <v>3</v>
      </c>
      <c r="J423" s="42">
        <f t="shared" si="39"/>
        <v>8</v>
      </c>
      <c r="K423" s="42">
        <f t="shared" si="40"/>
        <v>3</v>
      </c>
    </row>
    <row r="424" spans="1:11" x14ac:dyDescent="0.25">
      <c r="A424" s="45" t="s">
        <v>396</v>
      </c>
      <c r="B424" s="42">
        <v>17237</v>
      </c>
      <c r="C424" s="42">
        <v>17320</v>
      </c>
      <c r="D424" s="42">
        <v>17195</v>
      </c>
      <c r="E424" s="42">
        <v>17235</v>
      </c>
      <c r="F424" s="42">
        <f t="shared" si="41"/>
        <v>0.72518419678598367</v>
      </c>
      <c r="G424" s="42">
        <f t="shared" si="42"/>
        <v>-1.1602947148575739E-2</v>
      </c>
      <c r="H424" s="42">
        <f t="shared" si="43"/>
        <v>1.6E-2</v>
      </c>
      <c r="I424" s="42">
        <f t="shared" si="38"/>
        <v>4</v>
      </c>
      <c r="J424" s="42">
        <f t="shared" si="39"/>
        <v>1</v>
      </c>
      <c r="K424" s="42">
        <f t="shared" si="40"/>
        <v>2</v>
      </c>
    </row>
    <row r="425" spans="1:11" x14ac:dyDescent="0.25">
      <c r="A425" s="45" t="s">
        <v>397</v>
      </c>
      <c r="B425" s="42">
        <v>16948</v>
      </c>
      <c r="C425" s="42">
        <v>17088</v>
      </c>
      <c r="D425" s="42">
        <v>16932</v>
      </c>
      <c r="E425" s="42">
        <v>17085</v>
      </c>
      <c r="F425" s="42">
        <f t="shared" si="41"/>
        <v>0.92046259145621911</v>
      </c>
      <c r="G425" s="42">
        <f t="shared" si="42"/>
        <v>0.80835496813783325</v>
      </c>
      <c r="H425" s="42">
        <f t="shared" si="43"/>
        <v>0.87820512820512797</v>
      </c>
      <c r="I425" s="42">
        <f t="shared" si="38"/>
        <v>5</v>
      </c>
      <c r="J425" s="42">
        <f t="shared" si="39"/>
        <v>9</v>
      </c>
      <c r="K425" s="42">
        <f t="shared" si="40"/>
        <v>3</v>
      </c>
    </row>
    <row r="426" spans="1:11" x14ac:dyDescent="0.25">
      <c r="A426" s="45" t="s">
        <v>398</v>
      </c>
      <c r="B426" s="42">
        <v>16888</v>
      </c>
      <c r="C426" s="42">
        <v>16987</v>
      </c>
      <c r="D426" s="42">
        <v>16853</v>
      </c>
      <c r="E426" s="42">
        <v>16930</v>
      </c>
      <c r="F426" s="42">
        <f t="shared" si="41"/>
        <v>0.79346281383230688</v>
      </c>
      <c r="G426" s="42">
        <f t="shared" si="42"/>
        <v>0.24869729985788724</v>
      </c>
      <c r="H426" s="42">
        <f t="shared" si="43"/>
        <v>0.31343283582089554</v>
      </c>
      <c r="I426" s="42">
        <f t="shared" si="38"/>
        <v>5</v>
      </c>
      <c r="J426" s="42">
        <f t="shared" si="39"/>
        <v>4</v>
      </c>
      <c r="K426" s="42">
        <f t="shared" si="40"/>
        <v>2</v>
      </c>
    </row>
    <row r="427" spans="1:11" x14ac:dyDescent="0.25">
      <c r="A427" s="45" t="s">
        <v>399</v>
      </c>
      <c r="B427" s="42">
        <v>16716</v>
      </c>
      <c r="C427" s="42">
        <v>16841</v>
      </c>
      <c r="D427" s="42">
        <v>16714</v>
      </c>
      <c r="E427" s="42">
        <v>16806</v>
      </c>
      <c r="F427" s="42">
        <f t="shared" si="41"/>
        <v>0.75975113663555882</v>
      </c>
      <c r="G427" s="42">
        <f t="shared" si="42"/>
        <v>0.53840631730078969</v>
      </c>
      <c r="H427" s="42">
        <f t="shared" si="43"/>
        <v>0.70866141732283461</v>
      </c>
      <c r="I427" s="42">
        <f t="shared" si="38"/>
        <v>4</v>
      </c>
      <c r="J427" s="42">
        <f t="shared" si="39"/>
        <v>8</v>
      </c>
      <c r="K427" s="42">
        <f t="shared" si="40"/>
        <v>3</v>
      </c>
    </row>
    <row r="428" spans="1:11" x14ac:dyDescent="0.25">
      <c r="A428" s="45" t="s">
        <v>400</v>
      </c>
      <c r="B428" s="42">
        <v>16878</v>
      </c>
      <c r="C428" s="42">
        <v>16963</v>
      </c>
      <c r="D428" s="42">
        <v>16844</v>
      </c>
      <c r="E428" s="42">
        <v>16850</v>
      </c>
      <c r="F428" s="42">
        <f t="shared" si="41"/>
        <v>0.70505984121341392</v>
      </c>
      <c r="G428" s="42">
        <f t="shared" si="42"/>
        <v>-0.16589643322668562</v>
      </c>
      <c r="H428" s="42">
        <f t="shared" si="43"/>
        <v>0.23529411764705882</v>
      </c>
      <c r="I428" s="42">
        <f t="shared" si="38"/>
        <v>4</v>
      </c>
      <c r="J428" s="42">
        <f t="shared" si="39"/>
        <v>3</v>
      </c>
      <c r="K428" s="42">
        <f t="shared" si="40"/>
        <v>2</v>
      </c>
    </row>
    <row r="429" spans="1:11" x14ac:dyDescent="0.25">
      <c r="A429" s="45" t="s">
        <v>401</v>
      </c>
      <c r="B429" s="42">
        <v>16735</v>
      </c>
      <c r="C429" s="42">
        <v>16807</v>
      </c>
      <c r="D429" s="42">
        <v>16704</v>
      </c>
      <c r="E429" s="42">
        <v>16788</v>
      </c>
      <c r="F429" s="42">
        <f t="shared" si="41"/>
        <v>0.61547654616074099</v>
      </c>
      <c r="G429" s="42">
        <f t="shared" si="42"/>
        <v>0.31670152375261429</v>
      </c>
      <c r="H429" s="42">
        <f t="shared" si="43"/>
        <v>0.5145631067961165</v>
      </c>
      <c r="I429" s="42">
        <f t="shared" si="38"/>
        <v>3</v>
      </c>
      <c r="J429" s="42">
        <f t="shared" si="39"/>
        <v>6</v>
      </c>
      <c r="K429" s="42">
        <f t="shared" si="40"/>
        <v>2</v>
      </c>
    </row>
    <row r="430" spans="1:11" x14ac:dyDescent="0.25">
      <c r="A430" s="45" t="s">
        <v>402</v>
      </c>
      <c r="B430" s="42">
        <v>16691</v>
      </c>
      <c r="C430" s="42">
        <v>16736</v>
      </c>
      <c r="D430" s="42">
        <v>16660</v>
      </c>
      <c r="E430" s="42">
        <v>16699</v>
      </c>
      <c r="F430" s="42">
        <f t="shared" si="41"/>
        <v>0.45533521059253496</v>
      </c>
      <c r="G430" s="42">
        <f t="shared" si="42"/>
        <v>4.7930022167635249E-2</v>
      </c>
      <c r="H430" s="42">
        <f t="shared" si="43"/>
        <v>0.10526315789473682</v>
      </c>
      <c r="I430" s="42">
        <f t="shared" si="38"/>
        <v>1</v>
      </c>
      <c r="J430" s="42">
        <f t="shared" si="39"/>
        <v>2</v>
      </c>
      <c r="K430" s="42">
        <f t="shared" si="40"/>
        <v>2</v>
      </c>
    </row>
    <row r="431" spans="1:11" x14ac:dyDescent="0.25">
      <c r="A431" s="45" t="s">
        <v>403</v>
      </c>
      <c r="B431" s="42">
        <v>16720</v>
      </c>
      <c r="C431" s="42">
        <v>16800</v>
      </c>
      <c r="D431" s="42">
        <v>16714</v>
      </c>
      <c r="E431" s="42">
        <v>16762</v>
      </c>
      <c r="F431" s="42">
        <f t="shared" si="41"/>
        <v>0.51435406698564601</v>
      </c>
      <c r="G431" s="42">
        <f t="shared" si="42"/>
        <v>0.25119617224880381</v>
      </c>
      <c r="H431" s="42">
        <f t="shared" si="43"/>
        <v>0.48837209302325568</v>
      </c>
      <c r="I431" s="42">
        <f t="shared" si="38"/>
        <v>2</v>
      </c>
      <c r="J431" s="42">
        <f t="shared" si="39"/>
        <v>5</v>
      </c>
      <c r="K431" s="42">
        <f t="shared" si="40"/>
        <v>2</v>
      </c>
    </row>
    <row r="432" spans="1:11" x14ac:dyDescent="0.25">
      <c r="A432" s="45" t="s">
        <v>404</v>
      </c>
      <c r="B432" s="42">
        <v>16473</v>
      </c>
      <c r="C432" s="42">
        <v>16594</v>
      </c>
      <c r="D432" s="42">
        <v>16453</v>
      </c>
      <c r="E432" s="42">
        <v>16564</v>
      </c>
      <c r="F432" s="42">
        <f t="shared" si="41"/>
        <v>0.85594609360772167</v>
      </c>
      <c r="G432" s="42">
        <f t="shared" si="42"/>
        <v>0.55241911005888422</v>
      </c>
      <c r="H432" s="42">
        <f t="shared" si="43"/>
        <v>0.64539007092198586</v>
      </c>
      <c r="I432" s="42">
        <f t="shared" si="38"/>
        <v>5</v>
      </c>
      <c r="J432" s="42">
        <f t="shared" si="39"/>
        <v>7</v>
      </c>
      <c r="K432" s="42">
        <f t="shared" si="40"/>
        <v>3</v>
      </c>
    </row>
    <row r="433" spans="1:11" x14ac:dyDescent="0.25">
      <c r="A433" s="45" t="s">
        <v>405</v>
      </c>
      <c r="B433" s="42">
        <v>16491</v>
      </c>
      <c r="C433" s="42">
        <v>16541</v>
      </c>
      <c r="D433" s="42">
        <v>16395</v>
      </c>
      <c r="E433" s="42">
        <v>16442</v>
      </c>
      <c r="F433" s="42">
        <f t="shared" si="41"/>
        <v>0.88533139288096541</v>
      </c>
      <c r="G433" s="42">
        <f t="shared" si="42"/>
        <v>-0.29713176884361164</v>
      </c>
      <c r="H433" s="42">
        <f t="shared" si="43"/>
        <v>0.33561643835616434</v>
      </c>
      <c r="I433" s="42">
        <f t="shared" si="38"/>
        <v>5</v>
      </c>
      <c r="J433" s="42">
        <f t="shared" si="39"/>
        <v>4</v>
      </c>
      <c r="K433" s="42">
        <f t="shared" si="40"/>
        <v>2</v>
      </c>
    </row>
    <row r="434" spans="1:11" x14ac:dyDescent="0.25">
      <c r="A434" s="45" t="s">
        <v>406</v>
      </c>
      <c r="B434" s="42">
        <v>16592</v>
      </c>
      <c r="C434" s="42">
        <v>16724</v>
      </c>
      <c r="D434" s="42">
        <v>16517</v>
      </c>
      <c r="E434" s="42">
        <v>16563</v>
      </c>
      <c r="F434" s="42">
        <f t="shared" si="41"/>
        <v>1.2475891996142721</v>
      </c>
      <c r="G434" s="42">
        <f t="shared" si="42"/>
        <v>-0.1747830279652845</v>
      </c>
      <c r="H434" s="42">
        <f t="shared" si="43"/>
        <v>0.14009661835748793</v>
      </c>
      <c r="I434" s="42">
        <f t="shared" si="38"/>
        <v>7</v>
      </c>
      <c r="J434" s="42">
        <f t="shared" si="39"/>
        <v>2</v>
      </c>
      <c r="K434" s="42">
        <f t="shared" si="40"/>
        <v>1</v>
      </c>
    </row>
    <row r="435" spans="1:11" x14ac:dyDescent="0.25">
      <c r="A435" s="45" t="s">
        <v>407</v>
      </c>
      <c r="B435" s="42">
        <v>16576</v>
      </c>
      <c r="C435" s="42">
        <v>16588</v>
      </c>
      <c r="D435" s="42">
        <v>16526</v>
      </c>
      <c r="E435" s="42">
        <v>16570</v>
      </c>
      <c r="F435" s="42">
        <f t="shared" si="41"/>
        <v>0.37403474903474904</v>
      </c>
      <c r="G435" s="42">
        <f t="shared" si="42"/>
        <v>-3.6196911196911194E-2</v>
      </c>
      <c r="H435" s="42">
        <f t="shared" si="43"/>
        <v>9.6774193548387094E-2</v>
      </c>
      <c r="I435" s="42">
        <f t="shared" si="38"/>
        <v>1</v>
      </c>
      <c r="J435" s="42">
        <f t="shared" si="39"/>
        <v>1</v>
      </c>
      <c r="K435" s="42">
        <f t="shared" si="40"/>
        <v>2</v>
      </c>
    </row>
    <row r="436" spans="1:11" x14ac:dyDescent="0.25">
      <c r="A436" s="45" t="s">
        <v>408</v>
      </c>
      <c r="B436" s="42">
        <v>16456</v>
      </c>
      <c r="C436" s="42">
        <v>16650</v>
      </c>
      <c r="D436" s="42">
        <v>16442</v>
      </c>
      <c r="E436" s="42">
        <v>16601</v>
      </c>
      <c r="F436" s="42">
        <f t="shared" si="41"/>
        <v>1.2639766650461837</v>
      </c>
      <c r="G436" s="42">
        <f t="shared" si="42"/>
        <v>0.8811375789985415</v>
      </c>
      <c r="H436" s="42">
        <f t="shared" si="43"/>
        <v>0.69711538461538458</v>
      </c>
      <c r="I436" s="42">
        <f t="shared" si="38"/>
        <v>7</v>
      </c>
      <c r="J436" s="42">
        <f t="shared" si="39"/>
        <v>7</v>
      </c>
      <c r="K436" s="42">
        <f t="shared" si="40"/>
        <v>4</v>
      </c>
    </row>
    <row r="437" spans="1:11" x14ac:dyDescent="0.25">
      <c r="A437" s="45" t="s">
        <v>409</v>
      </c>
      <c r="B437" s="42">
        <v>16224</v>
      </c>
      <c r="C437" s="42">
        <v>16379</v>
      </c>
      <c r="D437" s="42">
        <v>16196</v>
      </c>
      <c r="E437" s="42">
        <v>16378</v>
      </c>
      <c r="F437" s="42">
        <f t="shared" si="41"/>
        <v>1.1279585798816569</v>
      </c>
      <c r="G437" s="42">
        <f t="shared" si="42"/>
        <v>0.94921104536489154</v>
      </c>
      <c r="H437" s="42">
        <f t="shared" si="43"/>
        <v>0.84153005464480868</v>
      </c>
      <c r="I437" s="42">
        <f t="shared" si="38"/>
        <v>7</v>
      </c>
      <c r="J437" s="42">
        <f t="shared" si="39"/>
        <v>9</v>
      </c>
      <c r="K437" s="42">
        <f t="shared" si="40"/>
        <v>4</v>
      </c>
    </row>
    <row r="438" spans="1:11" x14ac:dyDescent="0.25">
      <c r="A438" s="45" t="s">
        <v>410</v>
      </c>
      <c r="B438" s="42">
        <v>16058</v>
      </c>
      <c r="C438" s="42">
        <v>16077</v>
      </c>
      <c r="D438" s="42">
        <v>15950</v>
      </c>
      <c r="E438" s="42">
        <v>16069</v>
      </c>
      <c r="F438" s="42">
        <f t="shared" si="41"/>
        <v>0.79088304894756511</v>
      </c>
      <c r="G438" s="42">
        <f t="shared" si="42"/>
        <v>6.85016814049072E-2</v>
      </c>
      <c r="H438" s="42">
        <f t="shared" si="43"/>
        <v>8.6614173228346442E-2</v>
      </c>
      <c r="I438" s="42">
        <f t="shared" si="38"/>
        <v>5</v>
      </c>
      <c r="J438" s="42">
        <f t="shared" si="39"/>
        <v>1</v>
      </c>
      <c r="K438" s="42">
        <f t="shared" si="40"/>
        <v>2</v>
      </c>
    </row>
    <row r="439" spans="1:11" x14ac:dyDescent="0.25">
      <c r="A439" s="45" t="s">
        <v>411</v>
      </c>
      <c r="B439" s="42">
        <v>16122</v>
      </c>
      <c r="C439" s="42">
        <v>16131</v>
      </c>
      <c r="D439" s="42">
        <v>16009</v>
      </c>
      <c r="E439" s="42">
        <v>16036</v>
      </c>
      <c r="F439" s="42">
        <f t="shared" si="41"/>
        <v>0.75672993425133361</v>
      </c>
      <c r="G439" s="42">
        <f t="shared" si="42"/>
        <v>-0.53343257660339904</v>
      </c>
      <c r="H439" s="42">
        <f t="shared" si="43"/>
        <v>0.70491803278688514</v>
      </c>
      <c r="I439" s="42">
        <f t="shared" si="38"/>
        <v>4</v>
      </c>
      <c r="J439" s="42">
        <f t="shared" si="39"/>
        <v>8</v>
      </c>
      <c r="K439" s="42">
        <f t="shared" si="40"/>
        <v>3</v>
      </c>
    </row>
    <row r="440" spans="1:11" x14ac:dyDescent="0.25">
      <c r="A440" s="45" t="s">
        <v>412</v>
      </c>
      <c r="B440" s="42">
        <v>16110</v>
      </c>
      <c r="C440" s="42">
        <v>16145</v>
      </c>
      <c r="D440" s="42">
        <v>16105</v>
      </c>
      <c r="E440" s="42">
        <v>16121</v>
      </c>
      <c r="F440" s="42">
        <f t="shared" si="41"/>
        <v>0.24829298572315331</v>
      </c>
      <c r="G440" s="42">
        <f t="shared" si="42"/>
        <v>6.8280571073867161E-2</v>
      </c>
      <c r="H440" s="42">
        <f t="shared" si="43"/>
        <v>0.27500000000000002</v>
      </c>
      <c r="I440" s="42">
        <f t="shared" si="38"/>
        <v>1</v>
      </c>
      <c r="J440" s="42">
        <f t="shared" si="39"/>
        <v>3</v>
      </c>
      <c r="K440" s="42">
        <f t="shared" si="40"/>
        <v>2</v>
      </c>
    </row>
    <row r="441" spans="1:11" x14ac:dyDescent="0.25">
      <c r="A441" s="45" t="s">
        <v>413</v>
      </c>
      <c r="B441" s="42">
        <v>16124</v>
      </c>
      <c r="C441" s="42">
        <v>16139</v>
      </c>
      <c r="D441" s="42">
        <v>16080</v>
      </c>
      <c r="E441" s="42">
        <v>16105</v>
      </c>
      <c r="F441" s="42">
        <f t="shared" si="41"/>
        <v>0.3659141652195485</v>
      </c>
      <c r="G441" s="42">
        <f t="shared" si="42"/>
        <v>-0.11783676507070207</v>
      </c>
      <c r="H441" s="42">
        <f t="shared" si="43"/>
        <v>0.32203389830508478</v>
      </c>
      <c r="I441" s="42">
        <f t="shared" si="38"/>
        <v>1</v>
      </c>
      <c r="J441" s="42">
        <f t="shared" si="39"/>
        <v>4</v>
      </c>
      <c r="K441" s="42">
        <f t="shared" si="40"/>
        <v>2</v>
      </c>
    </row>
    <row r="442" spans="1:11" x14ac:dyDescent="0.25">
      <c r="A442" s="45" t="s">
        <v>414</v>
      </c>
      <c r="B442" s="42">
        <v>16067</v>
      </c>
      <c r="C442" s="42">
        <v>16156</v>
      </c>
      <c r="D442" s="42">
        <v>16065</v>
      </c>
      <c r="E442" s="42">
        <v>16141</v>
      </c>
      <c r="F442" s="42">
        <f t="shared" si="41"/>
        <v>0.56637829090682767</v>
      </c>
      <c r="G442" s="42">
        <f t="shared" si="42"/>
        <v>0.46057135744071703</v>
      </c>
      <c r="H442" s="42">
        <f t="shared" si="43"/>
        <v>0.81318681318681318</v>
      </c>
      <c r="I442" s="42">
        <f t="shared" si="38"/>
        <v>2</v>
      </c>
      <c r="J442" s="42">
        <f t="shared" si="39"/>
        <v>9</v>
      </c>
      <c r="K442" s="42">
        <f t="shared" si="40"/>
        <v>3</v>
      </c>
    </row>
    <row r="443" spans="1:11" x14ac:dyDescent="0.25">
      <c r="A443" s="45" t="s">
        <v>415</v>
      </c>
      <c r="B443" s="42">
        <v>15876</v>
      </c>
      <c r="C443" s="42">
        <v>16012</v>
      </c>
      <c r="D443" s="42">
        <v>15862</v>
      </c>
      <c r="E443" s="42">
        <v>16010</v>
      </c>
      <c r="F443" s="42">
        <f t="shared" si="41"/>
        <v>0.94482237339380204</v>
      </c>
      <c r="G443" s="42">
        <f t="shared" si="42"/>
        <v>0.84404132023179634</v>
      </c>
      <c r="H443" s="42">
        <f t="shared" si="43"/>
        <v>0.8933333333333332</v>
      </c>
      <c r="I443" s="42">
        <f t="shared" si="38"/>
        <v>5</v>
      </c>
      <c r="J443" s="42">
        <f t="shared" si="39"/>
        <v>9</v>
      </c>
      <c r="K443" s="42">
        <f t="shared" si="40"/>
        <v>3</v>
      </c>
    </row>
    <row r="444" spans="1:11" x14ac:dyDescent="0.25">
      <c r="A444" s="45" t="s">
        <v>416</v>
      </c>
      <c r="B444" s="42">
        <v>15698</v>
      </c>
      <c r="C444" s="42">
        <v>15738</v>
      </c>
      <c r="D444" s="42">
        <v>15685</v>
      </c>
      <c r="E444" s="42">
        <v>15707</v>
      </c>
      <c r="F444" s="42">
        <f t="shared" si="41"/>
        <v>0.33762262708625301</v>
      </c>
      <c r="G444" s="42">
        <f t="shared" si="42"/>
        <v>5.7332144222193911E-2</v>
      </c>
      <c r="H444" s="42">
        <f t="shared" si="43"/>
        <v>0.169811320754717</v>
      </c>
      <c r="I444" s="42">
        <f t="shared" si="38"/>
        <v>1</v>
      </c>
      <c r="J444" s="42">
        <f t="shared" si="39"/>
        <v>2</v>
      </c>
      <c r="K444" s="42">
        <f t="shared" si="40"/>
        <v>2</v>
      </c>
    </row>
    <row r="445" spans="1:11" x14ac:dyDescent="0.25">
      <c r="A445" s="45" t="s">
        <v>417</v>
      </c>
      <c r="B445" s="42">
        <v>15536</v>
      </c>
      <c r="C445" s="42">
        <v>15609</v>
      </c>
      <c r="D445" s="42">
        <v>15505</v>
      </c>
      <c r="E445" s="42">
        <v>15589</v>
      </c>
      <c r="F445" s="42">
        <f t="shared" si="41"/>
        <v>0.66941297631307928</v>
      </c>
      <c r="G445" s="42">
        <f t="shared" si="42"/>
        <v>0.34114315139031925</v>
      </c>
      <c r="H445" s="42">
        <f t="shared" si="43"/>
        <v>0.50961538461538458</v>
      </c>
      <c r="I445" s="42">
        <f t="shared" si="38"/>
        <v>3</v>
      </c>
      <c r="J445" s="42">
        <f t="shared" si="39"/>
        <v>6</v>
      </c>
      <c r="K445" s="42">
        <f t="shared" si="40"/>
        <v>2</v>
      </c>
    </row>
    <row r="446" spans="1:11" x14ac:dyDescent="0.25">
      <c r="A446" s="45" t="s">
        <v>418</v>
      </c>
      <c r="B446" s="42">
        <v>15503</v>
      </c>
      <c r="C446" s="42">
        <v>15535</v>
      </c>
      <c r="D446" s="42">
        <v>15416</v>
      </c>
      <c r="E446" s="42">
        <v>15450</v>
      </c>
      <c r="F446" s="42">
        <f t="shared" si="41"/>
        <v>0.76759336902534991</v>
      </c>
      <c r="G446" s="42">
        <f t="shared" si="42"/>
        <v>-0.34186931561633233</v>
      </c>
      <c r="H446" s="42">
        <f t="shared" si="43"/>
        <v>0.44537815126050423</v>
      </c>
      <c r="I446" s="42">
        <f t="shared" si="38"/>
        <v>4</v>
      </c>
      <c r="J446" s="42">
        <f t="shared" si="39"/>
        <v>5</v>
      </c>
      <c r="K446" s="42">
        <f t="shared" si="40"/>
        <v>2</v>
      </c>
    </row>
    <row r="447" spans="1:11" x14ac:dyDescent="0.25">
      <c r="A447" s="45" t="s">
        <v>419</v>
      </c>
      <c r="B447" s="42">
        <v>15508</v>
      </c>
      <c r="C447" s="42">
        <v>15532</v>
      </c>
      <c r="D447" s="42">
        <v>15406</v>
      </c>
      <c r="E447" s="42">
        <v>15450</v>
      </c>
      <c r="F447" s="42">
        <f t="shared" si="41"/>
        <v>0.81248387928810928</v>
      </c>
      <c r="G447" s="42">
        <f t="shared" si="42"/>
        <v>-0.37400051586278049</v>
      </c>
      <c r="H447" s="42">
        <f t="shared" si="43"/>
        <v>0.46031746031746035</v>
      </c>
      <c r="I447" s="42">
        <f t="shared" si="38"/>
        <v>5</v>
      </c>
      <c r="J447" s="42">
        <f t="shared" si="39"/>
        <v>5</v>
      </c>
      <c r="K447" s="42">
        <f t="shared" si="40"/>
        <v>2</v>
      </c>
    </row>
    <row r="448" spans="1:11" x14ac:dyDescent="0.25">
      <c r="A448" s="45" t="s">
        <v>420</v>
      </c>
      <c r="B448" s="42">
        <v>15586</v>
      </c>
      <c r="C448" s="42">
        <v>15664</v>
      </c>
      <c r="D448" s="42">
        <v>15568</v>
      </c>
      <c r="E448" s="42">
        <v>15641</v>
      </c>
      <c r="F448" s="42">
        <f t="shared" si="41"/>
        <v>0.6159373796997305</v>
      </c>
      <c r="G448" s="42">
        <f t="shared" si="42"/>
        <v>0.35288079045297061</v>
      </c>
      <c r="H448" s="42">
        <f t="shared" si="43"/>
        <v>0.57291666666666663</v>
      </c>
      <c r="I448" s="42">
        <f t="shared" si="38"/>
        <v>3</v>
      </c>
      <c r="J448" s="42">
        <f t="shared" si="39"/>
        <v>6</v>
      </c>
      <c r="K448" s="42">
        <f t="shared" si="40"/>
        <v>2</v>
      </c>
    </row>
    <row r="449" spans="1:11" x14ac:dyDescent="0.25">
      <c r="A449" s="45" t="s">
        <v>421</v>
      </c>
      <c r="B449" s="42">
        <v>15724</v>
      </c>
      <c r="C449" s="42">
        <v>15731</v>
      </c>
      <c r="D449" s="42">
        <v>15672</v>
      </c>
      <c r="E449" s="42">
        <v>15693</v>
      </c>
      <c r="F449" s="42">
        <f t="shared" si="41"/>
        <v>0.37522258967183925</v>
      </c>
      <c r="G449" s="42">
        <f t="shared" si="42"/>
        <v>-0.19715085220045792</v>
      </c>
      <c r="H449" s="42">
        <f t="shared" si="43"/>
        <v>0.52542372881355937</v>
      </c>
      <c r="I449" s="42">
        <f t="shared" si="38"/>
        <v>1</v>
      </c>
      <c r="J449" s="42">
        <f t="shared" si="39"/>
        <v>6</v>
      </c>
      <c r="K449" s="42">
        <f t="shared" si="40"/>
        <v>2</v>
      </c>
    </row>
    <row r="450" spans="1:11" x14ac:dyDescent="0.25">
      <c r="A450" s="45" t="s">
        <v>422</v>
      </c>
      <c r="B450" s="42">
        <v>15725</v>
      </c>
      <c r="C450" s="42">
        <v>15749</v>
      </c>
      <c r="D450" s="42">
        <v>15698</v>
      </c>
      <c r="E450" s="42">
        <v>15732</v>
      </c>
      <c r="F450" s="42">
        <f t="shared" si="41"/>
        <v>0.32432432432432429</v>
      </c>
      <c r="G450" s="42">
        <f t="shared" si="42"/>
        <v>4.4515103338632754E-2</v>
      </c>
      <c r="H450" s="42">
        <f t="shared" si="43"/>
        <v>0.13725490196078435</v>
      </c>
      <c r="I450" s="42">
        <f t="shared" si="38"/>
        <v>1</v>
      </c>
      <c r="J450" s="42">
        <f t="shared" si="39"/>
        <v>2</v>
      </c>
      <c r="K450" s="42">
        <f t="shared" si="40"/>
        <v>2</v>
      </c>
    </row>
    <row r="451" spans="1:11" x14ac:dyDescent="0.25">
      <c r="A451" s="45" t="s">
        <v>423</v>
      </c>
      <c r="B451" s="42">
        <v>15648</v>
      </c>
      <c r="C451" s="42">
        <v>15779</v>
      </c>
      <c r="D451" s="42">
        <v>15628</v>
      </c>
      <c r="E451" s="42">
        <v>15753</v>
      </c>
      <c r="F451" s="42">
        <f t="shared" si="41"/>
        <v>0.96497955010224956</v>
      </c>
      <c r="G451" s="42">
        <f t="shared" si="42"/>
        <v>0.67101226993865037</v>
      </c>
      <c r="H451" s="42">
        <f t="shared" si="43"/>
        <v>0.69536423841059603</v>
      </c>
      <c r="I451" s="42">
        <f t="shared" ref="I451:I514" si="44">VLOOKUP(_xlfn.PERCENTRANK.EXC(F$4:F$1200,F451),$M$4:$O$13,3,TRUE)</f>
        <v>5</v>
      </c>
      <c r="J451" s="42">
        <f t="shared" ref="J451:J514" si="45">VLOOKUP(H451,$M$17:$O$26,3,TRUE)</f>
        <v>7</v>
      </c>
      <c r="K451" s="42">
        <f t="shared" ref="K451:K514" si="46">IF(I451&gt;=$O$3,IF(J451&gt;=$O$16,4,1),IF(J451&gt;=$O$16,3,2))</f>
        <v>3</v>
      </c>
    </row>
    <row r="452" spans="1:11" x14ac:dyDescent="0.25">
      <c r="A452" s="45" t="s">
        <v>424</v>
      </c>
      <c r="B452" s="42">
        <v>15615</v>
      </c>
      <c r="C452" s="42">
        <v>15615</v>
      </c>
      <c r="D452" s="42">
        <v>15527</v>
      </c>
      <c r="E452" s="42">
        <v>15575</v>
      </c>
      <c r="F452" s="42">
        <f t="shared" ref="F452:F515" si="47">ABS(C452-D452)/B452*100</f>
        <v>0.56356067883445404</v>
      </c>
      <c r="G452" s="42">
        <f t="shared" ref="G452:G515" si="48">(E452-B452)/B452*100</f>
        <v>-0.25616394492475181</v>
      </c>
      <c r="H452" s="42">
        <f t="shared" ref="H452:H515" si="49">ABS(G452/F452)</f>
        <v>0.45454545454545447</v>
      </c>
      <c r="I452" s="42">
        <f t="shared" si="44"/>
        <v>2</v>
      </c>
      <c r="J452" s="42">
        <f t="shared" si="45"/>
        <v>5</v>
      </c>
      <c r="K452" s="42">
        <f t="shared" si="46"/>
        <v>2</v>
      </c>
    </row>
    <row r="453" spans="1:11" x14ac:dyDescent="0.25">
      <c r="A453" s="45" t="s">
        <v>425</v>
      </c>
      <c r="B453" s="42">
        <v>15555</v>
      </c>
      <c r="C453" s="42">
        <v>15615</v>
      </c>
      <c r="D453" s="42">
        <v>15488</v>
      </c>
      <c r="E453" s="42">
        <v>15497</v>
      </c>
      <c r="F453" s="42">
        <f t="shared" si="47"/>
        <v>0.81645773063323679</v>
      </c>
      <c r="G453" s="42">
        <f t="shared" si="48"/>
        <v>-0.37287045965927357</v>
      </c>
      <c r="H453" s="42">
        <f t="shared" si="49"/>
        <v>0.45669291338582685</v>
      </c>
      <c r="I453" s="42">
        <f t="shared" si="44"/>
        <v>5</v>
      </c>
      <c r="J453" s="42">
        <f t="shared" si="45"/>
        <v>5</v>
      </c>
      <c r="K453" s="42">
        <f t="shared" si="46"/>
        <v>2</v>
      </c>
    </row>
    <row r="454" spans="1:11" x14ac:dyDescent="0.25">
      <c r="A454" s="45" t="s">
        <v>426</v>
      </c>
      <c r="B454" s="42">
        <v>15651</v>
      </c>
      <c r="C454" s="42">
        <v>15655</v>
      </c>
      <c r="D454" s="42">
        <v>15504</v>
      </c>
      <c r="E454" s="42">
        <v>15542</v>
      </c>
      <c r="F454" s="42">
        <f t="shared" si="47"/>
        <v>0.96479458181585842</v>
      </c>
      <c r="G454" s="42">
        <f t="shared" si="48"/>
        <v>-0.69644112197303687</v>
      </c>
      <c r="H454" s="42">
        <f t="shared" si="49"/>
        <v>0.72185430463576161</v>
      </c>
      <c r="I454" s="42">
        <f t="shared" si="44"/>
        <v>5</v>
      </c>
      <c r="J454" s="42">
        <f t="shared" si="45"/>
        <v>8</v>
      </c>
      <c r="K454" s="42">
        <f t="shared" si="46"/>
        <v>3</v>
      </c>
    </row>
    <row r="455" spans="1:11" x14ac:dyDescent="0.25">
      <c r="A455" s="45" t="s">
        <v>427</v>
      </c>
      <c r="B455" s="42">
        <v>15567</v>
      </c>
      <c r="C455" s="42">
        <v>15627</v>
      </c>
      <c r="D455" s="42">
        <v>15531</v>
      </c>
      <c r="E455" s="42">
        <v>15624</v>
      </c>
      <c r="F455" s="42">
        <f t="shared" si="47"/>
        <v>0.61668915012526493</v>
      </c>
      <c r="G455" s="42">
        <f t="shared" si="48"/>
        <v>0.3661591828868761</v>
      </c>
      <c r="H455" s="42">
        <f t="shared" si="49"/>
        <v>0.59375000000000011</v>
      </c>
      <c r="I455" s="42">
        <f t="shared" si="44"/>
        <v>3</v>
      </c>
      <c r="J455" s="42">
        <f t="shared" si="45"/>
        <v>6</v>
      </c>
      <c r="K455" s="42">
        <f t="shared" si="46"/>
        <v>2</v>
      </c>
    </row>
    <row r="456" spans="1:11" x14ac:dyDescent="0.25">
      <c r="A456" s="45" t="s">
        <v>428</v>
      </c>
      <c r="B456" s="42">
        <v>15437</v>
      </c>
      <c r="C456" s="42">
        <v>15543</v>
      </c>
      <c r="D456" s="42">
        <v>15420</v>
      </c>
      <c r="E456" s="42">
        <v>15534</v>
      </c>
      <c r="F456" s="42">
        <f t="shared" si="47"/>
        <v>0.79678694046770737</v>
      </c>
      <c r="G456" s="42">
        <f t="shared" si="48"/>
        <v>0.62836043272656605</v>
      </c>
      <c r="H456" s="42">
        <f t="shared" si="49"/>
        <v>0.78861788617886186</v>
      </c>
      <c r="I456" s="42">
        <f t="shared" si="44"/>
        <v>5</v>
      </c>
      <c r="J456" s="42">
        <f t="shared" si="45"/>
        <v>8</v>
      </c>
      <c r="K456" s="42">
        <f t="shared" si="46"/>
        <v>3</v>
      </c>
    </row>
    <row r="457" spans="1:11" x14ac:dyDescent="0.25">
      <c r="A457" s="45" t="s">
        <v>429</v>
      </c>
      <c r="B457" s="42">
        <v>15375</v>
      </c>
      <c r="C457" s="42">
        <v>15390</v>
      </c>
      <c r="D457" s="42">
        <v>15320</v>
      </c>
      <c r="E457" s="42">
        <v>15359</v>
      </c>
      <c r="F457" s="42">
        <f t="shared" si="47"/>
        <v>0.45528455284552843</v>
      </c>
      <c r="G457" s="42">
        <f t="shared" si="48"/>
        <v>-0.10406504065040649</v>
      </c>
      <c r="H457" s="42">
        <f t="shared" si="49"/>
        <v>0.22857142857142856</v>
      </c>
      <c r="I457" s="42">
        <f t="shared" si="44"/>
        <v>1</v>
      </c>
      <c r="J457" s="42">
        <f t="shared" si="45"/>
        <v>3</v>
      </c>
      <c r="K457" s="42">
        <f t="shared" si="46"/>
        <v>2</v>
      </c>
    </row>
    <row r="458" spans="1:11" x14ac:dyDescent="0.25">
      <c r="A458" s="45" t="s">
        <v>430</v>
      </c>
      <c r="B458" s="42">
        <v>15389</v>
      </c>
      <c r="C458" s="42">
        <v>15400</v>
      </c>
      <c r="D458" s="42">
        <v>15287</v>
      </c>
      <c r="E458" s="42">
        <v>15322</v>
      </c>
      <c r="F458" s="42">
        <f t="shared" si="47"/>
        <v>0.73429072714276433</v>
      </c>
      <c r="G458" s="42">
        <f t="shared" si="48"/>
        <v>-0.4353759178634089</v>
      </c>
      <c r="H458" s="42">
        <f t="shared" si="49"/>
        <v>0.59292035398230081</v>
      </c>
      <c r="I458" s="42">
        <f t="shared" si="44"/>
        <v>4</v>
      </c>
      <c r="J458" s="42">
        <f t="shared" si="45"/>
        <v>6</v>
      </c>
      <c r="K458" s="42">
        <f t="shared" si="46"/>
        <v>2</v>
      </c>
    </row>
    <row r="459" spans="1:11" x14ac:dyDescent="0.25">
      <c r="A459" s="45" t="s">
        <v>431</v>
      </c>
      <c r="B459" s="42">
        <v>15629</v>
      </c>
      <c r="C459" s="42">
        <v>15670</v>
      </c>
      <c r="D459" s="42">
        <v>15613</v>
      </c>
      <c r="E459" s="42">
        <v>15634</v>
      </c>
      <c r="F459" s="42">
        <f t="shared" si="47"/>
        <v>0.36470663510141405</v>
      </c>
      <c r="G459" s="42">
        <f t="shared" si="48"/>
        <v>3.1991810096615267E-2</v>
      </c>
      <c r="H459" s="42">
        <f t="shared" si="49"/>
        <v>8.771929824561403E-2</v>
      </c>
      <c r="I459" s="42">
        <f t="shared" si="44"/>
        <v>1</v>
      </c>
      <c r="J459" s="42">
        <f t="shared" si="45"/>
        <v>1</v>
      </c>
      <c r="K459" s="42">
        <f t="shared" si="46"/>
        <v>2</v>
      </c>
    </row>
    <row r="460" spans="1:11" x14ac:dyDescent="0.25">
      <c r="A460" s="45" t="s">
        <v>432</v>
      </c>
      <c r="B460" s="42">
        <v>15609</v>
      </c>
      <c r="C460" s="42">
        <v>15646</v>
      </c>
      <c r="D460" s="42">
        <v>15575</v>
      </c>
      <c r="E460" s="42">
        <v>15592</v>
      </c>
      <c r="F460" s="42">
        <f t="shared" si="47"/>
        <v>0.45486578256134286</v>
      </c>
      <c r="G460" s="42">
        <f t="shared" si="48"/>
        <v>-0.10891152540201167</v>
      </c>
      <c r="H460" s="42">
        <f t="shared" si="49"/>
        <v>0.23943661971830985</v>
      </c>
      <c r="I460" s="42">
        <f t="shared" si="44"/>
        <v>1</v>
      </c>
      <c r="J460" s="42">
        <f t="shared" si="45"/>
        <v>3</v>
      </c>
      <c r="K460" s="42">
        <f t="shared" si="46"/>
        <v>2</v>
      </c>
    </row>
    <row r="461" spans="1:11" x14ac:dyDescent="0.25">
      <c r="A461" s="45" t="s">
        <v>433</v>
      </c>
      <c r="B461" s="42">
        <v>15758</v>
      </c>
      <c r="C461" s="42">
        <v>15794</v>
      </c>
      <c r="D461" s="42">
        <v>15696</v>
      </c>
      <c r="E461" s="42">
        <v>15754</v>
      </c>
      <c r="F461" s="42">
        <f t="shared" si="47"/>
        <v>0.62190633329102674</v>
      </c>
      <c r="G461" s="42">
        <f t="shared" si="48"/>
        <v>-2.5383931971062316E-2</v>
      </c>
      <c r="H461" s="42">
        <f t="shared" si="49"/>
        <v>4.0816326530612242E-2</v>
      </c>
      <c r="I461" s="42">
        <f t="shared" si="44"/>
        <v>3</v>
      </c>
      <c r="J461" s="42">
        <f t="shared" si="45"/>
        <v>1</v>
      </c>
      <c r="K461" s="42">
        <f t="shared" si="46"/>
        <v>2</v>
      </c>
    </row>
    <row r="462" spans="1:11" x14ac:dyDescent="0.25">
      <c r="A462" s="45" t="s">
        <v>434</v>
      </c>
      <c r="B462" s="42">
        <v>15768</v>
      </c>
      <c r="C462" s="42">
        <v>15778</v>
      </c>
      <c r="D462" s="42">
        <v>15708</v>
      </c>
      <c r="E462" s="42">
        <v>15758</v>
      </c>
      <c r="F462" s="42">
        <f t="shared" si="47"/>
        <v>0.44393708777270419</v>
      </c>
      <c r="G462" s="42">
        <f t="shared" si="48"/>
        <v>-6.3419583967529169E-2</v>
      </c>
      <c r="H462" s="42">
        <f t="shared" si="49"/>
        <v>0.14285714285714285</v>
      </c>
      <c r="I462" s="42">
        <f t="shared" si="44"/>
        <v>1</v>
      </c>
      <c r="J462" s="42">
        <f t="shared" si="45"/>
        <v>2</v>
      </c>
      <c r="K462" s="42">
        <f t="shared" si="46"/>
        <v>2</v>
      </c>
    </row>
    <row r="463" spans="1:11" x14ac:dyDescent="0.25">
      <c r="A463" s="45" t="s">
        <v>435</v>
      </c>
      <c r="B463" s="42">
        <v>15892</v>
      </c>
      <c r="C463" s="42">
        <v>15941</v>
      </c>
      <c r="D463" s="42">
        <v>15885</v>
      </c>
      <c r="E463" s="42">
        <v>15901</v>
      </c>
      <c r="F463" s="42">
        <f t="shared" si="47"/>
        <v>0.3523785552479235</v>
      </c>
      <c r="G463" s="42">
        <f t="shared" si="48"/>
        <v>5.6632267807701982E-2</v>
      </c>
      <c r="H463" s="42">
        <f t="shared" si="49"/>
        <v>0.1607142857142857</v>
      </c>
      <c r="I463" s="42">
        <f t="shared" si="44"/>
        <v>1</v>
      </c>
      <c r="J463" s="42">
        <f t="shared" si="45"/>
        <v>2</v>
      </c>
      <c r="K463" s="42">
        <f t="shared" si="46"/>
        <v>2</v>
      </c>
    </row>
    <row r="464" spans="1:11" x14ac:dyDescent="0.25">
      <c r="A464" s="45" t="s">
        <v>436</v>
      </c>
      <c r="B464" s="42">
        <v>15970</v>
      </c>
      <c r="C464" s="42">
        <v>15981</v>
      </c>
      <c r="D464" s="42">
        <v>15919</v>
      </c>
      <c r="E464" s="42">
        <v>15963</v>
      </c>
      <c r="F464" s="42">
        <f t="shared" si="47"/>
        <v>0.38822792736380712</v>
      </c>
      <c r="G464" s="42">
        <f t="shared" si="48"/>
        <v>-4.3832185347526614E-2</v>
      </c>
      <c r="H464" s="42">
        <f t="shared" si="49"/>
        <v>0.11290322580645162</v>
      </c>
      <c r="I464" s="42">
        <f t="shared" si="44"/>
        <v>1</v>
      </c>
      <c r="J464" s="42">
        <f t="shared" si="45"/>
        <v>2</v>
      </c>
      <c r="K464" s="42">
        <f t="shared" si="46"/>
        <v>2</v>
      </c>
    </row>
    <row r="465" spans="1:11" x14ac:dyDescent="0.25">
      <c r="A465" s="45" t="s">
        <v>437</v>
      </c>
      <c r="B465" s="42">
        <v>15946</v>
      </c>
      <c r="C465" s="42">
        <v>15969</v>
      </c>
      <c r="D465" s="42">
        <v>15875</v>
      </c>
      <c r="E465" s="42">
        <v>15923</v>
      </c>
      <c r="F465" s="42">
        <f t="shared" si="47"/>
        <v>0.58948952715414527</v>
      </c>
      <c r="G465" s="42">
        <f t="shared" si="48"/>
        <v>-0.14423679919729085</v>
      </c>
      <c r="H465" s="42">
        <f t="shared" si="49"/>
        <v>0.24468085106382975</v>
      </c>
      <c r="I465" s="42">
        <f t="shared" si="44"/>
        <v>2</v>
      </c>
      <c r="J465" s="42">
        <f t="shared" si="45"/>
        <v>3</v>
      </c>
      <c r="K465" s="42">
        <f t="shared" si="46"/>
        <v>2</v>
      </c>
    </row>
    <row r="466" spans="1:11" x14ac:dyDescent="0.25">
      <c r="A466" s="45" t="s">
        <v>438</v>
      </c>
      <c r="B466" s="42">
        <v>15832</v>
      </c>
      <c r="C466" s="42">
        <v>15912</v>
      </c>
      <c r="D466" s="42">
        <v>15784</v>
      </c>
      <c r="E466" s="42">
        <v>15893</v>
      </c>
      <c r="F466" s="42">
        <f t="shared" si="47"/>
        <v>0.80848913592723604</v>
      </c>
      <c r="G466" s="42">
        <f t="shared" si="48"/>
        <v>0.38529560384032341</v>
      </c>
      <c r="H466" s="42">
        <f t="shared" si="49"/>
        <v>0.4765625</v>
      </c>
      <c r="I466" s="42">
        <f t="shared" si="44"/>
        <v>5</v>
      </c>
      <c r="J466" s="42">
        <f t="shared" si="45"/>
        <v>5</v>
      </c>
      <c r="K466" s="42">
        <f t="shared" si="46"/>
        <v>2</v>
      </c>
    </row>
    <row r="467" spans="1:11" x14ac:dyDescent="0.25">
      <c r="A467" s="45" t="s">
        <v>439</v>
      </c>
      <c r="B467" s="42">
        <v>15911</v>
      </c>
      <c r="C467" s="42">
        <v>16003</v>
      </c>
      <c r="D467" s="42">
        <v>15868</v>
      </c>
      <c r="E467" s="42">
        <v>15879</v>
      </c>
      <c r="F467" s="42">
        <f t="shared" si="47"/>
        <v>0.84846961221796235</v>
      </c>
      <c r="G467" s="42">
        <f t="shared" si="48"/>
        <v>-0.2011187228961096</v>
      </c>
      <c r="H467" s="42">
        <f t="shared" si="49"/>
        <v>0.23703703703703705</v>
      </c>
      <c r="I467" s="42">
        <f t="shared" si="44"/>
        <v>5</v>
      </c>
      <c r="J467" s="42">
        <f t="shared" si="45"/>
        <v>3</v>
      </c>
      <c r="K467" s="42">
        <f t="shared" si="46"/>
        <v>2</v>
      </c>
    </row>
    <row r="468" spans="1:11" x14ac:dyDescent="0.25">
      <c r="A468" s="45" t="s">
        <v>440</v>
      </c>
      <c r="B468" s="42">
        <v>15931</v>
      </c>
      <c r="C468" s="42">
        <v>15966</v>
      </c>
      <c r="D468" s="42">
        <v>15914</v>
      </c>
      <c r="E468" s="42">
        <v>15935</v>
      </c>
      <c r="F468" s="42">
        <f t="shared" si="47"/>
        <v>0.32640763291695435</v>
      </c>
      <c r="G468" s="42">
        <f t="shared" si="48"/>
        <v>2.5108279455150335E-2</v>
      </c>
      <c r="H468" s="42">
        <f t="shared" si="49"/>
        <v>7.6923076923076927E-2</v>
      </c>
      <c r="I468" s="42">
        <f t="shared" si="44"/>
        <v>1</v>
      </c>
      <c r="J468" s="42">
        <f t="shared" si="45"/>
        <v>1</v>
      </c>
      <c r="K468" s="42">
        <f t="shared" si="46"/>
        <v>2</v>
      </c>
    </row>
    <row r="469" spans="1:11" x14ac:dyDescent="0.25">
      <c r="A469" s="45" t="s">
        <v>441</v>
      </c>
      <c r="B469" s="42">
        <v>15845</v>
      </c>
      <c r="C469" s="42">
        <v>15866</v>
      </c>
      <c r="D469" s="42">
        <v>15733</v>
      </c>
      <c r="E469" s="42">
        <v>15818</v>
      </c>
      <c r="F469" s="42">
        <f t="shared" si="47"/>
        <v>0.83938150836225933</v>
      </c>
      <c r="G469" s="42">
        <f t="shared" si="48"/>
        <v>-0.17040075733669927</v>
      </c>
      <c r="H469" s="42">
        <f t="shared" si="49"/>
        <v>0.2030075187969925</v>
      </c>
      <c r="I469" s="42">
        <f t="shared" si="44"/>
        <v>5</v>
      </c>
      <c r="J469" s="42">
        <f t="shared" si="45"/>
        <v>3</v>
      </c>
      <c r="K469" s="42">
        <f t="shared" si="46"/>
        <v>2</v>
      </c>
    </row>
    <row r="470" spans="1:11" x14ac:dyDescent="0.25">
      <c r="A470" s="45" t="s">
        <v>442</v>
      </c>
      <c r="B470" s="42">
        <v>15814</v>
      </c>
      <c r="C470" s="42">
        <v>15834</v>
      </c>
      <c r="D470" s="42">
        <v>15806</v>
      </c>
      <c r="E470" s="42">
        <v>15829</v>
      </c>
      <c r="F470" s="42">
        <f t="shared" si="47"/>
        <v>0.17705830276969772</v>
      </c>
      <c r="G470" s="42">
        <f t="shared" si="48"/>
        <v>9.4852662198052357E-2</v>
      </c>
      <c r="H470" s="42">
        <f t="shared" si="49"/>
        <v>0.5357142857142857</v>
      </c>
      <c r="I470" s="42">
        <f t="shared" si="44"/>
        <v>1</v>
      </c>
      <c r="J470" s="42">
        <f t="shared" si="45"/>
        <v>6</v>
      </c>
      <c r="K470" s="42">
        <f t="shared" si="46"/>
        <v>2</v>
      </c>
    </row>
    <row r="471" spans="1:11" x14ac:dyDescent="0.25">
      <c r="A471" s="45" t="s">
        <v>443</v>
      </c>
      <c r="B471" s="42">
        <v>15782</v>
      </c>
      <c r="C471" s="42">
        <v>15845</v>
      </c>
      <c r="D471" s="42">
        <v>15750</v>
      </c>
      <c r="E471" s="42">
        <v>15821</v>
      </c>
      <c r="F471" s="42">
        <f t="shared" si="47"/>
        <v>0.60195159041946522</v>
      </c>
      <c r="G471" s="42">
        <f t="shared" si="48"/>
        <v>0.24711696869851729</v>
      </c>
      <c r="H471" s="42">
        <f t="shared" si="49"/>
        <v>0.41052631578947368</v>
      </c>
      <c r="I471" s="42">
        <f t="shared" si="44"/>
        <v>3</v>
      </c>
      <c r="J471" s="42">
        <f t="shared" si="45"/>
        <v>5</v>
      </c>
      <c r="K471" s="42">
        <f t="shared" si="46"/>
        <v>2</v>
      </c>
    </row>
    <row r="472" spans="1:11" x14ac:dyDescent="0.25">
      <c r="A472" s="45" t="s">
        <v>444</v>
      </c>
      <c r="B472" s="42">
        <v>15848</v>
      </c>
      <c r="C472" s="42">
        <v>15928</v>
      </c>
      <c r="D472" s="42">
        <v>15810</v>
      </c>
      <c r="E472" s="42">
        <v>15921</v>
      </c>
      <c r="F472" s="42">
        <f t="shared" si="47"/>
        <v>0.74457344775365975</v>
      </c>
      <c r="G472" s="42">
        <f t="shared" si="48"/>
        <v>0.46062594649167088</v>
      </c>
      <c r="H472" s="42">
        <f t="shared" si="49"/>
        <v>0.61864406779661019</v>
      </c>
      <c r="I472" s="42">
        <f t="shared" si="44"/>
        <v>4</v>
      </c>
      <c r="J472" s="42">
        <f t="shared" si="45"/>
        <v>7</v>
      </c>
      <c r="K472" s="42">
        <f t="shared" si="46"/>
        <v>3</v>
      </c>
    </row>
    <row r="473" spans="1:11" x14ac:dyDescent="0.25">
      <c r="A473" s="45" t="s">
        <v>445</v>
      </c>
      <c r="B473" s="42">
        <v>15830</v>
      </c>
      <c r="C473" s="42">
        <v>15892</v>
      </c>
      <c r="D473" s="42">
        <v>15820</v>
      </c>
      <c r="E473" s="42">
        <v>15867</v>
      </c>
      <c r="F473" s="42">
        <f t="shared" si="47"/>
        <v>0.45483259633607076</v>
      </c>
      <c r="G473" s="42">
        <f t="shared" si="48"/>
        <v>0.23373341756159194</v>
      </c>
      <c r="H473" s="42">
        <f t="shared" si="49"/>
        <v>0.51388888888888895</v>
      </c>
      <c r="I473" s="42">
        <f t="shared" si="44"/>
        <v>1</v>
      </c>
      <c r="J473" s="42">
        <f t="shared" si="45"/>
        <v>6</v>
      </c>
      <c r="K473" s="42">
        <f t="shared" si="46"/>
        <v>2</v>
      </c>
    </row>
    <row r="474" spans="1:11" x14ac:dyDescent="0.25">
      <c r="A474" s="45" t="s">
        <v>446</v>
      </c>
      <c r="B474" s="42">
        <v>15752</v>
      </c>
      <c r="C474" s="42">
        <v>15849</v>
      </c>
      <c r="D474" s="42">
        <v>15742</v>
      </c>
      <c r="E474" s="42">
        <v>15840</v>
      </c>
      <c r="F474" s="42">
        <f t="shared" si="47"/>
        <v>0.67927882173692222</v>
      </c>
      <c r="G474" s="42">
        <f t="shared" si="48"/>
        <v>0.55865921787709494</v>
      </c>
      <c r="H474" s="42">
        <f t="shared" si="49"/>
        <v>0.82242990654205617</v>
      </c>
      <c r="I474" s="42">
        <f t="shared" si="44"/>
        <v>3</v>
      </c>
      <c r="J474" s="42">
        <f t="shared" si="45"/>
        <v>9</v>
      </c>
      <c r="K474" s="42">
        <f t="shared" si="46"/>
        <v>3</v>
      </c>
    </row>
    <row r="475" spans="1:11" x14ac:dyDescent="0.25">
      <c r="A475" s="45" t="s">
        <v>447</v>
      </c>
      <c r="B475" s="42">
        <v>15710</v>
      </c>
      <c r="C475" s="42">
        <v>15719</v>
      </c>
      <c r="D475" s="42">
        <v>15642</v>
      </c>
      <c r="E475" s="42">
        <v>15695</v>
      </c>
      <c r="F475" s="42">
        <f t="shared" si="47"/>
        <v>0.49013367281985998</v>
      </c>
      <c r="G475" s="42">
        <f t="shared" si="48"/>
        <v>-9.5480585614258429E-2</v>
      </c>
      <c r="H475" s="42">
        <f t="shared" si="49"/>
        <v>0.19480519480519479</v>
      </c>
      <c r="I475" s="42">
        <f t="shared" si="44"/>
        <v>2</v>
      </c>
      <c r="J475" s="42">
        <f t="shared" si="45"/>
        <v>2</v>
      </c>
      <c r="K475" s="42">
        <f t="shared" si="46"/>
        <v>2</v>
      </c>
    </row>
    <row r="476" spans="1:11" x14ac:dyDescent="0.25">
      <c r="A476" s="45" t="s">
        <v>448</v>
      </c>
      <c r="B476" s="42">
        <v>15815</v>
      </c>
      <c r="C476" s="42">
        <v>15831</v>
      </c>
      <c r="D476" s="42">
        <v>15722</v>
      </c>
      <c r="E476" s="42">
        <v>15760</v>
      </c>
      <c r="F476" s="42">
        <f t="shared" si="47"/>
        <v>0.68921909579513119</v>
      </c>
      <c r="G476" s="42">
        <f t="shared" si="48"/>
        <v>-0.34777110338286438</v>
      </c>
      <c r="H476" s="42">
        <f t="shared" si="49"/>
        <v>0.50458715596330272</v>
      </c>
      <c r="I476" s="42">
        <f t="shared" si="44"/>
        <v>4</v>
      </c>
      <c r="J476" s="42">
        <f t="shared" si="45"/>
        <v>6</v>
      </c>
      <c r="K476" s="42">
        <f t="shared" si="46"/>
        <v>2</v>
      </c>
    </row>
    <row r="477" spans="1:11" x14ac:dyDescent="0.25">
      <c r="A477" s="45" t="s">
        <v>449</v>
      </c>
      <c r="B477" s="42">
        <v>15907</v>
      </c>
      <c r="C477" s="42">
        <v>15935</v>
      </c>
      <c r="D477" s="42">
        <v>15780</v>
      </c>
      <c r="E477" s="42">
        <v>15881</v>
      </c>
      <c r="F477" s="42">
        <f t="shared" si="47"/>
        <v>0.97441378009681268</v>
      </c>
      <c r="G477" s="42">
        <f t="shared" si="48"/>
        <v>-0.16345005343559441</v>
      </c>
      <c r="H477" s="42">
        <f t="shared" si="49"/>
        <v>0.16774193548387098</v>
      </c>
      <c r="I477" s="42">
        <f t="shared" si="44"/>
        <v>5</v>
      </c>
      <c r="J477" s="42">
        <f t="shared" si="45"/>
        <v>2</v>
      </c>
      <c r="K477" s="42">
        <f t="shared" si="46"/>
        <v>2</v>
      </c>
    </row>
    <row r="478" spans="1:11" x14ac:dyDescent="0.25">
      <c r="A478" s="45" t="s">
        <v>450</v>
      </c>
      <c r="B478" s="42">
        <v>15847</v>
      </c>
      <c r="C478" s="42">
        <v>15979</v>
      </c>
      <c r="D478" s="42">
        <v>15798</v>
      </c>
      <c r="E478" s="42">
        <v>15899</v>
      </c>
      <c r="F478" s="42">
        <f t="shared" si="47"/>
        <v>1.1421720199406828</v>
      </c>
      <c r="G478" s="42">
        <f t="shared" si="48"/>
        <v>0.3281378178835111</v>
      </c>
      <c r="H478" s="42">
        <f t="shared" si="49"/>
        <v>0.287292817679558</v>
      </c>
      <c r="I478" s="42">
        <f t="shared" si="44"/>
        <v>7</v>
      </c>
      <c r="J478" s="42">
        <f t="shared" si="45"/>
        <v>3</v>
      </c>
      <c r="K478" s="42">
        <f t="shared" si="46"/>
        <v>1</v>
      </c>
    </row>
    <row r="479" spans="1:11" x14ac:dyDescent="0.25">
      <c r="A479" s="45" t="s">
        <v>451</v>
      </c>
      <c r="B479" s="42">
        <v>15724</v>
      </c>
      <c r="C479" s="42">
        <v>15844</v>
      </c>
      <c r="D479" s="42">
        <v>15654</v>
      </c>
      <c r="E479" s="42">
        <v>15671</v>
      </c>
      <c r="F479" s="42">
        <f t="shared" si="47"/>
        <v>1.2083439328415162</v>
      </c>
      <c r="G479" s="42">
        <f t="shared" si="48"/>
        <v>-0.33706436021368608</v>
      </c>
      <c r="H479" s="42">
        <f t="shared" si="49"/>
        <v>0.27894736842105261</v>
      </c>
      <c r="I479" s="42">
        <f t="shared" si="44"/>
        <v>7</v>
      </c>
      <c r="J479" s="42">
        <f t="shared" si="45"/>
        <v>3</v>
      </c>
      <c r="K479" s="42">
        <f t="shared" si="46"/>
        <v>1</v>
      </c>
    </row>
    <row r="480" spans="1:11" x14ac:dyDescent="0.25">
      <c r="A480" s="45" t="s">
        <v>452</v>
      </c>
      <c r="B480" s="42">
        <v>15475</v>
      </c>
      <c r="C480" s="42">
        <v>15584</v>
      </c>
      <c r="D480" s="42">
        <v>15457</v>
      </c>
      <c r="E480" s="42">
        <v>15577</v>
      </c>
      <c r="F480" s="42">
        <f t="shared" si="47"/>
        <v>0.82067851373182554</v>
      </c>
      <c r="G480" s="42">
        <f t="shared" si="48"/>
        <v>0.65912762520193868</v>
      </c>
      <c r="H480" s="42">
        <f t="shared" si="49"/>
        <v>0.80314960629921262</v>
      </c>
      <c r="I480" s="42">
        <f t="shared" si="44"/>
        <v>5</v>
      </c>
      <c r="J480" s="42">
        <f t="shared" si="45"/>
        <v>9</v>
      </c>
      <c r="K480" s="42">
        <f t="shared" si="46"/>
        <v>3</v>
      </c>
    </row>
    <row r="481" spans="1:11" x14ac:dyDescent="0.25">
      <c r="A481" s="45" t="s">
        <v>453</v>
      </c>
      <c r="B481" s="42">
        <v>15291</v>
      </c>
      <c r="C481" s="42">
        <v>15451</v>
      </c>
      <c r="D481" s="42">
        <v>15211</v>
      </c>
      <c r="E481" s="42">
        <v>15450</v>
      </c>
      <c r="F481" s="42">
        <f t="shared" si="47"/>
        <v>1.5695507161075144</v>
      </c>
      <c r="G481" s="42">
        <f t="shared" si="48"/>
        <v>1.0398273494212282</v>
      </c>
      <c r="H481" s="42">
        <f t="shared" si="49"/>
        <v>0.66249999999999998</v>
      </c>
      <c r="I481" s="42">
        <f t="shared" si="44"/>
        <v>9</v>
      </c>
      <c r="J481" s="42">
        <f t="shared" si="45"/>
        <v>7</v>
      </c>
      <c r="K481" s="42">
        <f t="shared" si="46"/>
        <v>4</v>
      </c>
    </row>
    <row r="482" spans="1:11" x14ac:dyDescent="0.25">
      <c r="A482" s="45" t="s">
        <v>454</v>
      </c>
      <c r="B482" s="42">
        <v>15417</v>
      </c>
      <c r="C482" s="42">
        <v>15428</v>
      </c>
      <c r="D482" s="42">
        <v>15321</v>
      </c>
      <c r="E482" s="42">
        <v>15338</v>
      </c>
      <c r="F482" s="42">
        <f t="shared" si="47"/>
        <v>0.69403904780437176</v>
      </c>
      <c r="G482" s="42">
        <f t="shared" si="48"/>
        <v>-0.5124213530518259</v>
      </c>
      <c r="H482" s="42">
        <f t="shared" si="49"/>
        <v>0.73831775700934588</v>
      </c>
      <c r="I482" s="42">
        <f t="shared" si="44"/>
        <v>4</v>
      </c>
      <c r="J482" s="42">
        <f t="shared" si="45"/>
        <v>8</v>
      </c>
      <c r="K482" s="42">
        <f t="shared" si="46"/>
        <v>3</v>
      </c>
    </row>
    <row r="483" spans="1:11" x14ac:dyDescent="0.25">
      <c r="A483" s="45" t="s">
        <v>455</v>
      </c>
      <c r="B483" s="42">
        <v>15197</v>
      </c>
      <c r="C483" s="42">
        <v>15356</v>
      </c>
      <c r="D483" s="42">
        <v>15162</v>
      </c>
      <c r="E483" s="42">
        <v>15341</v>
      </c>
      <c r="F483" s="42">
        <f t="shared" si="47"/>
        <v>1.276567743633612</v>
      </c>
      <c r="G483" s="42">
        <f t="shared" si="48"/>
        <v>0.94755543857340274</v>
      </c>
      <c r="H483" s="42">
        <f t="shared" si="49"/>
        <v>0.74226804123711343</v>
      </c>
      <c r="I483" s="42">
        <f t="shared" si="44"/>
        <v>8</v>
      </c>
      <c r="J483" s="42">
        <f t="shared" si="45"/>
        <v>8</v>
      </c>
      <c r="K483" s="42">
        <f t="shared" si="46"/>
        <v>4</v>
      </c>
    </row>
    <row r="484" spans="1:11" x14ac:dyDescent="0.25">
      <c r="A484" s="45" t="s">
        <v>456</v>
      </c>
      <c r="B484" s="42">
        <v>15340</v>
      </c>
      <c r="C484" s="42">
        <v>15349</v>
      </c>
      <c r="D484" s="42">
        <v>15068</v>
      </c>
      <c r="E484" s="42">
        <v>15180</v>
      </c>
      <c r="F484" s="42">
        <f t="shared" si="47"/>
        <v>1.8318122555410692</v>
      </c>
      <c r="G484" s="42">
        <f t="shared" si="48"/>
        <v>-1.0430247718383312</v>
      </c>
      <c r="H484" s="42">
        <f t="shared" si="49"/>
        <v>0.56939501779359425</v>
      </c>
      <c r="I484" s="42">
        <f t="shared" si="44"/>
        <v>10</v>
      </c>
      <c r="J484" s="42">
        <f t="shared" si="45"/>
        <v>6</v>
      </c>
      <c r="K484" s="42">
        <f t="shared" si="46"/>
        <v>1</v>
      </c>
    </row>
    <row r="485" spans="1:11" x14ac:dyDescent="0.25">
      <c r="A485" s="45" t="s">
        <v>457</v>
      </c>
      <c r="B485" s="42">
        <v>15340</v>
      </c>
      <c r="C485" s="42">
        <v>15496</v>
      </c>
      <c r="D485" s="42">
        <v>15338</v>
      </c>
      <c r="E485" s="42">
        <v>15493</v>
      </c>
      <c r="F485" s="42">
        <f t="shared" si="47"/>
        <v>1.0299869621903519</v>
      </c>
      <c r="G485" s="42">
        <f t="shared" si="48"/>
        <v>0.99739243807040412</v>
      </c>
      <c r="H485" s="42">
        <f t="shared" si="49"/>
        <v>0.96835443037974689</v>
      </c>
      <c r="I485" s="42">
        <f t="shared" si="44"/>
        <v>6</v>
      </c>
      <c r="J485" s="42">
        <f t="shared" si="45"/>
        <v>10</v>
      </c>
      <c r="K485" s="42">
        <f t="shared" si="46"/>
        <v>4</v>
      </c>
    </row>
    <row r="486" spans="1:11" x14ac:dyDescent="0.25">
      <c r="A486" s="45" t="s">
        <v>458</v>
      </c>
      <c r="B486" s="42">
        <v>15538</v>
      </c>
      <c r="C486" s="42">
        <v>15563</v>
      </c>
      <c r="D486" s="42">
        <v>15355</v>
      </c>
      <c r="E486" s="42">
        <v>15421</v>
      </c>
      <c r="F486" s="42">
        <f t="shared" si="47"/>
        <v>1.3386536233749518</v>
      </c>
      <c r="G486" s="42">
        <f t="shared" si="48"/>
        <v>-0.7529926631484104</v>
      </c>
      <c r="H486" s="42">
        <f t="shared" si="49"/>
        <v>0.5625</v>
      </c>
      <c r="I486" s="42">
        <f t="shared" si="44"/>
        <v>8</v>
      </c>
      <c r="J486" s="42">
        <f t="shared" si="45"/>
        <v>6</v>
      </c>
      <c r="K486" s="42">
        <f t="shared" si="46"/>
        <v>1</v>
      </c>
    </row>
    <row r="487" spans="1:11" x14ac:dyDescent="0.25">
      <c r="A487" s="45" t="s">
        <v>459</v>
      </c>
      <c r="B487" s="42">
        <v>15476</v>
      </c>
      <c r="C487" s="42">
        <v>15552</v>
      </c>
      <c r="D487" s="42">
        <v>15391</v>
      </c>
      <c r="E487" s="42">
        <v>15403</v>
      </c>
      <c r="F487" s="42">
        <f t="shared" si="47"/>
        <v>1.0403204962522616</v>
      </c>
      <c r="G487" s="42">
        <f t="shared" si="48"/>
        <v>-0.47169811320754718</v>
      </c>
      <c r="H487" s="42">
        <f t="shared" si="49"/>
        <v>0.45341614906832295</v>
      </c>
      <c r="I487" s="42">
        <f t="shared" si="44"/>
        <v>6</v>
      </c>
      <c r="J487" s="42">
        <f t="shared" si="45"/>
        <v>5</v>
      </c>
      <c r="K487" s="42">
        <f t="shared" si="46"/>
        <v>1</v>
      </c>
    </row>
    <row r="488" spans="1:11" x14ac:dyDescent="0.25">
      <c r="A488" s="45" t="s">
        <v>460</v>
      </c>
      <c r="B488" s="42">
        <v>15767</v>
      </c>
      <c r="C488" s="42">
        <v>15798</v>
      </c>
      <c r="D488" s="42">
        <v>15616</v>
      </c>
      <c r="E488" s="42">
        <v>15625</v>
      </c>
      <c r="F488" s="42">
        <f t="shared" si="47"/>
        <v>1.1543096340457919</v>
      </c>
      <c r="G488" s="42">
        <f t="shared" si="48"/>
        <v>-0.90061520898078262</v>
      </c>
      <c r="H488" s="42">
        <f t="shared" si="49"/>
        <v>0.78021978021978011</v>
      </c>
      <c r="I488" s="42">
        <f t="shared" si="44"/>
        <v>7</v>
      </c>
      <c r="J488" s="42">
        <f t="shared" si="45"/>
        <v>8</v>
      </c>
      <c r="K488" s="42">
        <f t="shared" si="46"/>
        <v>4</v>
      </c>
    </row>
    <row r="489" spans="1:11" x14ac:dyDescent="0.25">
      <c r="A489" s="45" t="s">
        <v>461</v>
      </c>
      <c r="B489" s="42">
        <v>15788</v>
      </c>
      <c r="C489" s="42">
        <v>15866</v>
      </c>
      <c r="D489" s="42">
        <v>15777</v>
      </c>
      <c r="E489" s="42">
        <v>15866</v>
      </c>
      <c r="F489" s="42">
        <f t="shared" si="47"/>
        <v>0.56371928046617692</v>
      </c>
      <c r="G489" s="42">
        <f t="shared" si="48"/>
        <v>0.49404611097035717</v>
      </c>
      <c r="H489" s="42">
        <f t="shared" si="49"/>
        <v>0.87640449438202228</v>
      </c>
      <c r="I489" s="42">
        <f t="shared" si="44"/>
        <v>2</v>
      </c>
      <c r="J489" s="42">
        <f t="shared" si="45"/>
        <v>9</v>
      </c>
      <c r="K489" s="42">
        <f t="shared" si="46"/>
        <v>3</v>
      </c>
    </row>
    <row r="490" spans="1:11" x14ac:dyDescent="0.25">
      <c r="A490" s="45" t="s">
        <v>462</v>
      </c>
      <c r="B490" s="42">
        <v>15862</v>
      </c>
      <c r="C490" s="42">
        <v>15883</v>
      </c>
      <c r="D490" s="42">
        <v>15719</v>
      </c>
      <c r="E490" s="42">
        <v>15741</v>
      </c>
      <c r="F490" s="42">
        <f t="shared" si="47"/>
        <v>1.0339175387719077</v>
      </c>
      <c r="G490" s="42">
        <f t="shared" si="48"/>
        <v>-0.76282940360610263</v>
      </c>
      <c r="H490" s="42">
        <f t="shared" si="49"/>
        <v>0.73780487804878048</v>
      </c>
      <c r="I490" s="42">
        <f t="shared" si="44"/>
        <v>6</v>
      </c>
      <c r="J490" s="42">
        <f t="shared" si="45"/>
        <v>8</v>
      </c>
      <c r="K490" s="42">
        <f t="shared" si="46"/>
        <v>4</v>
      </c>
    </row>
    <row r="491" spans="1:11" x14ac:dyDescent="0.25">
      <c r="A491" s="45" t="s">
        <v>463</v>
      </c>
      <c r="B491" s="42">
        <v>15772</v>
      </c>
      <c r="C491" s="42">
        <v>15831</v>
      </c>
      <c r="D491" s="42">
        <v>15748</v>
      </c>
      <c r="E491" s="42">
        <v>15767</v>
      </c>
      <c r="F491" s="42">
        <f t="shared" si="47"/>
        <v>0.52624904894750191</v>
      </c>
      <c r="G491" s="42">
        <f t="shared" si="48"/>
        <v>-3.1701749936596496E-2</v>
      </c>
      <c r="H491" s="42">
        <f t="shared" si="49"/>
        <v>6.0240963855421679E-2</v>
      </c>
      <c r="I491" s="42">
        <f t="shared" si="44"/>
        <v>2</v>
      </c>
      <c r="J491" s="42">
        <f t="shared" si="45"/>
        <v>1</v>
      </c>
      <c r="K491" s="42">
        <f t="shared" si="46"/>
        <v>2</v>
      </c>
    </row>
    <row r="492" spans="1:11" x14ac:dyDescent="0.25">
      <c r="A492" s="45" t="s">
        <v>464</v>
      </c>
      <c r="B492" s="42">
        <v>15618</v>
      </c>
      <c r="C492" s="42">
        <v>15724</v>
      </c>
      <c r="D492" s="42">
        <v>15605</v>
      </c>
      <c r="E492" s="42">
        <v>15720</v>
      </c>
      <c r="F492" s="42">
        <f t="shared" si="47"/>
        <v>0.76194134972467664</v>
      </c>
      <c r="G492" s="42">
        <f t="shared" si="48"/>
        <v>0.6530925854782943</v>
      </c>
      <c r="H492" s="42">
        <f t="shared" si="49"/>
        <v>0.85714285714285721</v>
      </c>
      <c r="I492" s="42">
        <f t="shared" si="44"/>
        <v>4</v>
      </c>
      <c r="J492" s="42">
        <f t="shared" si="45"/>
        <v>9</v>
      </c>
      <c r="K492" s="42">
        <f t="shared" si="46"/>
        <v>3</v>
      </c>
    </row>
    <row r="493" spans="1:11" x14ac:dyDescent="0.25">
      <c r="A493" s="45" t="s">
        <v>465</v>
      </c>
      <c r="B493" s="42">
        <v>15540</v>
      </c>
      <c r="C493" s="42">
        <v>15646</v>
      </c>
      <c r="D493" s="42">
        <v>15505</v>
      </c>
      <c r="E493" s="42">
        <v>15633</v>
      </c>
      <c r="F493" s="42">
        <f t="shared" si="47"/>
        <v>0.90733590733590741</v>
      </c>
      <c r="G493" s="42">
        <f t="shared" si="48"/>
        <v>0.59845559845559848</v>
      </c>
      <c r="H493" s="42">
        <f t="shared" si="49"/>
        <v>0.65957446808510634</v>
      </c>
      <c r="I493" s="42">
        <f t="shared" si="44"/>
        <v>5</v>
      </c>
      <c r="J493" s="42">
        <f t="shared" si="45"/>
        <v>7</v>
      </c>
      <c r="K493" s="42">
        <f t="shared" si="46"/>
        <v>3</v>
      </c>
    </row>
    <row r="494" spans="1:11" x14ac:dyDescent="0.25">
      <c r="A494" s="45" t="s">
        <v>466</v>
      </c>
      <c r="B494" s="42">
        <v>15552</v>
      </c>
      <c r="C494" s="42">
        <v>15594</v>
      </c>
      <c r="D494" s="42">
        <v>15488</v>
      </c>
      <c r="E494" s="42">
        <v>15516</v>
      </c>
      <c r="F494" s="42">
        <f t="shared" si="47"/>
        <v>0.68158436213991769</v>
      </c>
      <c r="G494" s="42">
        <f t="shared" si="48"/>
        <v>-0.23148148148148145</v>
      </c>
      <c r="H494" s="42">
        <f t="shared" si="49"/>
        <v>0.33962264150943394</v>
      </c>
      <c r="I494" s="42">
        <f t="shared" si="44"/>
        <v>3</v>
      </c>
      <c r="J494" s="42">
        <f t="shared" si="45"/>
        <v>4</v>
      </c>
      <c r="K494" s="42">
        <f t="shared" si="46"/>
        <v>2</v>
      </c>
    </row>
    <row r="495" spans="1:11" x14ac:dyDescent="0.25">
      <c r="A495" s="45" t="s">
        <v>467</v>
      </c>
      <c r="B495" s="42">
        <v>15540</v>
      </c>
      <c r="C495" s="42">
        <v>15541</v>
      </c>
      <c r="D495" s="42">
        <v>15391</v>
      </c>
      <c r="E495" s="42">
        <v>15441</v>
      </c>
      <c r="F495" s="42">
        <f t="shared" si="47"/>
        <v>0.96525096525096521</v>
      </c>
      <c r="G495" s="42">
        <f t="shared" si="48"/>
        <v>-0.63706563706563712</v>
      </c>
      <c r="H495" s="42">
        <f t="shared" si="49"/>
        <v>0.66000000000000014</v>
      </c>
      <c r="I495" s="42">
        <f t="shared" si="44"/>
        <v>5</v>
      </c>
      <c r="J495" s="42">
        <f t="shared" si="45"/>
        <v>7</v>
      </c>
      <c r="K495" s="42">
        <f t="shared" si="46"/>
        <v>3</v>
      </c>
    </row>
    <row r="496" spans="1:11" x14ac:dyDescent="0.25">
      <c r="A496" s="45" t="s">
        <v>468</v>
      </c>
      <c r="B496" s="42">
        <v>15595</v>
      </c>
      <c r="C496" s="42">
        <v>15699</v>
      </c>
      <c r="D496" s="42">
        <v>15561</v>
      </c>
      <c r="E496" s="42">
        <v>15642</v>
      </c>
      <c r="F496" s="42">
        <f t="shared" si="47"/>
        <v>0.88489900609169603</v>
      </c>
      <c r="G496" s="42">
        <f t="shared" si="48"/>
        <v>0.30137864700224432</v>
      </c>
      <c r="H496" s="42">
        <f t="shared" si="49"/>
        <v>0.34057971014492755</v>
      </c>
      <c r="I496" s="42">
        <f t="shared" si="44"/>
        <v>5</v>
      </c>
      <c r="J496" s="42">
        <f t="shared" si="45"/>
        <v>4</v>
      </c>
      <c r="K496" s="42">
        <f t="shared" si="46"/>
        <v>2</v>
      </c>
    </row>
    <row r="497" spans="1:11" x14ac:dyDescent="0.25">
      <c r="A497" s="45" t="s">
        <v>469</v>
      </c>
      <c r="B497" s="42">
        <v>15378</v>
      </c>
      <c r="C497" s="42">
        <v>15447</v>
      </c>
      <c r="D497" s="42">
        <v>15344</v>
      </c>
      <c r="E497" s="42">
        <v>15369</v>
      </c>
      <c r="F497" s="42">
        <f t="shared" si="47"/>
        <v>0.66978800884380285</v>
      </c>
      <c r="G497" s="42">
        <f t="shared" si="48"/>
        <v>-5.8525165821303154E-2</v>
      </c>
      <c r="H497" s="42">
        <f t="shared" si="49"/>
        <v>8.7378640776699018E-2</v>
      </c>
      <c r="I497" s="42">
        <f t="shared" si="44"/>
        <v>3</v>
      </c>
      <c r="J497" s="42">
        <f t="shared" si="45"/>
        <v>1</v>
      </c>
      <c r="K497" s="42">
        <f t="shared" si="46"/>
        <v>2</v>
      </c>
    </row>
    <row r="498" spans="1:11" x14ac:dyDescent="0.25">
      <c r="A498" s="45" t="s">
        <v>470</v>
      </c>
      <c r="B498" s="42">
        <v>15532</v>
      </c>
      <c r="C498" s="42">
        <v>15534</v>
      </c>
      <c r="D498" s="42">
        <v>15371</v>
      </c>
      <c r="E498" s="42">
        <v>15371</v>
      </c>
      <c r="F498" s="42">
        <f t="shared" si="47"/>
        <v>1.0494463044038114</v>
      </c>
      <c r="G498" s="42">
        <f t="shared" si="48"/>
        <v>-1.0365696626319856</v>
      </c>
      <c r="H498" s="42">
        <f t="shared" si="49"/>
        <v>0.98773006134969332</v>
      </c>
      <c r="I498" s="42">
        <f t="shared" si="44"/>
        <v>6</v>
      </c>
      <c r="J498" s="42">
        <f t="shared" si="45"/>
        <v>10</v>
      </c>
      <c r="K498" s="42">
        <f t="shared" si="46"/>
        <v>4</v>
      </c>
    </row>
    <row r="499" spans="1:11" x14ac:dyDescent="0.25">
      <c r="A499" s="45" t="s">
        <v>471</v>
      </c>
      <c r="B499" s="42">
        <v>15531</v>
      </c>
      <c r="C499" s="42">
        <v>15532</v>
      </c>
      <c r="D499" s="42">
        <v>15484</v>
      </c>
      <c r="E499" s="42">
        <v>15502</v>
      </c>
      <c r="F499" s="42">
        <f t="shared" si="47"/>
        <v>0.30905930075333204</v>
      </c>
      <c r="G499" s="42">
        <f t="shared" si="48"/>
        <v>-0.18672332753847143</v>
      </c>
      <c r="H499" s="42">
        <f t="shared" si="49"/>
        <v>0.60416666666666663</v>
      </c>
      <c r="I499" s="42">
        <f t="shared" si="44"/>
        <v>1</v>
      </c>
      <c r="J499" s="42">
        <f t="shared" si="45"/>
        <v>7</v>
      </c>
      <c r="K499" s="42">
        <f t="shared" si="46"/>
        <v>3</v>
      </c>
    </row>
    <row r="500" spans="1:11" x14ac:dyDescent="0.25">
      <c r="A500" s="45" t="s">
        <v>472</v>
      </c>
      <c r="B500" s="42">
        <v>15436</v>
      </c>
      <c r="C500" s="42">
        <v>15469</v>
      </c>
      <c r="D500" s="42">
        <v>15394</v>
      </c>
      <c r="E500" s="42">
        <v>15431</v>
      </c>
      <c r="F500" s="42">
        <f t="shared" si="47"/>
        <v>0.4858771702513604</v>
      </c>
      <c r="G500" s="42">
        <f t="shared" si="48"/>
        <v>-3.2391811350090699E-2</v>
      </c>
      <c r="H500" s="42">
        <f t="shared" si="49"/>
        <v>6.666666666666668E-2</v>
      </c>
      <c r="I500" s="42">
        <f t="shared" si="44"/>
        <v>2</v>
      </c>
      <c r="J500" s="42">
        <f t="shared" si="45"/>
        <v>1</v>
      </c>
      <c r="K500" s="42">
        <f t="shared" si="46"/>
        <v>2</v>
      </c>
    </row>
    <row r="501" spans="1:11" x14ac:dyDescent="0.25">
      <c r="A501" s="45" t="s">
        <v>473</v>
      </c>
      <c r="B501" s="42">
        <v>15540</v>
      </c>
      <c r="C501" s="42">
        <v>15569</v>
      </c>
      <c r="D501" s="42">
        <v>15407</v>
      </c>
      <c r="E501" s="42">
        <v>15438</v>
      </c>
      <c r="F501" s="42">
        <f t="shared" si="47"/>
        <v>1.0424710424710426</v>
      </c>
      <c r="G501" s="42">
        <f t="shared" si="48"/>
        <v>-0.65637065637065639</v>
      </c>
      <c r="H501" s="42">
        <f t="shared" si="49"/>
        <v>0.62962962962962954</v>
      </c>
      <c r="I501" s="42">
        <f t="shared" si="44"/>
        <v>6</v>
      </c>
      <c r="J501" s="42">
        <f t="shared" si="45"/>
        <v>7</v>
      </c>
      <c r="K501" s="42">
        <f t="shared" si="46"/>
        <v>4</v>
      </c>
    </row>
    <row r="502" spans="1:11" x14ac:dyDescent="0.25">
      <c r="A502" s="45" t="s">
        <v>474</v>
      </c>
      <c r="B502" s="42">
        <v>15357</v>
      </c>
      <c r="C502" s="42">
        <v>15426</v>
      </c>
      <c r="D502" s="42">
        <v>15338</v>
      </c>
      <c r="E502" s="42">
        <v>15421</v>
      </c>
      <c r="F502" s="42">
        <f t="shared" si="47"/>
        <v>0.57302858631243081</v>
      </c>
      <c r="G502" s="42">
        <f t="shared" si="48"/>
        <v>0.41674806277267695</v>
      </c>
      <c r="H502" s="42">
        <f t="shared" si="49"/>
        <v>0.72727272727272729</v>
      </c>
      <c r="I502" s="42">
        <f t="shared" si="44"/>
        <v>2</v>
      </c>
      <c r="J502" s="42">
        <f t="shared" si="45"/>
        <v>8</v>
      </c>
      <c r="K502" s="42">
        <f t="shared" si="46"/>
        <v>3</v>
      </c>
    </row>
    <row r="503" spans="1:11" x14ac:dyDescent="0.25">
      <c r="A503" s="45" t="s">
        <v>475</v>
      </c>
      <c r="B503" s="42">
        <v>15665</v>
      </c>
      <c r="C503" s="42">
        <v>15741</v>
      </c>
      <c r="D503" s="42">
        <v>15592</v>
      </c>
      <c r="E503" s="42">
        <v>15720</v>
      </c>
      <c r="F503" s="42">
        <f t="shared" si="47"/>
        <v>0.951165017555059</v>
      </c>
      <c r="G503" s="42">
        <f t="shared" si="48"/>
        <v>0.35110118097669968</v>
      </c>
      <c r="H503" s="42">
        <f t="shared" si="49"/>
        <v>0.36912751677852351</v>
      </c>
      <c r="I503" s="42">
        <f t="shared" si="44"/>
        <v>5</v>
      </c>
      <c r="J503" s="42">
        <f t="shared" si="45"/>
        <v>4</v>
      </c>
      <c r="K503" s="42">
        <f t="shared" si="46"/>
        <v>2</v>
      </c>
    </row>
    <row r="504" spans="1:11" x14ac:dyDescent="0.25">
      <c r="A504" s="45" t="s">
        <v>476</v>
      </c>
      <c r="B504" s="42">
        <v>15534</v>
      </c>
      <c r="C504" s="42">
        <v>15661</v>
      </c>
      <c r="D504" s="42">
        <v>15524</v>
      </c>
      <c r="E504" s="42">
        <v>15651</v>
      </c>
      <c r="F504" s="42">
        <f t="shared" si="47"/>
        <v>0.88193639757950304</v>
      </c>
      <c r="G504" s="42">
        <f t="shared" si="48"/>
        <v>0.75318655851680183</v>
      </c>
      <c r="H504" s="42">
        <f t="shared" si="49"/>
        <v>0.85401459854014594</v>
      </c>
      <c r="I504" s="42">
        <f t="shared" si="44"/>
        <v>5</v>
      </c>
      <c r="J504" s="42">
        <f t="shared" si="45"/>
        <v>9</v>
      </c>
      <c r="K504" s="42">
        <f t="shared" si="46"/>
        <v>3</v>
      </c>
    </row>
    <row r="505" spans="1:11" x14ac:dyDescent="0.25">
      <c r="A505" s="45" t="s">
        <v>477</v>
      </c>
      <c r="B505" s="42">
        <v>15582</v>
      </c>
      <c r="C505" s="42">
        <v>15645</v>
      </c>
      <c r="D505" s="42">
        <v>15505</v>
      </c>
      <c r="E505" s="42">
        <v>15569</v>
      </c>
      <c r="F505" s="42">
        <f t="shared" si="47"/>
        <v>0.89847259658580414</v>
      </c>
      <c r="G505" s="42">
        <f t="shared" si="48"/>
        <v>-8.3429598254396095E-2</v>
      </c>
      <c r="H505" s="42">
        <f t="shared" si="49"/>
        <v>9.2857142857142846E-2</v>
      </c>
      <c r="I505" s="42">
        <f t="shared" si="44"/>
        <v>5</v>
      </c>
      <c r="J505" s="42">
        <f t="shared" si="45"/>
        <v>1</v>
      </c>
      <c r="K505" s="42">
        <f t="shared" si="46"/>
        <v>2</v>
      </c>
    </row>
    <row r="506" spans="1:11" x14ac:dyDescent="0.25">
      <c r="A506" s="45" t="s">
        <v>478</v>
      </c>
      <c r="B506" s="42">
        <v>15600</v>
      </c>
      <c r="C506" s="42">
        <v>15743</v>
      </c>
      <c r="D506" s="42">
        <v>15552</v>
      </c>
      <c r="E506" s="42">
        <v>15605</v>
      </c>
      <c r="F506" s="42">
        <f t="shared" si="47"/>
        <v>1.2243589743589742</v>
      </c>
      <c r="G506" s="42">
        <f t="shared" si="48"/>
        <v>3.2051282051282048E-2</v>
      </c>
      <c r="H506" s="42">
        <f t="shared" si="49"/>
        <v>2.6178010471204188E-2</v>
      </c>
      <c r="I506" s="42">
        <f t="shared" si="44"/>
        <v>7</v>
      </c>
      <c r="J506" s="42">
        <f t="shared" si="45"/>
        <v>1</v>
      </c>
      <c r="K506" s="42">
        <f t="shared" si="46"/>
        <v>1</v>
      </c>
    </row>
    <row r="507" spans="1:11" x14ac:dyDescent="0.25">
      <c r="A507" s="45" t="s">
        <v>479</v>
      </c>
      <c r="B507" s="42">
        <v>15601</v>
      </c>
      <c r="C507" s="42">
        <v>15627</v>
      </c>
      <c r="D507" s="42">
        <v>15506</v>
      </c>
      <c r="E507" s="42">
        <v>15523</v>
      </c>
      <c r="F507" s="42">
        <f t="shared" si="47"/>
        <v>0.7755913082494712</v>
      </c>
      <c r="G507" s="42">
        <f t="shared" si="48"/>
        <v>-0.49996795077238637</v>
      </c>
      <c r="H507" s="42">
        <f t="shared" si="49"/>
        <v>0.64462809917355368</v>
      </c>
      <c r="I507" s="42">
        <f t="shared" si="44"/>
        <v>4</v>
      </c>
      <c r="J507" s="42">
        <f t="shared" si="45"/>
        <v>7</v>
      </c>
      <c r="K507" s="42">
        <f t="shared" si="46"/>
        <v>3</v>
      </c>
    </row>
    <row r="508" spans="1:11" x14ac:dyDescent="0.25">
      <c r="A508" s="45" t="s">
        <v>480</v>
      </c>
      <c r="B508" s="42">
        <v>15400</v>
      </c>
      <c r="C508" s="42">
        <v>15508</v>
      </c>
      <c r="D508" s="42">
        <v>15332</v>
      </c>
      <c r="E508" s="42">
        <v>15488</v>
      </c>
      <c r="F508" s="42">
        <f t="shared" si="47"/>
        <v>1.1428571428571428</v>
      </c>
      <c r="G508" s="42">
        <f t="shared" si="48"/>
        <v>0.5714285714285714</v>
      </c>
      <c r="H508" s="42">
        <f t="shared" si="49"/>
        <v>0.5</v>
      </c>
      <c r="I508" s="42">
        <f t="shared" si="44"/>
        <v>7</v>
      </c>
      <c r="J508" s="42">
        <f t="shared" si="45"/>
        <v>6</v>
      </c>
      <c r="K508" s="42">
        <f t="shared" si="46"/>
        <v>1</v>
      </c>
    </row>
    <row r="509" spans="1:11" x14ac:dyDescent="0.25">
      <c r="A509" s="45" t="s">
        <v>481</v>
      </c>
      <c r="B509" s="42">
        <v>15391</v>
      </c>
      <c r="C509" s="42">
        <v>15413</v>
      </c>
      <c r="D509" s="42">
        <v>15307</v>
      </c>
      <c r="E509" s="42">
        <v>15330</v>
      </c>
      <c r="F509" s="42">
        <f t="shared" si="47"/>
        <v>0.68871418361380032</v>
      </c>
      <c r="G509" s="42">
        <f t="shared" si="48"/>
        <v>-0.39633552075888506</v>
      </c>
      <c r="H509" s="42">
        <f t="shared" si="49"/>
        <v>0.57547169811320753</v>
      </c>
      <c r="I509" s="42">
        <f t="shared" si="44"/>
        <v>4</v>
      </c>
      <c r="J509" s="42">
        <f t="shared" si="45"/>
        <v>6</v>
      </c>
      <c r="K509" s="42">
        <f t="shared" si="46"/>
        <v>2</v>
      </c>
    </row>
    <row r="510" spans="1:11" x14ac:dyDescent="0.25">
      <c r="A510" s="45" t="s">
        <v>482</v>
      </c>
      <c r="B510" s="42">
        <v>15575</v>
      </c>
      <c r="C510" s="42">
        <v>15610</v>
      </c>
      <c r="D510" s="42">
        <v>15475</v>
      </c>
      <c r="E510" s="42">
        <v>15506</v>
      </c>
      <c r="F510" s="42">
        <f t="shared" si="47"/>
        <v>0.8667736757624398</v>
      </c>
      <c r="G510" s="42">
        <f t="shared" si="48"/>
        <v>-0.44301765650080255</v>
      </c>
      <c r="H510" s="42">
        <f t="shared" si="49"/>
        <v>0.51111111111111107</v>
      </c>
      <c r="I510" s="42">
        <f t="shared" si="44"/>
        <v>5</v>
      </c>
      <c r="J510" s="42">
        <f t="shared" si="45"/>
        <v>6</v>
      </c>
      <c r="K510" s="42">
        <f t="shared" si="46"/>
        <v>2</v>
      </c>
    </row>
    <row r="511" spans="1:11" x14ac:dyDescent="0.25">
      <c r="A511" s="45" t="s">
        <v>483</v>
      </c>
      <c r="B511" s="42">
        <v>15587</v>
      </c>
      <c r="C511" s="42">
        <v>15668</v>
      </c>
      <c r="D511" s="42">
        <v>15553</v>
      </c>
      <c r="E511" s="42">
        <v>15614</v>
      </c>
      <c r="F511" s="42">
        <f t="shared" si="47"/>
        <v>0.7377943157759671</v>
      </c>
      <c r="G511" s="42">
        <f t="shared" si="48"/>
        <v>0.17322127413870533</v>
      </c>
      <c r="H511" s="42">
        <f t="shared" si="49"/>
        <v>0.23478260869565221</v>
      </c>
      <c r="I511" s="42">
        <f t="shared" si="44"/>
        <v>4</v>
      </c>
      <c r="J511" s="42">
        <f t="shared" si="45"/>
        <v>3</v>
      </c>
      <c r="K511" s="42">
        <f t="shared" si="46"/>
        <v>2</v>
      </c>
    </row>
    <row r="512" spans="1:11" x14ac:dyDescent="0.25">
      <c r="A512" s="45" t="s">
        <v>484</v>
      </c>
      <c r="B512" s="42">
        <v>15388</v>
      </c>
      <c r="C512" s="42">
        <v>15552</v>
      </c>
      <c r="D512" s="42">
        <v>15330</v>
      </c>
      <c r="E512" s="42">
        <v>15510</v>
      </c>
      <c r="F512" s="42">
        <f t="shared" si="47"/>
        <v>1.4426826098258383</v>
      </c>
      <c r="G512" s="42">
        <f t="shared" si="48"/>
        <v>0.79282557837275802</v>
      </c>
      <c r="H512" s="42">
        <f t="shared" si="49"/>
        <v>0.5495495495495496</v>
      </c>
      <c r="I512" s="42">
        <f t="shared" si="44"/>
        <v>8</v>
      </c>
      <c r="J512" s="42">
        <f t="shared" si="45"/>
        <v>6</v>
      </c>
      <c r="K512" s="42">
        <f t="shared" si="46"/>
        <v>1</v>
      </c>
    </row>
    <row r="513" spans="1:11" x14ac:dyDescent="0.25">
      <c r="A513" s="45" t="s">
        <v>485</v>
      </c>
      <c r="B513" s="42">
        <v>15255</v>
      </c>
      <c r="C513" s="42">
        <v>15393</v>
      </c>
      <c r="D513" s="42">
        <v>15228</v>
      </c>
      <c r="E513" s="42">
        <v>15392</v>
      </c>
      <c r="F513" s="42">
        <f t="shared" si="47"/>
        <v>1.0816125860373649</v>
      </c>
      <c r="G513" s="42">
        <f t="shared" si="48"/>
        <v>0.89806620780072099</v>
      </c>
      <c r="H513" s="42">
        <f t="shared" si="49"/>
        <v>0.83030303030303021</v>
      </c>
      <c r="I513" s="42">
        <f t="shared" si="44"/>
        <v>6</v>
      </c>
      <c r="J513" s="42">
        <f t="shared" si="45"/>
        <v>9</v>
      </c>
      <c r="K513" s="42">
        <f t="shared" si="46"/>
        <v>4</v>
      </c>
    </row>
    <row r="514" spans="1:11" x14ac:dyDescent="0.25">
      <c r="A514" s="45" t="s">
        <v>486</v>
      </c>
      <c r="B514" s="42">
        <v>15456</v>
      </c>
      <c r="C514" s="42">
        <v>15498</v>
      </c>
      <c r="D514" s="42">
        <v>15406</v>
      </c>
      <c r="E514" s="42">
        <v>15418</v>
      </c>
      <c r="F514" s="42">
        <f t="shared" si="47"/>
        <v>0.59523809523809523</v>
      </c>
      <c r="G514" s="42">
        <f t="shared" si="48"/>
        <v>-0.2458592132505176</v>
      </c>
      <c r="H514" s="42">
        <f t="shared" si="49"/>
        <v>0.41304347826086957</v>
      </c>
      <c r="I514" s="42">
        <f t="shared" si="44"/>
        <v>3</v>
      </c>
      <c r="J514" s="42">
        <f t="shared" si="45"/>
        <v>5</v>
      </c>
      <c r="K514" s="42">
        <f t="shared" si="46"/>
        <v>2</v>
      </c>
    </row>
    <row r="515" spans="1:11" x14ac:dyDescent="0.25">
      <c r="A515" s="45" t="s">
        <v>487</v>
      </c>
      <c r="B515" s="42">
        <v>14918</v>
      </c>
      <c r="C515" s="42">
        <v>15054</v>
      </c>
      <c r="D515" s="42">
        <v>14828</v>
      </c>
      <c r="E515" s="42">
        <v>15048</v>
      </c>
      <c r="F515" s="42">
        <f t="shared" si="47"/>
        <v>1.514948384501944</v>
      </c>
      <c r="G515" s="42">
        <f t="shared" si="48"/>
        <v>0.87143048666041023</v>
      </c>
      <c r="H515" s="42">
        <f t="shared" si="49"/>
        <v>0.5752212389380531</v>
      </c>
      <c r="I515" s="42">
        <f t="shared" ref="I515:I578" si="50">VLOOKUP(_xlfn.PERCENTRANK.EXC(F$4:F$1200,F515),$M$4:$O$13,3,TRUE)</f>
        <v>8</v>
      </c>
      <c r="J515" s="42">
        <f t="shared" ref="J515:J578" si="51">VLOOKUP(H515,$M$17:$O$26,3,TRUE)</f>
        <v>6</v>
      </c>
      <c r="K515" s="42">
        <f t="shared" ref="K515:K578" si="52">IF(I515&gt;=$O$3,IF(J515&gt;=$O$16,4,1),IF(J515&gt;=$O$16,3,2))</f>
        <v>1</v>
      </c>
    </row>
    <row r="516" spans="1:11" x14ac:dyDescent="0.25">
      <c r="A516" s="45" t="s">
        <v>488</v>
      </c>
      <c r="B516" s="42">
        <v>14926</v>
      </c>
      <c r="C516" s="42">
        <v>14959</v>
      </c>
      <c r="D516" s="42">
        <v>14884</v>
      </c>
      <c r="E516" s="42">
        <v>14924</v>
      </c>
      <c r="F516" s="42">
        <f t="shared" ref="F516:F579" si="53">ABS(C516-D516)/B516*100</f>
        <v>0.50247889588637273</v>
      </c>
      <c r="G516" s="42">
        <f t="shared" ref="G516:G579" si="54">(E516-B516)/B516*100</f>
        <v>-1.3399437223636608E-2</v>
      </c>
      <c r="H516" s="42">
        <f t="shared" ref="H516:H579" si="55">ABS(G516/F516)</f>
        <v>2.6666666666666668E-2</v>
      </c>
      <c r="I516" s="42">
        <f t="shared" si="50"/>
        <v>2</v>
      </c>
      <c r="J516" s="42">
        <f t="shared" si="51"/>
        <v>1</v>
      </c>
      <c r="K516" s="42">
        <f t="shared" si="52"/>
        <v>2</v>
      </c>
    </row>
    <row r="517" spans="1:11" x14ac:dyDescent="0.25">
      <c r="A517" s="45" t="s">
        <v>489</v>
      </c>
      <c r="B517" s="42">
        <v>14858</v>
      </c>
      <c r="C517" s="42">
        <v>14939</v>
      </c>
      <c r="D517" s="42">
        <v>14806</v>
      </c>
      <c r="E517" s="42">
        <v>14920</v>
      </c>
      <c r="F517" s="42">
        <f t="shared" si="53"/>
        <v>0.8951406649616368</v>
      </c>
      <c r="G517" s="42">
        <f t="shared" si="54"/>
        <v>0.41728361825279314</v>
      </c>
      <c r="H517" s="42">
        <f t="shared" si="55"/>
        <v>0.46616541353383462</v>
      </c>
      <c r="I517" s="42">
        <f t="shared" si="50"/>
        <v>5</v>
      </c>
      <c r="J517" s="42">
        <f t="shared" si="51"/>
        <v>5</v>
      </c>
      <c r="K517" s="42">
        <f t="shared" si="52"/>
        <v>2</v>
      </c>
    </row>
    <row r="518" spans="1:11" x14ac:dyDescent="0.25">
      <c r="A518" s="45" t="s">
        <v>490</v>
      </c>
      <c r="B518" s="42">
        <v>14771</v>
      </c>
      <c r="C518" s="42">
        <v>15020</v>
      </c>
      <c r="D518" s="42">
        <v>14720</v>
      </c>
      <c r="E518" s="42">
        <v>14972</v>
      </c>
      <c r="F518" s="42">
        <f t="shared" si="53"/>
        <v>2.0310067023221174</v>
      </c>
      <c r="G518" s="42">
        <f t="shared" si="54"/>
        <v>1.3607744905558188</v>
      </c>
      <c r="H518" s="42">
        <f t="shared" si="55"/>
        <v>0.67</v>
      </c>
      <c r="I518" s="42">
        <f t="shared" si="50"/>
        <v>10</v>
      </c>
      <c r="J518" s="42">
        <f t="shared" si="51"/>
        <v>7</v>
      </c>
      <c r="K518" s="42">
        <f t="shared" si="52"/>
        <v>4</v>
      </c>
    </row>
    <row r="519" spans="1:11" x14ac:dyDescent="0.25">
      <c r="A519" s="45" t="s">
        <v>491</v>
      </c>
      <c r="B519" s="42">
        <v>14778</v>
      </c>
      <c r="C519" s="42">
        <v>14872</v>
      </c>
      <c r="D519" s="42">
        <v>14713</v>
      </c>
      <c r="E519" s="42">
        <v>14855</v>
      </c>
      <c r="F519" s="42">
        <f t="shared" si="53"/>
        <v>1.0759236703207469</v>
      </c>
      <c r="G519" s="42">
        <f t="shared" si="54"/>
        <v>0.52104479631885237</v>
      </c>
      <c r="H519" s="42">
        <f t="shared" si="55"/>
        <v>0.48427672955974854</v>
      </c>
      <c r="I519" s="42">
        <f t="shared" si="50"/>
        <v>6</v>
      </c>
      <c r="J519" s="42">
        <f t="shared" si="51"/>
        <v>5</v>
      </c>
      <c r="K519" s="42">
        <f t="shared" si="52"/>
        <v>1</v>
      </c>
    </row>
    <row r="520" spans="1:11" x14ac:dyDescent="0.25">
      <c r="A520" s="45" t="s">
        <v>492</v>
      </c>
      <c r="B520" s="42">
        <v>14819</v>
      </c>
      <c r="C520" s="42">
        <v>14874</v>
      </c>
      <c r="D520" s="42">
        <v>14783</v>
      </c>
      <c r="E520" s="42">
        <v>14868</v>
      </c>
      <c r="F520" s="42">
        <f t="shared" si="53"/>
        <v>0.61407652338214447</v>
      </c>
      <c r="G520" s="42">
        <f t="shared" si="54"/>
        <v>0.33065658951346244</v>
      </c>
      <c r="H520" s="42">
        <f t="shared" si="55"/>
        <v>0.53846153846153855</v>
      </c>
      <c r="I520" s="42">
        <f t="shared" si="50"/>
        <v>3</v>
      </c>
      <c r="J520" s="42">
        <f t="shared" si="51"/>
        <v>6</v>
      </c>
      <c r="K520" s="42">
        <f t="shared" si="52"/>
        <v>2</v>
      </c>
    </row>
    <row r="521" spans="1:11" x14ac:dyDescent="0.25">
      <c r="A521" s="45" t="s">
        <v>493</v>
      </c>
      <c r="B521" s="42">
        <v>14760</v>
      </c>
      <c r="C521" s="42">
        <v>14902</v>
      </c>
      <c r="D521" s="42">
        <v>14731</v>
      </c>
      <c r="E521" s="42">
        <v>14776</v>
      </c>
      <c r="F521" s="42">
        <f t="shared" si="53"/>
        <v>1.1585365853658536</v>
      </c>
      <c r="G521" s="42">
        <f t="shared" si="54"/>
        <v>0.10840108401084012</v>
      </c>
      <c r="H521" s="42">
        <f t="shared" si="55"/>
        <v>9.3567251461988313E-2</v>
      </c>
      <c r="I521" s="42">
        <f t="shared" si="50"/>
        <v>7</v>
      </c>
      <c r="J521" s="42">
        <f t="shared" si="51"/>
        <v>1</v>
      </c>
      <c r="K521" s="42">
        <f t="shared" si="52"/>
        <v>1</v>
      </c>
    </row>
    <row r="522" spans="1:11" x14ac:dyDescent="0.25">
      <c r="A522" s="45" t="s">
        <v>494</v>
      </c>
      <c r="B522" s="42">
        <v>14363</v>
      </c>
      <c r="C522" s="42">
        <v>14619</v>
      </c>
      <c r="D522" s="42">
        <v>14324</v>
      </c>
      <c r="E522" s="42">
        <v>14588</v>
      </c>
      <c r="F522" s="42">
        <f t="shared" si="53"/>
        <v>2.0538884634129362</v>
      </c>
      <c r="G522" s="42">
        <f t="shared" si="54"/>
        <v>1.5665250992132562</v>
      </c>
      <c r="H522" s="42">
        <f t="shared" si="55"/>
        <v>0.76271186440677952</v>
      </c>
      <c r="I522" s="42">
        <f t="shared" si="50"/>
        <v>10</v>
      </c>
      <c r="J522" s="42">
        <f t="shared" si="51"/>
        <v>8</v>
      </c>
      <c r="K522" s="42">
        <f t="shared" si="52"/>
        <v>4</v>
      </c>
    </row>
    <row r="523" spans="1:11" x14ac:dyDescent="0.25">
      <c r="A523" s="45" t="s">
        <v>495</v>
      </c>
      <c r="B523" s="42">
        <v>14275</v>
      </c>
      <c r="C523" s="42">
        <v>14330</v>
      </c>
      <c r="D523" s="42">
        <v>14223</v>
      </c>
      <c r="E523" s="42">
        <v>14237</v>
      </c>
      <c r="F523" s="42">
        <f t="shared" si="53"/>
        <v>0.74956217162872152</v>
      </c>
      <c r="G523" s="42">
        <f t="shared" si="54"/>
        <v>-0.26619964973730298</v>
      </c>
      <c r="H523" s="42">
        <f t="shared" si="55"/>
        <v>0.35514018691588789</v>
      </c>
      <c r="I523" s="42">
        <f t="shared" si="50"/>
        <v>4</v>
      </c>
      <c r="J523" s="42">
        <f t="shared" si="51"/>
        <v>4</v>
      </c>
      <c r="K523" s="42">
        <f t="shared" si="52"/>
        <v>2</v>
      </c>
    </row>
    <row r="524" spans="1:11" x14ac:dyDescent="0.25">
      <c r="A524" s="45" t="s">
        <v>496</v>
      </c>
      <c r="B524" s="42">
        <v>14210</v>
      </c>
      <c r="C524" s="42">
        <v>14350</v>
      </c>
      <c r="D524" s="42">
        <v>14203</v>
      </c>
      <c r="E524" s="42">
        <v>14330</v>
      </c>
      <c r="F524" s="42">
        <f t="shared" si="53"/>
        <v>1.0344827586206897</v>
      </c>
      <c r="G524" s="42">
        <f t="shared" si="54"/>
        <v>0.84447572132301196</v>
      </c>
      <c r="H524" s="42">
        <f t="shared" si="55"/>
        <v>0.81632653061224481</v>
      </c>
      <c r="I524" s="42">
        <f t="shared" si="50"/>
        <v>6</v>
      </c>
      <c r="J524" s="42">
        <f t="shared" si="51"/>
        <v>9</v>
      </c>
      <c r="K524" s="42">
        <f t="shared" si="52"/>
        <v>4</v>
      </c>
    </row>
    <row r="525" spans="1:11" x14ac:dyDescent="0.25">
      <c r="A525" s="45" t="s">
        <v>497</v>
      </c>
      <c r="B525" s="42">
        <v>14227</v>
      </c>
      <c r="C525" s="42">
        <v>14315</v>
      </c>
      <c r="D525" s="42">
        <v>14146</v>
      </c>
      <c r="E525" s="42">
        <v>14190</v>
      </c>
      <c r="F525" s="42">
        <f t="shared" si="53"/>
        <v>1.18788219582484</v>
      </c>
      <c r="G525" s="42">
        <f t="shared" si="54"/>
        <v>-0.26006888310958037</v>
      </c>
      <c r="H525" s="42">
        <f t="shared" si="55"/>
        <v>0.21893491124260356</v>
      </c>
      <c r="I525" s="42">
        <f t="shared" si="50"/>
        <v>7</v>
      </c>
      <c r="J525" s="42">
        <f t="shared" si="51"/>
        <v>3</v>
      </c>
      <c r="K525" s="42">
        <f t="shared" si="52"/>
        <v>1</v>
      </c>
    </row>
    <row r="526" spans="1:11" x14ac:dyDescent="0.25">
      <c r="A526" s="45" t="s">
        <v>498</v>
      </c>
      <c r="B526" s="42">
        <v>14116</v>
      </c>
      <c r="C526" s="42">
        <v>14132</v>
      </c>
      <c r="D526" s="42">
        <v>14005</v>
      </c>
      <c r="E526" s="42">
        <v>14107</v>
      </c>
      <c r="F526" s="42">
        <f t="shared" si="53"/>
        <v>0.89968829696797958</v>
      </c>
      <c r="G526" s="42">
        <f t="shared" si="54"/>
        <v>-6.3757438367809588E-2</v>
      </c>
      <c r="H526" s="42">
        <f t="shared" si="55"/>
        <v>7.0866141732283477E-2</v>
      </c>
      <c r="I526" s="42">
        <f t="shared" si="50"/>
        <v>5</v>
      </c>
      <c r="J526" s="42">
        <f t="shared" si="51"/>
        <v>1</v>
      </c>
      <c r="K526" s="42">
        <f t="shared" si="52"/>
        <v>2</v>
      </c>
    </row>
    <row r="527" spans="1:11" x14ac:dyDescent="0.25">
      <c r="A527" s="45" t="s">
        <v>499</v>
      </c>
      <c r="B527" s="42">
        <v>14038</v>
      </c>
      <c r="C527" s="42">
        <v>14221</v>
      </c>
      <c r="D527" s="42">
        <v>14031</v>
      </c>
      <c r="E527" s="42">
        <v>14214</v>
      </c>
      <c r="F527" s="42">
        <f t="shared" si="53"/>
        <v>1.3534691551503064</v>
      </c>
      <c r="G527" s="42">
        <f t="shared" si="54"/>
        <v>1.2537398489813363</v>
      </c>
      <c r="H527" s="42">
        <f t="shared" si="55"/>
        <v>0.92631578947368409</v>
      </c>
      <c r="I527" s="42">
        <f t="shared" si="50"/>
        <v>8</v>
      </c>
      <c r="J527" s="42">
        <f t="shared" si="51"/>
        <v>10</v>
      </c>
      <c r="K527" s="42">
        <f t="shared" si="52"/>
        <v>4</v>
      </c>
    </row>
    <row r="528" spans="1:11" x14ac:dyDescent="0.25">
      <c r="A528" s="45" t="s">
        <v>500</v>
      </c>
      <c r="B528" s="42">
        <v>14127</v>
      </c>
      <c r="C528" s="42">
        <v>14168</v>
      </c>
      <c r="D528" s="42">
        <v>13976</v>
      </c>
      <c r="E528" s="42">
        <v>13991</v>
      </c>
      <c r="F528" s="42">
        <f t="shared" si="53"/>
        <v>1.3590995965173074</v>
      </c>
      <c r="G528" s="42">
        <f t="shared" si="54"/>
        <v>-0.96269554753309272</v>
      </c>
      <c r="H528" s="42">
        <f t="shared" si="55"/>
        <v>0.70833333333333337</v>
      </c>
      <c r="I528" s="42">
        <f t="shared" si="50"/>
        <v>8</v>
      </c>
      <c r="J528" s="42">
        <f t="shared" si="51"/>
        <v>8</v>
      </c>
      <c r="K528" s="42">
        <f t="shared" si="52"/>
        <v>4</v>
      </c>
    </row>
    <row r="529" spans="1:11" x14ac:dyDescent="0.25">
      <c r="A529" s="45" t="s">
        <v>501</v>
      </c>
      <c r="B529" s="42">
        <v>14310</v>
      </c>
      <c r="C529" s="42">
        <v>14320</v>
      </c>
      <c r="D529" s="42">
        <v>14214</v>
      </c>
      <c r="E529" s="42">
        <v>14244</v>
      </c>
      <c r="F529" s="42">
        <f t="shared" si="53"/>
        <v>0.74074074074074081</v>
      </c>
      <c r="G529" s="42">
        <f t="shared" si="54"/>
        <v>-0.46121593291404617</v>
      </c>
      <c r="H529" s="42">
        <f t="shared" si="55"/>
        <v>0.62264150943396224</v>
      </c>
      <c r="I529" s="42">
        <f t="shared" si="50"/>
        <v>4</v>
      </c>
      <c r="J529" s="42">
        <f t="shared" si="51"/>
        <v>7</v>
      </c>
      <c r="K529" s="42">
        <f t="shared" si="52"/>
        <v>3</v>
      </c>
    </row>
    <row r="530" spans="1:11" x14ac:dyDescent="0.25">
      <c r="A530" s="45" t="s">
        <v>502</v>
      </c>
      <c r="B530" s="42">
        <v>14249</v>
      </c>
      <c r="C530" s="42">
        <v>14264</v>
      </c>
      <c r="D530" s="42">
        <v>14225</v>
      </c>
      <c r="E530" s="42">
        <v>14246</v>
      </c>
      <c r="F530" s="42">
        <f t="shared" si="53"/>
        <v>0.27370341778370411</v>
      </c>
      <c r="G530" s="42">
        <f t="shared" si="54"/>
        <v>-2.1054109060284931E-2</v>
      </c>
      <c r="H530" s="42">
        <f t="shared" si="55"/>
        <v>7.6923076923076927E-2</v>
      </c>
      <c r="I530" s="42">
        <f t="shared" si="50"/>
        <v>1</v>
      </c>
      <c r="J530" s="42">
        <f t="shared" si="51"/>
        <v>1</v>
      </c>
      <c r="K530" s="42">
        <f t="shared" si="52"/>
        <v>2</v>
      </c>
    </row>
    <row r="531" spans="1:11" x14ac:dyDescent="0.25">
      <c r="A531" s="45" t="s">
        <v>503</v>
      </c>
      <c r="B531" s="42">
        <v>14191</v>
      </c>
      <c r="C531" s="42">
        <v>14275</v>
      </c>
      <c r="D531" s="42">
        <v>14105</v>
      </c>
      <c r="E531" s="42">
        <v>14212</v>
      </c>
      <c r="F531" s="42">
        <f t="shared" si="53"/>
        <v>1.1979423578324291</v>
      </c>
      <c r="G531" s="42">
        <f t="shared" si="54"/>
        <v>0.14798111479106477</v>
      </c>
      <c r="H531" s="42">
        <f t="shared" si="55"/>
        <v>0.12352941176470587</v>
      </c>
      <c r="I531" s="42">
        <f t="shared" si="50"/>
        <v>7</v>
      </c>
      <c r="J531" s="42">
        <f t="shared" si="51"/>
        <v>2</v>
      </c>
      <c r="K531" s="42">
        <f t="shared" si="52"/>
        <v>1</v>
      </c>
    </row>
    <row r="532" spans="1:11" x14ac:dyDescent="0.25">
      <c r="A532" s="45" t="s">
        <v>504</v>
      </c>
      <c r="B532" s="42">
        <v>14372</v>
      </c>
      <c r="C532" s="42">
        <v>14404</v>
      </c>
      <c r="D532" s="42">
        <v>14090</v>
      </c>
      <c r="E532" s="42">
        <v>14197</v>
      </c>
      <c r="F532" s="42">
        <f t="shared" si="53"/>
        <v>2.1848037851377677</v>
      </c>
      <c r="G532" s="42">
        <f t="shared" si="54"/>
        <v>-1.2176454216532147</v>
      </c>
      <c r="H532" s="42">
        <f t="shared" si="55"/>
        <v>0.55732484076433131</v>
      </c>
      <c r="I532" s="42">
        <f t="shared" si="50"/>
        <v>10</v>
      </c>
      <c r="J532" s="42">
        <f t="shared" si="51"/>
        <v>6</v>
      </c>
      <c r="K532" s="42">
        <f t="shared" si="52"/>
        <v>1</v>
      </c>
    </row>
    <row r="533" spans="1:11" x14ac:dyDescent="0.25">
      <c r="A533" s="45" t="s">
        <v>505</v>
      </c>
      <c r="B533" s="42">
        <v>14168</v>
      </c>
      <c r="C533" s="42">
        <v>14318</v>
      </c>
      <c r="D533" s="42">
        <v>14149</v>
      </c>
      <c r="E533" s="42">
        <v>14307</v>
      </c>
      <c r="F533" s="42">
        <f t="shared" si="53"/>
        <v>1.1928289102202145</v>
      </c>
      <c r="G533" s="42">
        <f t="shared" si="54"/>
        <v>0.98108413325804644</v>
      </c>
      <c r="H533" s="42">
        <f t="shared" si="55"/>
        <v>0.82248520710059181</v>
      </c>
      <c r="I533" s="42">
        <f t="shared" si="50"/>
        <v>7</v>
      </c>
      <c r="J533" s="42">
        <f t="shared" si="51"/>
        <v>9</v>
      </c>
      <c r="K533" s="42">
        <f t="shared" si="52"/>
        <v>4</v>
      </c>
    </row>
    <row r="534" spans="1:11" x14ac:dyDescent="0.25">
      <c r="A534" s="45" t="s">
        <v>506</v>
      </c>
      <c r="B534" s="42">
        <v>14185</v>
      </c>
      <c r="C534" s="42">
        <v>14255</v>
      </c>
      <c r="D534" s="42">
        <v>14153</v>
      </c>
      <c r="E534" s="42">
        <v>14217</v>
      </c>
      <c r="F534" s="42">
        <f t="shared" si="53"/>
        <v>0.71906943954881919</v>
      </c>
      <c r="G534" s="42">
        <f t="shared" si="54"/>
        <v>0.22559041240747271</v>
      </c>
      <c r="H534" s="42">
        <f t="shared" si="55"/>
        <v>0.31372549019607848</v>
      </c>
      <c r="I534" s="42">
        <f t="shared" si="50"/>
        <v>4</v>
      </c>
      <c r="J534" s="42">
        <f t="shared" si="51"/>
        <v>4</v>
      </c>
      <c r="K534" s="42">
        <f t="shared" si="52"/>
        <v>2</v>
      </c>
    </row>
    <row r="535" spans="1:11" x14ac:dyDescent="0.25">
      <c r="A535" s="45" t="s">
        <v>507</v>
      </c>
      <c r="B535" s="42">
        <v>14428</v>
      </c>
      <c r="C535" s="42">
        <v>14492</v>
      </c>
      <c r="D535" s="42">
        <v>14331</v>
      </c>
      <c r="E535" s="42">
        <v>14369</v>
      </c>
      <c r="F535" s="42">
        <f t="shared" si="53"/>
        <v>1.1158857776545605</v>
      </c>
      <c r="G535" s="42">
        <f t="shared" si="54"/>
        <v>-0.40892708622123647</v>
      </c>
      <c r="H535" s="42">
        <f t="shared" si="55"/>
        <v>0.36645962732919257</v>
      </c>
      <c r="I535" s="42">
        <f t="shared" si="50"/>
        <v>7</v>
      </c>
      <c r="J535" s="42">
        <f t="shared" si="51"/>
        <v>4</v>
      </c>
      <c r="K535" s="42">
        <f t="shared" si="52"/>
        <v>1</v>
      </c>
    </row>
    <row r="536" spans="1:11" x14ac:dyDescent="0.25">
      <c r="A536" s="45" t="s">
        <v>508</v>
      </c>
      <c r="B536" s="42">
        <v>14485</v>
      </c>
      <c r="C536" s="42">
        <v>14512</v>
      </c>
      <c r="D536" s="42">
        <v>14327</v>
      </c>
      <c r="E536" s="42">
        <v>14369</v>
      </c>
      <c r="F536" s="42">
        <f t="shared" si="53"/>
        <v>1.2771832930617879</v>
      </c>
      <c r="G536" s="42">
        <f t="shared" si="54"/>
        <v>-0.8008284432171211</v>
      </c>
      <c r="H536" s="42">
        <f t="shared" si="55"/>
        <v>0.62702702702702706</v>
      </c>
      <c r="I536" s="42">
        <f t="shared" si="50"/>
        <v>8</v>
      </c>
      <c r="J536" s="42">
        <f t="shared" si="51"/>
        <v>7</v>
      </c>
      <c r="K536" s="42">
        <f t="shared" si="52"/>
        <v>4</v>
      </c>
    </row>
    <row r="537" spans="1:11" x14ac:dyDescent="0.25">
      <c r="A537" s="45" t="s">
        <v>509</v>
      </c>
      <c r="B537" s="42">
        <v>14699</v>
      </c>
      <c r="C537" s="42">
        <v>14702</v>
      </c>
      <c r="D537" s="42">
        <v>14408</v>
      </c>
      <c r="E537" s="42">
        <v>14446</v>
      </c>
      <c r="F537" s="42">
        <f t="shared" si="53"/>
        <v>2.0001360636778012</v>
      </c>
      <c r="G537" s="42">
        <f t="shared" si="54"/>
        <v>-1.7212055241853188</v>
      </c>
      <c r="H537" s="42">
        <f t="shared" si="55"/>
        <v>0.8605442176870749</v>
      </c>
      <c r="I537" s="42">
        <f t="shared" si="50"/>
        <v>10</v>
      </c>
      <c r="J537" s="42">
        <f t="shared" si="51"/>
        <v>9</v>
      </c>
      <c r="K537" s="42">
        <f t="shared" si="52"/>
        <v>4</v>
      </c>
    </row>
    <row r="538" spans="1:11" x14ac:dyDescent="0.25">
      <c r="A538" s="45" t="s">
        <v>510</v>
      </c>
      <c r="B538" s="42">
        <v>14707</v>
      </c>
      <c r="C538" s="42">
        <v>14745</v>
      </c>
      <c r="D538" s="42">
        <v>14518</v>
      </c>
      <c r="E538" s="42">
        <v>14619</v>
      </c>
      <c r="F538" s="42">
        <f t="shared" si="53"/>
        <v>1.5434826953151559</v>
      </c>
      <c r="G538" s="42">
        <f t="shared" si="54"/>
        <v>-0.59835452505609577</v>
      </c>
      <c r="H538" s="42">
        <f t="shared" si="55"/>
        <v>0.38766519823788553</v>
      </c>
      <c r="I538" s="42">
        <f t="shared" si="50"/>
        <v>9</v>
      </c>
      <c r="J538" s="42">
        <f t="shared" si="51"/>
        <v>4</v>
      </c>
      <c r="K538" s="42">
        <f t="shared" si="52"/>
        <v>1</v>
      </c>
    </row>
    <row r="539" spans="1:11" x14ac:dyDescent="0.25">
      <c r="A539" s="45" t="s">
        <v>511</v>
      </c>
      <c r="B539" s="42">
        <v>14511</v>
      </c>
      <c r="C539" s="42">
        <v>14777</v>
      </c>
      <c r="D539" s="42">
        <v>14505</v>
      </c>
      <c r="E539" s="42">
        <v>14600</v>
      </c>
      <c r="F539" s="42">
        <f t="shared" si="53"/>
        <v>1.8744400799393564</v>
      </c>
      <c r="G539" s="42">
        <f t="shared" si="54"/>
        <v>0.61332782027427468</v>
      </c>
      <c r="H539" s="42">
        <f t="shared" si="55"/>
        <v>0.32720588235294118</v>
      </c>
      <c r="I539" s="42">
        <f t="shared" si="50"/>
        <v>10</v>
      </c>
      <c r="J539" s="42">
        <f t="shared" si="51"/>
        <v>4</v>
      </c>
      <c r="K539" s="42">
        <f t="shared" si="52"/>
        <v>1</v>
      </c>
    </row>
    <row r="540" spans="1:11" x14ac:dyDescent="0.25">
      <c r="A540" s="45" t="s">
        <v>512</v>
      </c>
      <c r="B540" s="42">
        <v>14582</v>
      </c>
      <c r="C540" s="42">
        <v>14685</v>
      </c>
      <c r="D540" s="42">
        <v>14536</v>
      </c>
      <c r="E540" s="42">
        <v>14682</v>
      </c>
      <c r="F540" s="42">
        <f t="shared" si="53"/>
        <v>1.021807708133315</v>
      </c>
      <c r="G540" s="42">
        <f t="shared" si="54"/>
        <v>0.68577698532437248</v>
      </c>
      <c r="H540" s="42">
        <f t="shared" si="55"/>
        <v>0.67114093959731547</v>
      </c>
      <c r="I540" s="42">
        <f t="shared" si="50"/>
        <v>5</v>
      </c>
      <c r="J540" s="42">
        <f t="shared" si="51"/>
        <v>7</v>
      </c>
      <c r="K540" s="42">
        <f t="shared" si="52"/>
        <v>3</v>
      </c>
    </row>
    <row r="541" spans="1:11" x14ac:dyDescent="0.25">
      <c r="A541" s="45" t="s">
        <v>513</v>
      </c>
      <c r="B541" s="42">
        <v>14728</v>
      </c>
      <c r="C541" s="42">
        <v>14782</v>
      </c>
      <c r="D541" s="42">
        <v>14653</v>
      </c>
      <c r="E541" s="42">
        <v>14654</v>
      </c>
      <c r="F541" s="42">
        <f t="shared" si="53"/>
        <v>0.87588267246061924</v>
      </c>
      <c r="G541" s="42">
        <f t="shared" si="54"/>
        <v>-0.50244432373709946</v>
      </c>
      <c r="H541" s="42">
        <f t="shared" si="55"/>
        <v>0.5736434108527132</v>
      </c>
      <c r="I541" s="42">
        <f t="shared" si="50"/>
        <v>5</v>
      </c>
      <c r="J541" s="42">
        <f t="shared" si="51"/>
        <v>6</v>
      </c>
      <c r="K541" s="42">
        <f t="shared" si="52"/>
        <v>2</v>
      </c>
    </row>
    <row r="542" spans="1:11" x14ac:dyDescent="0.25">
      <c r="A542" s="45" t="s">
        <v>514</v>
      </c>
      <c r="B542" s="42">
        <v>14510</v>
      </c>
      <c r="C542" s="42">
        <v>14669</v>
      </c>
      <c r="D542" s="42">
        <v>14509</v>
      </c>
      <c r="E542" s="42">
        <v>14654</v>
      </c>
      <c r="F542" s="42">
        <f t="shared" si="53"/>
        <v>1.1026878015161956</v>
      </c>
      <c r="G542" s="42">
        <f t="shared" si="54"/>
        <v>0.99241902136457616</v>
      </c>
      <c r="H542" s="42">
        <f t="shared" si="55"/>
        <v>0.90000000000000013</v>
      </c>
      <c r="I542" s="42">
        <f t="shared" si="50"/>
        <v>6</v>
      </c>
      <c r="J542" s="42">
        <f t="shared" si="51"/>
        <v>10</v>
      </c>
      <c r="K542" s="42">
        <f t="shared" si="52"/>
        <v>4</v>
      </c>
    </row>
    <row r="543" spans="1:11" x14ac:dyDescent="0.25">
      <c r="A543" s="45" t="s">
        <v>515</v>
      </c>
      <c r="B543" s="42">
        <v>14601</v>
      </c>
      <c r="C543" s="42">
        <v>14637</v>
      </c>
      <c r="D543" s="42">
        <v>14517</v>
      </c>
      <c r="E543" s="42">
        <v>14597</v>
      </c>
      <c r="F543" s="42">
        <f t="shared" si="53"/>
        <v>0.82186151633449767</v>
      </c>
      <c r="G543" s="42">
        <f t="shared" si="54"/>
        <v>-2.7395383877816586E-2</v>
      </c>
      <c r="H543" s="42">
        <f t="shared" si="55"/>
        <v>3.3333333333333326E-2</v>
      </c>
      <c r="I543" s="42">
        <f t="shared" si="50"/>
        <v>5</v>
      </c>
      <c r="J543" s="42">
        <f t="shared" si="51"/>
        <v>1</v>
      </c>
      <c r="K543" s="42">
        <f t="shared" si="52"/>
        <v>2</v>
      </c>
    </row>
    <row r="544" spans="1:11" x14ac:dyDescent="0.25">
      <c r="A544" s="45" t="s">
        <v>516</v>
      </c>
      <c r="B544" s="42">
        <v>14678</v>
      </c>
      <c r="C544" s="42">
        <v>14719</v>
      </c>
      <c r="D544" s="42">
        <v>14568</v>
      </c>
      <c r="E544" s="42">
        <v>14602</v>
      </c>
      <c r="F544" s="42">
        <f t="shared" si="53"/>
        <v>1.0287505109687967</v>
      </c>
      <c r="G544" s="42">
        <f t="shared" si="54"/>
        <v>-0.51778171412999041</v>
      </c>
      <c r="H544" s="42">
        <f t="shared" si="55"/>
        <v>0.50331125827814571</v>
      </c>
      <c r="I544" s="42">
        <f t="shared" si="50"/>
        <v>6</v>
      </c>
      <c r="J544" s="42">
        <f t="shared" si="51"/>
        <v>6</v>
      </c>
      <c r="K544" s="42">
        <f t="shared" si="52"/>
        <v>1</v>
      </c>
    </row>
    <row r="545" spans="1:11" x14ac:dyDescent="0.25">
      <c r="A545" s="45" t="s">
        <v>517</v>
      </c>
      <c r="B545" s="42">
        <v>14947</v>
      </c>
      <c r="C545" s="42">
        <v>14951</v>
      </c>
      <c r="D545" s="42">
        <v>14790</v>
      </c>
      <c r="E545" s="42">
        <v>14837</v>
      </c>
      <c r="F545" s="42">
        <f t="shared" si="53"/>
        <v>1.0771392252625946</v>
      </c>
      <c r="G545" s="42">
        <f t="shared" si="54"/>
        <v>-0.73593363216699004</v>
      </c>
      <c r="H545" s="42">
        <f t="shared" si="55"/>
        <v>0.68322981366459623</v>
      </c>
      <c r="I545" s="42">
        <f t="shared" si="50"/>
        <v>6</v>
      </c>
      <c r="J545" s="42">
        <f t="shared" si="51"/>
        <v>7</v>
      </c>
      <c r="K545" s="42">
        <f t="shared" si="52"/>
        <v>4</v>
      </c>
    </row>
    <row r="546" spans="1:11" x14ac:dyDescent="0.25">
      <c r="A546" s="45" t="s">
        <v>518</v>
      </c>
      <c r="B546" s="42">
        <v>14882</v>
      </c>
      <c r="C546" s="42">
        <v>14936</v>
      </c>
      <c r="D546" s="42">
        <v>14717</v>
      </c>
      <c r="E546" s="42">
        <v>14891</v>
      </c>
      <c r="F546" s="42">
        <f t="shared" si="53"/>
        <v>1.4715764010213681</v>
      </c>
      <c r="G546" s="42">
        <f t="shared" si="54"/>
        <v>6.0475742507727449E-2</v>
      </c>
      <c r="H546" s="42">
        <f t="shared" si="55"/>
        <v>4.1095890410958902E-2</v>
      </c>
      <c r="I546" s="42">
        <f t="shared" si="50"/>
        <v>8</v>
      </c>
      <c r="J546" s="42">
        <f t="shared" si="51"/>
        <v>1</v>
      </c>
      <c r="K546" s="42">
        <f t="shared" si="52"/>
        <v>1</v>
      </c>
    </row>
    <row r="547" spans="1:11" x14ac:dyDescent="0.25">
      <c r="A547" s="45" t="s">
        <v>519</v>
      </c>
      <c r="B547" s="42">
        <v>14940</v>
      </c>
      <c r="C547" s="42">
        <v>14996</v>
      </c>
      <c r="D547" s="42">
        <v>14853</v>
      </c>
      <c r="E547" s="42">
        <v>14918</v>
      </c>
      <c r="F547" s="42">
        <f t="shared" si="53"/>
        <v>0.95716198125836682</v>
      </c>
      <c r="G547" s="42">
        <f t="shared" si="54"/>
        <v>-0.14725568942436412</v>
      </c>
      <c r="H547" s="42">
        <f t="shared" si="55"/>
        <v>0.15384615384615385</v>
      </c>
      <c r="I547" s="42">
        <f t="shared" si="50"/>
        <v>5</v>
      </c>
      <c r="J547" s="42">
        <f t="shared" si="51"/>
        <v>2</v>
      </c>
      <c r="K547" s="42">
        <f t="shared" si="52"/>
        <v>2</v>
      </c>
    </row>
    <row r="548" spans="1:11" x14ac:dyDescent="0.25">
      <c r="A548" s="45" t="s">
        <v>520</v>
      </c>
      <c r="B548" s="42">
        <v>14808</v>
      </c>
      <c r="C548" s="42">
        <v>15039</v>
      </c>
      <c r="D548" s="42">
        <v>14713</v>
      </c>
      <c r="E548" s="42">
        <v>15024</v>
      </c>
      <c r="F548" s="42">
        <f t="shared" si="53"/>
        <v>2.2015126958400866</v>
      </c>
      <c r="G548" s="42">
        <f t="shared" si="54"/>
        <v>1.4586709886547813</v>
      </c>
      <c r="H548" s="42">
        <f t="shared" si="55"/>
        <v>0.66257668711656437</v>
      </c>
      <c r="I548" s="42">
        <f t="shared" si="50"/>
        <v>10</v>
      </c>
      <c r="J548" s="42">
        <f t="shared" si="51"/>
        <v>7</v>
      </c>
      <c r="K548" s="42">
        <f t="shared" si="52"/>
        <v>4</v>
      </c>
    </row>
    <row r="549" spans="1:11" x14ac:dyDescent="0.25">
      <c r="A549" s="45" t="s">
        <v>521</v>
      </c>
      <c r="B549" s="42">
        <v>14666</v>
      </c>
      <c r="C549" s="42">
        <v>14693</v>
      </c>
      <c r="D549" s="42">
        <v>14563</v>
      </c>
      <c r="E549" s="42">
        <v>14612</v>
      </c>
      <c r="F549" s="42">
        <f t="shared" si="53"/>
        <v>0.88640392745124774</v>
      </c>
      <c r="G549" s="42">
        <f t="shared" si="54"/>
        <v>-0.36819855447974909</v>
      </c>
      <c r="H549" s="42">
        <f t="shared" si="55"/>
        <v>0.41538461538461541</v>
      </c>
      <c r="I549" s="42">
        <f t="shared" si="50"/>
        <v>5</v>
      </c>
      <c r="J549" s="42">
        <f t="shared" si="51"/>
        <v>5</v>
      </c>
      <c r="K549" s="42">
        <f t="shared" si="52"/>
        <v>2</v>
      </c>
    </row>
    <row r="550" spans="1:11" x14ac:dyDescent="0.25">
      <c r="A550" s="45" t="s">
        <v>522</v>
      </c>
      <c r="B550" s="42">
        <v>14495</v>
      </c>
      <c r="C550" s="42">
        <v>14596</v>
      </c>
      <c r="D550" s="42">
        <v>14405</v>
      </c>
      <c r="E550" s="42">
        <v>14422</v>
      </c>
      <c r="F550" s="42">
        <f t="shared" si="53"/>
        <v>1.3176957571576406</v>
      </c>
      <c r="G550" s="42">
        <f t="shared" si="54"/>
        <v>-0.50362193859951709</v>
      </c>
      <c r="H550" s="42">
        <f t="shared" si="55"/>
        <v>0.38219895287958117</v>
      </c>
      <c r="I550" s="42">
        <f t="shared" si="50"/>
        <v>8</v>
      </c>
      <c r="J550" s="42">
        <f t="shared" si="51"/>
        <v>4</v>
      </c>
      <c r="K550" s="42">
        <f t="shared" si="52"/>
        <v>1</v>
      </c>
    </row>
    <row r="551" spans="1:11" x14ac:dyDescent="0.25">
      <c r="A551" s="45" t="s">
        <v>523</v>
      </c>
      <c r="B551" s="42">
        <v>14709</v>
      </c>
      <c r="C551" s="42">
        <v>14710</v>
      </c>
      <c r="D551" s="42">
        <v>14595</v>
      </c>
      <c r="E551" s="42">
        <v>14629</v>
      </c>
      <c r="F551" s="42">
        <f t="shared" si="53"/>
        <v>0.7818342511387586</v>
      </c>
      <c r="G551" s="42">
        <f t="shared" si="54"/>
        <v>-0.54388469644435378</v>
      </c>
      <c r="H551" s="42">
        <f t="shared" si="55"/>
        <v>0.69565217391304346</v>
      </c>
      <c r="I551" s="42">
        <f t="shared" si="50"/>
        <v>5</v>
      </c>
      <c r="J551" s="42">
        <f t="shared" si="51"/>
        <v>7</v>
      </c>
      <c r="K551" s="42">
        <f t="shared" si="52"/>
        <v>3</v>
      </c>
    </row>
    <row r="552" spans="1:11" x14ac:dyDescent="0.25">
      <c r="A552" s="45" t="s">
        <v>524</v>
      </c>
      <c r="B552" s="42">
        <v>14760</v>
      </c>
      <c r="C552" s="42">
        <v>14827</v>
      </c>
      <c r="D552" s="42">
        <v>14756</v>
      </c>
      <c r="E552" s="42">
        <v>14790</v>
      </c>
      <c r="F552" s="42">
        <f t="shared" si="53"/>
        <v>0.48102981029810299</v>
      </c>
      <c r="G552" s="42">
        <f t="shared" si="54"/>
        <v>0.20325203252032523</v>
      </c>
      <c r="H552" s="42">
        <f t="shared" si="55"/>
        <v>0.42253521126760568</v>
      </c>
      <c r="I552" s="42">
        <f t="shared" si="50"/>
        <v>2</v>
      </c>
      <c r="J552" s="42">
        <f t="shared" si="51"/>
        <v>5</v>
      </c>
      <c r="K552" s="42">
        <f t="shared" si="52"/>
        <v>2</v>
      </c>
    </row>
    <row r="553" spans="1:11" x14ac:dyDescent="0.25">
      <c r="A553" s="45" t="s">
        <v>525</v>
      </c>
      <c r="B553" s="42">
        <v>14605</v>
      </c>
      <c r="C553" s="42">
        <v>14699</v>
      </c>
      <c r="D553" s="42">
        <v>14594</v>
      </c>
      <c r="E553" s="42">
        <v>14671</v>
      </c>
      <c r="F553" s="42">
        <f t="shared" si="53"/>
        <v>0.71893187264635394</v>
      </c>
      <c r="G553" s="42">
        <f t="shared" si="54"/>
        <v>0.45190003423485109</v>
      </c>
      <c r="H553" s="42">
        <f t="shared" si="55"/>
        <v>0.62857142857142867</v>
      </c>
      <c r="I553" s="42">
        <f t="shared" si="50"/>
        <v>4</v>
      </c>
      <c r="J553" s="42">
        <f t="shared" si="51"/>
        <v>7</v>
      </c>
      <c r="K553" s="42">
        <f t="shared" si="52"/>
        <v>3</v>
      </c>
    </row>
    <row r="554" spans="1:11" x14ac:dyDescent="0.25">
      <c r="A554" s="45" t="s">
        <v>526</v>
      </c>
      <c r="B554" s="42">
        <v>14488</v>
      </c>
      <c r="C554" s="42">
        <v>14608</v>
      </c>
      <c r="D554" s="42">
        <v>14480</v>
      </c>
      <c r="E554" s="42">
        <v>14607</v>
      </c>
      <c r="F554" s="42">
        <f t="shared" si="53"/>
        <v>0.88348978464936512</v>
      </c>
      <c r="G554" s="42">
        <f t="shared" si="54"/>
        <v>0.8213694091662066</v>
      </c>
      <c r="H554" s="42">
        <f t="shared" si="55"/>
        <v>0.9296875</v>
      </c>
      <c r="I554" s="42">
        <f t="shared" si="50"/>
        <v>5</v>
      </c>
      <c r="J554" s="42">
        <f t="shared" si="51"/>
        <v>10</v>
      </c>
      <c r="K554" s="42">
        <f t="shared" si="52"/>
        <v>3</v>
      </c>
    </row>
    <row r="555" spans="1:11" x14ac:dyDescent="0.25">
      <c r="A555" s="45" t="s">
        <v>527</v>
      </c>
      <c r="B555" s="42">
        <v>14414</v>
      </c>
      <c r="C555" s="42">
        <v>14463</v>
      </c>
      <c r="D555" s="42">
        <v>14382</v>
      </c>
      <c r="E555" s="42">
        <v>14437</v>
      </c>
      <c r="F555" s="42">
        <f t="shared" si="53"/>
        <v>0.56195365616761483</v>
      </c>
      <c r="G555" s="42">
        <f t="shared" si="54"/>
        <v>0.15956708755376717</v>
      </c>
      <c r="H555" s="42">
        <f t="shared" si="55"/>
        <v>0.2839506172839506</v>
      </c>
      <c r="I555" s="42">
        <f t="shared" si="50"/>
        <v>2</v>
      </c>
      <c r="J555" s="42">
        <f t="shared" si="51"/>
        <v>3</v>
      </c>
      <c r="K555" s="42">
        <f t="shared" si="52"/>
        <v>2</v>
      </c>
    </row>
    <row r="556" spans="1:11" x14ac:dyDescent="0.25">
      <c r="A556" s="45" t="s">
        <v>528</v>
      </c>
      <c r="B556" s="42">
        <v>14462</v>
      </c>
      <c r="C556" s="42">
        <v>14565</v>
      </c>
      <c r="D556" s="42">
        <v>14449</v>
      </c>
      <c r="E556" s="42">
        <v>14534</v>
      </c>
      <c r="F556" s="42">
        <f t="shared" si="53"/>
        <v>0.80210206057253486</v>
      </c>
      <c r="G556" s="42">
        <f t="shared" si="54"/>
        <v>0.4978564513898493</v>
      </c>
      <c r="H556" s="42">
        <f t="shared" si="55"/>
        <v>0.62068965517241392</v>
      </c>
      <c r="I556" s="42">
        <f t="shared" si="50"/>
        <v>5</v>
      </c>
      <c r="J556" s="42">
        <f t="shared" si="51"/>
        <v>7</v>
      </c>
      <c r="K556" s="42">
        <f t="shared" si="52"/>
        <v>3</v>
      </c>
    </row>
    <row r="557" spans="1:11" x14ac:dyDescent="0.25">
      <c r="A557" s="45" t="s">
        <v>529</v>
      </c>
      <c r="B557" s="42">
        <v>14519</v>
      </c>
      <c r="C557" s="42">
        <v>14563</v>
      </c>
      <c r="D557" s="42">
        <v>14347</v>
      </c>
      <c r="E557" s="42">
        <v>14529</v>
      </c>
      <c r="F557" s="42">
        <f t="shared" si="53"/>
        <v>1.4877057648598389</v>
      </c>
      <c r="G557" s="42">
        <f t="shared" si="54"/>
        <v>6.8875266891659209E-2</v>
      </c>
      <c r="H557" s="42">
        <f t="shared" si="55"/>
        <v>4.6296296296296301E-2</v>
      </c>
      <c r="I557" s="42">
        <f t="shared" si="50"/>
        <v>8</v>
      </c>
      <c r="J557" s="42">
        <f t="shared" si="51"/>
        <v>1</v>
      </c>
      <c r="K557" s="42">
        <f t="shared" si="52"/>
        <v>1</v>
      </c>
    </row>
    <row r="558" spans="1:11" x14ac:dyDescent="0.25">
      <c r="A558" s="45" t="s">
        <v>530</v>
      </c>
      <c r="B558" s="42">
        <v>14515</v>
      </c>
      <c r="C558" s="42">
        <v>14560</v>
      </c>
      <c r="D558" s="42">
        <v>14399</v>
      </c>
      <c r="E558" s="42">
        <v>14434</v>
      </c>
      <c r="F558" s="42">
        <f t="shared" si="53"/>
        <v>1.1091973820186014</v>
      </c>
      <c r="G558" s="42">
        <f t="shared" si="54"/>
        <v>-0.55804340337581815</v>
      </c>
      <c r="H558" s="42">
        <f t="shared" si="55"/>
        <v>0.50310559006211186</v>
      </c>
      <c r="I558" s="42">
        <f t="shared" si="50"/>
        <v>7</v>
      </c>
      <c r="J558" s="42">
        <f t="shared" si="51"/>
        <v>6</v>
      </c>
      <c r="K558" s="42">
        <f t="shared" si="52"/>
        <v>1</v>
      </c>
    </row>
    <row r="559" spans="1:11" x14ac:dyDescent="0.25">
      <c r="A559" s="45" t="s">
        <v>531</v>
      </c>
      <c r="B559" s="42">
        <v>14535</v>
      </c>
      <c r="C559" s="42">
        <v>14810</v>
      </c>
      <c r="D559" s="42">
        <v>14533</v>
      </c>
      <c r="E559" s="42">
        <v>14700</v>
      </c>
      <c r="F559" s="42">
        <f t="shared" si="53"/>
        <v>1.9057447540419676</v>
      </c>
      <c r="G559" s="42">
        <f t="shared" si="54"/>
        <v>1.1351909184726523</v>
      </c>
      <c r="H559" s="42">
        <f t="shared" si="55"/>
        <v>0.59566787003610111</v>
      </c>
      <c r="I559" s="42">
        <f t="shared" si="50"/>
        <v>10</v>
      </c>
      <c r="J559" s="42">
        <f t="shared" si="51"/>
        <v>6</v>
      </c>
      <c r="K559" s="42">
        <f t="shared" si="52"/>
        <v>1</v>
      </c>
    </row>
    <row r="560" spans="1:11" x14ac:dyDescent="0.25">
      <c r="A560" s="45" t="s">
        <v>532</v>
      </c>
      <c r="B560" s="42">
        <v>14128</v>
      </c>
      <c r="C560" s="42">
        <v>14216</v>
      </c>
      <c r="D560" s="42">
        <v>14121</v>
      </c>
      <c r="E560" s="42">
        <v>14128</v>
      </c>
      <c r="F560" s="42">
        <f t="shared" si="53"/>
        <v>0.67242355605889015</v>
      </c>
      <c r="G560" s="42">
        <f t="shared" si="54"/>
        <v>0</v>
      </c>
      <c r="H560" s="42">
        <f t="shared" si="55"/>
        <v>0</v>
      </c>
      <c r="I560" s="42">
        <f t="shared" si="50"/>
        <v>3</v>
      </c>
      <c r="J560" s="42">
        <f t="shared" si="51"/>
        <v>1</v>
      </c>
      <c r="K560" s="42">
        <f t="shared" si="52"/>
        <v>2</v>
      </c>
    </row>
    <row r="561" spans="1:11" x14ac:dyDescent="0.25">
      <c r="A561" s="45" t="s">
        <v>533</v>
      </c>
      <c r="B561" s="42">
        <v>14088</v>
      </c>
      <c r="C561" s="42">
        <v>14231</v>
      </c>
      <c r="D561" s="42">
        <v>14051</v>
      </c>
      <c r="E561" s="42">
        <v>14212</v>
      </c>
      <c r="F561" s="42">
        <f t="shared" si="53"/>
        <v>1.2776831345826234</v>
      </c>
      <c r="G561" s="42">
        <f t="shared" si="54"/>
        <v>0.88018171493469621</v>
      </c>
      <c r="H561" s="42">
        <f t="shared" si="55"/>
        <v>0.68888888888888899</v>
      </c>
      <c r="I561" s="42">
        <f t="shared" si="50"/>
        <v>8</v>
      </c>
      <c r="J561" s="42">
        <f t="shared" si="51"/>
        <v>7</v>
      </c>
      <c r="K561" s="42">
        <f t="shared" si="52"/>
        <v>4</v>
      </c>
    </row>
    <row r="562" spans="1:11" x14ac:dyDescent="0.25">
      <c r="A562" s="45" t="s">
        <v>534</v>
      </c>
      <c r="B562" s="42">
        <v>13458</v>
      </c>
      <c r="C562" s="42">
        <v>13965</v>
      </c>
      <c r="D562" s="42">
        <v>13410</v>
      </c>
      <c r="E562" s="42">
        <v>13964</v>
      </c>
      <c r="F562" s="42">
        <f t="shared" si="53"/>
        <v>4.1239411502452068</v>
      </c>
      <c r="G562" s="42">
        <f t="shared" si="54"/>
        <v>3.7598454450884229</v>
      </c>
      <c r="H562" s="42">
        <f t="shared" si="55"/>
        <v>0.91171171171171173</v>
      </c>
      <c r="I562" s="42">
        <f t="shared" si="50"/>
        <v>10</v>
      </c>
      <c r="J562" s="42">
        <f t="shared" si="51"/>
        <v>10</v>
      </c>
      <c r="K562" s="42">
        <f t="shared" si="52"/>
        <v>4</v>
      </c>
    </row>
    <row r="563" spans="1:11" x14ac:dyDescent="0.25">
      <c r="A563" s="45" t="s">
        <v>535</v>
      </c>
      <c r="B563" s="42">
        <v>13581</v>
      </c>
      <c r="C563" s="42">
        <v>13657</v>
      </c>
      <c r="D563" s="42">
        <v>13478</v>
      </c>
      <c r="E563" s="42">
        <v>13483</v>
      </c>
      <c r="F563" s="42">
        <f t="shared" si="53"/>
        <v>1.3180178190118548</v>
      </c>
      <c r="G563" s="42">
        <f t="shared" si="54"/>
        <v>-0.72159634783889259</v>
      </c>
      <c r="H563" s="42">
        <f t="shared" si="55"/>
        <v>0.54748603351955305</v>
      </c>
      <c r="I563" s="42">
        <f t="shared" si="50"/>
        <v>8</v>
      </c>
      <c r="J563" s="42">
        <f t="shared" si="51"/>
        <v>6</v>
      </c>
      <c r="K563" s="42">
        <f t="shared" si="52"/>
        <v>1</v>
      </c>
    </row>
    <row r="564" spans="1:11" x14ac:dyDescent="0.25">
      <c r="A564" s="45" t="s">
        <v>536</v>
      </c>
      <c r="B564" s="42">
        <v>13340</v>
      </c>
      <c r="C564" s="42">
        <v>13493</v>
      </c>
      <c r="D564" s="42">
        <v>13319</v>
      </c>
      <c r="E564" s="42">
        <v>13457</v>
      </c>
      <c r="F564" s="42">
        <f t="shared" si="53"/>
        <v>1.3043478260869565</v>
      </c>
      <c r="G564" s="42">
        <f t="shared" si="54"/>
        <v>0.87706146926536732</v>
      </c>
      <c r="H564" s="42">
        <f t="shared" si="55"/>
        <v>0.67241379310344829</v>
      </c>
      <c r="I564" s="42">
        <f t="shared" si="50"/>
        <v>8</v>
      </c>
      <c r="J564" s="42">
        <f t="shared" si="51"/>
        <v>7</v>
      </c>
      <c r="K564" s="42">
        <f t="shared" si="52"/>
        <v>4</v>
      </c>
    </row>
    <row r="565" spans="1:11" x14ac:dyDescent="0.25">
      <c r="A565" s="45" t="s">
        <v>537</v>
      </c>
      <c r="B565" s="42">
        <v>13217</v>
      </c>
      <c r="C565" s="42">
        <v>13297</v>
      </c>
      <c r="D565" s="42">
        <v>13194</v>
      </c>
      <c r="E565" s="42">
        <v>13290</v>
      </c>
      <c r="F565" s="42">
        <f t="shared" si="53"/>
        <v>0.77929938715290914</v>
      </c>
      <c r="G565" s="42">
        <f t="shared" si="54"/>
        <v>0.55231898312778993</v>
      </c>
      <c r="H565" s="42">
        <f t="shared" si="55"/>
        <v>0.70873786407766981</v>
      </c>
      <c r="I565" s="42">
        <f t="shared" si="50"/>
        <v>4</v>
      </c>
      <c r="J565" s="42">
        <f t="shared" si="51"/>
        <v>8</v>
      </c>
      <c r="K565" s="42">
        <f t="shared" si="52"/>
        <v>3</v>
      </c>
    </row>
    <row r="566" spans="1:11" x14ac:dyDescent="0.25">
      <c r="A566" s="45" t="s">
        <v>538</v>
      </c>
      <c r="B566" s="42">
        <v>13050</v>
      </c>
      <c r="C566" s="42">
        <v>13191</v>
      </c>
      <c r="D566" s="42">
        <v>12990</v>
      </c>
      <c r="E566" s="42">
        <v>13186</v>
      </c>
      <c r="F566" s="42">
        <f t="shared" si="53"/>
        <v>1.5402298850574714</v>
      </c>
      <c r="G566" s="42">
        <f t="shared" si="54"/>
        <v>1.0421455938697317</v>
      </c>
      <c r="H566" s="42">
        <f t="shared" si="55"/>
        <v>0.67661691542288549</v>
      </c>
      <c r="I566" s="42">
        <f t="shared" si="50"/>
        <v>9</v>
      </c>
      <c r="J566" s="42">
        <f t="shared" si="51"/>
        <v>7</v>
      </c>
      <c r="K566" s="42">
        <f t="shared" si="52"/>
        <v>4</v>
      </c>
    </row>
    <row r="567" spans="1:11" x14ac:dyDescent="0.25">
      <c r="A567" s="45" t="s">
        <v>539</v>
      </c>
      <c r="B567" s="42">
        <v>12942</v>
      </c>
      <c r="C567" s="42">
        <v>12948</v>
      </c>
      <c r="D567" s="42">
        <v>12819</v>
      </c>
      <c r="E567" s="42">
        <v>12893</v>
      </c>
      <c r="F567" s="42">
        <f t="shared" si="53"/>
        <v>0.99675475197032914</v>
      </c>
      <c r="G567" s="42">
        <f t="shared" si="54"/>
        <v>-0.37861227012826454</v>
      </c>
      <c r="H567" s="42">
        <f t="shared" si="55"/>
        <v>0.37984496124031003</v>
      </c>
      <c r="I567" s="42">
        <f t="shared" si="50"/>
        <v>5</v>
      </c>
      <c r="J567" s="42">
        <f t="shared" si="51"/>
        <v>4</v>
      </c>
      <c r="K567" s="42">
        <f t="shared" si="52"/>
        <v>2</v>
      </c>
    </row>
    <row r="568" spans="1:11" x14ac:dyDescent="0.25">
      <c r="A568" s="45" t="s">
        <v>540</v>
      </c>
      <c r="B568" s="42">
        <v>13072</v>
      </c>
      <c r="C568" s="42">
        <v>13140</v>
      </c>
      <c r="D568" s="42">
        <v>12860</v>
      </c>
      <c r="E568" s="42">
        <v>12881</v>
      </c>
      <c r="F568" s="42">
        <f t="shared" si="53"/>
        <v>2.1419828641370868</v>
      </c>
      <c r="G568" s="42">
        <f t="shared" si="54"/>
        <v>-1.4611383108935128</v>
      </c>
      <c r="H568" s="42">
        <f t="shared" si="55"/>
        <v>0.68214285714285716</v>
      </c>
      <c r="I568" s="42">
        <f t="shared" si="50"/>
        <v>10</v>
      </c>
      <c r="J568" s="42">
        <f t="shared" si="51"/>
        <v>7</v>
      </c>
      <c r="K568" s="42">
        <f t="shared" si="52"/>
        <v>4</v>
      </c>
    </row>
    <row r="569" spans="1:11" x14ac:dyDescent="0.25">
      <c r="A569" s="45" t="s">
        <v>541</v>
      </c>
      <c r="B569" s="42">
        <v>13055</v>
      </c>
      <c r="C569" s="42">
        <v>13107</v>
      </c>
      <c r="D569" s="42">
        <v>12991</v>
      </c>
      <c r="E569" s="42">
        <v>13006</v>
      </c>
      <c r="F569" s="42">
        <f t="shared" si="53"/>
        <v>0.88854844887016471</v>
      </c>
      <c r="G569" s="42">
        <f t="shared" si="54"/>
        <v>-0.37533512064343166</v>
      </c>
      <c r="H569" s="42">
        <f t="shared" si="55"/>
        <v>0.42241379310344829</v>
      </c>
      <c r="I569" s="42">
        <f t="shared" si="50"/>
        <v>5</v>
      </c>
      <c r="J569" s="42">
        <f t="shared" si="51"/>
        <v>5</v>
      </c>
      <c r="K569" s="42">
        <f t="shared" si="52"/>
        <v>2</v>
      </c>
    </row>
    <row r="570" spans="1:11" x14ac:dyDescent="0.25">
      <c r="A570" s="45" t="s">
        <v>542</v>
      </c>
      <c r="B570" s="42">
        <v>12933</v>
      </c>
      <c r="C570" s="42">
        <v>12946</v>
      </c>
      <c r="D570" s="42">
        <v>12858</v>
      </c>
      <c r="E570" s="42">
        <v>12906</v>
      </c>
      <c r="F570" s="42">
        <f t="shared" si="53"/>
        <v>0.68042990798731928</v>
      </c>
      <c r="G570" s="42">
        <f t="shared" si="54"/>
        <v>-0.20876826722338201</v>
      </c>
      <c r="H570" s="42">
        <f t="shared" si="55"/>
        <v>0.30681818181818177</v>
      </c>
      <c r="I570" s="42">
        <f t="shared" si="50"/>
        <v>3</v>
      </c>
      <c r="J570" s="42">
        <f t="shared" si="51"/>
        <v>4</v>
      </c>
      <c r="K570" s="42">
        <f t="shared" si="52"/>
        <v>2</v>
      </c>
    </row>
    <row r="571" spans="1:11" x14ac:dyDescent="0.25">
      <c r="A571" s="45" t="s">
        <v>543</v>
      </c>
      <c r="B571" s="42">
        <v>12737</v>
      </c>
      <c r="C571" s="42">
        <v>12930</v>
      </c>
      <c r="D571" s="42">
        <v>12731</v>
      </c>
      <c r="E571" s="42">
        <v>12925</v>
      </c>
      <c r="F571" s="42">
        <f t="shared" si="53"/>
        <v>1.5623773259009186</v>
      </c>
      <c r="G571" s="42">
        <f t="shared" si="54"/>
        <v>1.4760147601476015</v>
      </c>
      <c r="H571" s="42">
        <f t="shared" si="55"/>
        <v>0.94472361809045224</v>
      </c>
      <c r="I571" s="42">
        <f t="shared" si="50"/>
        <v>9</v>
      </c>
      <c r="J571" s="42">
        <f t="shared" si="51"/>
        <v>10</v>
      </c>
      <c r="K571" s="42">
        <f t="shared" si="52"/>
        <v>4</v>
      </c>
    </row>
    <row r="572" spans="1:11" x14ac:dyDescent="0.25">
      <c r="A572" s="45" t="s">
        <v>544</v>
      </c>
      <c r="B572" s="42">
        <v>12920</v>
      </c>
      <c r="C572" s="42">
        <v>12975</v>
      </c>
      <c r="D572" s="42">
        <v>12847</v>
      </c>
      <c r="E572" s="42">
        <v>12854</v>
      </c>
      <c r="F572" s="42">
        <f t="shared" si="53"/>
        <v>0.99071207430340569</v>
      </c>
      <c r="G572" s="42">
        <f t="shared" si="54"/>
        <v>-0.51083591331269351</v>
      </c>
      <c r="H572" s="42">
        <f t="shared" si="55"/>
        <v>0.515625</v>
      </c>
      <c r="I572" s="42">
        <f t="shared" si="50"/>
        <v>5</v>
      </c>
      <c r="J572" s="42">
        <f t="shared" si="51"/>
        <v>6</v>
      </c>
      <c r="K572" s="42">
        <f t="shared" si="52"/>
        <v>2</v>
      </c>
    </row>
    <row r="573" spans="1:11" x14ac:dyDescent="0.25">
      <c r="A573" s="45" t="s">
        <v>545</v>
      </c>
      <c r="B573" s="42">
        <v>12760</v>
      </c>
      <c r="C573" s="42">
        <v>12931</v>
      </c>
      <c r="D573" s="42">
        <v>12755</v>
      </c>
      <c r="E573" s="42">
        <v>12839</v>
      </c>
      <c r="F573" s="42">
        <f t="shared" si="53"/>
        <v>1.3793103448275863</v>
      </c>
      <c r="G573" s="42">
        <f t="shared" si="54"/>
        <v>0.6191222570532916</v>
      </c>
      <c r="H573" s="42">
        <f t="shared" si="55"/>
        <v>0.44886363636363641</v>
      </c>
      <c r="I573" s="42">
        <f t="shared" si="50"/>
        <v>8</v>
      </c>
      <c r="J573" s="42">
        <f t="shared" si="51"/>
        <v>5</v>
      </c>
      <c r="K573" s="42">
        <f t="shared" si="52"/>
        <v>1</v>
      </c>
    </row>
    <row r="574" spans="1:11" x14ac:dyDescent="0.25">
      <c r="A574" s="45" t="s">
        <v>546</v>
      </c>
      <c r="B574" s="42">
        <v>12685</v>
      </c>
      <c r="C574" s="42">
        <v>12850</v>
      </c>
      <c r="D574" s="42">
        <v>12669</v>
      </c>
      <c r="E574" s="42">
        <v>12814</v>
      </c>
      <c r="F574" s="42">
        <f t="shared" si="53"/>
        <v>1.4268821442648798</v>
      </c>
      <c r="G574" s="42">
        <f t="shared" si="54"/>
        <v>1.0169491525423728</v>
      </c>
      <c r="H574" s="42">
        <f t="shared" si="55"/>
        <v>0.71270718232044195</v>
      </c>
      <c r="I574" s="42">
        <f t="shared" si="50"/>
        <v>8</v>
      </c>
      <c r="J574" s="42">
        <f t="shared" si="51"/>
        <v>8</v>
      </c>
      <c r="K574" s="42">
        <f t="shared" si="52"/>
        <v>4</v>
      </c>
    </row>
    <row r="575" spans="1:11" x14ac:dyDescent="0.25">
      <c r="A575" s="45" t="s">
        <v>547</v>
      </c>
      <c r="B575" s="42">
        <v>12863</v>
      </c>
      <c r="C575" s="42">
        <v>12936</v>
      </c>
      <c r="D575" s="42">
        <v>12781</v>
      </c>
      <c r="E575" s="42">
        <v>12908</v>
      </c>
      <c r="F575" s="42">
        <f t="shared" si="53"/>
        <v>1.205006608100754</v>
      </c>
      <c r="G575" s="42">
        <f t="shared" si="54"/>
        <v>0.34984062815828348</v>
      </c>
      <c r="H575" s="42">
        <f t="shared" si="55"/>
        <v>0.29032258064516137</v>
      </c>
      <c r="I575" s="42">
        <f t="shared" si="50"/>
        <v>7</v>
      </c>
      <c r="J575" s="42">
        <f t="shared" si="51"/>
        <v>3</v>
      </c>
      <c r="K575" s="42">
        <f t="shared" si="52"/>
        <v>1</v>
      </c>
    </row>
    <row r="576" spans="1:11" x14ac:dyDescent="0.25">
      <c r="A576" s="45" t="s">
        <v>548</v>
      </c>
      <c r="B576" s="42">
        <v>12827</v>
      </c>
      <c r="C576" s="42">
        <v>13040</v>
      </c>
      <c r="D576" s="42">
        <v>12743</v>
      </c>
      <c r="E576" s="42">
        <v>13022</v>
      </c>
      <c r="F576" s="42">
        <f t="shared" si="53"/>
        <v>2.3154283932330242</v>
      </c>
      <c r="G576" s="42">
        <f t="shared" si="54"/>
        <v>1.5202307632338037</v>
      </c>
      <c r="H576" s="42">
        <f t="shared" si="55"/>
        <v>0.65656565656565657</v>
      </c>
      <c r="I576" s="42">
        <f t="shared" si="50"/>
        <v>10</v>
      </c>
      <c r="J576" s="42">
        <f t="shared" si="51"/>
        <v>7</v>
      </c>
      <c r="K576" s="42">
        <f t="shared" si="52"/>
        <v>4</v>
      </c>
    </row>
    <row r="577" spans="1:11" x14ac:dyDescent="0.25">
      <c r="A577" s="45" t="s">
        <v>549</v>
      </c>
      <c r="B577" s="42">
        <v>12885</v>
      </c>
      <c r="C577" s="42">
        <v>13078</v>
      </c>
      <c r="D577" s="42">
        <v>12851</v>
      </c>
      <c r="E577" s="42">
        <v>12950</v>
      </c>
      <c r="F577" s="42">
        <f t="shared" si="53"/>
        <v>1.7617384555684905</v>
      </c>
      <c r="G577" s="42">
        <f t="shared" si="54"/>
        <v>0.50446255335661627</v>
      </c>
      <c r="H577" s="42">
        <f t="shared" si="55"/>
        <v>0.28634361233480177</v>
      </c>
      <c r="I577" s="42">
        <f t="shared" si="50"/>
        <v>10</v>
      </c>
      <c r="J577" s="42">
        <f t="shared" si="51"/>
        <v>3</v>
      </c>
      <c r="K577" s="42">
        <f t="shared" si="52"/>
        <v>1</v>
      </c>
    </row>
    <row r="578" spans="1:11" x14ac:dyDescent="0.25">
      <c r="A578" s="45" t="s">
        <v>550</v>
      </c>
      <c r="B578" s="42">
        <v>12908</v>
      </c>
      <c r="C578" s="42">
        <v>12929</v>
      </c>
      <c r="D578" s="42">
        <v>12803</v>
      </c>
      <c r="E578" s="42">
        <v>12865</v>
      </c>
      <c r="F578" s="42">
        <f t="shared" si="53"/>
        <v>0.97613882863340562</v>
      </c>
      <c r="G578" s="42">
        <f t="shared" si="54"/>
        <v>-0.33312674310505114</v>
      </c>
      <c r="H578" s="42">
        <f t="shared" si="55"/>
        <v>0.34126984126984128</v>
      </c>
      <c r="I578" s="42">
        <f t="shared" si="50"/>
        <v>5</v>
      </c>
      <c r="J578" s="42">
        <f t="shared" si="51"/>
        <v>4</v>
      </c>
      <c r="K578" s="42">
        <f t="shared" si="52"/>
        <v>2</v>
      </c>
    </row>
    <row r="579" spans="1:11" x14ac:dyDescent="0.25">
      <c r="A579" s="45" t="s">
        <v>551</v>
      </c>
      <c r="B579" s="42">
        <v>13111</v>
      </c>
      <c r="C579" s="42">
        <v>13191</v>
      </c>
      <c r="D579" s="42">
        <v>12955</v>
      </c>
      <c r="E579" s="42">
        <v>13079</v>
      </c>
      <c r="F579" s="42">
        <f t="shared" si="53"/>
        <v>1.8000152543665624</v>
      </c>
      <c r="G579" s="42">
        <f t="shared" si="54"/>
        <v>-0.24406986499885594</v>
      </c>
      <c r="H579" s="42">
        <f t="shared" si="55"/>
        <v>0.13559322033898305</v>
      </c>
      <c r="I579" s="42">
        <f t="shared" ref="I579:I642" si="56">VLOOKUP(_xlfn.PERCENTRANK.EXC(F$4:F$1200,F579),$M$4:$O$13,3,TRUE)</f>
        <v>10</v>
      </c>
      <c r="J579" s="42">
        <f t="shared" ref="J579:J642" si="57">VLOOKUP(H579,$M$17:$O$26,3,TRUE)</f>
        <v>2</v>
      </c>
      <c r="K579" s="42">
        <f t="shared" ref="K579:K642" si="58">IF(I579&gt;=$O$3,IF(J579&gt;=$O$16,4,1),IF(J579&gt;=$O$16,3,2))</f>
        <v>1</v>
      </c>
    </row>
    <row r="580" spans="1:11" x14ac:dyDescent="0.25">
      <c r="A580" s="45" t="s">
        <v>552</v>
      </c>
      <c r="B580" s="42">
        <v>12982</v>
      </c>
      <c r="C580" s="42">
        <v>13152</v>
      </c>
      <c r="D580" s="42">
        <v>12942</v>
      </c>
      <c r="E580" s="42">
        <v>13150</v>
      </c>
      <c r="F580" s="42">
        <f t="shared" ref="F580:F643" si="59">ABS(C580-D580)/B580*100</f>
        <v>1.6176244030195654</v>
      </c>
      <c r="G580" s="42">
        <f t="shared" ref="G580:G643" si="60">(E580-B580)/B580*100</f>
        <v>1.2940995224156526</v>
      </c>
      <c r="H580" s="42">
        <f t="shared" ref="H580:H643" si="61">ABS(G580/F580)</f>
        <v>0.80000000000000016</v>
      </c>
      <c r="I580" s="42">
        <f t="shared" si="56"/>
        <v>9</v>
      </c>
      <c r="J580" s="42">
        <f t="shared" si="57"/>
        <v>9</v>
      </c>
      <c r="K580" s="42">
        <f t="shared" si="58"/>
        <v>4</v>
      </c>
    </row>
    <row r="581" spans="1:11" x14ac:dyDescent="0.25">
      <c r="A581" s="45" t="s">
        <v>553</v>
      </c>
      <c r="B581" s="42">
        <v>13147</v>
      </c>
      <c r="C581" s="42">
        <v>13208</v>
      </c>
      <c r="D581" s="42">
        <v>12872</v>
      </c>
      <c r="E581" s="42">
        <v>12883</v>
      </c>
      <c r="F581" s="42">
        <f t="shared" si="59"/>
        <v>2.5557161329580893</v>
      </c>
      <c r="G581" s="42">
        <f t="shared" si="60"/>
        <v>-2.0080626758956415</v>
      </c>
      <c r="H581" s="42">
        <f t="shared" si="61"/>
        <v>0.7857142857142857</v>
      </c>
      <c r="I581" s="42">
        <f t="shared" si="56"/>
        <v>10</v>
      </c>
      <c r="J581" s="42">
        <f t="shared" si="57"/>
        <v>8</v>
      </c>
      <c r="K581" s="42">
        <f t="shared" si="58"/>
        <v>4</v>
      </c>
    </row>
    <row r="582" spans="1:11" x14ac:dyDescent="0.25">
      <c r="A582" s="45" t="s">
        <v>554</v>
      </c>
      <c r="B582" s="42">
        <v>12880</v>
      </c>
      <c r="C582" s="42">
        <v>13168</v>
      </c>
      <c r="D582" s="42">
        <v>12666</v>
      </c>
      <c r="E582" s="42">
        <v>13153</v>
      </c>
      <c r="F582" s="42">
        <f t="shared" si="59"/>
        <v>3.8975155279503104</v>
      </c>
      <c r="G582" s="42">
        <f t="shared" si="60"/>
        <v>2.1195652173913042</v>
      </c>
      <c r="H582" s="42">
        <f t="shared" si="61"/>
        <v>0.54382470119521908</v>
      </c>
      <c r="I582" s="42">
        <f t="shared" si="56"/>
        <v>10</v>
      </c>
      <c r="J582" s="42">
        <f t="shared" si="57"/>
        <v>6</v>
      </c>
      <c r="K582" s="42">
        <f t="shared" si="58"/>
        <v>1</v>
      </c>
    </row>
    <row r="583" spans="1:11" x14ac:dyDescent="0.25">
      <c r="A583" s="45" t="s">
        <v>555</v>
      </c>
      <c r="B583" s="42">
        <v>13118</v>
      </c>
      <c r="C583" s="42">
        <v>13120</v>
      </c>
      <c r="D583" s="42">
        <v>13005</v>
      </c>
      <c r="E583" s="42">
        <v>13051</v>
      </c>
      <c r="F583" s="42">
        <f t="shared" si="59"/>
        <v>0.87665802713828322</v>
      </c>
      <c r="G583" s="42">
        <f t="shared" si="60"/>
        <v>-0.51074858972404336</v>
      </c>
      <c r="H583" s="42">
        <f t="shared" si="61"/>
        <v>0.58260869565217399</v>
      </c>
      <c r="I583" s="42">
        <f t="shared" si="56"/>
        <v>5</v>
      </c>
      <c r="J583" s="42">
        <f t="shared" si="57"/>
        <v>6</v>
      </c>
      <c r="K583" s="42">
        <f t="shared" si="58"/>
        <v>2</v>
      </c>
    </row>
    <row r="584" spans="1:11" x14ac:dyDescent="0.25">
      <c r="A584" s="45" t="s">
        <v>556</v>
      </c>
      <c r="B584" s="42">
        <v>13059</v>
      </c>
      <c r="C584" s="42">
        <v>13155</v>
      </c>
      <c r="D584" s="42">
        <v>12952</v>
      </c>
      <c r="E584" s="42">
        <v>13019</v>
      </c>
      <c r="F584" s="42">
        <f t="shared" si="59"/>
        <v>1.5544834979707483</v>
      </c>
      <c r="G584" s="42">
        <f t="shared" si="60"/>
        <v>-0.30630216708783214</v>
      </c>
      <c r="H584" s="42">
        <f t="shared" si="61"/>
        <v>0.19704433497536944</v>
      </c>
      <c r="I584" s="42">
        <f t="shared" si="56"/>
        <v>9</v>
      </c>
      <c r="J584" s="42">
        <f t="shared" si="57"/>
        <v>2</v>
      </c>
      <c r="K584" s="42">
        <f t="shared" si="58"/>
        <v>1</v>
      </c>
    </row>
    <row r="585" spans="1:11" x14ac:dyDescent="0.25">
      <c r="A585" s="45" t="s">
        <v>557</v>
      </c>
      <c r="B585" s="42">
        <v>13665</v>
      </c>
      <c r="C585" s="42">
        <v>13716</v>
      </c>
      <c r="D585" s="42">
        <v>13404</v>
      </c>
      <c r="E585" s="42">
        <v>13411</v>
      </c>
      <c r="F585" s="42">
        <f t="shared" si="59"/>
        <v>2.283205268935236</v>
      </c>
      <c r="G585" s="42">
        <f t="shared" si="60"/>
        <v>-1.8587632638126599</v>
      </c>
      <c r="H585" s="42">
        <f t="shared" si="61"/>
        <v>0.81410256410256399</v>
      </c>
      <c r="I585" s="42">
        <f t="shared" si="56"/>
        <v>10</v>
      </c>
      <c r="J585" s="42">
        <f t="shared" si="57"/>
        <v>9</v>
      </c>
      <c r="K585" s="42">
        <f t="shared" si="58"/>
        <v>4</v>
      </c>
    </row>
    <row r="586" spans="1:11" x14ac:dyDescent="0.25">
      <c r="A586" s="45" t="s">
        <v>558</v>
      </c>
      <c r="B586" s="42">
        <v>13829</v>
      </c>
      <c r="C586" s="42">
        <v>13846</v>
      </c>
      <c r="D586" s="42">
        <v>13734</v>
      </c>
      <c r="E586" s="42">
        <v>13753</v>
      </c>
      <c r="F586" s="42">
        <f t="shared" si="59"/>
        <v>0.80989225540530774</v>
      </c>
      <c r="G586" s="42">
        <f t="shared" si="60"/>
        <v>-0.54956974473931586</v>
      </c>
      <c r="H586" s="42">
        <f t="shared" si="61"/>
        <v>0.67857142857142849</v>
      </c>
      <c r="I586" s="42">
        <f t="shared" si="56"/>
        <v>5</v>
      </c>
      <c r="J586" s="42">
        <f t="shared" si="57"/>
        <v>7</v>
      </c>
      <c r="K586" s="42">
        <f t="shared" si="58"/>
        <v>3</v>
      </c>
    </row>
    <row r="587" spans="1:11" x14ac:dyDescent="0.25">
      <c r="A587" s="45" t="s">
        <v>559</v>
      </c>
      <c r="B587" s="42">
        <v>13828</v>
      </c>
      <c r="C587" s="42">
        <v>13865</v>
      </c>
      <c r="D587" s="42">
        <v>13667</v>
      </c>
      <c r="E587" s="42">
        <v>13830</v>
      </c>
      <c r="F587" s="42">
        <f t="shared" si="59"/>
        <v>1.4318773503037314</v>
      </c>
      <c r="G587" s="42">
        <f t="shared" si="60"/>
        <v>1.446340757882557E-2</v>
      </c>
      <c r="H587" s="42">
        <f t="shared" si="61"/>
        <v>1.0101010101010102E-2</v>
      </c>
      <c r="I587" s="42">
        <f t="shared" si="56"/>
        <v>8</v>
      </c>
      <c r="J587" s="42">
        <f t="shared" si="57"/>
        <v>1</v>
      </c>
      <c r="K587" s="42">
        <f t="shared" si="58"/>
        <v>1</v>
      </c>
    </row>
    <row r="588" spans="1:11" x14ac:dyDescent="0.25">
      <c r="A588" s="45" t="s">
        <v>560</v>
      </c>
      <c r="B588" s="42">
        <v>13610</v>
      </c>
      <c r="C588" s="42">
        <v>13829</v>
      </c>
      <c r="D588" s="42">
        <v>13593</v>
      </c>
      <c r="E588" s="42">
        <v>13829</v>
      </c>
      <c r="F588" s="42">
        <f t="shared" si="59"/>
        <v>1.7340191036002939</v>
      </c>
      <c r="G588" s="42">
        <f t="shared" si="60"/>
        <v>1.6091109478324761</v>
      </c>
      <c r="H588" s="42">
        <f t="shared" si="61"/>
        <v>0.92796610169491522</v>
      </c>
      <c r="I588" s="42">
        <f t="shared" si="56"/>
        <v>9</v>
      </c>
      <c r="J588" s="42">
        <f t="shared" si="57"/>
        <v>10</v>
      </c>
      <c r="K588" s="42">
        <f t="shared" si="58"/>
        <v>4</v>
      </c>
    </row>
    <row r="589" spans="1:11" x14ac:dyDescent="0.25">
      <c r="A589" s="45" t="s">
        <v>561</v>
      </c>
      <c r="B589" s="42">
        <v>13335</v>
      </c>
      <c r="C589" s="42">
        <v>13502</v>
      </c>
      <c r="D589" s="42">
        <v>13283</v>
      </c>
      <c r="E589" s="42">
        <v>13476</v>
      </c>
      <c r="F589" s="42">
        <f t="shared" si="59"/>
        <v>1.6422947131608547</v>
      </c>
      <c r="G589" s="42">
        <f t="shared" si="60"/>
        <v>1.0573678290213724</v>
      </c>
      <c r="H589" s="42">
        <f t="shared" si="61"/>
        <v>0.6438356164383563</v>
      </c>
      <c r="I589" s="42">
        <f t="shared" si="56"/>
        <v>9</v>
      </c>
      <c r="J589" s="42">
        <f t="shared" si="57"/>
        <v>7</v>
      </c>
      <c r="K589" s="42">
        <f t="shared" si="58"/>
        <v>4</v>
      </c>
    </row>
    <row r="590" spans="1:11" x14ac:dyDescent="0.25">
      <c r="A590" s="45" t="s">
        <v>562</v>
      </c>
      <c r="B590" s="42">
        <v>13420</v>
      </c>
      <c r="C590" s="42">
        <v>13465</v>
      </c>
      <c r="D590" s="42">
        <v>13303</v>
      </c>
      <c r="E590" s="42">
        <v>13306</v>
      </c>
      <c r="F590" s="42">
        <f t="shared" si="59"/>
        <v>1.2071535022354694</v>
      </c>
      <c r="G590" s="42">
        <f t="shared" si="60"/>
        <v>-0.84947839046199702</v>
      </c>
      <c r="H590" s="42">
        <f t="shared" si="61"/>
        <v>0.70370370370370372</v>
      </c>
      <c r="I590" s="42">
        <f t="shared" si="56"/>
        <v>7</v>
      </c>
      <c r="J590" s="42">
        <f t="shared" si="57"/>
        <v>8</v>
      </c>
      <c r="K590" s="42">
        <f t="shared" si="58"/>
        <v>4</v>
      </c>
    </row>
    <row r="591" spans="1:11" x14ac:dyDescent="0.25">
      <c r="A591" s="45" t="s">
        <v>563</v>
      </c>
      <c r="B591" s="42">
        <v>13481</v>
      </c>
      <c r="C591" s="42">
        <v>13493</v>
      </c>
      <c r="D591" s="42">
        <v>13291</v>
      </c>
      <c r="E591" s="42">
        <v>13334</v>
      </c>
      <c r="F591" s="42">
        <f t="shared" si="59"/>
        <v>1.4984051628217492</v>
      </c>
      <c r="G591" s="42">
        <f t="shared" si="60"/>
        <v>-1.0904235590831539</v>
      </c>
      <c r="H591" s="42">
        <f t="shared" si="61"/>
        <v>0.72772277227722759</v>
      </c>
      <c r="I591" s="42">
        <f t="shared" si="56"/>
        <v>8</v>
      </c>
      <c r="J591" s="42">
        <f t="shared" si="57"/>
        <v>8</v>
      </c>
      <c r="K591" s="42">
        <f t="shared" si="58"/>
        <v>4</v>
      </c>
    </row>
    <row r="592" spans="1:11" x14ac:dyDescent="0.25">
      <c r="A592" s="45" t="s">
        <v>564</v>
      </c>
      <c r="B592" s="42">
        <v>13494</v>
      </c>
      <c r="C592" s="42">
        <v>13693</v>
      </c>
      <c r="D592" s="42">
        <v>13423</v>
      </c>
      <c r="E592" s="42">
        <v>13679</v>
      </c>
      <c r="F592" s="42">
        <f t="shared" si="59"/>
        <v>2.000889284126278</v>
      </c>
      <c r="G592" s="42">
        <f t="shared" si="60"/>
        <v>1.3709796946791166</v>
      </c>
      <c r="H592" s="42">
        <f t="shared" si="61"/>
        <v>0.68518518518518534</v>
      </c>
      <c r="I592" s="42">
        <f t="shared" si="56"/>
        <v>10</v>
      </c>
      <c r="J592" s="42">
        <f t="shared" si="57"/>
        <v>7</v>
      </c>
      <c r="K592" s="42">
        <f t="shared" si="58"/>
        <v>4</v>
      </c>
    </row>
    <row r="593" spans="1:11" x14ac:dyDescent="0.25">
      <c r="A593" s="45" t="s">
        <v>565</v>
      </c>
      <c r="B593" s="42">
        <v>13852</v>
      </c>
      <c r="C593" s="42">
        <v>13910</v>
      </c>
      <c r="D593" s="42">
        <v>13742</v>
      </c>
      <c r="E593" s="42">
        <v>13791</v>
      </c>
      <c r="F593" s="42">
        <f t="shared" si="59"/>
        <v>1.2128212532486284</v>
      </c>
      <c r="G593" s="42">
        <f t="shared" si="60"/>
        <v>-0.44036962171527577</v>
      </c>
      <c r="H593" s="42">
        <f t="shared" si="61"/>
        <v>0.36309523809523808</v>
      </c>
      <c r="I593" s="42">
        <f t="shared" si="56"/>
        <v>7</v>
      </c>
      <c r="J593" s="42">
        <f t="shared" si="57"/>
        <v>4</v>
      </c>
      <c r="K593" s="42">
        <f t="shared" si="58"/>
        <v>1</v>
      </c>
    </row>
    <row r="594" spans="1:11" x14ac:dyDescent="0.25">
      <c r="A594" s="45" t="s">
        <v>566</v>
      </c>
      <c r="B594" s="42">
        <v>13763</v>
      </c>
      <c r="C594" s="42">
        <v>13882</v>
      </c>
      <c r="D594" s="42">
        <v>13763</v>
      </c>
      <c r="E594" s="42">
        <v>13815</v>
      </c>
      <c r="F594" s="42">
        <f t="shared" si="59"/>
        <v>0.86463707040616145</v>
      </c>
      <c r="G594" s="42">
        <f t="shared" si="60"/>
        <v>0.37782460219428904</v>
      </c>
      <c r="H594" s="42">
        <f t="shared" si="61"/>
        <v>0.43697478991596639</v>
      </c>
      <c r="I594" s="42">
        <f t="shared" si="56"/>
        <v>5</v>
      </c>
      <c r="J594" s="42">
        <f t="shared" si="57"/>
        <v>5</v>
      </c>
      <c r="K594" s="42">
        <f t="shared" si="58"/>
        <v>2</v>
      </c>
    </row>
    <row r="595" spans="1:11" x14ac:dyDescent="0.25">
      <c r="A595" s="45" t="s">
        <v>567</v>
      </c>
      <c r="B595" s="42">
        <v>14110</v>
      </c>
      <c r="C595" s="42">
        <v>14134</v>
      </c>
      <c r="D595" s="42">
        <v>13911</v>
      </c>
      <c r="E595" s="42">
        <v>13987</v>
      </c>
      <c r="F595" s="42">
        <f t="shared" si="59"/>
        <v>1.5804394046775336</v>
      </c>
      <c r="G595" s="42">
        <f t="shared" si="60"/>
        <v>-0.87172218284904313</v>
      </c>
      <c r="H595" s="42">
        <f t="shared" si="61"/>
        <v>0.55156950672645733</v>
      </c>
      <c r="I595" s="42">
        <f t="shared" si="56"/>
        <v>9</v>
      </c>
      <c r="J595" s="42">
        <f t="shared" si="57"/>
        <v>6</v>
      </c>
      <c r="K595" s="42">
        <f t="shared" si="58"/>
        <v>1</v>
      </c>
    </row>
    <row r="596" spans="1:11" x14ac:dyDescent="0.25">
      <c r="A596" s="45" t="s">
        <v>568</v>
      </c>
      <c r="B596" s="42">
        <v>14232</v>
      </c>
      <c r="C596" s="42">
        <v>14324</v>
      </c>
      <c r="D596" s="42">
        <v>14185</v>
      </c>
      <c r="E596" s="42">
        <v>14207</v>
      </c>
      <c r="F596" s="42">
        <f t="shared" si="59"/>
        <v>0.97667228780213611</v>
      </c>
      <c r="G596" s="42">
        <f t="shared" si="60"/>
        <v>-0.17566048341765036</v>
      </c>
      <c r="H596" s="42">
        <f t="shared" si="61"/>
        <v>0.17985611510791366</v>
      </c>
      <c r="I596" s="42">
        <f t="shared" si="56"/>
        <v>5</v>
      </c>
      <c r="J596" s="42">
        <f t="shared" si="57"/>
        <v>2</v>
      </c>
      <c r="K596" s="42">
        <f t="shared" si="58"/>
        <v>2</v>
      </c>
    </row>
    <row r="597" spans="1:11" x14ac:dyDescent="0.25">
      <c r="A597" s="45" t="s">
        <v>569</v>
      </c>
      <c r="B597" s="42">
        <v>14390</v>
      </c>
      <c r="C597" s="42">
        <v>14545</v>
      </c>
      <c r="D597" s="42">
        <v>14249</v>
      </c>
      <c r="E597" s="42">
        <v>14253</v>
      </c>
      <c r="F597" s="42">
        <f t="shared" si="59"/>
        <v>2.0569840166782489</v>
      </c>
      <c r="G597" s="42">
        <f t="shared" si="60"/>
        <v>-0.95205003474635153</v>
      </c>
      <c r="H597" s="42">
        <f t="shared" si="61"/>
        <v>0.46283783783783777</v>
      </c>
      <c r="I597" s="42">
        <f t="shared" si="56"/>
        <v>10</v>
      </c>
      <c r="J597" s="42">
        <f t="shared" si="57"/>
        <v>5</v>
      </c>
      <c r="K597" s="42">
        <f t="shared" si="58"/>
        <v>1</v>
      </c>
    </row>
    <row r="598" spans="1:11" x14ac:dyDescent="0.25">
      <c r="A598" s="45" t="s">
        <v>570</v>
      </c>
      <c r="B598" s="42">
        <v>14559</v>
      </c>
      <c r="C598" s="42">
        <v>14597</v>
      </c>
      <c r="D598" s="42">
        <v>14425</v>
      </c>
      <c r="E598" s="42">
        <v>14485</v>
      </c>
      <c r="F598" s="42">
        <f t="shared" si="59"/>
        <v>1.1813998214163062</v>
      </c>
      <c r="G598" s="42">
        <f t="shared" si="60"/>
        <v>-0.50827666735352695</v>
      </c>
      <c r="H598" s="42">
        <f t="shared" si="61"/>
        <v>0.43023255813953476</v>
      </c>
      <c r="I598" s="42">
        <f t="shared" si="56"/>
        <v>7</v>
      </c>
      <c r="J598" s="42">
        <f t="shared" si="57"/>
        <v>5</v>
      </c>
      <c r="K598" s="42">
        <f t="shared" si="58"/>
        <v>1</v>
      </c>
    </row>
    <row r="599" spans="1:11" x14ac:dyDescent="0.25">
      <c r="A599" s="45" t="s">
        <v>571</v>
      </c>
      <c r="B599" s="42">
        <v>14392</v>
      </c>
      <c r="C599" s="42">
        <v>14541</v>
      </c>
      <c r="D599" s="42">
        <v>14361</v>
      </c>
      <c r="E599" s="42">
        <v>14527</v>
      </c>
      <c r="F599" s="42">
        <f t="shared" si="59"/>
        <v>1.2506948304613674</v>
      </c>
      <c r="G599" s="42">
        <f t="shared" si="60"/>
        <v>0.93802112284602557</v>
      </c>
      <c r="H599" s="42">
        <f t="shared" si="61"/>
        <v>0.75</v>
      </c>
      <c r="I599" s="42">
        <f t="shared" si="56"/>
        <v>7</v>
      </c>
      <c r="J599" s="42">
        <f t="shared" si="57"/>
        <v>8</v>
      </c>
      <c r="K599" s="42">
        <f t="shared" si="58"/>
        <v>4</v>
      </c>
    </row>
    <row r="600" spans="1:11" x14ac:dyDescent="0.25">
      <c r="A600" s="45" t="s">
        <v>572</v>
      </c>
      <c r="B600" s="42">
        <v>14472</v>
      </c>
      <c r="C600" s="42">
        <v>14562</v>
      </c>
      <c r="D600" s="42">
        <v>14433</v>
      </c>
      <c r="E600" s="42">
        <v>14544</v>
      </c>
      <c r="F600" s="42">
        <f t="shared" si="59"/>
        <v>0.8913764510779435</v>
      </c>
      <c r="G600" s="42">
        <f t="shared" si="60"/>
        <v>0.49751243781094528</v>
      </c>
      <c r="H600" s="42">
        <f t="shared" si="61"/>
        <v>0.55813953488372103</v>
      </c>
      <c r="I600" s="42">
        <f t="shared" si="56"/>
        <v>5</v>
      </c>
      <c r="J600" s="42">
        <f t="shared" si="57"/>
        <v>6</v>
      </c>
      <c r="K600" s="42">
        <f t="shared" si="58"/>
        <v>2</v>
      </c>
    </row>
    <row r="601" spans="1:11" x14ac:dyDescent="0.25">
      <c r="A601" s="45" t="s">
        <v>573</v>
      </c>
      <c r="B601" s="42">
        <v>14650</v>
      </c>
      <c r="C601" s="42">
        <v>14671</v>
      </c>
      <c r="D601" s="42">
        <v>14502</v>
      </c>
      <c r="E601" s="42">
        <v>14535</v>
      </c>
      <c r="F601" s="42">
        <f t="shared" si="59"/>
        <v>1.1535836177474401</v>
      </c>
      <c r="G601" s="42">
        <f t="shared" si="60"/>
        <v>-0.78498293515358364</v>
      </c>
      <c r="H601" s="42">
        <f t="shared" si="61"/>
        <v>0.68047337278106523</v>
      </c>
      <c r="I601" s="42">
        <f t="shared" si="56"/>
        <v>7</v>
      </c>
      <c r="J601" s="42">
        <f t="shared" si="57"/>
        <v>7</v>
      </c>
      <c r="K601" s="42">
        <f t="shared" si="58"/>
        <v>4</v>
      </c>
    </row>
    <row r="602" spans="1:11" x14ac:dyDescent="0.25">
      <c r="A602" s="45" t="s">
        <v>574</v>
      </c>
      <c r="B602" s="42">
        <v>14587</v>
      </c>
      <c r="C602" s="42">
        <v>14653</v>
      </c>
      <c r="D602" s="42">
        <v>14517</v>
      </c>
      <c r="E602" s="42">
        <v>14628</v>
      </c>
      <c r="F602" s="42">
        <f t="shared" si="59"/>
        <v>0.9323370124083088</v>
      </c>
      <c r="G602" s="42">
        <f t="shared" si="60"/>
        <v>0.28107218756426955</v>
      </c>
      <c r="H602" s="42">
        <f t="shared" si="61"/>
        <v>0.3014705882352941</v>
      </c>
      <c r="I602" s="42">
        <f t="shared" si="56"/>
        <v>5</v>
      </c>
      <c r="J602" s="42">
        <f t="shared" si="57"/>
        <v>4</v>
      </c>
      <c r="K602" s="42">
        <f t="shared" si="58"/>
        <v>2</v>
      </c>
    </row>
    <row r="603" spans="1:11" x14ac:dyDescent="0.25">
      <c r="A603" s="45" t="s">
        <v>575</v>
      </c>
      <c r="B603" s="42">
        <v>14886</v>
      </c>
      <c r="C603" s="42">
        <v>14938</v>
      </c>
      <c r="D603" s="42">
        <v>14457</v>
      </c>
      <c r="E603" s="42">
        <v>14471</v>
      </c>
      <c r="F603" s="42">
        <f t="shared" si="59"/>
        <v>3.2312239688297733</v>
      </c>
      <c r="G603" s="42">
        <f t="shared" si="60"/>
        <v>-2.7878543598011554</v>
      </c>
      <c r="H603" s="42">
        <f t="shared" si="61"/>
        <v>0.86278586278586267</v>
      </c>
      <c r="I603" s="42">
        <f t="shared" si="56"/>
        <v>10</v>
      </c>
      <c r="J603" s="42">
        <f t="shared" si="57"/>
        <v>9</v>
      </c>
      <c r="K603" s="42">
        <f t="shared" si="58"/>
        <v>4</v>
      </c>
    </row>
    <row r="604" spans="1:11" x14ac:dyDescent="0.25">
      <c r="A604" s="45" t="s">
        <v>576</v>
      </c>
      <c r="B604" s="42">
        <v>14808</v>
      </c>
      <c r="C604" s="42">
        <v>14895</v>
      </c>
      <c r="D604" s="42">
        <v>14797</v>
      </c>
      <c r="E604" s="42">
        <v>14892</v>
      </c>
      <c r="F604" s="42">
        <f t="shared" si="59"/>
        <v>0.66180443003781741</v>
      </c>
      <c r="G604" s="42">
        <f t="shared" si="60"/>
        <v>0.5672609400324149</v>
      </c>
      <c r="H604" s="42">
        <f t="shared" si="61"/>
        <v>0.8571428571428571</v>
      </c>
      <c r="I604" s="42">
        <f t="shared" si="56"/>
        <v>3</v>
      </c>
      <c r="J604" s="42">
        <f t="shared" si="57"/>
        <v>9</v>
      </c>
      <c r="K604" s="42">
        <f t="shared" si="58"/>
        <v>3</v>
      </c>
    </row>
    <row r="605" spans="1:11" x14ac:dyDescent="0.25">
      <c r="A605" s="45" t="s">
        <v>577</v>
      </c>
      <c r="B605" s="42">
        <v>14548</v>
      </c>
      <c r="C605" s="42">
        <v>14605</v>
      </c>
      <c r="D605" s="42">
        <v>14449</v>
      </c>
      <c r="E605" s="42">
        <v>14594</v>
      </c>
      <c r="F605" s="42">
        <f t="shared" si="59"/>
        <v>1.0723123453395655</v>
      </c>
      <c r="G605" s="42">
        <f t="shared" si="60"/>
        <v>0.31619466593346163</v>
      </c>
      <c r="H605" s="42">
        <f t="shared" si="61"/>
        <v>0.29487179487179488</v>
      </c>
      <c r="I605" s="42">
        <f t="shared" si="56"/>
        <v>6</v>
      </c>
      <c r="J605" s="42">
        <f t="shared" si="57"/>
        <v>3</v>
      </c>
      <c r="K605" s="42">
        <f t="shared" si="58"/>
        <v>1</v>
      </c>
    </row>
    <row r="606" spans="1:11" x14ac:dyDescent="0.25">
      <c r="A606" s="45" t="s">
        <v>578</v>
      </c>
      <c r="B606" s="42">
        <v>14370</v>
      </c>
      <c r="C606" s="42">
        <v>14499</v>
      </c>
      <c r="D606" s="42">
        <v>14303</v>
      </c>
      <c r="E606" s="42">
        <v>14489</v>
      </c>
      <c r="F606" s="42">
        <f t="shared" si="59"/>
        <v>1.3639526791927628</v>
      </c>
      <c r="G606" s="42">
        <f t="shared" si="60"/>
        <v>0.82811412665274886</v>
      </c>
      <c r="H606" s="42">
        <f t="shared" si="61"/>
        <v>0.60714285714285721</v>
      </c>
      <c r="I606" s="42">
        <f t="shared" si="56"/>
        <v>8</v>
      </c>
      <c r="J606" s="42">
        <f t="shared" si="57"/>
        <v>7</v>
      </c>
      <c r="K606" s="42">
        <f t="shared" si="58"/>
        <v>4</v>
      </c>
    </row>
    <row r="607" spans="1:11" x14ac:dyDescent="0.25">
      <c r="A607" s="45" t="s">
        <v>579</v>
      </c>
      <c r="B607" s="42">
        <v>14647</v>
      </c>
      <c r="C607" s="42">
        <v>14680</v>
      </c>
      <c r="D607" s="42">
        <v>14508</v>
      </c>
      <c r="E607" s="42">
        <v>14547</v>
      </c>
      <c r="F607" s="42">
        <f t="shared" si="59"/>
        <v>1.174301904826927</v>
      </c>
      <c r="G607" s="42">
        <f t="shared" si="60"/>
        <v>-0.68273366559705062</v>
      </c>
      <c r="H607" s="42">
        <f t="shared" si="61"/>
        <v>0.58139534883720934</v>
      </c>
      <c r="I607" s="42">
        <f t="shared" si="56"/>
        <v>7</v>
      </c>
      <c r="J607" s="42">
        <f t="shared" si="57"/>
        <v>6</v>
      </c>
      <c r="K607" s="42">
        <f t="shared" si="58"/>
        <v>1</v>
      </c>
    </row>
    <row r="608" spans="1:11" x14ac:dyDescent="0.25">
      <c r="A608" s="45" t="s">
        <v>580</v>
      </c>
      <c r="B608" s="42">
        <v>14639</v>
      </c>
      <c r="C608" s="42">
        <v>14657</v>
      </c>
      <c r="D608" s="42">
        <v>14604</v>
      </c>
      <c r="E608" s="42">
        <v>14640</v>
      </c>
      <c r="F608" s="42">
        <f t="shared" si="59"/>
        <v>0.36204658788168587</v>
      </c>
      <c r="G608" s="42">
        <f t="shared" si="60"/>
        <v>6.8310676958808656E-3</v>
      </c>
      <c r="H608" s="42">
        <f t="shared" si="61"/>
        <v>1.8867924528301886E-2</v>
      </c>
      <c r="I608" s="42">
        <f t="shared" si="56"/>
        <v>1</v>
      </c>
      <c r="J608" s="42">
        <f t="shared" si="57"/>
        <v>1</v>
      </c>
      <c r="K608" s="42">
        <f t="shared" si="58"/>
        <v>2</v>
      </c>
    </row>
    <row r="609" spans="1:11" x14ac:dyDescent="0.25">
      <c r="A609" s="45" t="s">
        <v>581</v>
      </c>
      <c r="B609" s="42">
        <v>14624</v>
      </c>
      <c r="C609" s="42">
        <v>14742</v>
      </c>
      <c r="D609" s="42">
        <v>14520</v>
      </c>
      <c r="E609" s="42">
        <v>14562</v>
      </c>
      <c r="F609" s="42">
        <f t="shared" si="59"/>
        <v>1.5180525164113785</v>
      </c>
      <c r="G609" s="42">
        <f t="shared" si="60"/>
        <v>-0.42396061269146612</v>
      </c>
      <c r="H609" s="42">
        <f t="shared" si="61"/>
        <v>0.27927927927927931</v>
      </c>
      <c r="I609" s="42">
        <f t="shared" si="56"/>
        <v>8</v>
      </c>
      <c r="J609" s="42">
        <f t="shared" si="57"/>
        <v>3</v>
      </c>
      <c r="K609" s="42">
        <f t="shared" si="58"/>
        <v>1</v>
      </c>
    </row>
    <row r="610" spans="1:11" x14ac:dyDescent="0.25">
      <c r="A610" s="45" t="s">
        <v>582</v>
      </c>
      <c r="B610" s="42">
        <v>14700</v>
      </c>
      <c r="C610" s="42">
        <v>14820</v>
      </c>
      <c r="D610" s="42">
        <v>14613</v>
      </c>
      <c r="E610" s="42">
        <v>14816</v>
      </c>
      <c r="F610" s="42">
        <f t="shared" si="59"/>
        <v>1.4081632653061225</v>
      </c>
      <c r="G610" s="42">
        <f t="shared" si="60"/>
        <v>0.78911564625850339</v>
      </c>
      <c r="H610" s="42">
        <f t="shared" si="61"/>
        <v>0.56038647342995163</v>
      </c>
      <c r="I610" s="42">
        <f t="shared" si="56"/>
        <v>8</v>
      </c>
      <c r="J610" s="42">
        <f t="shared" si="57"/>
        <v>6</v>
      </c>
      <c r="K610" s="42">
        <f t="shared" si="58"/>
        <v>1</v>
      </c>
    </row>
    <row r="611" spans="1:11" x14ac:dyDescent="0.25">
      <c r="A611" s="45" t="s">
        <v>583</v>
      </c>
      <c r="B611" s="42">
        <v>15039</v>
      </c>
      <c r="C611" s="42">
        <v>15049</v>
      </c>
      <c r="D611" s="42">
        <v>14906</v>
      </c>
      <c r="E611" s="42">
        <v>14939</v>
      </c>
      <c r="F611" s="42">
        <f t="shared" si="59"/>
        <v>0.95086109448766531</v>
      </c>
      <c r="G611" s="42">
        <f t="shared" si="60"/>
        <v>-0.6649378283130527</v>
      </c>
      <c r="H611" s="42">
        <f t="shared" si="61"/>
        <v>0.69930069930069938</v>
      </c>
      <c r="I611" s="42">
        <f t="shared" si="56"/>
        <v>5</v>
      </c>
      <c r="J611" s="42">
        <f t="shared" si="57"/>
        <v>7</v>
      </c>
      <c r="K611" s="42">
        <f t="shared" si="58"/>
        <v>3</v>
      </c>
    </row>
    <row r="612" spans="1:11" x14ac:dyDescent="0.25">
      <c r="A612" s="45" t="s">
        <v>584</v>
      </c>
      <c r="B612" s="42">
        <v>14960</v>
      </c>
      <c r="C612" s="42">
        <v>15013</v>
      </c>
      <c r="D612" s="42">
        <v>14721</v>
      </c>
      <c r="E612" s="42">
        <v>14817</v>
      </c>
      <c r="F612" s="42">
        <f t="shared" si="59"/>
        <v>1.9518716577540107</v>
      </c>
      <c r="G612" s="42">
        <f t="shared" si="60"/>
        <v>-0.95588235294117652</v>
      </c>
      <c r="H612" s="42">
        <f t="shared" si="61"/>
        <v>0.48972602739726029</v>
      </c>
      <c r="I612" s="42">
        <f t="shared" si="56"/>
        <v>10</v>
      </c>
      <c r="J612" s="42">
        <f t="shared" si="57"/>
        <v>5</v>
      </c>
      <c r="K612" s="42">
        <f t="shared" si="58"/>
        <v>1</v>
      </c>
    </row>
    <row r="613" spans="1:11" x14ac:dyDescent="0.25">
      <c r="A613" s="45" t="s">
        <v>585</v>
      </c>
      <c r="B613" s="42">
        <v>14847</v>
      </c>
      <c r="C613" s="42">
        <v>14894</v>
      </c>
      <c r="D613" s="42">
        <v>14805</v>
      </c>
      <c r="E613" s="42">
        <v>14856</v>
      </c>
      <c r="F613" s="42">
        <f t="shared" si="59"/>
        <v>0.59944769987202806</v>
      </c>
      <c r="G613" s="42">
        <f t="shared" si="60"/>
        <v>6.0618306728632047E-2</v>
      </c>
      <c r="H613" s="42">
        <f t="shared" si="61"/>
        <v>0.10112359550561797</v>
      </c>
      <c r="I613" s="42">
        <f t="shared" si="56"/>
        <v>3</v>
      </c>
      <c r="J613" s="42">
        <f t="shared" si="57"/>
        <v>2</v>
      </c>
      <c r="K613" s="42">
        <f t="shared" si="58"/>
        <v>2</v>
      </c>
    </row>
    <row r="614" spans="1:11" x14ac:dyDescent="0.25">
      <c r="A614" s="45" t="s">
        <v>586</v>
      </c>
      <c r="B614" s="42">
        <v>15254</v>
      </c>
      <c r="C614" s="42">
        <v>15295</v>
      </c>
      <c r="D614" s="42">
        <v>14932</v>
      </c>
      <c r="E614" s="42">
        <v>14932</v>
      </c>
      <c r="F614" s="42">
        <f t="shared" si="59"/>
        <v>2.3797036842795336</v>
      </c>
      <c r="G614" s="42">
        <f t="shared" si="60"/>
        <v>-2.1109217254490624</v>
      </c>
      <c r="H614" s="42">
        <f t="shared" si="61"/>
        <v>0.887052341597796</v>
      </c>
      <c r="I614" s="42">
        <f t="shared" si="56"/>
        <v>10</v>
      </c>
      <c r="J614" s="42">
        <f t="shared" si="57"/>
        <v>9</v>
      </c>
      <c r="K614" s="42">
        <f t="shared" si="58"/>
        <v>4</v>
      </c>
    </row>
    <row r="615" spans="1:11" x14ac:dyDescent="0.25">
      <c r="A615" s="45" t="s">
        <v>587</v>
      </c>
      <c r="B615" s="42">
        <v>15243</v>
      </c>
      <c r="C615" s="42">
        <v>15297</v>
      </c>
      <c r="D615" s="42">
        <v>15188</v>
      </c>
      <c r="E615" s="42">
        <v>15291</v>
      </c>
      <c r="F615" s="42">
        <f t="shared" si="59"/>
        <v>0.71508233287410616</v>
      </c>
      <c r="G615" s="42">
        <f t="shared" si="60"/>
        <v>0.31489864199960638</v>
      </c>
      <c r="H615" s="42">
        <f t="shared" si="61"/>
        <v>0.44036697247706419</v>
      </c>
      <c r="I615" s="42">
        <f t="shared" si="56"/>
        <v>4</v>
      </c>
      <c r="J615" s="42">
        <f t="shared" si="57"/>
        <v>5</v>
      </c>
      <c r="K615" s="42">
        <f t="shared" si="58"/>
        <v>2</v>
      </c>
    </row>
    <row r="616" spans="1:11" x14ac:dyDescent="0.25">
      <c r="A616" s="45" t="s">
        <v>588</v>
      </c>
      <c r="B616" s="42">
        <v>15053</v>
      </c>
      <c r="C616" s="42">
        <v>15128</v>
      </c>
      <c r="D616" s="42">
        <v>15033</v>
      </c>
      <c r="E616" s="42">
        <v>15104</v>
      </c>
      <c r="F616" s="42">
        <f t="shared" si="59"/>
        <v>0.63110343453132267</v>
      </c>
      <c r="G616" s="42">
        <f t="shared" si="60"/>
        <v>0.33880289643260481</v>
      </c>
      <c r="H616" s="42">
        <f t="shared" si="61"/>
        <v>0.5368421052631579</v>
      </c>
      <c r="I616" s="42">
        <f t="shared" si="56"/>
        <v>3</v>
      </c>
      <c r="J616" s="42">
        <f t="shared" si="57"/>
        <v>6</v>
      </c>
      <c r="K616" s="42">
        <f t="shared" si="58"/>
        <v>2</v>
      </c>
    </row>
    <row r="617" spans="1:11" x14ac:dyDescent="0.25">
      <c r="A617" s="45" t="s">
        <v>589</v>
      </c>
      <c r="B617" s="42">
        <v>15003</v>
      </c>
      <c r="C617" s="42">
        <v>15135</v>
      </c>
      <c r="D617" s="42">
        <v>14993</v>
      </c>
      <c r="E617" s="42">
        <v>15087</v>
      </c>
      <c r="F617" s="42">
        <f t="shared" si="59"/>
        <v>0.94647737119242825</v>
      </c>
      <c r="G617" s="42">
        <f t="shared" si="60"/>
        <v>0.55988802239552093</v>
      </c>
      <c r="H617" s="42">
        <f t="shared" si="61"/>
        <v>0.59154929577464788</v>
      </c>
      <c r="I617" s="42">
        <f t="shared" si="56"/>
        <v>5</v>
      </c>
      <c r="J617" s="42">
        <f t="shared" si="57"/>
        <v>6</v>
      </c>
      <c r="K617" s="42">
        <f t="shared" si="58"/>
        <v>2</v>
      </c>
    </row>
    <row r="618" spans="1:11" x14ac:dyDescent="0.25">
      <c r="A618" s="45" t="s">
        <v>590</v>
      </c>
      <c r="B618" s="42">
        <v>15165</v>
      </c>
      <c r="C618" s="42">
        <v>15196</v>
      </c>
      <c r="D618" s="42">
        <v>15026</v>
      </c>
      <c r="E618" s="42">
        <v>15037</v>
      </c>
      <c r="F618" s="42">
        <f t="shared" si="59"/>
        <v>1.1210023079459281</v>
      </c>
      <c r="G618" s="42">
        <f t="shared" si="60"/>
        <v>-0.84404879657105181</v>
      </c>
      <c r="H618" s="42">
        <f t="shared" si="61"/>
        <v>0.75294117647058822</v>
      </c>
      <c r="I618" s="42">
        <f t="shared" si="56"/>
        <v>7</v>
      </c>
      <c r="J618" s="42">
        <f t="shared" si="57"/>
        <v>8</v>
      </c>
      <c r="K618" s="42">
        <f t="shared" si="58"/>
        <v>4</v>
      </c>
    </row>
    <row r="619" spans="1:11" x14ac:dyDescent="0.25">
      <c r="A619" s="45" t="s">
        <v>591</v>
      </c>
      <c r="B619" s="42">
        <v>15325</v>
      </c>
      <c r="C619" s="42">
        <v>15342</v>
      </c>
      <c r="D619" s="42">
        <v>15210</v>
      </c>
      <c r="E619" s="42">
        <v>15225</v>
      </c>
      <c r="F619" s="42">
        <f t="shared" si="59"/>
        <v>0.86133768352365425</v>
      </c>
      <c r="G619" s="42">
        <f t="shared" si="60"/>
        <v>-0.65252854812398042</v>
      </c>
      <c r="H619" s="42">
        <f t="shared" si="61"/>
        <v>0.75757575757575746</v>
      </c>
      <c r="I619" s="42">
        <f t="shared" si="56"/>
        <v>5</v>
      </c>
      <c r="J619" s="42">
        <f t="shared" si="57"/>
        <v>8</v>
      </c>
      <c r="K619" s="42">
        <f t="shared" si="58"/>
        <v>3</v>
      </c>
    </row>
    <row r="620" spans="1:11" x14ac:dyDescent="0.25">
      <c r="A620" s="45" t="s">
        <v>592</v>
      </c>
      <c r="B620" s="42">
        <v>15285</v>
      </c>
      <c r="C620" s="42">
        <v>15364</v>
      </c>
      <c r="D620" s="42">
        <v>15276</v>
      </c>
      <c r="E620" s="42">
        <v>15332</v>
      </c>
      <c r="F620" s="42">
        <f t="shared" si="59"/>
        <v>0.5757278377494276</v>
      </c>
      <c r="G620" s="42">
        <f t="shared" si="60"/>
        <v>0.30749100425253517</v>
      </c>
      <c r="H620" s="42">
        <f t="shared" si="61"/>
        <v>0.53409090909090906</v>
      </c>
      <c r="I620" s="42">
        <f t="shared" si="56"/>
        <v>2</v>
      </c>
      <c r="J620" s="42">
        <f t="shared" si="57"/>
        <v>6</v>
      </c>
      <c r="K620" s="42">
        <f t="shared" si="58"/>
        <v>2</v>
      </c>
    </row>
    <row r="621" spans="1:11" x14ac:dyDescent="0.25">
      <c r="A621" s="45" t="s">
        <v>593</v>
      </c>
      <c r="B621" s="42">
        <v>15368</v>
      </c>
      <c r="C621" s="42">
        <v>15377</v>
      </c>
      <c r="D621" s="42">
        <v>15255</v>
      </c>
      <c r="E621" s="42">
        <v>15299</v>
      </c>
      <c r="F621" s="42">
        <f t="shared" si="59"/>
        <v>0.7938573659552316</v>
      </c>
      <c r="G621" s="42">
        <f t="shared" si="60"/>
        <v>-0.44898490369599164</v>
      </c>
      <c r="H621" s="42">
        <f t="shared" si="61"/>
        <v>0.56557377049180324</v>
      </c>
      <c r="I621" s="42">
        <f t="shared" si="56"/>
        <v>5</v>
      </c>
      <c r="J621" s="42">
        <f t="shared" si="57"/>
        <v>6</v>
      </c>
      <c r="K621" s="42">
        <f t="shared" si="58"/>
        <v>2</v>
      </c>
    </row>
    <row r="622" spans="1:11" x14ac:dyDescent="0.25">
      <c r="A622" s="45" t="s">
        <v>594</v>
      </c>
      <c r="B622" s="42">
        <v>15415</v>
      </c>
      <c r="C622" s="42">
        <v>15447</v>
      </c>
      <c r="D622" s="42">
        <v>15364</v>
      </c>
      <c r="E622" s="42">
        <v>15418</v>
      </c>
      <c r="F622" s="42">
        <f t="shared" si="59"/>
        <v>0.5384365877392151</v>
      </c>
      <c r="G622" s="42">
        <f t="shared" si="60"/>
        <v>1.9461563412260782E-2</v>
      </c>
      <c r="H622" s="42">
        <f t="shared" si="61"/>
        <v>3.6144578313253004E-2</v>
      </c>
      <c r="I622" s="42">
        <f t="shared" si="56"/>
        <v>2</v>
      </c>
      <c r="J622" s="42">
        <f t="shared" si="57"/>
        <v>1</v>
      </c>
      <c r="K622" s="42">
        <f t="shared" si="58"/>
        <v>2</v>
      </c>
    </row>
    <row r="623" spans="1:11" x14ac:dyDescent="0.25">
      <c r="A623" s="45" t="s">
        <v>595</v>
      </c>
      <c r="B623" s="42">
        <v>15390</v>
      </c>
      <c r="C623" s="42">
        <v>15422</v>
      </c>
      <c r="D623" s="42">
        <v>15332</v>
      </c>
      <c r="E623" s="42">
        <v>15410</v>
      </c>
      <c r="F623" s="42">
        <f t="shared" si="59"/>
        <v>0.58479532163742687</v>
      </c>
      <c r="G623" s="42">
        <f t="shared" si="60"/>
        <v>0.12995451591942819</v>
      </c>
      <c r="H623" s="42">
        <f t="shared" si="61"/>
        <v>0.22222222222222221</v>
      </c>
      <c r="I623" s="42">
        <f t="shared" si="56"/>
        <v>2</v>
      </c>
      <c r="J623" s="42">
        <f t="shared" si="57"/>
        <v>3</v>
      </c>
      <c r="K623" s="42">
        <f t="shared" si="58"/>
        <v>2</v>
      </c>
    </row>
    <row r="624" spans="1:11" x14ac:dyDescent="0.25">
      <c r="A624" s="45" t="s">
        <v>596</v>
      </c>
      <c r="B624" s="42">
        <v>15275</v>
      </c>
      <c r="C624" s="42">
        <v>15399</v>
      </c>
      <c r="D624" s="42">
        <v>15262</v>
      </c>
      <c r="E624" s="42">
        <v>15395</v>
      </c>
      <c r="F624" s="42">
        <f t="shared" si="59"/>
        <v>0.89689034369885423</v>
      </c>
      <c r="G624" s="42">
        <f t="shared" si="60"/>
        <v>0.78559738134206214</v>
      </c>
      <c r="H624" s="42">
        <f t="shared" si="61"/>
        <v>0.87591240875912413</v>
      </c>
      <c r="I624" s="42">
        <f t="shared" si="56"/>
        <v>5</v>
      </c>
      <c r="J624" s="42">
        <f t="shared" si="57"/>
        <v>9</v>
      </c>
      <c r="K624" s="42">
        <f t="shared" si="58"/>
        <v>3</v>
      </c>
    </row>
    <row r="625" spans="1:11" x14ac:dyDescent="0.25">
      <c r="A625" s="45" t="s">
        <v>597</v>
      </c>
      <c r="B625" s="42">
        <v>15217</v>
      </c>
      <c r="C625" s="42">
        <v>15332</v>
      </c>
      <c r="D625" s="42">
        <v>15190</v>
      </c>
      <c r="E625" s="42">
        <v>15226</v>
      </c>
      <c r="F625" s="42">
        <f t="shared" si="59"/>
        <v>0.9331668528619308</v>
      </c>
      <c r="G625" s="42">
        <f t="shared" si="60"/>
        <v>5.9144377998291385E-2</v>
      </c>
      <c r="H625" s="42">
        <f t="shared" si="61"/>
        <v>6.3380281690140844E-2</v>
      </c>
      <c r="I625" s="42">
        <f t="shared" si="56"/>
        <v>5</v>
      </c>
      <c r="J625" s="42">
        <f t="shared" si="57"/>
        <v>1</v>
      </c>
      <c r="K625" s="42">
        <f t="shared" si="58"/>
        <v>2</v>
      </c>
    </row>
    <row r="626" spans="1:11" x14ac:dyDescent="0.25">
      <c r="A626" s="45" t="s">
        <v>598</v>
      </c>
      <c r="B626" s="42">
        <v>14867</v>
      </c>
      <c r="C626" s="42">
        <v>15087</v>
      </c>
      <c r="D626" s="42">
        <v>14854</v>
      </c>
      <c r="E626" s="42">
        <v>15079</v>
      </c>
      <c r="F626" s="42">
        <f t="shared" si="59"/>
        <v>1.5672294343176161</v>
      </c>
      <c r="G626" s="42">
        <f t="shared" si="60"/>
        <v>1.4259769960314792</v>
      </c>
      <c r="H626" s="42">
        <f t="shared" si="61"/>
        <v>0.90987124463519331</v>
      </c>
      <c r="I626" s="42">
        <f t="shared" si="56"/>
        <v>9</v>
      </c>
      <c r="J626" s="42">
        <f t="shared" si="57"/>
        <v>10</v>
      </c>
      <c r="K626" s="42">
        <f t="shared" si="58"/>
        <v>4</v>
      </c>
    </row>
    <row r="627" spans="1:11" x14ac:dyDescent="0.25">
      <c r="A627" s="45" t="s">
        <v>599</v>
      </c>
      <c r="B627" s="42">
        <v>15025</v>
      </c>
      <c r="C627" s="42">
        <v>15033</v>
      </c>
      <c r="D627" s="42">
        <v>14895</v>
      </c>
      <c r="E627" s="42">
        <v>14911</v>
      </c>
      <c r="F627" s="42">
        <f t="shared" si="59"/>
        <v>0.91846921797004988</v>
      </c>
      <c r="G627" s="42">
        <f t="shared" si="60"/>
        <v>-0.75873544093178036</v>
      </c>
      <c r="H627" s="42">
        <f t="shared" si="61"/>
        <v>0.82608695652173914</v>
      </c>
      <c r="I627" s="42">
        <f t="shared" si="56"/>
        <v>5</v>
      </c>
      <c r="J627" s="42">
        <f t="shared" si="57"/>
        <v>9</v>
      </c>
      <c r="K627" s="42">
        <f t="shared" si="58"/>
        <v>3</v>
      </c>
    </row>
    <row r="628" spans="1:11" x14ac:dyDescent="0.25">
      <c r="A628" s="45" t="s">
        <v>600</v>
      </c>
      <c r="B628" s="42">
        <v>14960</v>
      </c>
      <c r="C628" s="42">
        <v>14973</v>
      </c>
      <c r="D628" s="42">
        <v>14842</v>
      </c>
      <c r="E628" s="42">
        <v>14883</v>
      </c>
      <c r="F628" s="42">
        <f t="shared" si="59"/>
        <v>0.87566844919786091</v>
      </c>
      <c r="G628" s="42">
        <f t="shared" si="60"/>
        <v>-0.51470588235294112</v>
      </c>
      <c r="H628" s="42">
        <f t="shared" si="61"/>
        <v>0.58778625954198471</v>
      </c>
      <c r="I628" s="42">
        <f t="shared" si="56"/>
        <v>5</v>
      </c>
      <c r="J628" s="42">
        <f t="shared" si="57"/>
        <v>6</v>
      </c>
      <c r="K628" s="42">
        <f t="shared" si="58"/>
        <v>2</v>
      </c>
    </row>
    <row r="629" spans="1:11" x14ac:dyDescent="0.25">
      <c r="A629" s="45" t="s">
        <v>601</v>
      </c>
      <c r="B629" s="42">
        <v>15013</v>
      </c>
      <c r="C629" s="42">
        <v>15015</v>
      </c>
      <c r="D629" s="42">
        <v>14918</v>
      </c>
      <c r="E629" s="42">
        <v>14958</v>
      </c>
      <c r="F629" s="42">
        <f t="shared" si="59"/>
        <v>0.6461067075201492</v>
      </c>
      <c r="G629" s="42">
        <f t="shared" si="60"/>
        <v>-0.36634916405781659</v>
      </c>
      <c r="H629" s="42">
        <f t="shared" si="61"/>
        <v>0.56701030927835061</v>
      </c>
      <c r="I629" s="42">
        <f t="shared" si="56"/>
        <v>3</v>
      </c>
      <c r="J629" s="42">
        <f t="shared" si="57"/>
        <v>6</v>
      </c>
      <c r="K629" s="42">
        <f t="shared" si="58"/>
        <v>2</v>
      </c>
    </row>
    <row r="630" spans="1:11" x14ac:dyDescent="0.25">
      <c r="A630" s="45" t="s">
        <v>602</v>
      </c>
      <c r="B630" s="42">
        <v>14650</v>
      </c>
      <c r="C630" s="42">
        <v>14751</v>
      </c>
      <c r="D630" s="42">
        <v>14641</v>
      </c>
      <c r="E630" s="42">
        <v>14723</v>
      </c>
      <c r="F630" s="42">
        <f t="shared" si="59"/>
        <v>0.75085324232081907</v>
      </c>
      <c r="G630" s="42">
        <f t="shared" si="60"/>
        <v>0.4982935153583618</v>
      </c>
      <c r="H630" s="42">
        <f t="shared" si="61"/>
        <v>0.66363636363636369</v>
      </c>
      <c r="I630" s="42">
        <f t="shared" si="56"/>
        <v>4</v>
      </c>
      <c r="J630" s="42">
        <f t="shared" si="57"/>
        <v>7</v>
      </c>
      <c r="K630" s="42">
        <f t="shared" si="58"/>
        <v>3</v>
      </c>
    </row>
    <row r="631" spans="1:11" x14ac:dyDescent="0.25">
      <c r="A631" s="45" t="s">
        <v>603</v>
      </c>
      <c r="B631" s="42">
        <v>14666</v>
      </c>
      <c r="C631" s="42">
        <v>14737</v>
      </c>
      <c r="D631" s="42">
        <v>14605</v>
      </c>
      <c r="E631" s="42">
        <v>14698</v>
      </c>
      <c r="F631" s="42">
        <f t="shared" si="59"/>
        <v>0.90004091095049776</v>
      </c>
      <c r="G631" s="42">
        <f t="shared" si="60"/>
        <v>0.21819173598799946</v>
      </c>
      <c r="H631" s="42">
        <f t="shared" si="61"/>
        <v>0.24242424242424243</v>
      </c>
      <c r="I631" s="42">
        <f t="shared" si="56"/>
        <v>5</v>
      </c>
      <c r="J631" s="42">
        <f t="shared" si="57"/>
        <v>3</v>
      </c>
      <c r="K631" s="42">
        <f t="shared" si="58"/>
        <v>2</v>
      </c>
    </row>
    <row r="632" spans="1:11" x14ac:dyDescent="0.25">
      <c r="A632" s="45" t="s">
        <v>604</v>
      </c>
      <c r="B632" s="42">
        <v>14651</v>
      </c>
      <c r="C632" s="42">
        <v>14756</v>
      </c>
      <c r="D632" s="42">
        <v>14570</v>
      </c>
      <c r="E632" s="42">
        <v>14635</v>
      </c>
      <c r="F632" s="42">
        <f t="shared" si="59"/>
        <v>1.2695379155006485</v>
      </c>
      <c r="G632" s="42">
        <f t="shared" si="60"/>
        <v>-0.10920756262371169</v>
      </c>
      <c r="H632" s="42">
        <f t="shared" si="61"/>
        <v>8.6021505376344079E-2</v>
      </c>
      <c r="I632" s="42">
        <f t="shared" si="56"/>
        <v>7</v>
      </c>
      <c r="J632" s="42">
        <f t="shared" si="57"/>
        <v>1</v>
      </c>
      <c r="K632" s="42">
        <f t="shared" si="58"/>
        <v>1</v>
      </c>
    </row>
    <row r="633" spans="1:11" x14ac:dyDescent="0.25">
      <c r="A633" s="45" t="s">
        <v>605</v>
      </c>
      <c r="B633" s="42">
        <v>14889</v>
      </c>
      <c r="C633" s="42">
        <v>14910</v>
      </c>
      <c r="D633" s="42">
        <v>14758</v>
      </c>
      <c r="E633" s="42">
        <v>14809</v>
      </c>
      <c r="F633" s="42">
        <f t="shared" si="59"/>
        <v>1.0208879038216132</v>
      </c>
      <c r="G633" s="42">
        <f t="shared" si="60"/>
        <v>-0.53730942306400697</v>
      </c>
      <c r="H633" s="42">
        <f t="shared" si="61"/>
        <v>0.52631578947368418</v>
      </c>
      <c r="I633" s="42">
        <f t="shared" si="56"/>
        <v>5</v>
      </c>
      <c r="J633" s="42">
        <f t="shared" si="57"/>
        <v>6</v>
      </c>
      <c r="K633" s="42">
        <f t="shared" si="58"/>
        <v>2</v>
      </c>
    </row>
    <row r="634" spans="1:11" x14ac:dyDescent="0.25">
      <c r="A634" s="45" t="s">
        <v>606</v>
      </c>
      <c r="B634" s="42">
        <v>14931</v>
      </c>
      <c r="C634" s="42">
        <v>14999</v>
      </c>
      <c r="D634" s="42">
        <v>14874</v>
      </c>
      <c r="E634" s="42">
        <v>14973</v>
      </c>
      <c r="F634" s="42">
        <f t="shared" si="59"/>
        <v>0.83718438148817886</v>
      </c>
      <c r="G634" s="42">
        <f t="shared" si="60"/>
        <v>0.28129395218002812</v>
      </c>
      <c r="H634" s="42">
        <f t="shared" si="61"/>
        <v>0.33600000000000002</v>
      </c>
      <c r="I634" s="42">
        <f t="shared" si="56"/>
        <v>5</v>
      </c>
      <c r="J634" s="42">
        <f t="shared" si="57"/>
        <v>4</v>
      </c>
      <c r="K634" s="42">
        <f t="shared" si="58"/>
        <v>2</v>
      </c>
    </row>
    <row r="635" spans="1:11" x14ac:dyDescent="0.25">
      <c r="A635" s="45" t="s">
        <v>607</v>
      </c>
      <c r="B635" s="42">
        <v>14830</v>
      </c>
      <c r="C635" s="42">
        <v>14933</v>
      </c>
      <c r="D635" s="42">
        <v>14768</v>
      </c>
      <c r="E635" s="42">
        <v>14928</v>
      </c>
      <c r="F635" s="42">
        <f t="shared" si="59"/>
        <v>1.1126095751854348</v>
      </c>
      <c r="G635" s="42">
        <f t="shared" si="60"/>
        <v>0.66082265677680374</v>
      </c>
      <c r="H635" s="42">
        <f t="shared" si="61"/>
        <v>0.59393939393939399</v>
      </c>
      <c r="I635" s="42">
        <f t="shared" si="56"/>
        <v>7</v>
      </c>
      <c r="J635" s="42">
        <f t="shared" si="57"/>
        <v>6</v>
      </c>
      <c r="K635" s="42">
        <f t="shared" si="58"/>
        <v>1</v>
      </c>
    </row>
    <row r="636" spans="1:11" x14ac:dyDescent="0.25">
      <c r="A636" s="45" t="s">
        <v>608</v>
      </c>
      <c r="B636" s="42">
        <v>14699</v>
      </c>
      <c r="C636" s="42">
        <v>14730</v>
      </c>
      <c r="D636" s="42">
        <v>14581</v>
      </c>
      <c r="E636" s="42">
        <v>14635</v>
      </c>
      <c r="F636" s="42">
        <f t="shared" si="59"/>
        <v>1.0136743996190218</v>
      </c>
      <c r="G636" s="42">
        <f t="shared" si="60"/>
        <v>-0.43540376896387512</v>
      </c>
      <c r="H636" s="42">
        <f t="shared" si="61"/>
        <v>0.42953020134228187</v>
      </c>
      <c r="I636" s="42">
        <f t="shared" si="56"/>
        <v>5</v>
      </c>
      <c r="J636" s="42">
        <f t="shared" si="57"/>
        <v>5</v>
      </c>
      <c r="K636" s="42">
        <f t="shared" si="58"/>
        <v>2</v>
      </c>
    </row>
    <row r="637" spans="1:11" x14ac:dyDescent="0.25">
      <c r="A637" s="45" t="s">
        <v>609</v>
      </c>
      <c r="B637" s="42">
        <v>14815</v>
      </c>
      <c r="C637" s="42">
        <v>14850</v>
      </c>
      <c r="D637" s="42">
        <v>14758</v>
      </c>
      <c r="E637" s="42">
        <v>14811</v>
      </c>
      <c r="F637" s="42">
        <f t="shared" si="59"/>
        <v>0.62099223759703004</v>
      </c>
      <c r="G637" s="42">
        <f t="shared" si="60"/>
        <v>-2.6999662504218695E-2</v>
      </c>
      <c r="H637" s="42">
        <f t="shared" si="61"/>
        <v>4.3478260869565216E-2</v>
      </c>
      <c r="I637" s="42">
        <f t="shared" si="56"/>
        <v>3</v>
      </c>
      <c r="J637" s="42">
        <f t="shared" si="57"/>
        <v>1</v>
      </c>
      <c r="K637" s="42">
        <f t="shared" si="58"/>
        <v>2</v>
      </c>
    </row>
    <row r="638" spans="1:11" x14ac:dyDescent="0.25">
      <c r="A638" s="45" t="s">
        <v>610</v>
      </c>
      <c r="B638" s="42">
        <v>14776</v>
      </c>
      <c r="C638" s="42">
        <v>14846</v>
      </c>
      <c r="D638" s="42">
        <v>14675</v>
      </c>
      <c r="E638" s="42">
        <v>14736</v>
      </c>
      <c r="F638" s="42">
        <f t="shared" si="59"/>
        <v>1.1572820790471035</v>
      </c>
      <c r="G638" s="42">
        <f t="shared" si="60"/>
        <v>-0.27070925825663239</v>
      </c>
      <c r="H638" s="42">
        <f t="shared" si="61"/>
        <v>0.23391812865497078</v>
      </c>
      <c r="I638" s="42">
        <f t="shared" si="56"/>
        <v>7</v>
      </c>
      <c r="J638" s="42">
        <f t="shared" si="57"/>
        <v>3</v>
      </c>
      <c r="K638" s="42">
        <f t="shared" si="58"/>
        <v>1</v>
      </c>
    </row>
    <row r="639" spans="1:11" x14ac:dyDescent="0.25">
      <c r="A639" s="45" t="s">
        <v>611</v>
      </c>
      <c r="B639" s="42">
        <v>14741</v>
      </c>
      <c r="C639" s="42">
        <v>14855</v>
      </c>
      <c r="D639" s="42">
        <v>14694</v>
      </c>
      <c r="E639" s="42">
        <v>14813</v>
      </c>
      <c r="F639" s="42">
        <f t="shared" si="59"/>
        <v>1.0921918458720574</v>
      </c>
      <c r="G639" s="42">
        <f t="shared" si="60"/>
        <v>0.48843362051421207</v>
      </c>
      <c r="H639" s="42">
        <f t="shared" si="61"/>
        <v>0.44720496894409945</v>
      </c>
      <c r="I639" s="42">
        <f t="shared" si="56"/>
        <v>6</v>
      </c>
      <c r="J639" s="42">
        <f t="shared" si="57"/>
        <v>5</v>
      </c>
      <c r="K639" s="42">
        <f t="shared" si="58"/>
        <v>1</v>
      </c>
    </row>
    <row r="640" spans="1:11" x14ac:dyDescent="0.25">
      <c r="A640" s="45" t="s">
        <v>612</v>
      </c>
      <c r="B640" s="42">
        <v>14605</v>
      </c>
      <c r="C640" s="42">
        <v>14643</v>
      </c>
      <c r="D640" s="42">
        <v>14532</v>
      </c>
      <c r="E640" s="42">
        <v>14604</v>
      </c>
      <c r="F640" s="42">
        <f t="shared" si="59"/>
        <v>0.76001369394043139</v>
      </c>
      <c r="G640" s="42">
        <f t="shared" si="60"/>
        <v>-6.8469702156795618E-3</v>
      </c>
      <c r="H640" s="42">
        <f t="shared" si="61"/>
        <v>9.0090090090090089E-3</v>
      </c>
      <c r="I640" s="42">
        <f t="shared" si="56"/>
        <v>4</v>
      </c>
      <c r="J640" s="42">
        <f t="shared" si="57"/>
        <v>1</v>
      </c>
      <c r="K640" s="42">
        <f t="shared" si="58"/>
        <v>2</v>
      </c>
    </row>
    <row r="641" spans="1:11" x14ac:dyDescent="0.25">
      <c r="A641" s="45" t="s">
        <v>613</v>
      </c>
      <c r="B641" s="42">
        <v>14677</v>
      </c>
      <c r="C641" s="42">
        <v>14844</v>
      </c>
      <c r="D641" s="42">
        <v>14661</v>
      </c>
      <c r="E641" s="42">
        <v>14835</v>
      </c>
      <c r="F641" s="42">
        <f t="shared" si="59"/>
        <v>1.2468488110649316</v>
      </c>
      <c r="G641" s="42">
        <f t="shared" si="60"/>
        <v>1.0765142740342033</v>
      </c>
      <c r="H641" s="42">
        <f t="shared" si="61"/>
        <v>0.86338797814207657</v>
      </c>
      <c r="I641" s="42">
        <f t="shared" si="56"/>
        <v>7</v>
      </c>
      <c r="J641" s="42">
        <f t="shared" si="57"/>
        <v>9</v>
      </c>
      <c r="K641" s="42">
        <f t="shared" si="58"/>
        <v>4</v>
      </c>
    </row>
    <row r="642" spans="1:11" x14ac:dyDescent="0.25">
      <c r="A642" s="45" t="s">
        <v>614</v>
      </c>
      <c r="B642" s="42">
        <v>14658</v>
      </c>
      <c r="C642" s="42">
        <v>14716</v>
      </c>
      <c r="D642" s="42">
        <v>14522</v>
      </c>
      <c r="E642" s="42">
        <v>14558</v>
      </c>
      <c r="F642" s="42">
        <f t="shared" si="59"/>
        <v>1.3235093464319825</v>
      </c>
      <c r="G642" s="42">
        <f t="shared" si="60"/>
        <v>-0.68222131259380536</v>
      </c>
      <c r="H642" s="42">
        <f t="shared" si="61"/>
        <v>0.51546391752577314</v>
      </c>
      <c r="I642" s="42">
        <f t="shared" si="56"/>
        <v>8</v>
      </c>
      <c r="J642" s="42">
        <f t="shared" si="57"/>
        <v>6</v>
      </c>
      <c r="K642" s="42">
        <f t="shared" si="58"/>
        <v>1</v>
      </c>
    </row>
    <row r="643" spans="1:11" x14ac:dyDescent="0.25">
      <c r="A643" s="45" t="s">
        <v>615</v>
      </c>
      <c r="B643" s="42">
        <v>14449</v>
      </c>
      <c r="C643" s="42">
        <v>14573</v>
      </c>
      <c r="D643" s="42">
        <v>14408</v>
      </c>
      <c r="E643" s="42">
        <v>14572</v>
      </c>
      <c r="F643" s="42">
        <f t="shared" si="59"/>
        <v>1.141947539622119</v>
      </c>
      <c r="G643" s="42">
        <f t="shared" si="60"/>
        <v>0.85126998408194332</v>
      </c>
      <c r="H643" s="42">
        <f t="shared" si="61"/>
        <v>0.74545454545454548</v>
      </c>
      <c r="I643" s="42">
        <f t="shared" ref="I643:I706" si="62">VLOOKUP(_xlfn.PERCENTRANK.EXC(F$4:F$1200,F643),$M$4:$O$13,3,TRUE)</f>
        <v>7</v>
      </c>
      <c r="J643" s="42">
        <f t="shared" ref="J643:J706" si="63">VLOOKUP(H643,$M$17:$O$26,3,TRUE)</f>
        <v>8</v>
      </c>
      <c r="K643" s="42">
        <f t="shared" ref="K643:K706" si="64">IF(I643&gt;=$O$3,IF(J643&gt;=$O$16,4,1),IF(J643&gt;=$O$16,3,2))</f>
        <v>4</v>
      </c>
    </row>
    <row r="644" spans="1:11" x14ac:dyDescent="0.25">
      <c r="A644" s="45" t="s">
        <v>616</v>
      </c>
      <c r="B644" s="42">
        <v>14400</v>
      </c>
      <c r="C644" s="42">
        <v>14474</v>
      </c>
      <c r="D644" s="42">
        <v>14261</v>
      </c>
      <c r="E644" s="42">
        <v>14467</v>
      </c>
      <c r="F644" s="42">
        <f t="shared" ref="F644:F707" si="65">ABS(C644-D644)/B644*100</f>
        <v>1.4791666666666667</v>
      </c>
      <c r="G644" s="42">
        <f t="shared" ref="G644:G707" si="66">(E644-B644)/B644*100</f>
        <v>0.46527777777777773</v>
      </c>
      <c r="H644" s="42">
        <f t="shared" ref="H644:H707" si="67">ABS(G644/F644)</f>
        <v>0.31455399061032857</v>
      </c>
      <c r="I644" s="42">
        <f t="shared" si="62"/>
        <v>8</v>
      </c>
      <c r="J644" s="42">
        <f t="shared" si="63"/>
        <v>4</v>
      </c>
      <c r="K644" s="42">
        <f t="shared" si="64"/>
        <v>1</v>
      </c>
    </row>
    <row r="645" spans="1:11" x14ac:dyDescent="0.25">
      <c r="A645" s="45" t="s">
        <v>617</v>
      </c>
      <c r="B645" s="42">
        <v>14287</v>
      </c>
      <c r="C645" s="42">
        <v>14375</v>
      </c>
      <c r="D645" s="42">
        <v>14101</v>
      </c>
      <c r="E645" s="42">
        <v>14308</v>
      </c>
      <c r="F645" s="42">
        <f t="shared" si="65"/>
        <v>1.9178273955344018</v>
      </c>
      <c r="G645" s="42">
        <f t="shared" si="66"/>
        <v>0.14698677119059284</v>
      </c>
      <c r="H645" s="42">
        <f t="shared" si="67"/>
        <v>7.6642335766423347E-2</v>
      </c>
      <c r="I645" s="42">
        <f t="shared" si="62"/>
        <v>10</v>
      </c>
      <c r="J645" s="42">
        <f t="shared" si="63"/>
        <v>1</v>
      </c>
      <c r="K645" s="42">
        <f t="shared" si="64"/>
        <v>1</v>
      </c>
    </row>
    <row r="646" spans="1:11" x14ac:dyDescent="0.25">
      <c r="A646" s="45" t="s">
        <v>618</v>
      </c>
      <c r="B646" s="42">
        <v>13914</v>
      </c>
      <c r="C646" s="42">
        <v>14271</v>
      </c>
      <c r="D646" s="42">
        <v>13882</v>
      </c>
      <c r="E646" s="42">
        <v>14233</v>
      </c>
      <c r="F646" s="42">
        <f t="shared" si="65"/>
        <v>2.7957452925111399</v>
      </c>
      <c r="G646" s="42">
        <f t="shared" si="66"/>
        <v>2.2926548799770017</v>
      </c>
      <c r="H646" s="42">
        <f t="shared" si="67"/>
        <v>0.82005141388174807</v>
      </c>
      <c r="I646" s="42">
        <f t="shared" si="62"/>
        <v>10</v>
      </c>
      <c r="J646" s="42">
        <f t="shared" si="63"/>
        <v>9</v>
      </c>
      <c r="K646" s="42">
        <f t="shared" si="64"/>
        <v>4</v>
      </c>
    </row>
    <row r="647" spans="1:11" x14ac:dyDescent="0.25">
      <c r="A647" s="45" t="s">
        <v>619</v>
      </c>
      <c r="B647" s="42">
        <v>14246</v>
      </c>
      <c r="C647" s="42">
        <v>14308</v>
      </c>
      <c r="D647" s="42">
        <v>14147</v>
      </c>
      <c r="E647" s="42">
        <v>14198</v>
      </c>
      <c r="F647" s="42">
        <f t="shared" si="65"/>
        <v>1.1301417941878422</v>
      </c>
      <c r="G647" s="42">
        <f t="shared" si="66"/>
        <v>-0.33693668398146848</v>
      </c>
      <c r="H647" s="42">
        <f t="shared" si="67"/>
        <v>0.29813664596273293</v>
      </c>
      <c r="I647" s="42">
        <f t="shared" si="62"/>
        <v>7</v>
      </c>
      <c r="J647" s="42">
        <f t="shared" si="63"/>
        <v>3</v>
      </c>
      <c r="K647" s="42">
        <f t="shared" si="64"/>
        <v>1</v>
      </c>
    </row>
    <row r="648" spans="1:11" x14ac:dyDescent="0.25">
      <c r="A648" s="45" t="s">
        <v>620</v>
      </c>
      <c r="B648" s="42">
        <v>14344</v>
      </c>
      <c r="C648" s="42">
        <v>14469</v>
      </c>
      <c r="D648" s="42">
        <v>14280</v>
      </c>
      <c r="E648" s="42">
        <v>14451</v>
      </c>
      <c r="F648" s="42">
        <f t="shared" si="65"/>
        <v>1.3176240936977133</v>
      </c>
      <c r="G648" s="42">
        <f t="shared" si="66"/>
        <v>0.74595649749023984</v>
      </c>
      <c r="H648" s="42">
        <f t="shared" si="67"/>
        <v>0.56613756613756616</v>
      </c>
      <c r="I648" s="42">
        <f t="shared" si="62"/>
        <v>8</v>
      </c>
      <c r="J648" s="42">
        <f t="shared" si="63"/>
        <v>6</v>
      </c>
      <c r="K648" s="42">
        <f t="shared" si="64"/>
        <v>1</v>
      </c>
    </row>
    <row r="649" spans="1:11" x14ac:dyDescent="0.25">
      <c r="A649" s="45" t="s">
        <v>621</v>
      </c>
      <c r="B649" s="42">
        <v>14181</v>
      </c>
      <c r="C649" s="42">
        <v>14396</v>
      </c>
      <c r="D649" s="42">
        <v>14179</v>
      </c>
      <c r="E649" s="42">
        <v>14387</v>
      </c>
      <c r="F649" s="42">
        <f t="shared" si="65"/>
        <v>1.5302164868486001</v>
      </c>
      <c r="G649" s="42">
        <f t="shared" si="66"/>
        <v>1.4526479091742472</v>
      </c>
      <c r="H649" s="42">
        <f t="shared" si="67"/>
        <v>0.94930875576036877</v>
      </c>
      <c r="I649" s="42">
        <f t="shared" si="62"/>
        <v>8</v>
      </c>
      <c r="J649" s="42">
        <f t="shared" si="63"/>
        <v>10</v>
      </c>
      <c r="K649" s="42">
        <f t="shared" si="64"/>
        <v>4</v>
      </c>
    </row>
    <row r="650" spans="1:11" x14ac:dyDescent="0.25">
      <c r="A650" s="45" t="s">
        <v>622</v>
      </c>
      <c r="B650" s="42">
        <v>13900</v>
      </c>
      <c r="C650" s="42">
        <v>14077</v>
      </c>
      <c r="D650" s="42">
        <v>13886</v>
      </c>
      <c r="E650" s="42">
        <v>14027</v>
      </c>
      <c r="F650" s="42">
        <f t="shared" si="65"/>
        <v>1.3741007194244603</v>
      </c>
      <c r="G650" s="42">
        <f t="shared" si="66"/>
        <v>0.91366906474820131</v>
      </c>
      <c r="H650" s="42">
        <f t="shared" si="67"/>
        <v>0.66492146596858637</v>
      </c>
      <c r="I650" s="42">
        <f t="shared" si="62"/>
        <v>8</v>
      </c>
      <c r="J650" s="42">
        <f t="shared" si="63"/>
        <v>7</v>
      </c>
      <c r="K650" s="42">
        <f t="shared" si="64"/>
        <v>4</v>
      </c>
    </row>
    <row r="651" spans="1:11" x14ac:dyDescent="0.25">
      <c r="A651" s="45" t="s">
        <v>623</v>
      </c>
      <c r="B651" s="42">
        <v>14227</v>
      </c>
      <c r="C651" s="42">
        <v>14265</v>
      </c>
      <c r="D651" s="42">
        <v>13962</v>
      </c>
      <c r="E651" s="42">
        <v>14253</v>
      </c>
      <c r="F651" s="42">
        <f t="shared" si="65"/>
        <v>2.1297532860054829</v>
      </c>
      <c r="G651" s="42">
        <f t="shared" si="66"/>
        <v>0.18275110704997541</v>
      </c>
      <c r="H651" s="42">
        <f t="shared" si="67"/>
        <v>8.5808580858085806E-2</v>
      </c>
      <c r="I651" s="42">
        <f t="shared" si="62"/>
        <v>10</v>
      </c>
      <c r="J651" s="42">
        <f t="shared" si="63"/>
        <v>1</v>
      </c>
      <c r="K651" s="42">
        <f t="shared" si="64"/>
        <v>1</v>
      </c>
    </row>
    <row r="652" spans="1:11" x14ac:dyDescent="0.25">
      <c r="A652" s="45" t="s">
        <v>624</v>
      </c>
      <c r="B652" s="42">
        <v>14160</v>
      </c>
      <c r="C652" s="42">
        <v>14268</v>
      </c>
      <c r="D652" s="42">
        <v>14117</v>
      </c>
      <c r="E652" s="42">
        <v>14257</v>
      </c>
      <c r="F652" s="42">
        <f t="shared" si="65"/>
        <v>1.0663841807909604</v>
      </c>
      <c r="G652" s="42">
        <f t="shared" si="66"/>
        <v>0.68502824858757061</v>
      </c>
      <c r="H652" s="42">
        <f t="shared" si="67"/>
        <v>0.64238410596026496</v>
      </c>
      <c r="I652" s="42">
        <f t="shared" si="62"/>
        <v>6</v>
      </c>
      <c r="J652" s="42">
        <f t="shared" si="63"/>
        <v>7</v>
      </c>
      <c r="K652" s="42">
        <f t="shared" si="64"/>
        <v>4</v>
      </c>
    </row>
    <row r="653" spans="1:11" x14ac:dyDescent="0.25">
      <c r="A653" s="45" t="s">
        <v>625</v>
      </c>
      <c r="B653" s="42">
        <v>14202</v>
      </c>
      <c r="C653" s="42">
        <v>14316</v>
      </c>
      <c r="D653" s="42">
        <v>14164</v>
      </c>
      <c r="E653" s="42">
        <v>14260</v>
      </c>
      <c r="F653" s="42">
        <f t="shared" si="65"/>
        <v>1.0702717927052527</v>
      </c>
      <c r="G653" s="42">
        <f t="shared" si="66"/>
        <v>0.40839318405858327</v>
      </c>
      <c r="H653" s="42">
        <f t="shared" si="67"/>
        <v>0.38157894736842102</v>
      </c>
      <c r="I653" s="42">
        <f t="shared" si="62"/>
        <v>6</v>
      </c>
      <c r="J653" s="42">
        <f t="shared" si="63"/>
        <v>4</v>
      </c>
      <c r="K653" s="42">
        <f t="shared" si="64"/>
        <v>1</v>
      </c>
    </row>
    <row r="654" spans="1:11" x14ac:dyDescent="0.25">
      <c r="A654" s="45" t="s">
        <v>626</v>
      </c>
      <c r="B654" s="42">
        <v>14556</v>
      </c>
      <c r="C654" s="42">
        <v>14691</v>
      </c>
      <c r="D654" s="42">
        <v>14451</v>
      </c>
      <c r="E654" s="42">
        <v>14677</v>
      </c>
      <c r="F654" s="42">
        <f t="shared" si="65"/>
        <v>1.6488046166529264</v>
      </c>
      <c r="G654" s="42">
        <f t="shared" si="66"/>
        <v>0.83127232756251712</v>
      </c>
      <c r="H654" s="42">
        <f t="shared" si="67"/>
        <v>0.50416666666666665</v>
      </c>
      <c r="I654" s="42">
        <f t="shared" si="62"/>
        <v>9</v>
      </c>
      <c r="J654" s="42">
        <f t="shared" si="63"/>
        <v>6</v>
      </c>
      <c r="K654" s="42">
        <f t="shared" si="64"/>
        <v>1</v>
      </c>
    </row>
    <row r="655" spans="1:11" x14ac:dyDescent="0.25">
      <c r="A655" s="45" t="s">
        <v>627</v>
      </c>
      <c r="B655" s="42">
        <v>14976</v>
      </c>
      <c r="C655" s="42">
        <v>15035</v>
      </c>
      <c r="D655" s="42">
        <v>14929</v>
      </c>
      <c r="E655" s="42">
        <v>14979</v>
      </c>
      <c r="F655" s="42">
        <f t="shared" si="65"/>
        <v>0.70779914529914534</v>
      </c>
      <c r="G655" s="42">
        <f t="shared" si="66"/>
        <v>2.003205128205128E-2</v>
      </c>
      <c r="H655" s="42">
        <f t="shared" si="67"/>
        <v>2.8301886792452827E-2</v>
      </c>
      <c r="I655" s="42">
        <f t="shared" si="62"/>
        <v>4</v>
      </c>
      <c r="J655" s="42">
        <f t="shared" si="63"/>
        <v>1</v>
      </c>
      <c r="K655" s="42">
        <f t="shared" si="64"/>
        <v>2</v>
      </c>
    </row>
    <row r="656" spans="1:11" x14ac:dyDescent="0.25">
      <c r="A656" s="45" t="s">
        <v>628</v>
      </c>
      <c r="B656" s="42">
        <v>15250</v>
      </c>
      <c r="C656" s="42">
        <v>15295</v>
      </c>
      <c r="D656" s="42">
        <v>15042</v>
      </c>
      <c r="E656" s="42">
        <v>15053</v>
      </c>
      <c r="F656" s="42">
        <f t="shared" si="65"/>
        <v>1.659016393442623</v>
      </c>
      <c r="G656" s="42">
        <f t="shared" si="66"/>
        <v>-1.2918032786885245</v>
      </c>
      <c r="H656" s="42">
        <f t="shared" si="67"/>
        <v>0.77865612648221338</v>
      </c>
      <c r="I656" s="42">
        <f t="shared" si="62"/>
        <v>9</v>
      </c>
      <c r="J656" s="42">
        <f t="shared" si="63"/>
        <v>8</v>
      </c>
      <c r="K656" s="42">
        <f t="shared" si="64"/>
        <v>4</v>
      </c>
    </row>
    <row r="657" spans="1:11" x14ac:dyDescent="0.25">
      <c r="A657" s="45" t="s">
        <v>629</v>
      </c>
      <c r="B657" s="42">
        <v>15261</v>
      </c>
      <c r="C657" s="42">
        <v>15326</v>
      </c>
      <c r="D657" s="42">
        <v>15180</v>
      </c>
      <c r="E657" s="42">
        <v>15258</v>
      </c>
      <c r="F657" s="42">
        <f t="shared" si="65"/>
        <v>0.95668697988336282</v>
      </c>
      <c r="G657" s="42">
        <f t="shared" si="66"/>
        <v>-1.9657951641438964E-2</v>
      </c>
      <c r="H657" s="42">
        <f t="shared" si="67"/>
        <v>2.0547945205479454E-2</v>
      </c>
      <c r="I657" s="42">
        <f t="shared" si="62"/>
        <v>5</v>
      </c>
      <c r="J657" s="42">
        <f t="shared" si="63"/>
        <v>1</v>
      </c>
      <c r="K657" s="42">
        <f t="shared" si="64"/>
        <v>2</v>
      </c>
    </row>
    <row r="658" spans="1:11" x14ac:dyDescent="0.25">
      <c r="A658" s="45" t="s">
        <v>630</v>
      </c>
      <c r="B658" s="42">
        <v>15034</v>
      </c>
      <c r="C658" s="42">
        <v>15236</v>
      </c>
      <c r="D658" s="42">
        <v>15009</v>
      </c>
      <c r="E658" s="42">
        <v>15207</v>
      </c>
      <c r="F658" s="42">
        <f t="shared" si="65"/>
        <v>1.5099108686976188</v>
      </c>
      <c r="G658" s="42">
        <f t="shared" si="66"/>
        <v>1.1507250232805641</v>
      </c>
      <c r="H658" s="42">
        <f t="shared" si="67"/>
        <v>0.76211453744493396</v>
      </c>
      <c r="I658" s="42">
        <f t="shared" si="62"/>
        <v>8</v>
      </c>
      <c r="J658" s="42">
        <f t="shared" si="63"/>
        <v>8</v>
      </c>
      <c r="K658" s="42">
        <f t="shared" si="64"/>
        <v>4</v>
      </c>
    </row>
    <row r="659" spans="1:11" x14ac:dyDescent="0.25">
      <c r="A659" s="45" t="s">
        <v>631</v>
      </c>
      <c r="B659" s="42">
        <v>14904</v>
      </c>
      <c r="C659" s="42">
        <v>15041</v>
      </c>
      <c r="D659" s="42">
        <v>14849</v>
      </c>
      <c r="E659" s="42">
        <v>14998</v>
      </c>
      <c r="F659" s="42">
        <f t="shared" si="65"/>
        <v>1.288244766505636</v>
      </c>
      <c r="G659" s="42">
        <f t="shared" si="66"/>
        <v>0.63070316693505102</v>
      </c>
      <c r="H659" s="42">
        <f t="shared" si="67"/>
        <v>0.48958333333333337</v>
      </c>
      <c r="I659" s="42">
        <f t="shared" si="62"/>
        <v>8</v>
      </c>
      <c r="J659" s="42">
        <f t="shared" si="63"/>
        <v>5</v>
      </c>
      <c r="K659" s="42">
        <f t="shared" si="64"/>
        <v>1</v>
      </c>
    </row>
    <row r="660" spans="1:11" x14ac:dyDescent="0.25">
      <c r="A660" s="45" t="s">
        <v>632</v>
      </c>
      <c r="B660" s="42">
        <v>14991</v>
      </c>
      <c r="C660" s="42">
        <v>15174</v>
      </c>
      <c r="D660" s="42">
        <v>14888</v>
      </c>
      <c r="E660" s="42">
        <v>15093</v>
      </c>
      <c r="F660" s="42">
        <f t="shared" si="65"/>
        <v>1.9078113534787537</v>
      </c>
      <c r="G660" s="42">
        <f t="shared" si="66"/>
        <v>0.68040824494696817</v>
      </c>
      <c r="H660" s="42">
        <f t="shared" si="67"/>
        <v>0.35664335664335667</v>
      </c>
      <c r="I660" s="42">
        <f t="shared" si="62"/>
        <v>10</v>
      </c>
      <c r="J660" s="42">
        <f t="shared" si="63"/>
        <v>4</v>
      </c>
      <c r="K660" s="42">
        <f t="shared" si="64"/>
        <v>1</v>
      </c>
    </row>
    <row r="661" spans="1:11" x14ac:dyDescent="0.25">
      <c r="A661" s="45" t="s">
        <v>633</v>
      </c>
      <c r="B661" s="42">
        <v>15316</v>
      </c>
      <c r="C661" s="42">
        <v>15415</v>
      </c>
      <c r="D661" s="42">
        <v>15316</v>
      </c>
      <c r="E661" s="42">
        <v>15399</v>
      </c>
      <c r="F661" s="42">
        <f t="shared" si="65"/>
        <v>0.64638286758944896</v>
      </c>
      <c r="G661" s="42">
        <f t="shared" si="66"/>
        <v>0.54191694959519454</v>
      </c>
      <c r="H661" s="42">
        <f t="shared" si="67"/>
        <v>0.83838383838383834</v>
      </c>
      <c r="I661" s="42">
        <f t="shared" si="62"/>
        <v>3</v>
      </c>
      <c r="J661" s="42">
        <f t="shared" si="63"/>
        <v>9</v>
      </c>
      <c r="K661" s="42">
        <f t="shared" si="64"/>
        <v>3</v>
      </c>
    </row>
    <row r="662" spans="1:11" x14ac:dyDescent="0.25">
      <c r="A662" s="45" t="s">
        <v>634</v>
      </c>
      <c r="B662" s="42">
        <v>15048</v>
      </c>
      <c r="C662" s="42">
        <v>15171</v>
      </c>
      <c r="D662" s="42">
        <v>15028</v>
      </c>
      <c r="E662" s="42">
        <v>15162</v>
      </c>
      <c r="F662" s="42">
        <f t="shared" si="65"/>
        <v>0.95029239766081863</v>
      </c>
      <c r="G662" s="42">
        <f t="shared" si="66"/>
        <v>0.75757575757575757</v>
      </c>
      <c r="H662" s="42">
        <f t="shared" si="67"/>
        <v>0.7972027972027973</v>
      </c>
      <c r="I662" s="42">
        <f t="shared" si="62"/>
        <v>5</v>
      </c>
      <c r="J662" s="42">
        <f t="shared" si="63"/>
        <v>8</v>
      </c>
      <c r="K662" s="42">
        <f t="shared" si="64"/>
        <v>3</v>
      </c>
    </row>
    <row r="663" spans="1:11" x14ac:dyDescent="0.25">
      <c r="A663" s="45" t="s">
        <v>635</v>
      </c>
      <c r="B663" s="42">
        <v>15155</v>
      </c>
      <c r="C663" s="42">
        <v>15244</v>
      </c>
      <c r="D663" s="42">
        <v>15081</v>
      </c>
      <c r="E663" s="42">
        <v>15178</v>
      </c>
      <c r="F663" s="42">
        <f t="shared" si="65"/>
        <v>1.0755526228967338</v>
      </c>
      <c r="G663" s="42">
        <f t="shared" si="66"/>
        <v>0.15176509402837346</v>
      </c>
      <c r="H663" s="42">
        <f t="shared" si="67"/>
        <v>0.1411042944785276</v>
      </c>
      <c r="I663" s="42">
        <f t="shared" si="62"/>
        <v>6</v>
      </c>
      <c r="J663" s="42">
        <f t="shared" si="63"/>
        <v>2</v>
      </c>
      <c r="K663" s="42">
        <f t="shared" si="64"/>
        <v>1</v>
      </c>
    </row>
    <row r="664" spans="1:11" x14ac:dyDescent="0.25">
      <c r="A664" s="45" t="s">
        <v>636</v>
      </c>
      <c r="B664" s="42">
        <v>15335</v>
      </c>
      <c r="C664" s="42">
        <v>15345</v>
      </c>
      <c r="D664" s="42">
        <v>15093</v>
      </c>
      <c r="E664" s="42">
        <v>15174</v>
      </c>
      <c r="F664" s="42">
        <f t="shared" si="65"/>
        <v>1.6432996413433325</v>
      </c>
      <c r="G664" s="42">
        <f t="shared" si="66"/>
        <v>-1.0498858819693511</v>
      </c>
      <c r="H664" s="42">
        <f t="shared" si="67"/>
        <v>0.63888888888888873</v>
      </c>
      <c r="I664" s="42">
        <f t="shared" si="62"/>
        <v>9</v>
      </c>
      <c r="J664" s="42">
        <f t="shared" si="63"/>
        <v>7</v>
      </c>
      <c r="K664" s="42">
        <f t="shared" si="64"/>
        <v>4</v>
      </c>
    </row>
    <row r="665" spans="1:11" x14ac:dyDescent="0.25">
      <c r="A665" s="45" t="s">
        <v>637</v>
      </c>
      <c r="B665" s="42">
        <v>15551</v>
      </c>
      <c r="C665" s="42">
        <v>15747</v>
      </c>
      <c r="D665" s="42">
        <v>15507</v>
      </c>
      <c r="E665" s="42">
        <v>15695</v>
      </c>
      <c r="F665" s="42">
        <f t="shared" si="65"/>
        <v>1.5433091119542153</v>
      </c>
      <c r="G665" s="42">
        <f t="shared" si="66"/>
        <v>0.92598546717252916</v>
      </c>
      <c r="H665" s="42">
        <f t="shared" si="67"/>
        <v>0.6</v>
      </c>
      <c r="I665" s="42">
        <f t="shared" si="62"/>
        <v>9</v>
      </c>
      <c r="J665" s="42">
        <f t="shared" si="63"/>
        <v>7</v>
      </c>
      <c r="K665" s="42">
        <f t="shared" si="64"/>
        <v>4</v>
      </c>
    </row>
    <row r="666" spans="1:11" x14ac:dyDescent="0.25">
      <c r="A666" s="45" t="s">
        <v>638</v>
      </c>
      <c r="B666" s="42">
        <v>16050</v>
      </c>
      <c r="C666" s="42">
        <v>16063</v>
      </c>
      <c r="D666" s="42">
        <v>15928</v>
      </c>
      <c r="E666" s="42">
        <v>16045</v>
      </c>
      <c r="F666" s="42">
        <f t="shared" si="65"/>
        <v>0.84112149532710279</v>
      </c>
      <c r="G666" s="42">
        <f t="shared" si="66"/>
        <v>-3.1152647975077882E-2</v>
      </c>
      <c r="H666" s="42">
        <f t="shared" si="67"/>
        <v>3.7037037037037035E-2</v>
      </c>
      <c r="I666" s="42">
        <f t="shared" si="62"/>
        <v>5</v>
      </c>
      <c r="J666" s="42">
        <f t="shared" si="63"/>
        <v>1</v>
      </c>
      <c r="K666" s="42">
        <f t="shared" si="64"/>
        <v>2</v>
      </c>
    </row>
    <row r="667" spans="1:11" x14ac:dyDescent="0.25">
      <c r="A667" s="45" t="s">
        <v>639</v>
      </c>
      <c r="B667" s="42">
        <v>16026</v>
      </c>
      <c r="C667" s="42">
        <v>16077</v>
      </c>
      <c r="D667" s="42">
        <v>15809</v>
      </c>
      <c r="E667" s="42">
        <v>15827</v>
      </c>
      <c r="F667" s="42">
        <f t="shared" si="65"/>
        <v>1.6722825408710846</v>
      </c>
      <c r="G667" s="42">
        <f t="shared" si="66"/>
        <v>-1.2417321851990515</v>
      </c>
      <c r="H667" s="42">
        <f t="shared" si="67"/>
        <v>0.74253731343283569</v>
      </c>
      <c r="I667" s="42">
        <f t="shared" si="62"/>
        <v>9</v>
      </c>
      <c r="J667" s="42">
        <f t="shared" si="63"/>
        <v>8</v>
      </c>
      <c r="K667" s="42">
        <f t="shared" si="64"/>
        <v>4</v>
      </c>
    </row>
    <row r="668" spans="1:11" x14ac:dyDescent="0.25">
      <c r="A668" s="45" t="s">
        <v>640</v>
      </c>
      <c r="B668" s="42">
        <v>16461</v>
      </c>
      <c r="C668" s="42">
        <v>16512</v>
      </c>
      <c r="D668" s="42">
        <v>16254</v>
      </c>
      <c r="E668" s="42">
        <v>16260</v>
      </c>
      <c r="F668" s="42">
        <f t="shared" si="65"/>
        <v>1.5673409877893203</v>
      </c>
      <c r="G668" s="42">
        <f t="shared" si="66"/>
        <v>-1.2210679788591214</v>
      </c>
      <c r="H668" s="42">
        <f t="shared" si="67"/>
        <v>0.77906976744186029</v>
      </c>
      <c r="I668" s="42">
        <f t="shared" si="62"/>
        <v>9</v>
      </c>
      <c r="J668" s="42">
        <f t="shared" si="63"/>
        <v>8</v>
      </c>
      <c r="K668" s="42">
        <f t="shared" si="64"/>
        <v>4</v>
      </c>
    </row>
    <row r="669" spans="1:11" x14ac:dyDescent="0.25">
      <c r="A669" s="45" t="s">
        <v>641</v>
      </c>
      <c r="B669" s="42">
        <v>16583</v>
      </c>
      <c r="C669" s="42">
        <v>16662</v>
      </c>
      <c r="D669" s="42">
        <v>16388</v>
      </c>
      <c r="E669" s="42">
        <v>16407</v>
      </c>
      <c r="F669" s="42">
        <f t="shared" si="65"/>
        <v>1.6522945184827835</v>
      </c>
      <c r="G669" s="42">
        <f t="shared" si="66"/>
        <v>-1.0613278658867515</v>
      </c>
      <c r="H669" s="42">
        <f t="shared" si="67"/>
        <v>0.64233576642335777</v>
      </c>
      <c r="I669" s="42">
        <f t="shared" si="62"/>
        <v>9</v>
      </c>
      <c r="J669" s="42">
        <f t="shared" si="63"/>
        <v>7</v>
      </c>
      <c r="K669" s="42">
        <f t="shared" si="64"/>
        <v>4</v>
      </c>
    </row>
    <row r="670" spans="1:11" x14ac:dyDescent="0.25">
      <c r="A670" s="45" t="s">
        <v>642</v>
      </c>
      <c r="B670" s="42">
        <v>16653</v>
      </c>
      <c r="C670" s="42">
        <v>16702</v>
      </c>
      <c r="D670" s="42">
        <v>16545</v>
      </c>
      <c r="E670" s="42">
        <v>16566</v>
      </c>
      <c r="F670" s="42">
        <f t="shared" si="65"/>
        <v>0.94277307392061505</v>
      </c>
      <c r="G670" s="42">
        <f t="shared" si="66"/>
        <v>-0.52242839128085028</v>
      </c>
      <c r="H670" s="42">
        <f t="shared" si="67"/>
        <v>0.55414012738853491</v>
      </c>
      <c r="I670" s="42">
        <f t="shared" si="62"/>
        <v>5</v>
      </c>
      <c r="J670" s="42">
        <f t="shared" si="63"/>
        <v>6</v>
      </c>
      <c r="K670" s="42">
        <f t="shared" si="64"/>
        <v>2</v>
      </c>
    </row>
    <row r="671" spans="1:11" x14ac:dyDescent="0.25">
      <c r="A671" s="45" t="s">
        <v>643</v>
      </c>
      <c r="B671" s="42">
        <v>16465</v>
      </c>
      <c r="C671" s="42">
        <v>16585</v>
      </c>
      <c r="D671" s="42">
        <v>16433</v>
      </c>
      <c r="E671" s="42">
        <v>16557</v>
      </c>
      <c r="F671" s="42">
        <f t="shared" si="65"/>
        <v>0.92317036137260866</v>
      </c>
      <c r="G671" s="42">
        <f t="shared" si="66"/>
        <v>0.55876100819921048</v>
      </c>
      <c r="H671" s="42">
        <f t="shared" si="67"/>
        <v>0.60526315789473684</v>
      </c>
      <c r="I671" s="42">
        <f t="shared" si="62"/>
        <v>5</v>
      </c>
      <c r="J671" s="42">
        <f t="shared" si="63"/>
        <v>7</v>
      </c>
      <c r="K671" s="42">
        <f t="shared" si="64"/>
        <v>3</v>
      </c>
    </row>
    <row r="672" spans="1:11" x14ac:dyDescent="0.25">
      <c r="A672" s="45" t="s">
        <v>644</v>
      </c>
      <c r="B672" s="42">
        <v>16604</v>
      </c>
      <c r="C672" s="42">
        <v>16705</v>
      </c>
      <c r="D672" s="42">
        <v>16512</v>
      </c>
      <c r="E672" s="42">
        <v>16567</v>
      </c>
      <c r="F672" s="42">
        <f t="shared" si="65"/>
        <v>1.1623705131293665</v>
      </c>
      <c r="G672" s="42">
        <f t="shared" si="66"/>
        <v>-0.22283787039267647</v>
      </c>
      <c r="H672" s="42">
        <f t="shared" si="67"/>
        <v>0.19170984455958548</v>
      </c>
      <c r="I672" s="42">
        <f t="shared" si="62"/>
        <v>7</v>
      </c>
      <c r="J672" s="42">
        <f t="shared" si="63"/>
        <v>2</v>
      </c>
      <c r="K672" s="42">
        <f t="shared" si="64"/>
        <v>1</v>
      </c>
    </row>
    <row r="673" spans="1:11" x14ac:dyDescent="0.25">
      <c r="A673" s="45" t="s">
        <v>645</v>
      </c>
      <c r="B673" s="42">
        <v>16560</v>
      </c>
      <c r="C673" s="42">
        <v>16700</v>
      </c>
      <c r="D673" s="42">
        <v>16523</v>
      </c>
      <c r="E673" s="42">
        <v>16683</v>
      </c>
      <c r="F673" s="42">
        <f t="shared" si="65"/>
        <v>1.0688405797101448</v>
      </c>
      <c r="G673" s="42">
        <f t="shared" si="66"/>
        <v>0.74275362318840576</v>
      </c>
      <c r="H673" s="42">
        <f t="shared" si="67"/>
        <v>0.69491525423728817</v>
      </c>
      <c r="I673" s="42">
        <f t="shared" si="62"/>
        <v>6</v>
      </c>
      <c r="J673" s="42">
        <f t="shared" si="63"/>
        <v>7</v>
      </c>
      <c r="K673" s="42">
        <f t="shared" si="64"/>
        <v>4</v>
      </c>
    </row>
    <row r="674" spans="1:11" x14ac:dyDescent="0.25">
      <c r="A674" s="45" t="s">
        <v>646</v>
      </c>
      <c r="B674" s="42">
        <v>16623</v>
      </c>
      <c r="C674" s="42">
        <v>16668</v>
      </c>
      <c r="D674" s="42">
        <v>16465</v>
      </c>
      <c r="E674" s="42">
        <v>16528</v>
      </c>
      <c r="F674" s="42">
        <f t="shared" si="65"/>
        <v>1.2211995428021416</v>
      </c>
      <c r="G674" s="42">
        <f t="shared" si="66"/>
        <v>-0.57149732298622391</v>
      </c>
      <c r="H674" s="42">
        <f t="shared" si="67"/>
        <v>0.46798029556650245</v>
      </c>
      <c r="I674" s="42">
        <f t="shared" si="62"/>
        <v>7</v>
      </c>
      <c r="J674" s="42">
        <f t="shared" si="63"/>
        <v>5</v>
      </c>
      <c r="K674" s="42">
        <f t="shared" si="64"/>
        <v>1</v>
      </c>
    </row>
    <row r="675" spans="1:11" x14ac:dyDescent="0.25">
      <c r="A675" s="45" t="s">
        <v>647</v>
      </c>
      <c r="B675" s="42">
        <v>16645</v>
      </c>
      <c r="C675" s="42">
        <v>16680</v>
      </c>
      <c r="D675" s="42">
        <v>16551</v>
      </c>
      <c r="E675" s="42">
        <v>16598</v>
      </c>
      <c r="F675" s="42">
        <f t="shared" si="65"/>
        <v>0.7750075097626915</v>
      </c>
      <c r="G675" s="42">
        <f t="shared" si="66"/>
        <v>-0.28236707720036047</v>
      </c>
      <c r="H675" s="42">
        <f t="shared" si="67"/>
        <v>0.36434108527131781</v>
      </c>
      <c r="I675" s="42">
        <f t="shared" si="62"/>
        <v>4</v>
      </c>
      <c r="J675" s="42">
        <f t="shared" si="63"/>
        <v>4</v>
      </c>
      <c r="K675" s="42">
        <f t="shared" si="64"/>
        <v>2</v>
      </c>
    </row>
    <row r="676" spans="1:11" x14ac:dyDescent="0.25">
      <c r="A676" s="45" t="s">
        <v>648</v>
      </c>
      <c r="B676" s="42">
        <v>16560</v>
      </c>
      <c r="C676" s="42">
        <v>16575</v>
      </c>
      <c r="D676" s="42">
        <v>16491</v>
      </c>
      <c r="E676" s="42">
        <v>16510</v>
      </c>
      <c r="F676" s="42">
        <f t="shared" si="65"/>
        <v>0.50724637681159412</v>
      </c>
      <c r="G676" s="42">
        <f t="shared" si="66"/>
        <v>-0.30193236714975846</v>
      </c>
      <c r="H676" s="42">
        <f t="shared" si="67"/>
        <v>0.59523809523809534</v>
      </c>
      <c r="I676" s="42">
        <f t="shared" si="62"/>
        <v>2</v>
      </c>
      <c r="J676" s="42">
        <f t="shared" si="63"/>
        <v>6</v>
      </c>
      <c r="K676" s="42">
        <f t="shared" si="64"/>
        <v>2</v>
      </c>
    </row>
    <row r="677" spans="1:11" x14ac:dyDescent="0.25">
      <c r="A677" s="45" t="s">
        <v>649</v>
      </c>
      <c r="B677" s="42">
        <v>16250</v>
      </c>
      <c r="C677" s="42">
        <v>16385</v>
      </c>
      <c r="D677" s="42">
        <v>16225</v>
      </c>
      <c r="E677" s="42">
        <v>16378</v>
      </c>
      <c r="F677" s="42">
        <f t="shared" si="65"/>
        <v>0.98461538461538467</v>
      </c>
      <c r="G677" s="42">
        <f t="shared" si="66"/>
        <v>0.78769230769230769</v>
      </c>
      <c r="H677" s="42">
        <f t="shared" si="67"/>
        <v>0.79999999999999993</v>
      </c>
      <c r="I677" s="42">
        <f t="shared" si="62"/>
        <v>5</v>
      </c>
      <c r="J677" s="42">
        <f t="shared" si="63"/>
        <v>8</v>
      </c>
      <c r="K677" s="42">
        <f t="shared" si="64"/>
        <v>3</v>
      </c>
    </row>
    <row r="678" spans="1:11" x14ac:dyDescent="0.25">
      <c r="A678" s="45" t="s">
        <v>650</v>
      </c>
      <c r="B678" s="42">
        <v>15950</v>
      </c>
      <c r="C678" s="42">
        <v>16152</v>
      </c>
      <c r="D678" s="42">
        <v>15944</v>
      </c>
      <c r="E678" s="42">
        <v>16135</v>
      </c>
      <c r="F678" s="42">
        <f t="shared" si="65"/>
        <v>1.3040752351097178</v>
      </c>
      <c r="G678" s="42">
        <f t="shared" si="66"/>
        <v>1.1598746081504703</v>
      </c>
      <c r="H678" s="42">
        <f t="shared" si="67"/>
        <v>0.88942307692307698</v>
      </c>
      <c r="I678" s="42">
        <f t="shared" si="62"/>
        <v>8</v>
      </c>
      <c r="J678" s="42">
        <f t="shared" si="63"/>
        <v>9</v>
      </c>
      <c r="K678" s="42">
        <f t="shared" si="64"/>
        <v>4</v>
      </c>
    </row>
    <row r="679" spans="1:11" x14ac:dyDescent="0.25">
      <c r="A679" s="45" t="s">
        <v>651</v>
      </c>
      <c r="B679" s="42">
        <v>16073</v>
      </c>
      <c r="C679" s="42">
        <v>16203</v>
      </c>
      <c r="D679" s="42">
        <v>15962</v>
      </c>
      <c r="E679" s="42">
        <v>16110</v>
      </c>
      <c r="F679" s="42">
        <f t="shared" si="65"/>
        <v>1.499408946680769</v>
      </c>
      <c r="G679" s="42">
        <f t="shared" si="66"/>
        <v>0.23019971380576124</v>
      </c>
      <c r="H679" s="42">
        <f t="shared" si="67"/>
        <v>0.15352697095435686</v>
      </c>
      <c r="I679" s="42">
        <f t="shared" si="62"/>
        <v>8</v>
      </c>
      <c r="J679" s="42">
        <f t="shared" si="63"/>
        <v>2</v>
      </c>
      <c r="K679" s="42">
        <f t="shared" si="64"/>
        <v>1</v>
      </c>
    </row>
    <row r="680" spans="1:11" x14ac:dyDescent="0.25">
      <c r="A680" s="45" t="s">
        <v>652</v>
      </c>
      <c r="B680" s="42">
        <v>15905</v>
      </c>
      <c r="C680" s="42">
        <v>16022</v>
      </c>
      <c r="D680" s="42">
        <v>15834</v>
      </c>
      <c r="E680" s="42">
        <v>15983</v>
      </c>
      <c r="F680" s="42">
        <f t="shared" si="65"/>
        <v>1.1820182332599811</v>
      </c>
      <c r="G680" s="42">
        <f t="shared" si="66"/>
        <v>0.49041182018233259</v>
      </c>
      <c r="H680" s="42">
        <f t="shared" si="67"/>
        <v>0.41489361702127658</v>
      </c>
      <c r="I680" s="42">
        <f t="shared" si="62"/>
        <v>7</v>
      </c>
      <c r="J680" s="42">
        <f t="shared" si="63"/>
        <v>5</v>
      </c>
      <c r="K680" s="42">
        <f t="shared" si="64"/>
        <v>1</v>
      </c>
    </row>
    <row r="681" spans="1:11" x14ac:dyDescent="0.25">
      <c r="A681" s="45" t="s">
        <v>653</v>
      </c>
      <c r="B681" s="42">
        <v>16185</v>
      </c>
      <c r="C681" s="42">
        <v>16242</v>
      </c>
      <c r="D681" s="42">
        <v>16093</v>
      </c>
      <c r="E681" s="42">
        <v>16238</v>
      </c>
      <c r="F681" s="42">
        <f t="shared" si="65"/>
        <v>0.92060549891875199</v>
      </c>
      <c r="G681" s="42">
        <f t="shared" si="66"/>
        <v>0.32746370095767685</v>
      </c>
      <c r="H681" s="42">
        <f t="shared" si="67"/>
        <v>0.35570469798657717</v>
      </c>
      <c r="I681" s="42">
        <f t="shared" si="62"/>
        <v>5</v>
      </c>
      <c r="J681" s="42">
        <f t="shared" si="63"/>
        <v>4</v>
      </c>
      <c r="K681" s="42">
        <f t="shared" si="64"/>
        <v>2</v>
      </c>
    </row>
    <row r="682" spans="1:11" x14ac:dyDescent="0.25">
      <c r="A682" s="45" t="s">
        <v>654</v>
      </c>
      <c r="B682" s="42">
        <v>16127</v>
      </c>
      <c r="C682" s="42">
        <v>16225</v>
      </c>
      <c r="D682" s="42">
        <v>15852</v>
      </c>
      <c r="E682" s="42">
        <v>16151</v>
      </c>
      <c r="F682" s="42">
        <f t="shared" si="65"/>
        <v>2.312891424319464</v>
      </c>
      <c r="G682" s="42">
        <f t="shared" si="66"/>
        <v>0.14881875116264648</v>
      </c>
      <c r="H682" s="42">
        <f t="shared" si="67"/>
        <v>6.4343163538873996E-2</v>
      </c>
      <c r="I682" s="42">
        <f t="shared" si="62"/>
        <v>10</v>
      </c>
      <c r="J682" s="42">
        <f t="shared" si="63"/>
        <v>1</v>
      </c>
      <c r="K682" s="42">
        <f t="shared" si="64"/>
        <v>1</v>
      </c>
    </row>
    <row r="683" spans="1:11" x14ac:dyDescent="0.25">
      <c r="A683" s="45" t="s">
        <v>655</v>
      </c>
      <c r="B683" s="42">
        <v>15897</v>
      </c>
      <c r="C683" s="42">
        <v>16054</v>
      </c>
      <c r="D683" s="42">
        <v>15748</v>
      </c>
      <c r="E683" s="42">
        <v>15999</v>
      </c>
      <c r="F683" s="42">
        <f t="shared" si="65"/>
        <v>1.9248914889601811</v>
      </c>
      <c r="G683" s="42">
        <f t="shared" si="66"/>
        <v>0.64163049632006042</v>
      </c>
      <c r="H683" s="42">
        <f t="shared" si="67"/>
        <v>0.33333333333333337</v>
      </c>
      <c r="I683" s="42">
        <f t="shared" si="62"/>
        <v>10</v>
      </c>
      <c r="J683" s="42">
        <f t="shared" si="63"/>
        <v>4</v>
      </c>
      <c r="K683" s="42">
        <f t="shared" si="64"/>
        <v>1</v>
      </c>
    </row>
    <row r="684" spans="1:11" x14ac:dyDescent="0.25">
      <c r="A684" s="45" t="s">
        <v>656</v>
      </c>
      <c r="B684" s="42">
        <v>16195</v>
      </c>
      <c r="C684" s="42">
        <v>16217</v>
      </c>
      <c r="D684" s="42">
        <v>15889</v>
      </c>
      <c r="E684" s="42">
        <v>15902</v>
      </c>
      <c r="F684" s="42">
        <f t="shared" si="65"/>
        <v>2.0253164556962027</v>
      </c>
      <c r="G684" s="42">
        <f t="shared" si="66"/>
        <v>-1.8092003704847177</v>
      </c>
      <c r="H684" s="42">
        <f t="shared" si="67"/>
        <v>0.89329268292682928</v>
      </c>
      <c r="I684" s="42">
        <f t="shared" si="62"/>
        <v>10</v>
      </c>
      <c r="J684" s="42">
        <f t="shared" si="63"/>
        <v>9</v>
      </c>
      <c r="K684" s="42">
        <f t="shared" si="64"/>
        <v>4</v>
      </c>
    </row>
    <row r="685" spans="1:11" x14ac:dyDescent="0.25">
      <c r="A685" s="45" t="s">
        <v>657</v>
      </c>
      <c r="B685" s="42">
        <v>16100</v>
      </c>
      <c r="C685" s="42">
        <v>16189</v>
      </c>
      <c r="D685" s="42">
        <v>16080</v>
      </c>
      <c r="E685" s="42">
        <v>16184</v>
      </c>
      <c r="F685" s="42">
        <f t="shared" si="65"/>
        <v>0.67701863354037262</v>
      </c>
      <c r="G685" s="42">
        <f t="shared" si="66"/>
        <v>0.52173913043478271</v>
      </c>
      <c r="H685" s="42">
        <f t="shared" si="67"/>
        <v>0.77064220183486254</v>
      </c>
      <c r="I685" s="42">
        <f t="shared" si="62"/>
        <v>3</v>
      </c>
      <c r="J685" s="42">
        <f t="shared" si="63"/>
        <v>8</v>
      </c>
      <c r="K685" s="42">
        <f t="shared" si="64"/>
        <v>3</v>
      </c>
    </row>
    <row r="686" spans="1:11" x14ac:dyDescent="0.25">
      <c r="A686" s="45" t="s">
        <v>658</v>
      </c>
      <c r="B686" s="42">
        <v>15915</v>
      </c>
      <c r="C686" s="42">
        <v>15978</v>
      </c>
      <c r="D686" s="42">
        <v>15867</v>
      </c>
      <c r="E686" s="42">
        <v>15917</v>
      </c>
      <c r="F686" s="42">
        <f t="shared" si="65"/>
        <v>0.69745523091423189</v>
      </c>
      <c r="G686" s="42">
        <f t="shared" si="66"/>
        <v>1.2566760917373548E-2</v>
      </c>
      <c r="H686" s="42">
        <f t="shared" si="67"/>
        <v>1.8018018018018018E-2</v>
      </c>
      <c r="I686" s="42">
        <f t="shared" si="62"/>
        <v>4</v>
      </c>
      <c r="J686" s="42">
        <f t="shared" si="63"/>
        <v>1</v>
      </c>
      <c r="K686" s="42">
        <f t="shared" si="64"/>
        <v>2</v>
      </c>
    </row>
    <row r="687" spans="1:11" x14ac:dyDescent="0.25">
      <c r="A687" s="45" t="s">
        <v>659</v>
      </c>
      <c r="B687" s="42">
        <v>15835</v>
      </c>
      <c r="C687" s="42">
        <v>15998</v>
      </c>
      <c r="D687" s="42">
        <v>15813</v>
      </c>
      <c r="E687" s="42">
        <v>15996</v>
      </c>
      <c r="F687" s="42">
        <f t="shared" si="65"/>
        <v>1.1682980738869593</v>
      </c>
      <c r="G687" s="42">
        <f t="shared" si="66"/>
        <v>1.0167350805178401</v>
      </c>
      <c r="H687" s="42">
        <f t="shared" si="67"/>
        <v>0.87027027027027015</v>
      </c>
      <c r="I687" s="42">
        <f t="shared" si="62"/>
        <v>7</v>
      </c>
      <c r="J687" s="42">
        <f t="shared" si="63"/>
        <v>9</v>
      </c>
      <c r="K687" s="42">
        <f t="shared" si="64"/>
        <v>4</v>
      </c>
    </row>
    <row r="688" spans="1:11" x14ac:dyDescent="0.25">
      <c r="A688" s="45" t="s">
        <v>660</v>
      </c>
      <c r="B688" s="42">
        <v>15631</v>
      </c>
      <c r="C688" s="42">
        <v>15739</v>
      </c>
      <c r="D688" s="42">
        <v>15526</v>
      </c>
      <c r="E688" s="42">
        <v>15677</v>
      </c>
      <c r="F688" s="42">
        <f t="shared" si="65"/>
        <v>1.3626767321348603</v>
      </c>
      <c r="G688" s="42">
        <f t="shared" si="66"/>
        <v>0.29428699379438295</v>
      </c>
      <c r="H688" s="42">
        <f t="shared" si="67"/>
        <v>0.21596244131455397</v>
      </c>
      <c r="I688" s="42">
        <f t="shared" si="62"/>
        <v>8</v>
      </c>
      <c r="J688" s="42">
        <f t="shared" si="63"/>
        <v>3</v>
      </c>
      <c r="K688" s="42">
        <f t="shared" si="64"/>
        <v>1</v>
      </c>
    </row>
    <row r="689" spans="1:11" x14ac:dyDescent="0.25">
      <c r="A689" s="45" t="s">
        <v>661</v>
      </c>
      <c r="B689" s="42">
        <v>16006</v>
      </c>
      <c r="C689" s="42">
        <v>16092</v>
      </c>
      <c r="D689" s="42">
        <v>15746</v>
      </c>
      <c r="E689" s="42">
        <v>15787</v>
      </c>
      <c r="F689" s="42">
        <f t="shared" si="65"/>
        <v>2.1616893664875669</v>
      </c>
      <c r="G689" s="42">
        <f t="shared" si="66"/>
        <v>-1.3682369111583155</v>
      </c>
      <c r="H689" s="42">
        <f t="shared" si="67"/>
        <v>0.63294797687861271</v>
      </c>
      <c r="I689" s="42">
        <f t="shared" si="62"/>
        <v>10</v>
      </c>
      <c r="J689" s="42">
        <f t="shared" si="63"/>
        <v>7</v>
      </c>
      <c r="K689" s="42">
        <f t="shared" si="64"/>
        <v>4</v>
      </c>
    </row>
    <row r="690" spans="1:11" x14ac:dyDescent="0.25">
      <c r="A690" s="45" t="s">
        <v>662</v>
      </c>
      <c r="B690" s="42">
        <v>16111</v>
      </c>
      <c r="C690" s="42">
        <v>16114</v>
      </c>
      <c r="D690" s="42">
        <v>15862</v>
      </c>
      <c r="E690" s="42">
        <v>15967</v>
      </c>
      <c r="F690" s="42">
        <f t="shared" si="65"/>
        <v>1.5641487182670226</v>
      </c>
      <c r="G690" s="42">
        <f t="shared" si="66"/>
        <v>-0.89379926758115569</v>
      </c>
      <c r="H690" s="42">
        <f t="shared" si="67"/>
        <v>0.5714285714285714</v>
      </c>
      <c r="I690" s="42">
        <f t="shared" si="62"/>
        <v>9</v>
      </c>
      <c r="J690" s="42">
        <f t="shared" si="63"/>
        <v>6</v>
      </c>
      <c r="K690" s="42">
        <f t="shared" si="64"/>
        <v>1</v>
      </c>
    </row>
    <row r="691" spans="1:11" x14ac:dyDescent="0.25">
      <c r="A691" s="45" t="s">
        <v>663</v>
      </c>
      <c r="B691" s="42">
        <v>16048</v>
      </c>
      <c r="C691" s="42">
        <v>16091</v>
      </c>
      <c r="D691" s="42">
        <v>15844</v>
      </c>
      <c r="E691" s="42">
        <v>15860</v>
      </c>
      <c r="F691" s="42">
        <f t="shared" si="65"/>
        <v>1.5391326021934197</v>
      </c>
      <c r="G691" s="42">
        <f t="shared" si="66"/>
        <v>-1.1714855433698903</v>
      </c>
      <c r="H691" s="42">
        <f t="shared" si="67"/>
        <v>0.76113360323886636</v>
      </c>
      <c r="I691" s="42">
        <f t="shared" si="62"/>
        <v>9</v>
      </c>
      <c r="J691" s="42">
        <f t="shared" si="63"/>
        <v>8</v>
      </c>
      <c r="K691" s="42">
        <f t="shared" si="64"/>
        <v>4</v>
      </c>
    </row>
    <row r="692" spans="1:11" x14ac:dyDescent="0.25">
      <c r="A692" s="45" t="s">
        <v>664</v>
      </c>
      <c r="B692" s="42">
        <v>16339</v>
      </c>
      <c r="C692" s="42">
        <v>16419</v>
      </c>
      <c r="D692" s="42">
        <v>16186</v>
      </c>
      <c r="E692" s="42">
        <v>16315</v>
      </c>
      <c r="F692" s="42">
        <f t="shared" si="65"/>
        <v>1.4260358651080238</v>
      </c>
      <c r="G692" s="42">
        <f t="shared" si="66"/>
        <v>-0.14688781443172777</v>
      </c>
      <c r="H692" s="42">
        <f t="shared" si="67"/>
        <v>0.10300429184549356</v>
      </c>
      <c r="I692" s="42">
        <f t="shared" si="62"/>
        <v>8</v>
      </c>
      <c r="J692" s="42">
        <f t="shared" si="63"/>
        <v>2</v>
      </c>
      <c r="K692" s="42">
        <f t="shared" si="64"/>
        <v>1</v>
      </c>
    </row>
    <row r="693" spans="1:11" x14ac:dyDescent="0.25">
      <c r="A693" s="45" t="s">
        <v>665</v>
      </c>
      <c r="B693" s="42">
        <v>16638</v>
      </c>
      <c r="C693" s="42">
        <v>16645</v>
      </c>
      <c r="D693" s="42">
        <v>16277</v>
      </c>
      <c r="E693" s="42">
        <v>16351</v>
      </c>
      <c r="F693" s="42">
        <f t="shared" si="65"/>
        <v>2.2118043034018511</v>
      </c>
      <c r="G693" s="42">
        <f t="shared" si="66"/>
        <v>-1.7249669431422046</v>
      </c>
      <c r="H693" s="42">
        <f t="shared" si="67"/>
        <v>0.77989130434782605</v>
      </c>
      <c r="I693" s="42">
        <f t="shared" si="62"/>
        <v>10</v>
      </c>
      <c r="J693" s="42">
        <f t="shared" si="63"/>
        <v>8</v>
      </c>
      <c r="K693" s="42">
        <f t="shared" si="64"/>
        <v>4</v>
      </c>
    </row>
    <row r="694" spans="1:11" x14ac:dyDescent="0.25">
      <c r="A694" s="45" t="s">
        <v>666</v>
      </c>
      <c r="B694" s="42">
        <v>16528</v>
      </c>
      <c r="C694" s="42">
        <v>16763</v>
      </c>
      <c r="D694" s="42">
        <v>16394</v>
      </c>
      <c r="E694" s="42">
        <v>16748</v>
      </c>
      <c r="F694" s="42">
        <f t="shared" si="65"/>
        <v>2.2325750242013553</v>
      </c>
      <c r="G694" s="42">
        <f t="shared" si="66"/>
        <v>1.3310745401742496</v>
      </c>
      <c r="H694" s="42">
        <f t="shared" si="67"/>
        <v>0.59620596205962051</v>
      </c>
      <c r="I694" s="42">
        <f t="shared" si="62"/>
        <v>10</v>
      </c>
      <c r="J694" s="42">
        <f t="shared" si="63"/>
        <v>6</v>
      </c>
      <c r="K694" s="42">
        <f t="shared" si="64"/>
        <v>1</v>
      </c>
    </row>
    <row r="695" spans="1:11" x14ac:dyDescent="0.25">
      <c r="A695" s="45" t="s">
        <v>667</v>
      </c>
      <c r="B695" s="42">
        <v>16431</v>
      </c>
      <c r="C695" s="42">
        <v>16502</v>
      </c>
      <c r="D695" s="42">
        <v>16373</v>
      </c>
      <c r="E695" s="42">
        <v>16467</v>
      </c>
      <c r="F695" s="42">
        <f t="shared" si="65"/>
        <v>0.7851013328464489</v>
      </c>
      <c r="G695" s="42">
        <f t="shared" si="66"/>
        <v>0.21909804637575314</v>
      </c>
      <c r="H695" s="42">
        <f t="shared" si="67"/>
        <v>0.27906976744186041</v>
      </c>
      <c r="I695" s="42">
        <f t="shared" si="62"/>
        <v>5</v>
      </c>
      <c r="J695" s="42">
        <f t="shared" si="63"/>
        <v>3</v>
      </c>
      <c r="K695" s="42">
        <f t="shared" si="64"/>
        <v>2</v>
      </c>
    </row>
    <row r="696" spans="1:11" x14ac:dyDescent="0.25">
      <c r="A696" s="45" t="s">
        <v>668</v>
      </c>
      <c r="B696" s="42">
        <v>16595</v>
      </c>
      <c r="C696" s="42">
        <v>16622</v>
      </c>
      <c r="D696" s="42">
        <v>16363</v>
      </c>
      <c r="E696" s="42">
        <v>16402</v>
      </c>
      <c r="F696" s="42">
        <f t="shared" si="65"/>
        <v>1.5607110575474541</v>
      </c>
      <c r="G696" s="42">
        <f t="shared" si="66"/>
        <v>-1.1630009038867128</v>
      </c>
      <c r="H696" s="42">
        <f t="shared" si="67"/>
        <v>0.74517374517374513</v>
      </c>
      <c r="I696" s="42">
        <f t="shared" si="62"/>
        <v>9</v>
      </c>
      <c r="J696" s="42">
        <f t="shared" si="63"/>
        <v>8</v>
      </c>
      <c r="K696" s="42">
        <f t="shared" si="64"/>
        <v>4</v>
      </c>
    </row>
    <row r="697" spans="1:11" x14ac:dyDescent="0.25">
      <c r="A697" s="45" t="s">
        <v>669</v>
      </c>
      <c r="B697" s="42">
        <v>16422</v>
      </c>
      <c r="C697" s="42">
        <v>16658</v>
      </c>
      <c r="D697" s="42">
        <v>16319</v>
      </c>
      <c r="E697" s="42">
        <v>16582</v>
      </c>
      <c r="F697" s="42">
        <f t="shared" si="65"/>
        <v>2.0643039824625502</v>
      </c>
      <c r="G697" s="42">
        <f t="shared" si="66"/>
        <v>0.97430276458409448</v>
      </c>
      <c r="H697" s="42">
        <f t="shared" si="67"/>
        <v>0.471976401179941</v>
      </c>
      <c r="I697" s="42">
        <f t="shared" si="62"/>
        <v>10</v>
      </c>
      <c r="J697" s="42">
        <f t="shared" si="63"/>
        <v>5</v>
      </c>
      <c r="K697" s="42">
        <f t="shared" si="64"/>
        <v>1</v>
      </c>
    </row>
    <row r="698" spans="1:11" x14ac:dyDescent="0.25">
      <c r="A698" s="45" t="s">
        <v>670</v>
      </c>
      <c r="B698" s="42">
        <v>16300</v>
      </c>
      <c r="C698" s="42">
        <v>16364</v>
      </c>
      <c r="D698" s="42">
        <v>16202</v>
      </c>
      <c r="E698" s="42">
        <v>16296</v>
      </c>
      <c r="F698" s="42">
        <f t="shared" si="65"/>
        <v>0.99386503067484655</v>
      </c>
      <c r="G698" s="42">
        <f t="shared" si="66"/>
        <v>-2.4539877300613498E-2</v>
      </c>
      <c r="H698" s="42">
        <f t="shared" si="67"/>
        <v>2.469135802469136E-2</v>
      </c>
      <c r="I698" s="42">
        <f t="shared" si="62"/>
        <v>5</v>
      </c>
      <c r="J698" s="42">
        <f t="shared" si="63"/>
        <v>1</v>
      </c>
      <c r="K698" s="42">
        <f t="shared" si="64"/>
        <v>2</v>
      </c>
    </row>
    <row r="699" spans="1:11" x14ac:dyDescent="0.25">
      <c r="A699" s="45" t="s">
        <v>671</v>
      </c>
      <c r="B699" s="42">
        <v>16565</v>
      </c>
      <c r="C699" s="42">
        <v>16574</v>
      </c>
      <c r="D699" s="42">
        <v>16185</v>
      </c>
      <c r="E699" s="42">
        <v>16205</v>
      </c>
      <c r="F699" s="42">
        <f t="shared" si="65"/>
        <v>2.3483247811651071</v>
      </c>
      <c r="G699" s="42">
        <f t="shared" si="66"/>
        <v>-2.1732568668880172</v>
      </c>
      <c r="H699" s="42">
        <f t="shared" si="67"/>
        <v>0.92544987146529578</v>
      </c>
      <c r="I699" s="42">
        <f t="shared" si="62"/>
        <v>10</v>
      </c>
      <c r="J699" s="42">
        <f t="shared" si="63"/>
        <v>10</v>
      </c>
      <c r="K699" s="42">
        <f t="shared" si="64"/>
        <v>4</v>
      </c>
    </row>
    <row r="700" spans="1:11" x14ac:dyDescent="0.25">
      <c r="A700" s="45" t="s">
        <v>672</v>
      </c>
      <c r="B700" s="42">
        <v>16505</v>
      </c>
      <c r="C700" s="42">
        <v>16666</v>
      </c>
      <c r="D700" s="42">
        <v>16490</v>
      </c>
      <c r="E700" s="42">
        <v>16656</v>
      </c>
      <c r="F700" s="42">
        <f t="shared" si="65"/>
        <v>1.0663435322629506</v>
      </c>
      <c r="G700" s="42">
        <f t="shared" si="66"/>
        <v>0.91487428052105424</v>
      </c>
      <c r="H700" s="42">
        <f t="shared" si="67"/>
        <v>0.85795454545454541</v>
      </c>
      <c r="I700" s="42">
        <f t="shared" si="62"/>
        <v>6</v>
      </c>
      <c r="J700" s="42">
        <f t="shared" si="63"/>
        <v>9</v>
      </c>
      <c r="K700" s="42">
        <f t="shared" si="64"/>
        <v>4</v>
      </c>
    </row>
    <row r="701" spans="1:11" x14ac:dyDescent="0.25">
      <c r="A701" s="45" t="s">
        <v>673</v>
      </c>
      <c r="B701" s="42">
        <v>16997</v>
      </c>
      <c r="C701" s="42">
        <v>17012</v>
      </c>
      <c r="D701" s="42">
        <v>16672</v>
      </c>
      <c r="E701" s="42">
        <v>16686</v>
      </c>
      <c r="F701" s="42">
        <f t="shared" si="65"/>
        <v>2.0003530034712012</v>
      </c>
      <c r="G701" s="42">
        <f t="shared" si="66"/>
        <v>-1.8297346590574808</v>
      </c>
      <c r="H701" s="42">
        <f t="shared" si="67"/>
        <v>0.91470588235294104</v>
      </c>
      <c r="I701" s="42">
        <f t="shared" si="62"/>
        <v>10</v>
      </c>
      <c r="J701" s="42">
        <f t="shared" si="63"/>
        <v>10</v>
      </c>
      <c r="K701" s="42">
        <f t="shared" si="64"/>
        <v>4</v>
      </c>
    </row>
    <row r="702" spans="1:11" x14ac:dyDescent="0.25">
      <c r="A702" s="45" t="s">
        <v>674</v>
      </c>
      <c r="B702" s="42">
        <v>17111</v>
      </c>
      <c r="C702" s="42">
        <v>17192</v>
      </c>
      <c r="D702" s="42">
        <v>16925</v>
      </c>
      <c r="E702" s="42">
        <v>16953</v>
      </c>
      <c r="F702" s="42">
        <f t="shared" si="65"/>
        <v>1.5603997428554732</v>
      </c>
      <c r="G702" s="42">
        <f t="shared" si="66"/>
        <v>-0.9233826193676582</v>
      </c>
      <c r="H702" s="42">
        <f t="shared" si="67"/>
        <v>0.59176029962546806</v>
      </c>
      <c r="I702" s="42">
        <f t="shared" si="62"/>
        <v>9</v>
      </c>
      <c r="J702" s="42">
        <f t="shared" si="63"/>
        <v>6</v>
      </c>
      <c r="K702" s="42">
        <f t="shared" si="64"/>
        <v>1</v>
      </c>
    </row>
    <row r="703" spans="1:11" x14ac:dyDescent="0.25">
      <c r="A703" s="45" t="s">
        <v>675</v>
      </c>
      <c r="B703" s="42">
        <v>17057</v>
      </c>
      <c r="C703" s="42">
        <v>17177</v>
      </c>
      <c r="D703" s="42">
        <v>17053</v>
      </c>
      <c r="E703" s="42">
        <v>17148</v>
      </c>
      <c r="F703" s="42">
        <f t="shared" si="65"/>
        <v>0.72697426276601984</v>
      </c>
      <c r="G703" s="42">
        <f t="shared" si="66"/>
        <v>0.53350530573957911</v>
      </c>
      <c r="H703" s="42">
        <f t="shared" si="67"/>
        <v>0.7338709677419355</v>
      </c>
      <c r="I703" s="42">
        <f t="shared" si="62"/>
        <v>4</v>
      </c>
      <c r="J703" s="42">
        <f t="shared" si="63"/>
        <v>8</v>
      </c>
      <c r="K703" s="42">
        <f t="shared" si="64"/>
        <v>3</v>
      </c>
    </row>
    <row r="704" spans="1:11" x14ac:dyDescent="0.25">
      <c r="A704" s="45" t="s">
        <v>676</v>
      </c>
      <c r="B704" s="42">
        <v>17004</v>
      </c>
      <c r="C704" s="42">
        <v>17111</v>
      </c>
      <c r="D704" s="42">
        <v>16942</v>
      </c>
      <c r="E704" s="42">
        <v>17097</v>
      </c>
      <c r="F704" s="42">
        <f t="shared" si="65"/>
        <v>0.99388379204892963</v>
      </c>
      <c r="G704" s="42">
        <f t="shared" si="66"/>
        <v>0.54693013408609747</v>
      </c>
      <c r="H704" s="42">
        <f t="shared" si="67"/>
        <v>0.55029585798816583</v>
      </c>
      <c r="I704" s="42">
        <f t="shared" si="62"/>
        <v>5</v>
      </c>
      <c r="J704" s="42">
        <f t="shared" si="63"/>
        <v>6</v>
      </c>
      <c r="K704" s="42">
        <f t="shared" si="64"/>
        <v>2</v>
      </c>
    </row>
    <row r="705" spans="1:11" x14ac:dyDescent="0.25">
      <c r="A705" s="45" t="s">
        <v>677</v>
      </c>
      <c r="B705" s="42">
        <v>16888</v>
      </c>
      <c r="C705" s="42">
        <v>17077</v>
      </c>
      <c r="D705" s="42">
        <v>16881</v>
      </c>
      <c r="E705" s="42">
        <v>17011</v>
      </c>
      <c r="F705" s="42">
        <f t="shared" si="65"/>
        <v>1.1605873993368072</v>
      </c>
      <c r="G705" s="42">
        <f t="shared" si="66"/>
        <v>0.72832780672666986</v>
      </c>
      <c r="H705" s="42">
        <f t="shared" si="67"/>
        <v>0.62755102040816324</v>
      </c>
      <c r="I705" s="42">
        <f t="shared" si="62"/>
        <v>7</v>
      </c>
      <c r="J705" s="42">
        <f t="shared" si="63"/>
        <v>7</v>
      </c>
      <c r="K705" s="42">
        <f t="shared" si="64"/>
        <v>4</v>
      </c>
    </row>
    <row r="706" spans="1:11" x14ac:dyDescent="0.25">
      <c r="A706" s="45" t="s">
        <v>678</v>
      </c>
      <c r="B706" s="42">
        <v>16976</v>
      </c>
      <c r="C706" s="42">
        <v>17019</v>
      </c>
      <c r="D706" s="42">
        <v>16937</v>
      </c>
      <c r="E706" s="42">
        <v>16999</v>
      </c>
      <c r="F706" s="42">
        <f t="shared" si="65"/>
        <v>0.48303487276154572</v>
      </c>
      <c r="G706" s="42">
        <f t="shared" si="66"/>
        <v>0.13548539114043356</v>
      </c>
      <c r="H706" s="42">
        <f t="shared" si="67"/>
        <v>0.28048780487804881</v>
      </c>
      <c r="I706" s="42">
        <f t="shared" si="62"/>
        <v>2</v>
      </c>
      <c r="J706" s="42">
        <f t="shared" si="63"/>
        <v>3</v>
      </c>
      <c r="K706" s="42">
        <f t="shared" si="64"/>
        <v>2</v>
      </c>
    </row>
    <row r="707" spans="1:11" x14ac:dyDescent="0.25">
      <c r="A707" s="45" t="s">
        <v>679</v>
      </c>
      <c r="B707" s="42">
        <v>17307</v>
      </c>
      <c r="C707" s="42">
        <v>17331</v>
      </c>
      <c r="D707" s="42">
        <v>17102</v>
      </c>
      <c r="E707" s="42">
        <v>17133</v>
      </c>
      <c r="F707" s="42">
        <f t="shared" si="65"/>
        <v>1.3231640376726181</v>
      </c>
      <c r="G707" s="42">
        <f t="shared" si="66"/>
        <v>-1.0053735482752644</v>
      </c>
      <c r="H707" s="42">
        <f t="shared" si="67"/>
        <v>0.75982532751091703</v>
      </c>
      <c r="I707" s="42">
        <f t="shared" ref="I707:I770" si="68">VLOOKUP(_xlfn.PERCENTRANK.EXC(F$4:F$1200,F707),$M$4:$O$13,3,TRUE)</f>
        <v>8</v>
      </c>
      <c r="J707" s="42">
        <f t="shared" ref="J707:J770" si="69">VLOOKUP(H707,$M$17:$O$26,3,TRUE)</f>
        <v>8</v>
      </c>
      <c r="K707" s="42">
        <f t="shared" ref="K707:K770" si="70">IF(I707&gt;=$O$3,IF(J707&gt;=$O$16,4,1),IF(J707&gt;=$O$16,3,2))</f>
        <v>4</v>
      </c>
    </row>
    <row r="708" spans="1:11" x14ac:dyDescent="0.25">
      <c r="A708" s="45" t="s">
        <v>680</v>
      </c>
      <c r="B708" s="42">
        <v>17290</v>
      </c>
      <c r="C708" s="42">
        <v>17347</v>
      </c>
      <c r="D708" s="42">
        <v>17248</v>
      </c>
      <c r="E708" s="42">
        <v>17330</v>
      </c>
      <c r="F708" s="42">
        <f t="shared" ref="F708:F771" si="71">ABS(C708-D708)/B708*100</f>
        <v>0.5725853094274147</v>
      </c>
      <c r="G708" s="42">
        <f t="shared" ref="G708:G771" si="72">(E708-B708)/B708*100</f>
        <v>0.23134759976865238</v>
      </c>
      <c r="H708" s="42">
        <f t="shared" ref="H708:H771" si="73">ABS(G708/F708)</f>
        <v>0.40404040404040398</v>
      </c>
      <c r="I708" s="42">
        <f t="shared" si="68"/>
        <v>2</v>
      </c>
      <c r="J708" s="42">
        <f t="shared" si="69"/>
        <v>5</v>
      </c>
      <c r="K708" s="42">
        <f t="shared" si="70"/>
        <v>2</v>
      </c>
    </row>
    <row r="709" spans="1:11" x14ac:dyDescent="0.25">
      <c r="A709" s="45" t="s">
        <v>681</v>
      </c>
      <c r="B709" s="42">
        <v>17016</v>
      </c>
      <c r="C709" s="42">
        <v>17146</v>
      </c>
      <c r="D709" s="42">
        <v>16975</v>
      </c>
      <c r="E709" s="42">
        <v>17031</v>
      </c>
      <c r="F709" s="42">
        <f t="shared" si="71"/>
        <v>1.0049365303244007</v>
      </c>
      <c r="G709" s="42">
        <f t="shared" si="72"/>
        <v>8.8152327221438648E-2</v>
      </c>
      <c r="H709" s="42">
        <f t="shared" si="73"/>
        <v>8.771929824561403E-2</v>
      </c>
      <c r="I709" s="42">
        <f t="shared" si="68"/>
        <v>5</v>
      </c>
      <c r="J709" s="42">
        <f t="shared" si="69"/>
        <v>1</v>
      </c>
      <c r="K709" s="42">
        <f t="shared" si="70"/>
        <v>2</v>
      </c>
    </row>
    <row r="710" spans="1:11" x14ac:dyDescent="0.25">
      <c r="A710" s="45" t="s">
        <v>682</v>
      </c>
      <c r="B710" s="42">
        <v>17036</v>
      </c>
      <c r="C710" s="42">
        <v>17100</v>
      </c>
      <c r="D710" s="42">
        <v>16942</v>
      </c>
      <c r="E710" s="42">
        <v>16967</v>
      </c>
      <c r="F710" s="42">
        <f t="shared" si="71"/>
        <v>0.92744775768959853</v>
      </c>
      <c r="G710" s="42">
        <f t="shared" si="72"/>
        <v>-0.40502465367457152</v>
      </c>
      <c r="H710" s="42">
        <f t="shared" si="73"/>
        <v>0.43670886075949367</v>
      </c>
      <c r="I710" s="42">
        <f t="shared" si="68"/>
        <v>5</v>
      </c>
      <c r="J710" s="42">
        <f t="shared" si="69"/>
        <v>5</v>
      </c>
      <c r="K710" s="42">
        <f t="shared" si="70"/>
        <v>2</v>
      </c>
    </row>
    <row r="711" spans="1:11" x14ac:dyDescent="0.25">
      <c r="A711" s="45" t="s">
        <v>683</v>
      </c>
      <c r="B711" s="42">
        <v>17337</v>
      </c>
      <c r="C711" s="42">
        <v>17382</v>
      </c>
      <c r="D711" s="42">
        <v>17207</v>
      </c>
      <c r="E711" s="42">
        <v>17229</v>
      </c>
      <c r="F711" s="42">
        <f t="shared" si="71"/>
        <v>1.0094018572994174</v>
      </c>
      <c r="G711" s="42">
        <f t="shared" si="72"/>
        <v>-0.62294514621906905</v>
      </c>
      <c r="H711" s="42">
        <f t="shared" si="73"/>
        <v>0.6171428571428571</v>
      </c>
      <c r="I711" s="42">
        <f t="shared" si="68"/>
        <v>5</v>
      </c>
      <c r="J711" s="42">
        <f t="shared" si="69"/>
        <v>7</v>
      </c>
      <c r="K711" s="42">
        <f t="shared" si="70"/>
        <v>3</v>
      </c>
    </row>
    <row r="712" spans="1:11" x14ac:dyDescent="0.25">
      <c r="A712" s="45" t="s">
        <v>684</v>
      </c>
      <c r="B712" s="42">
        <v>17187</v>
      </c>
      <c r="C712" s="42">
        <v>17268</v>
      </c>
      <c r="D712" s="42">
        <v>17134</v>
      </c>
      <c r="E712" s="42">
        <v>17220</v>
      </c>
      <c r="F712" s="42">
        <f t="shared" si="71"/>
        <v>0.77965904462675284</v>
      </c>
      <c r="G712" s="42">
        <f t="shared" si="72"/>
        <v>0.19200558561703612</v>
      </c>
      <c r="H712" s="42">
        <f t="shared" si="73"/>
        <v>0.24626865671641787</v>
      </c>
      <c r="I712" s="42">
        <f t="shared" si="68"/>
        <v>4</v>
      </c>
      <c r="J712" s="42">
        <f t="shared" si="69"/>
        <v>3</v>
      </c>
      <c r="K712" s="42">
        <f t="shared" si="70"/>
        <v>2</v>
      </c>
    </row>
    <row r="713" spans="1:11" x14ac:dyDescent="0.25">
      <c r="A713" s="45" t="s">
        <v>685</v>
      </c>
      <c r="B713" s="42">
        <v>17510</v>
      </c>
      <c r="C713" s="42">
        <v>17520</v>
      </c>
      <c r="D713" s="42">
        <v>17335</v>
      </c>
      <c r="E713" s="42">
        <v>17402</v>
      </c>
      <c r="F713" s="42">
        <f t="shared" si="71"/>
        <v>1.05653912050257</v>
      </c>
      <c r="G713" s="42">
        <f t="shared" si="72"/>
        <v>-0.61679040548258146</v>
      </c>
      <c r="H713" s="42">
        <f t="shared" si="73"/>
        <v>0.58378378378378382</v>
      </c>
      <c r="I713" s="42">
        <f t="shared" si="68"/>
        <v>6</v>
      </c>
      <c r="J713" s="42">
        <f t="shared" si="69"/>
        <v>6</v>
      </c>
      <c r="K713" s="42">
        <f t="shared" si="70"/>
        <v>1</v>
      </c>
    </row>
    <row r="714" spans="1:11" x14ac:dyDescent="0.25">
      <c r="A714" s="45" t="s">
        <v>686</v>
      </c>
      <c r="B714" s="42">
        <v>17568</v>
      </c>
      <c r="C714" s="42">
        <v>17624</v>
      </c>
      <c r="D714" s="42">
        <v>17457</v>
      </c>
      <c r="E714" s="42">
        <v>17520</v>
      </c>
      <c r="F714" s="42">
        <f t="shared" si="71"/>
        <v>0.95059198542805112</v>
      </c>
      <c r="G714" s="42">
        <f t="shared" si="72"/>
        <v>-0.27322404371584702</v>
      </c>
      <c r="H714" s="42">
        <f t="shared" si="73"/>
        <v>0.28742514970059879</v>
      </c>
      <c r="I714" s="42">
        <f t="shared" si="68"/>
        <v>5</v>
      </c>
      <c r="J714" s="42">
        <f t="shared" si="69"/>
        <v>3</v>
      </c>
      <c r="K714" s="42">
        <f t="shared" si="70"/>
        <v>2</v>
      </c>
    </row>
    <row r="715" spans="1:11" x14ac:dyDescent="0.25">
      <c r="A715" s="45" t="s">
        <v>687</v>
      </c>
      <c r="B715" s="42">
        <v>17620</v>
      </c>
      <c r="C715" s="42">
        <v>17663</v>
      </c>
      <c r="D715" s="42">
        <v>17468</v>
      </c>
      <c r="E715" s="42">
        <v>17489</v>
      </c>
      <c r="F715" s="42">
        <f t="shared" si="71"/>
        <v>1.1066969353007945</v>
      </c>
      <c r="G715" s="42">
        <f t="shared" si="72"/>
        <v>-0.74347332576617475</v>
      </c>
      <c r="H715" s="42">
        <f t="shared" si="73"/>
        <v>0.67179487179487174</v>
      </c>
      <c r="I715" s="42">
        <f t="shared" si="68"/>
        <v>6</v>
      </c>
      <c r="J715" s="42">
        <f t="shared" si="69"/>
        <v>7</v>
      </c>
      <c r="K715" s="42">
        <f t="shared" si="70"/>
        <v>4</v>
      </c>
    </row>
    <row r="716" spans="1:11" x14ac:dyDescent="0.25">
      <c r="A716" s="45" t="s">
        <v>688</v>
      </c>
      <c r="B716" s="42">
        <v>17742</v>
      </c>
      <c r="C716" s="42">
        <v>17746</v>
      </c>
      <c r="D716" s="42">
        <v>17620</v>
      </c>
      <c r="E716" s="42">
        <v>17683</v>
      </c>
      <c r="F716" s="42">
        <f t="shared" si="71"/>
        <v>0.71017923571187014</v>
      </c>
      <c r="G716" s="42">
        <f t="shared" si="72"/>
        <v>-0.33254424529365345</v>
      </c>
      <c r="H716" s="42">
        <f t="shared" si="73"/>
        <v>0.4682539682539682</v>
      </c>
      <c r="I716" s="42">
        <f t="shared" si="68"/>
        <v>4</v>
      </c>
      <c r="J716" s="42">
        <f t="shared" si="69"/>
        <v>5</v>
      </c>
      <c r="K716" s="42">
        <f t="shared" si="70"/>
        <v>2</v>
      </c>
    </row>
    <row r="717" spans="1:11" x14ac:dyDescent="0.25">
      <c r="A717" s="45" t="s">
        <v>689</v>
      </c>
      <c r="B717" s="42">
        <v>17550</v>
      </c>
      <c r="C717" s="42">
        <v>17715</v>
      </c>
      <c r="D717" s="42">
        <v>17540</v>
      </c>
      <c r="E717" s="42">
        <v>17691</v>
      </c>
      <c r="F717" s="42">
        <f t="shared" si="71"/>
        <v>0.99715099715099709</v>
      </c>
      <c r="G717" s="42">
        <f t="shared" si="72"/>
        <v>0.80341880341880334</v>
      </c>
      <c r="H717" s="42">
        <f t="shared" si="73"/>
        <v>0.80571428571428572</v>
      </c>
      <c r="I717" s="42">
        <f t="shared" si="68"/>
        <v>5</v>
      </c>
      <c r="J717" s="42">
        <f t="shared" si="69"/>
        <v>9</v>
      </c>
      <c r="K717" s="42">
        <f t="shared" si="70"/>
        <v>3</v>
      </c>
    </row>
    <row r="718" spans="1:11" x14ac:dyDescent="0.25">
      <c r="A718" s="45" t="s">
        <v>690</v>
      </c>
      <c r="B718" s="42">
        <v>17454</v>
      </c>
      <c r="C718" s="42">
        <v>17583</v>
      </c>
      <c r="D718" s="42">
        <v>17433</v>
      </c>
      <c r="E718" s="42">
        <v>17563</v>
      </c>
      <c r="F718" s="42">
        <f t="shared" si="71"/>
        <v>0.85940185630800969</v>
      </c>
      <c r="G718" s="42">
        <f t="shared" si="72"/>
        <v>0.62449868225048699</v>
      </c>
      <c r="H718" s="42">
        <f t="shared" si="73"/>
        <v>0.72666666666666657</v>
      </c>
      <c r="I718" s="42">
        <f t="shared" si="68"/>
        <v>5</v>
      </c>
      <c r="J718" s="42">
        <f t="shared" si="69"/>
        <v>8</v>
      </c>
      <c r="K718" s="42">
        <f t="shared" si="70"/>
        <v>3</v>
      </c>
    </row>
    <row r="719" spans="1:11" x14ac:dyDescent="0.25">
      <c r="A719" s="45" t="s">
        <v>691</v>
      </c>
      <c r="B719" s="42">
        <v>17629</v>
      </c>
      <c r="C719" s="42">
        <v>17661</v>
      </c>
      <c r="D719" s="42">
        <v>17538</v>
      </c>
      <c r="E719" s="42">
        <v>17613</v>
      </c>
      <c r="F719" s="42">
        <f t="shared" si="71"/>
        <v>0.69771399398718026</v>
      </c>
      <c r="G719" s="42">
        <f t="shared" si="72"/>
        <v>-9.0759543933291734E-2</v>
      </c>
      <c r="H719" s="42">
        <f t="shared" si="73"/>
        <v>0.13008130081300812</v>
      </c>
      <c r="I719" s="42">
        <f t="shared" si="68"/>
        <v>4</v>
      </c>
      <c r="J719" s="42">
        <f t="shared" si="69"/>
        <v>2</v>
      </c>
      <c r="K719" s="42">
        <f t="shared" si="70"/>
        <v>2</v>
      </c>
    </row>
    <row r="720" spans="1:11" x14ac:dyDescent="0.25">
      <c r="A720" s="45" t="s">
        <v>692</v>
      </c>
      <c r="B720" s="42">
        <v>17655</v>
      </c>
      <c r="C720" s="42">
        <v>17762</v>
      </c>
      <c r="D720" s="42">
        <v>17621</v>
      </c>
      <c r="E720" s="42">
        <v>17755</v>
      </c>
      <c r="F720" s="42">
        <f t="shared" si="71"/>
        <v>0.79864061172472389</v>
      </c>
      <c r="G720" s="42">
        <f t="shared" si="72"/>
        <v>0.56641178136505244</v>
      </c>
      <c r="H720" s="42">
        <f t="shared" si="73"/>
        <v>0.70921985815602839</v>
      </c>
      <c r="I720" s="42">
        <f t="shared" si="68"/>
        <v>5</v>
      </c>
      <c r="J720" s="42">
        <f t="shared" si="69"/>
        <v>8</v>
      </c>
      <c r="K720" s="42">
        <f t="shared" si="70"/>
        <v>3</v>
      </c>
    </row>
    <row r="721" spans="1:11" x14ac:dyDescent="0.25">
      <c r="A721" s="45" t="s">
        <v>693</v>
      </c>
      <c r="B721" s="42">
        <v>17692</v>
      </c>
      <c r="C721" s="42">
        <v>17700</v>
      </c>
      <c r="D721" s="42">
        <v>17547</v>
      </c>
      <c r="E721" s="42">
        <v>17578</v>
      </c>
      <c r="F721" s="42">
        <f t="shared" si="71"/>
        <v>0.86479764865475917</v>
      </c>
      <c r="G721" s="42">
        <f t="shared" si="72"/>
        <v>-0.64435903233099712</v>
      </c>
      <c r="H721" s="42">
        <f t="shared" si="73"/>
        <v>0.7450980392156864</v>
      </c>
      <c r="I721" s="42">
        <f t="shared" si="68"/>
        <v>5</v>
      </c>
      <c r="J721" s="42">
        <f t="shared" si="69"/>
        <v>8</v>
      </c>
      <c r="K721" s="42">
        <f t="shared" si="70"/>
        <v>3</v>
      </c>
    </row>
    <row r="722" spans="1:11" x14ac:dyDescent="0.25">
      <c r="A722" s="45" t="s">
        <v>694</v>
      </c>
      <c r="B722" s="42">
        <v>17534</v>
      </c>
      <c r="C722" s="42">
        <v>17644</v>
      </c>
      <c r="D722" s="42">
        <v>17520</v>
      </c>
      <c r="E722" s="42">
        <v>17618</v>
      </c>
      <c r="F722" s="42">
        <f t="shared" si="71"/>
        <v>0.70719744496406978</v>
      </c>
      <c r="G722" s="42">
        <f t="shared" si="72"/>
        <v>0.479069236911144</v>
      </c>
      <c r="H722" s="42">
        <f t="shared" si="73"/>
        <v>0.67741935483870963</v>
      </c>
      <c r="I722" s="42">
        <f t="shared" si="68"/>
        <v>4</v>
      </c>
      <c r="J722" s="42">
        <f t="shared" si="69"/>
        <v>7</v>
      </c>
      <c r="K722" s="42">
        <f t="shared" si="70"/>
        <v>3</v>
      </c>
    </row>
    <row r="723" spans="1:11" x14ac:dyDescent="0.25">
      <c r="A723" s="45" t="s">
        <v>695</v>
      </c>
      <c r="B723" s="42">
        <v>17508</v>
      </c>
      <c r="C723" s="42">
        <v>17566</v>
      </c>
      <c r="D723" s="42">
        <v>17440</v>
      </c>
      <c r="E723" s="42">
        <v>17532</v>
      </c>
      <c r="F723" s="42">
        <f t="shared" si="71"/>
        <v>0.71967100753941049</v>
      </c>
      <c r="G723" s="42">
        <f t="shared" si="72"/>
        <v>0.1370801919122687</v>
      </c>
      <c r="H723" s="42">
        <f t="shared" si="73"/>
        <v>0.19047619047619052</v>
      </c>
      <c r="I723" s="42">
        <f t="shared" si="68"/>
        <v>4</v>
      </c>
      <c r="J723" s="42">
        <f t="shared" si="69"/>
        <v>2</v>
      </c>
      <c r="K723" s="42">
        <f t="shared" si="70"/>
        <v>2</v>
      </c>
    </row>
    <row r="724" spans="1:11" x14ac:dyDescent="0.25">
      <c r="A724" s="45" t="s">
        <v>696</v>
      </c>
      <c r="B724" s="42">
        <v>17390</v>
      </c>
      <c r="C724" s="42">
        <v>17505</v>
      </c>
      <c r="D724" s="42">
        <v>17305</v>
      </c>
      <c r="E724" s="42">
        <v>17491</v>
      </c>
      <c r="F724" s="42">
        <f t="shared" si="71"/>
        <v>1.1500862564692353</v>
      </c>
      <c r="G724" s="42">
        <f t="shared" si="72"/>
        <v>0.58079355951696376</v>
      </c>
      <c r="H724" s="42">
        <f t="shared" si="73"/>
        <v>0.50499999999999989</v>
      </c>
      <c r="I724" s="42">
        <f t="shared" si="68"/>
        <v>7</v>
      </c>
      <c r="J724" s="42">
        <f t="shared" si="69"/>
        <v>6</v>
      </c>
      <c r="K724" s="42">
        <f t="shared" si="70"/>
        <v>1</v>
      </c>
    </row>
    <row r="725" spans="1:11" x14ac:dyDescent="0.25">
      <c r="A725" s="45" t="s">
        <v>697</v>
      </c>
      <c r="B725" s="42">
        <v>17458</v>
      </c>
      <c r="C725" s="42">
        <v>17497</v>
      </c>
      <c r="D725" s="42">
        <v>17313</v>
      </c>
      <c r="E725" s="42">
        <v>17473</v>
      </c>
      <c r="F725" s="42">
        <f t="shared" si="71"/>
        <v>1.0539580707984879</v>
      </c>
      <c r="G725" s="42">
        <f t="shared" si="72"/>
        <v>8.5920494902050643E-2</v>
      </c>
      <c r="H725" s="42">
        <f t="shared" si="73"/>
        <v>8.1521739130434784E-2</v>
      </c>
      <c r="I725" s="42">
        <f t="shared" si="68"/>
        <v>6</v>
      </c>
      <c r="J725" s="42">
        <f t="shared" si="69"/>
        <v>1</v>
      </c>
      <c r="K725" s="42">
        <f t="shared" si="70"/>
        <v>1</v>
      </c>
    </row>
    <row r="726" spans="1:11" x14ac:dyDescent="0.25">
      <c r="A726" s="45" t="s">
        <v>698</v>
      </c>
      <c r="B726" s="42">
        <v>17020</v>
      </c>
      <c r="C726" s="42">
        <v>17331</v>
      </c>
      <c r="D726" s="42">
        <v>16974</v>
      </c>
      <c r="E726" s="42">
        <v>17315</v>
      </c>
      <c r="F726" s="42">
        <f t="shared" si="71"/>
        <v>2.0975323149236194</v>
      </c>
      <c r="G726" s="42">
        <f t="shared" si="72"/>
        <v>1.7332549941245594</v>
      </c>
      <c r="H726" s="42">
        <f t="shared" si="73"/>
        <v>0.8263305322128851</v>
      </c>
      <c r="I726" s="42">
        <f t="shared" si="68"/>
        <v>10</v>
      </c>
      <c r="J726" s="42">
        <f t="shared" si="69"/>
        <v>9</v>
      </c>
      <c r="K726" s="42">
        <f t="shared" si="70"/>
        <v>4</v>
      </c>
    </row>
    <row r="727" spans="1:11" x14ac:dyDescent="0.25">
      <c r="A727" s="45" t="s">
        <v>699</v>
      </c>
      <c r="B727" s="42">
        <v>16844</v>
      </c>
      <c r="C727" s="42">
        <v>17095</v>
      </c>
      <c r="D727" s="42">
        <v>16728</v>
      </c>
      <c r="E727" s="42">
        <v>17090</v>
      </c>
      <c r="F727" s="42">
        <f t="shared" si="71"/>
        <v>2.1788173830444078</v>
      </c>
      <c r="G727" s="42">
        <f t="shared" si="72"/>
        <v>1.4604606981714559</v>
      </c>
      <c r="H727" s="42">
        <f t="shared" si="73"/>
        <v>0.67029972752043598</v>
      </c>
      <c r="I727" s="42">
        <f t="shared" si="68"/>
        <v>10</v>
      </c>
      <c r="J727" s="42">
        <f t="shared" si="69"/>
        <v>7</v>
      </c>
      <c r="K727" s="42">
        <f t="shared" si="70"/>
        <v>4</v>
      </c>
    </row>
    <row r="728" spans="1:11" x14ac:dyDescent="0.25">
      <c r="A728" s="45" t="s">
        <v>700</v>
      </c>
      <c r="B728" s="42">
        <v>17255</v>
      </c>
      <c r="C728" s="42">
        <v>17321</v>
      </c>
      <c r="D728" s="42">
        <v>17066</v>
      </c>
      <c r="E728" s="42">
        <v>17154</v>
      </c>
      <c r="F728" s="42">
        <f t="shared" si="71"/>
        <v>1.4778325123152709</v>
      </c>
      <c r="G728" s="42">
        <f t="shared" si="72"/>
        <v>-0.58533758330918573</v>
      </c>
      <c r="H728" s="42">
        <f t="shared" si="73"/>
        <v>0.396078431372549</v>
      </c>
      <c r="I728" s="42">
        <f t="shared" si="68"/>
        <v>8</v>
      </c>
      <c r="J728" s="42">
        <f t="shared" si="69"/>
        <v>4</v>
      </c>
      <c r="K728" s="42">
        <f t="shared" si="70"/>
        <v>1</v>
      </c>
    </row>
    <row r="729" spans="1:11" x14ac:dyDescent="0.25">
      <c r="A729" s="45" t="s">
        <v>701</v>
      </c>
      <c r="B729" s="42">
        <v>17282</v>
      </c>
      <c r="C729" s="42">
        <v>17394</v>
      </c>
      <c r="D729" s="42">
        <v>17110</v>
      </c>
      <c r="E729" s="42">
        <v>17110</v>
      </c>
      <c r="F729" s="42">
        <f t="shared" si="71"/>
        <v>1.6433283184816572</v>
      </c>
      <c r="G729" s="42">
        <f t="shared" si="72"/>
        <v>-0.99525517879875025</v>
      </c>
      <c r="H729" s="42">
        <f t="shared" si="73"/>
        <v>0.60563380281690149</v>
      </c>
      <c r="I729" s="42">
        <f t="shared" si="68"/>
        <v>9</v>
      </c>
      <c r="J729" s="42">
        <f t="shared" si="69"/>
        <v>7</v>
      </c>
      <c r="K729" s="42">
        <f t="shared" si="70"/>
        <v>4</v>
      </c>
    </row>
    <row r="730" spans="1:11" x14ac:dyDescent="0.25">
      <c r="A730" s="45" t="s">
        <v>702</v>
      </c>
      <c r="B730" s="42">
        <v>17449</v>
      </c>
      <c r="C730" s="42">
        <v>17496</v>
      </c>
      <c r="D730" s="42">
        <v>17221</v>
      </c>
      <c r="E730" s="42">
        <v>17339</v>
      </c>
      <c r="F730" s="42">
        <f t="shared" si="71"/>
        <v>1.5760215485128088</v>
      </c>
      <c r="G730" s="42">
        <f t="shared" si="72"/>
        <v>-0.63040861940512349</v>
      </c>
      <c r="H730" s="42">
        <f t="shared" si="73"/>
        <v>0.39999999999999997</v>
      </c>
      <c r="I730" s="42">
        <f t="shared" si="68"/>
        <v>9</v>
      </c>
      <c r="J730" s="42">
        <f t="shared" si="69"/>
        <v>4</v>
      </c>
      <c r="K730" s="42">
        <f t="shared" si="70"/>
        <v>1</v>
      </c>
    </row>
    <row r="731" spans="1:11" x14ac:dyDescent="0.25">
      <c r="A731" s="45" t="s">
        <v>703</v>
      </c>
      <c r="B731" s="42">
        <v>16972</v>
      </c>
      <c r="C731" s="42">
        <v>17291</v>
      </c>
      <c r="D731" s="42">
        <v>16958</v>
      </c>
      <c r="E731" s="42">
        <v>17253</v>
      </c>
      <c r="F731" s="42">
        <f t="shared" si="71"/>
        <v>1.9620551496582608</v>
      </c>
      <c r="G731" s="42">
        <f t="shared" si="72"/>
        <v>1.655668159321235</v>
      </c>
      <c r="H731" s="42">
        <f t="shared" si="73"/>
        <v>0.84384384384384381</v>
      </c>
      <c r="I731" s="42">
        <f t="shared" si="68"/>
        <v>10</v>
      </c>
      <c r="J731" s="42">
        <f t="shared" si="69"/>
        <v>9</v>
      </c>
      <c r="K731" s="42">
        <f t="shared" si="70"/>
        <v>4</v>
      </c>
    </row>
    <row r="732" spans="1:11" x14ac:dyDescent="0.25">
      <c r="A732" s="45" t="s">
        <v>704</v>
      </c>
      <c r="B732" s="42">
        <v>16688</v>
      </c>
      <c r="C732" s="42">
        <v>16976</v>
      </c>
      <c r="D732" s="42">
        <v>16638</v>
      </c>
      <c r="E732" s="42">
        <v>16839</v>
      </c>
      <c r="F732" s="42">
        <f t="shared" si="71"/>
        <v>2.0254074784276126</v>
      </c>
      <c r="G732" s="42">
        <f t="shared" si="72"/>
        <v>0.90484180249280921</v>
      </c>
      <c r="H732" s="42">
        <f t="shared" si="73"/>
        <v>0.44674556213017752</v>
      </c>
      <c r="I732" s="42">
        <f t="shared" si="68"/>
        <v>10</v>
      </c>
      <c r="J732" s="42">
        <f t="shared" si="69"/>
        <v>5</v>
      </c>
      <c r="K732" s="42">
        <f t="shared" si="70"/>
        <v>1</v>
      </c>
    </row>
    <row r="733" spans="1:11" x14ac:dyDescent="0.25">
      <c r="A733" s="45" t="s">
        <v>705</v>
      </c>
      <c r="B733" s="42">
        <v>17075</v>
      </c>
      <c r="C733" s="42">
        <v>17175</v>
      </c>
      <c r="D733" s="42">
        <v>16706</v>
      </c>
      <c r="E733" s="42">
        <v>16720</v>
      </c>
      <c r="F733" s="42">
        <f t="shared" si="71"/>
        <v>2.7467057101024888</v>
      </c>
      <c r="G733" s="42">
        <f t="shared" si="72"/>
        <v>-2.0790629575402635</v>
      </c>
      <c r="H733" s="42">
        <f t="shared" si="73"/>
        <v>0.75692963752665254</v>
      </c>
      <c r="I733" s="42">
        <f t="shared" si="68"/>
        <v>10</v>
      </c>
      <c r="J733" s="42">
        <f t="shared" si="69"/>
        <v>8</v>
      </c>
      <c r="K733" s="42">
        <f t="shared" si="70"/>
        <v>4</v>
      </c>
    </row>
    <row r="734" spans="1:11" x14ac:dyDescent="0.25">
      <c r="A734" s="45" t="s">
        <v>706</v>
      </c>
      <c r="B734" s="42">
        <v>17690</v>
      </c>
      <c r="C734" s="42">
        <v>17746</v>
      </c>
      <c r="D734" s="42">
        <v>17503</v>
      </c>
      <c r="E734" s="42">
        <v>17562</v>
      </c>
      <c r="F734" s="42">
        <f t="shared" si="71"/>
        <v>1.373657433578293</v>
      </c>
      <c r="G734" s="42">
        <f t="shared" si="72"/>
        <v>-0.72357263990955345</v>
      </c>
      <c r="H734" s="42">
        <f t="shared" si="73"/>
        <v>0.52674897119341557</v>
      </c>
      <c r="I734" s="42">
        <f t="shared" si="68"/>
        <v>8</v>
      </c>
      <c r="J734" s="42">
        <f t="shared" si="69"/>
        <v>6</v>
      </c>
      <c r="K734" s="42">
        <f t="shared" si="70"/>
        <v>1</v>
      </c>
    </row>
    <row r="735" spans="1:11" x14ac:dyDescent="0.25">
      <c r="A735" s="45" t="s">
        <v>707</v>
      </c>
      <c r="B735" s="42">
        <v>17940</v>
      </c>
      <c r="C735" s="42">
        <v>17944</v>
      </c>
      <c r="D735" s="42">
        <v>17750</v>
      </c>
      <c r="E735" s="42">
        <v>17787</v>
      </c>
      <c r="F735" s="42">
        <f t="shared" si="71"/>
        <v>1.0813823857302118</v>
      </c>
      <c r="G735" s="42">
        <f t="shared" si="72"/>
        <v>-0.85284280936454848</v>
      </c>
      <c r="H735" s="42">
        <f t="shared" si="73"/>
        <v>0.78865979381443296</v>
      </c>
      <c r="I735" s="42">
        <f t="shared" si="68"/>
        <v>6</v>
      </c>
      <c r="J735" s="42">
        <f t="shared" si="69"/>
        <v>8</v>
      </c>
      <c r="K735" s="42">
        <f t="shared" si="70"/>
        <v>4</v>
      </c>
    </row>
    <row r="736" spans="1:11" x14ac:dyDescent="0.25">
      <c r="A736" s="45" t="s">
        <v>708</v>
      </c>
      <c r="B736" s="42">
        <v>17783</v>
      </c>
      <c r="C736" s="42">
        <v>17965</v>
      </c>
      <c r="D736" s="42">
        <v>17680</v>
      </c>
      <c r="E736" s="42">
        <v>17931</v>
      </c>
      <c r="F736" s="42">
        <f t="shared" si="71"/>
        <v>1.60265422032278</v>
      </c>
      <c r="G736" s="42">
        <f t="shared" si="72"/>
        <v>0.83225552493954891</v>
      </c>
      <c r="H736" s="42">
        <f t="shared" si="73"/>
        <v>0.51929824561403504</v>
      </c>
      <c r="I736" s="42">
        <f t="shared" si="68"/>
        <v>9</v>
      </c>
      <c r="J736" s="42">
        <f t="shared" si="69"/>
        <v>6</v>
      </c>
      <c r="K736" s="42">
        <f t="shared" si="70"/>
        <v>1</v>
      </c>
    </row>
    <row r="737" spans="1:11" x14ac:dyDescent="0.25">
      <c r="A737" s="45" t="s">
        <v>709</v>
      </c>
      <c r="B737" s="42">
        <v>17948</v>
      </c>
      <c r="C737" s="42">
        <v>17980</v>
      </c>
      <c r="D737" s="42">
        <v>17675</v>
      </c>
      <c r="E737" s="42">
        <v>17756</v>
      </c>
      <c r="F737" s="42">
        <f t="shared" si="71"/>
        <v>1.6993536884332516</v>
      </c>
      <c r="G737" s="42">
        <f t="shared" si="72"/>
        <v>-1.0697570759973256</v>
      </c>
      <c r="H737" s="42">
        <f t="shared" si="73"/>
        <v>0.62950819672131142</v>
      </c>
      <c r="I737" s="42">
        <f t="shared" si="68"/>
        <v>9</v>
      </c>
      <c r="J737" s="42">
        <f t="shared" si="69"/>
        <v>7</v>
      </c>
      <c r="K737" s="42">
        <f t="shared" si="70"/>
        <v>4</v>
      </c>
    </row>
    <row r="738" spans="1:11" x14ac:dyDescent="0.25">
      <c r="A738" s="45" t="s">
        <v>710</v>
      </c>
      <c r="B738" s="42">
        <v>17590</v>
      </c>
      <c r="C738" s="42">
        <v>17790</v>
      </c>
      <c r="D738" s="42">
        <v>17504</v>
      </c>
      <c r="E738" s="42">
        <v>17790</v>
      </c>
      <c r="F738" s="42">
        <f t="shared" si="71"/>
        <v>1.6259238203524731</v>
      </c>
      <c r="G738" s="42">
        <f t="shared" si="72"/>
        <v>1.137009664582149</v>
      </c>
      <c r="H738" s="42">
        <f t="shared" si="73"/>
        <v>0.69930069930069927</v>
      </c>
      <c r="I738" s="42">
        <f t="shared" si="68"/>
        <v>9</v>
      </c>
      <c r="J738" s="42">
        <f t="shared" si="69"/>
        <v>7</v>
      </c>
      <c r="K738" s="42">
        <f t="shared" si="70"/>
        <v>4</v>
      </c>
    </row>
    <row r="739" spans="1:11" x14ac:dyDescent="0.25">
      <c r="A739" s="45" t="s">
        <v>711</v>
      </c>
      <c r="B739" s="42">
        <v>17478</v>
      </c>
      <c r="C739" s="42">
        <v>17650</v>
      </c>
      <c r="D739" s="42">
        <v>17226</v>
      </c>
      <c r="E739" s="42">
        <v>17639</v>
      </c>
      <c r="F739" s="42">
        <f t="shared" si="71"/>
        <v>2.425906854331159</v>
      </c>
      <c r="G739" s="42">
        <f t="shared" si="72"/>
        <v>0.92115802723423734</v>
      </c>
      <c r="H739" s="42">
        <f t="shared" si="73"/>
        <v>0.37971698113207547</v>
      </c>
      <c r="I739" s="42">
        <f t="shared" si="68"/>
        <v>10</v>
      </c>
      <c r="J739" s="42">
        <f t="shared" si="69"/>
        <v>4</v>
      </c>
      <c r="K739" s="42">
        <f t="shared" si="70"/>
        <v>1</v>
      </c>
    </row>
    <row r="740" spans="1:11" x14ac:dyDescent="0.25">
      <c r="A740" s="45" t="s">
        <v>712</v>
      </c>
      <c r="B740" s="42">
        <v>18042</v>
      </c>
      <c r="C740" s="42">
        <v>18093</v>
      </c>
      <c r="D740" s="42">
        <v>17869</v>
      </c>
      <c r="E740" s="42">
        <v>17872</v>
      </c>
      <c r="F740" s="42">
        <f t="shared" si="71"/>
        <v>1.2415475002771312</v>
      </c>
      <c r="G740" s="42">
        <f t="shared" si="72"/>
        <v>-0.94224587074603694</v>
      </c>
      <c r="H740" s="42">
        <f t="shared" si="73"/>
        <v>0.75892857142857129</v>
      </c>
      <c r="I740" s="42">
        <f t="shared" si="68"/>
        <v>7</v>
      </c>
      <c r="J740" s="42">
        <f t="shared" si="69"/>
        <v>8</v>
      </c>
      <c r="K740" s="42">
        <f t="shared" si="70"/>
        <v>4</v>
      </c>
    </row>
    <row r="741" spans="1:11" x14ac:dyDescent="0.25">
      <c r="A741" s="45" t="s">
        <v>713</v>
      </c>
      <c r="B741" s="42">
        <v>17863</v>
      </c>
      <c r="C741" s="42">
        <v>17990</v>
      </c>
      <c r="D741" s="42">
        <v>17806</v>
      </c>
      <c r="E741" s="42">
        <v>17882</v>
      </c>
      <c r="F741" s="42">
        <f t="shared" si="71"/>
        <v>1.0300621396182053</v>
      </c>
      <c r="G741" s="42">
        <f t="shared" si="72"/>
        <v>0.10636511224318423</v>
      </c>
      <c r="H741" s="42">
        <f t="shared" si="73"/>
        <v>0.10326086956521739</v>
      </c>
      <c r="I741" s="42">
        <f t="shared" si="68"/>
        <v>6</v>
      </c>
      <c r="J741" s="42">
        <f t="shared" si="69"/>
        <v>2</v>
      </c>
      <c r="K741" s="42">
        <f t="shared" si="70"/>
        <v>1</v>
      </c>
    </row>
    <row r="742" spans="1:11" x14ac:dyDescent="0.25">
      <c r="A742" s="45" t="s">
        <v>714</v>
      </c>
      <c r="B742" s="42">
        <v>18243</v>
      </c>
      <c r="C742" s="42">
        <v>18256</v>
      </c>
      <c r="D742" s="42">
        <v>17987</v>
      </c>
      <c r="E742" s="42">
        <v>18016</v>
      </c>
      <c r="F742" s="42">
        <f t="shared" si="71"/>
        <v>1.4745381790275722</v>
      </c>
      <c r="G742" s="42">
        <f t="shared" si="72"/>
        <v>-1.2443128871347913</v>
      </c>
      <c r="H742" s="42">
        <f t="shared" si="73"/>
        <v>0.84386617100371741</v>
      </c>
      <c r="I742" s="42">
        <f t="shared" si="68"/>
        <v>8</v>
      </c>
      <c r="J742" s="42">
        <f t="shared" si="69"/>
        <v>9</v>
      </c>
      <c r="K742" s="42">
        <f t="shared" si="70"/>
        <v>4</v>
      </c>
    </row>
    <row r="743" spans="1:11" x14ac:dyDescent="0.25">
      <c r="A743" s="45" t="s">
        <v>715</v>
      </c>
      <c r="B743" s="42">
        <v>18205</v>
      </c>
      <c r="C743" s="42">
        <v>18233</v>
      </c>
      <c r="D743" s="42">
        <v>18098</v>
      </c>
      <c r="E743" s="42">
        <v>18129</v>
      </c>
      <c r="F743" s="42">
        <f t="shared" si="71"/>
        <v>0.74155451798956329</v>
      </c>
      <c r="G743" s="42">
        <f t="shared" si="72"/>
        <v>-0.41746772864597637</v>
      </c>
      <c r="H743" s="42">
        <f t="shared" si="73"/>
        <v>0.562962962962963</v>
      </c>
      <c r="I743" s="42">
        <f t="shared" si="68"/>
        <v>4</v>
      </c>
      <c r="J743" s="42">
        <f t="shared" si="69"/>
        <v>6</v>
      </c>
      <c r="K743" s="42">
        <f t="shared" si="70"/>
        <v>2</v>
      </c>
    </row>
    <row r="744" spans="1:11" x14ac:dyDescent="0.25">
      <c r="A744" s="45" t="s">
        <v>716</v>
      </c>
      <c r="B744" s="42">
        <v>18256</v>
      </c>
      <c r="C744" s="42">
        <v>18275</v>
      </c>
      <c r="D744" s="42">
        <v>18073</v>
      </c>
      <c r="E744" s="42">
        <v>18082</v>
      </c>
      <c r="F744" s="42">
        <f t="shared" si="71"/>
        <v>1.1064855390008765</v>
      </c>
      <c r="G744" s="42">
        <f t="shared" si="72"/>
        <v>-0.95311130587204196</v>
      </c>
      <c r="H744" s="42">
        <f t="shared" si="73"/>
        <v>0.86138613861386115</v>
      </c>
      <c r="I744" s="42">
        <f t="shared" si="68"/>
        <v>6</v>
      </c>
      <c r="J744" s="42">
        <f t="shared" si="69"/>
        <v>9</v>
      </c>
      <c r="K744" s="42">
        <f t="shared" si="70"/>
        <v>4</v>
      </c>
    </row>
    <row r="745" spans="1:11" x14ac:dyDescent="0.25">
      <c r="A745" s="45" t="s">
        <v>717</v>
      </c>
      <c r="B745" s="42">
        <v>18233</v>
      </c>
      <c r="C745" s="42">
        <v>18303</v>
      </c>
      <c r="D745" s="42">
        <v>18153</v>
      </c>
      <c r="E745" s="42">
        <v>18265</v>
      </c>
      <c r="F745" s="42">
        <f t="shared" si="71"/>
        <v>0.82268414413426205</v>
      </c>
      <c r="G745" s="42">
        <f t="shared" si="72"/>
        <v>0.17550595074864256</v>
      </c>
      <c r="H745" s="42">
        <f t="shared" si="73"/>
        <v>0.21333333333333332</v>
      </c>
      <c r="I745" s="42">
        <f t="shared" si="68"/>
        <v>5</v>
      </c>
      <c r="J745" s="42">
        <f t="shared" si="69"/>
        <v>3</v>
      </c>
      <c r="K745" s="42">
        <f t="shared" si="70"/>
        <v>2</v>
      </c>
    </row>
    <row r="746" spans="1:11" x14ac:dyDescent="0.25">
      <c r="A746" s="45" t="s">
        <v>718</v>
      </c>
      <c r="B746" s="42">
        <v>17970</v>
      </c>
      <c r="C746" s="42">
        <v>18184</v>
      </c>
      <c r="D746" s="42">
        <v>17964</v>
      </c>
      <c r="E746" s="42">
        <v>18180</v>
      </c>
      <c r="F746" s="42">
        <f t="shared" si="71"/>
        <v>1.2242626599888704</v>
      </c>
      <c r="G746" s="42">
        <f t="shared" si="72"/>
        <v>1.1686143572621035</v>
      </c>
      <c r="H746" s="42">
        <f t="shared" si="73"/>
        <v>0.95454545454545447</v>
      </c>
      <c r="I746" s="42">
        <f t="shared" si="68"/>
        <v>7</v>
      </c>
      <c r="J746" s="42">
        <f t="shared" si="69"/>
        <v>10</v>
      </c>
      <c r="K746" s="42">
        <f t="shared" si="70"/>
        <v>4</v>
      </c>
    </row>
    <row r="747" spans="1:11" x14ac:dyDescent="0.25">
      <c r="A747" s="45" t="s">
        <v>719</v>
      </c>
      <c r="B747" s="42">
        <v>17962</v>
      </c>
      <c r="C747" s="42">
        <v>18014</v>
      </c>
      <c r="D747" s="42">
        <v>17830</v>
      </c>
      <c r="E747" s="42">
        <v>17928</v>
      </c>
      <c r="F747" s="42">
        <f t="shared" si="71"/>
        <v>1.0243848123816945</v>
      </c>
      <c r="G747" s="42">
        <f t="shared" si="72"/>
        <v>-0.18928849794009575</v>
      </c>
      <c r="H747" s="42">
        <f t="shared" si="73"/>
        <v>0.18478260869565219</v>
      </c>
      <c r="I747" s="42">
        <f t="shared" si="68"/>
        <v>5</v>
      </c>
      <c r="J747" s="42">
        <f t="shared" si="69"/>
        <v>2</v>
      </c>
      <c r="K747" s="42">
        <f t="shared" si="70"/>
        <v>2</v>
      </c>
    </row>
    <row r="748" spans="1:11" x14ac:dyDescent="0.25">
      <c r="A748" s="45" t="s">
        <v>720</v>
      </c>
      <c r="B748" s="42">
        <v>18288</v>
      </c>
      <c r="C748" s="42">
        <v>18380</v>
      </c>
      <c r="D748" s="42">
        <v>18082</v>
      </c>
      <c r="E748" s="42">
        <v>18113</v>
      </c>
      <c r="F748" s="42">
        <f t="shared" si="71"/>
        <v>1.6294838145231847</v>
      </c>
      <c r="G748" s="42">
        <f t="shared" si="72"/>
        <v>-0.95691163604549423</v>
      </c>
      <c r="H748" s="42">
        <f t="shared" si="73"/>
        <v>0.58724832214765088</v>
      </c>
      <c r="I748" s="42">
        <f t="shared" si="68"/>
        <v>9</v>
      </c>
      <c r="J748" s="42">
        <f t="shared" si="69"/>
        <v>6</v>
      </c>
      <c r="K748" s="42">
        <f t="shared" si="70"/>
        <v>1</v>
      </c>
    </row>
    <row r="749" spans="1:11" x14ac:dyDescent="0.25">
      <c r="A749" s="45" t="s">
        <v>721</v>
      </c>
      <c r="B749" s="42">
        <v>18370</v>
      </c>
      <c r="C749" s="42">
        <v>18397</v>
      </c>
      <c r="D749" s="42">
        <v>18199</v>
      </c>
      <c r="E749" s="42">
        <v>18217</v>
      </c>
      <c r="F749" s="42">
        <f t="shared" si="71"/>
        <v>1.0778443113772456</v>
      </c>
      <c r="G749" s="42">
        <f t="shared" si="72"/>
        <v>-0.83287969515514426</v>
      </c>
      <c r="H749" s="42">
        <f t="shared" si="73"/>
        <v>0.77272727272727271</v>
      </c>
      <c r="I749" s="42">
        <f t="shared" si="68"/>
        <v>6</v>
      </c>
      <c r="J749" s="42">
        <f t="shared" si="69"/>
        <v>8</v>
      </c>
      <c r="K749" s="42">
        <f t="shared" si="70"/>
        <v>4</v>
      </c>
    </row>
    <row r="750" spans="1:11" x14ac:dyDescent="0.25">
      <c r="A750" s="45" t="s">
        <v>722</v>
      </c>
      <c r="B750" s="42">
        <v>18169</v>
      </c>
      <c r="C750" s="42">
        <v>18250</v>
      </c>
      <c r="D750" s="42">
        <v>18156</v>
      </c>
      <c r="E750" s="42">
        <v>18248</v>
      </c>
      <c r="F750" s="42">
        <f t="shared" si="71"/>
        <v>0.51736474214321093</v>
      </c>
      <c r="G750" s="42">
        <f t="shared" si="72"/>
        <v>0.43480653860971985</v>
      </c>
      <c r="H750" s="42">
        <f t="shared" si="73"/>
        <v>0.84042553191489366</v>
      </c>
      <c r="I750" s="42">
        <f t="shared" si="68"/>
        <v>2</v>
      </c>
      <c r="J750" s="42">
        <f t="shared" si="69"/>
        <v>9</v>
      </c>
      <c r="K750" s="42">
        <f t="shared" si="70"/>
        <v>3</v>
      </c>
    </row>
    <row r="751" spans="1:11" x14ac:dyDescent="0.25">
      <c r="A751" s="45" t="s">
        <v>723</v>
      </c>
      <c r="B751" s="42">
        <v>17967</v>
      </c>
      <c r="C751" s="42">
        <v>18050</v>
      </c>
      <c r="D751" s="42">
        <v>17948</v>
      </c>
      <c r="E751" s="42">
        <v>18049</v>
      </c>
      <c r="F751" s="42">
        <f t="shared" si="71"/>
        <v>0.56770746368341962</v>
      </c>
      <c r="G751" s="42">
        <f t="shared" si="72"/>
        <v>0.45639227472588628</v>
      </c>
      <c r="H751" s="42">
        <f t="shared" si="73"/>
        <v>0.80392156862745079</v>
      </c>
      <c r="I751" s="42">
        <f t="shared" si="68"/>
        <v>2</v>
      </c>
      <c r="J751" s="42">
        <f t="shared" si="69"/>
        <v>9</v>
      </c>
      <c r="K751" s="42">
        <f t="shared" si="70"/>
        <v>3</v>
      </c>
    </row>
    <row r="752" spans="1:11" x14ac:dyDescent="0.25">
      <c r="A752" s="45" t="s">
        <v>724</v>
      </c>
      <c r="B752" s="42">
        <v>17905</v>
      </c>
      <c r="C752" s="42">
        <v>17967</v>
      </c>
      <c r="D752" s="42">
        <v>17863</v>
      </c>
      <c r="E752" s="42">
        <v>17902</v>
      </c>
      <c r="F752" s="42">
        <f t="shared" si="71"/>
        <v>0.58084333984920411</v>
      </c>
      <c r="G752" s="42">
        <f t="shared" si="72"/>
        <v>-1.6755096341803968E-2</v>
      </c>
      <c r="H752" s="42">
        <f t="shared" si="73"/>
        <v>2.8846153846153851E-2</v>
      </c>
      <c r="I752" s="42">
        <f t="shared" si="68"/>
        <v>2</v>
      </c>
      <c r="J752" s="42">
        <f t="shared" si="69"/>
        <v>1</v>
      </c>
      <c r="K752" s="42">
        <f t="shared" si="70"/>
        <v>2</v>
      </c>
    </row>
    <row r="753" spans="1:11" x14ac:dyDescent="0.25">
      <c r="A753" s="45" t="s">
        <v>725</v>
      </c>
      <c r="B753" s="42">
        <v>17627</v>
      </c>
      <c r="C753" s="42">
        <v>17732</v>
      </c>
      <c r="D753" s="42">
        <v>17440</v>
      </c>
      <c r="E753" s="42">
        <v>17490</v>
      </c>
      <c r="F753" s="42">
        <f t="shared" si="71"/>
        <v>1.6565496113916149</v>
      </c>
      <c r="G753" s="42">
        <f t="shared" si="72"/>
        <v>-0.77721676972825782</v>
      </c>
      <c r="H753" s="42">
        <f t="shared" si="73"/>
        <v>0.46917808219178092</v>
      </c>
      <c r="I753" s="42">
        <f t="shared" si="68"/>
        <v>9</v>
      </c>
      <c r="J753" s="42">
        <f t="shared" si="69"/>
        <v>5</v>
      </c>
      <c r="K753" s="42">
        <f t="shared" si="70"/>
        <v>1</v>
      </c>
    </row>
    <row r="754" spans="1:11" x14ac:dyDescent="0.25">
      <c r="A754" s="45" t="s">
        <v>726</v>
      </c>
      <c r="B754" s="42">
        <v>17645</v>
      </c>
      <c r="C754" s="42">
        <v>17737</v>
      </c>
      <c r="D754" s="42">
        <v>17509</v>
      </c>
      <c r="E754" s="42">
        <v>17625</v>
      </c>
      <c r="F754" s="42">
        <f t="shared" si="71"/>
        <v>1.2921507509209407</v>
      </c>
      <c r="G754" s="42">
        <f t="shared" si="72"/>
        <v>-0.11334655709832814</v>
      </c>
      <c r="H754" s="42">
        <f t="shared" si="73"/>
        <v>8.7719298245614044E-2</v>
      </c>
      <c r="I754" s="42">
        <f t="shared" si="68"/>
        <v>8</v>
      </c>
      <c r="J754" s="42">
        <f t="shared" si="69"/>
        <v>1</v>
      </c>
      <c r="K754" s="42">
        <f t="shared" si="70"/>
        <v>1</v>
      </c>
    </row>
    <row r="755" spans="1:11" x14ac:dyDescent="0.25">
      <c r="A755" s="45" t="s">
        <v>727</v>
      </c>
      <c r="B755" s="42">
        <v>17949</v>
      </c>
      <c r="C755" s="42">
        <v>17980</v>
      </c>
      <c r="D755" s="42">
        <v>17508</v>
      </c>
      <c r="E755" s="42">
        <v>17849</v>
      </c>
      <c r="F755" s="42">
        <f t="shared" si="71"/>
        <v>2.6296729622820214</v>
      </c>
      <c r="G755" s="42">
        <f t="shared" si="72"/>
        <v>-0.55713410217839432</v>
      </c>
      <c r="H755" s="42">
        <f t="shared" si="73"/>
        <v>0.21186440677966101</v>
      </c>
      <c r="I755" s="42">
        <f t="shared" si="68"/>
        <v>10</v>
      </c>
      <c r="J755" s="42">
        <f t="shared" si="69"/>
        <v>3</v>
      </c>
      <c r="K755" s="42">
        <f t="shared" si="70"/>
        <v>1</v>
      </c>
    </row>
    <row r="756" spans="1:11" x14ac:dyDescent="0.25">
      <c r="A756" s="45" t="s">
        <v>728</v>
      </c>
      <c r="B756" s="42">
        <v>17900</v>
      </c>
      <c r="C756" s="42">
        <v>17950</v>
      </c>
      <c r="D756" s="42">
        <v>17700</v>
      </c>
      <c r="E756" s="42">
        <v>17702</v>
      </c>
      <c r="F756" s="42">
        <f t="shared" si="71"/>
        <v>1.3966480446927374</v>
      </c>
      <c r="G756" s="42">
        <f t="shared" si="72"/>
        <v>-1.1061452513966481</v>
      </c>
      <c r="H756" s="42">
        <f t="shared" si="73"/>
        <v>0.79200000000000004</v>
      </c>
      <c r="I756" s="42">
        <f t="shared" si="68"/>
        <v>8</v>
      </c>
      <c r="J756" s="42">
        <f t="shared" si="69"/>
        <v>8</v>
      </c>
      <c r="K756" s="42">
        <f t="shared" si="70"/>
        <v>4</v>
      </c>
    </row>
    <row r="757" spans="1:11" x14ac:dyDescent="0.25">
      <c r="A757" s="45" t="s">
        <v>729</v>
      </c>
      <c r="B757" s="42">
        <v>18248</v>
      </c>
      <c r="C757" s="42">
        <v>18287</v>
      </c>
      <c r="D757" s="42">
        <v>18043</v>
      </c>
      <c r="E757" s="42">
        <v>18071</v>
      </c>
      <c r="F757" s="42">
        <f t="shared" si="71"/>
        <v>1.3371328364752302</v>
      </c>
      <c r="G757" s="42">
        <f t="shared" si="72"/>
        <v>-0.96996931170539247</v>
      </c>
      <c r="H757" s="42">
        <f t="shared" si="73"/>
        <v>0.72540983606557385</v>
      </c>
      <c r="I757" s="42">
        <f t="shared" si="68"/>
        <v>8</v>
      </c>
      <c r="J757" s="42">
        <f t="shared" si="69"/>
        <v>8</v>
      </c>
      <c r="K757" s="42">
        <f t="shared" si="70"/>
        <v>4</v>
      </c>
    </row>
    <row r="758" spans="1:11" x14ac:dyDescent="0.25">
      <c r="A758" s="45" t="s">
        <v>730</v>
      </c>
      <c r="B758" s="42">
        <v>18158</v>
      </c>
      <c r="C758" s="42">
        <v>18250</v>
      </c>
      <c r="D758" s="42">
        <v>18135</v>
      </c>
      <c r="E758" s="42">
        <v>18155</v>
      </c>
      <c r="F758" s="42">
        <f t="shared" si="71"/>
        <v>0.63332966185703277</v>
      </c>
      <c r="G758" s="42">
        <f t="shared" si="72"/>
        <v>-1.6521643352792159E-2</v>
      </c>
      <c r="H758" s="42">
        <f t="shared" si="73"/>
        <v>2.6086956521739129E-2</v>
      </c>
      <c r="I758" s="42">
        <f t="shared" si="68"/>
        <v>3</v>
      </c>
      <c r="J758" s="42">
        <f t="shared" si="69"/>
        <v>1</v>
      </c>
      <c r="K758" s="42">
        <f t="shared" si="70"/>
        <v>2</v>
      </c>
    </row>
    <row r="759" spans="1:11" x14ac:dyDescent="0.25">
      <c r="A759" s="45" t="s">
        <v>731</v>
      </c>
      <c r="B759" s="42">
        <v>18360</v>
      </c>
      <c r="C759" s="42">
        <v>18388</v>
      </c>
      <c r="D759" s="42">
        <v>18252</v>
      </c>
      <c r="E759" s="42">
        <v>18257</v>
      </c>
      <c r="F759" s="42">
        <f t="shared" si="71"/>
        <v>0.74074074074074081</v>
      </c>
      <c r="G759" s="42">
        <f t="shared" si="72"/>
        <v>-0.5610021786492374</v>
      </c>
      <c r="H759" s="42">
        <f t="shared" si="73"/>
        <v>0.75735294117647045</v>
      </c>
      <c r="I759" s="42">
        <f t="shared" si="68"/>
        <v>4</v>
      </c>
      <c r="J759" s="42">
        <f t="shared" si="69"/>
        <v>8</v>
      </c>
      <c r="K759" s="42">
        <f t="shared" si="70"/>
        <v>3</v>
      </c>
    </row>
    <row r="760" spans="1:11" x14ac:dyDescent="0.25">
      <c r="A760" s="45" t="s">
        <v>732</v>
      </c>
      <c r="B760" s="42">
        <v>18519</v>
      </c>
      <c r="C760" s="42">
        <v>18552</v>
      </c>
      <c r="D760" s="42">
        <v>18505</v>
      </c>
      <c r="E760" s="42">
        <v>18530</v>
      </c>
      <c r="F760" s="42">
        <f t="shared" si="71"/>
        <v>0.25379340137156436</v>
      </c>
      <c r="G760" s="42">
        <f t="shared" si="72"/>
        <v>5.9398455640153357E-2</v>
      </c>
      <c r="H760" s="42">
        <f t="shared" si="73"/>
        <v>0.23404255319148934</v>
      </c>
      <c r="I760" s="42">
        <f t="shared" si="68"/>
        <v>1</v>
      </c>
      <c r="J760" s="42">
        <f t="shared" si="69"/>
        <v>3</v>
      </c>
      <c r="K760" s="42">
        <f t="shared" si="70"/>
        <v>2</v>
      </c>
    </row>
    <row r="761" spans="1:11" x14ac:dyDescent="0.25">
      <c r="A761" s="45" t="s">
        <v>733</v>
      </c>
      <c r="B761" s="42">
        <v>18386</v>
      </c>
      <c r="C761" s="42">
        <v>18442</v>
      </c>
      <c r="D761" s="42">
        <v>18307</v>
      </c>
      <c r="E761" s="42">
        <v>18435</v>
      </c>
      <c r="F761" s="42">
        <f t="shared" si="71"/>
        <v>0.73425432394212986</v>
      </c>
      <c r="G761" s="42">
        <f t="shared" si="72"/>
        <v>0.26650712498640267</v>
      </c>
      <c r="H761" s="42">
        <f t="shared" si="73"/>
        <v>0.36296296296296293</v>
      </c>
      <c r="I761" s="42">
        <f t="shared" si="68"/>
        <v>4</v>
      </c>
      <c r="J761" s="42">
        <f t="shared" si="69"/>
        <v>4</v>
      </c>
      <c r="K761" s="42">
        <f t="shared" si="70"/>
        <v>2</v>
      </c>
    </row>
    <row r="762" spans="1:11" x14ac:dyDescent="0.25">
      <c r="A762" s="45" t="s">
        <v>734</v>
      </c>
      <c r="B762" s="42">
        <v>18481</v>
      </c>
      <c r="C762" s="42">
        <v>18650</v>
      </c>
      <c r="D762" s="42">
        <v>18479</v>
      </c>
      <c r="E762" s="42">
        <v>18550</v>
      </c>
      <c r="F762" s="42">
        <f t="shared" si="71"/>
        <v>0.92527460635247005</v>
      </c>
      <c r="G762" s="42">
        <f t="shared" si="72"/>
        <v>0.37335642010713704</v>
      </c>
      <c r="H762" s="42">
        <f t="shared" si="73"/>
        <v>0.40350877192982454</v>
      </c>
      <c r="I762" s="42">
        <f t="shared" si="68"/>
        <v>5</v>
      </c>
      <c r="J762" s="42">
        <f t="shared" si="69"/>
        <v>5</v>
      </c>
      <c r="K762" s="42">
        <f t="shared" si="70"/>
        <v>2</v>
      </c>
    </row>
    <row r="763" spans="1:11" x14ac:dyDescent="0.25">
      <c r="A763" s="45" t="s">
        <v>735</v>
      </c>
      <c r="B763" s="42">
        <v>18383</v>
      </c>
      <c r="C763" s="42">
        <v>18446</v>
      </c>
      <c r="D763" s="42">
        <v>18357</v>
      </c>
      <c r="E763" s="42">
        <v>18435</v>
      </c>
      <c r="F763" s="42">
        <f t="shared" si="71"/>
        <v>0.48414295816787245</v>
      </c>
      <c r="G763" s="42">
        <f t="shared" si="72"/>
        <v>0.28287004297448731</v>
      </c>
      <c r="H763" s="42">
        <f t="shared" si="73"/>
        <v>0.58426966292134841</v>
      </c>
      <c r="I763" s="42">
        <f t="shared" si="68"/>
        <v>2</v>
      </c>
      <c r="J763" s="42">
        <f t="shared" si="69"/>
        <v>6</v>
      </c>
      <c r="K763" s="42">
        <f t="shared" si="70"/>
        <v>2</v>
      </c>
    </row>
    <row r="764" spans="1:11" x14ac:dyDescent="0.25">
      <c r="A764" s="45" t="s">
        <v>736</v>
      </c>
      <c r="B764" s="42">
        <v>18250</v>
      </c>
      <c r="C764" s="42">
        <v>18391</v>
      </c>
      <c r="D764" s="42">
        <v>18217</v>
      </c>
      <c r="E764" s="42">
        <v>18379</v>
      </c>
      <c r="F764" s="42">
        <f t="shared" si="71"/>
        <v>0.95342465753424666</v>
      </c>
      <c r="G764" s="42">
        <f t="shared" si="72"/>
        <v>0.70684931506849313</v>
      </c>
      <c r="H764" s="42">
        <f t="shared" si="73"/>
        <v>0.74137931034482751</v>
      </c>
      <c r="I764" s="42">
        <f t="shared" si="68"/>
        <v>5</v>
      </c>
      <c r="J764" s="42">
        <f t="shared" si="69"/>
        <v>8</v>
      </c>
      <c r="K764" s="42">
        <f t="shared" si="70"/>
        <v>3</v>
      </c>
    </row>
    <row r="765" spans="1:11" x14ac:dyDescent="0.25">
      <c r="A765" s="45" t="s">
        <v>737</v>
      </c>
      <c r="B765" s="42">
        <v>18269</v>
      </c>
      <c r="C765" s="42">
        <v>18305</v>
      </c>
      <c r="D765" s="42">
        <v>18091</v>
      </c>
      <c r="E765" s="42">
        <v>18204</v>
      </c>
      <c r="F765" s="42">
        <f t="shared" si="71"/>
        <v>1.1713832174722207</v>
      </c>
      <c r="G765" s="42">
        <f t="shared" si="72"/>
        <v>-0.35579396792380535</v>
      </c>
      <c r="H765" s="42">
        <f t="shared" si="73"/>
        <v>0.30373831775700932</v>
      </c>
      <c r="I765" s="42">
        <f t="shared" si="68"/>
        <v>7</v>
      </c>
      <c r="J765" s="42">
        <f t="shared" si="69"/>
        <v>4</v>
      </c>
      <c r="K765" s="42">
        <f t="shared" si="70"/>
        <v>1</v>
      </c>
    </row>
    <row r="766" spans="1:11" x14ac:dyDescent="0.25">
      <c r="A766" s="45" t="s">
        <v>738</v>
      </c>
      <c r="B766" s="42">
        <v>18131</v>
      </c>
      <c r="C766" s="42">
        <v>18195</v>
      </c>
      <c r="D766" s="42">
        <v>18062</v>
      </c>
      <c r="E766" s="42">
        <v>18126</v>
      </c>
      <c r="F766" s="42">
        <f t="shared" si="71"/>
        <v>0.73355027301307152</v>
      </c>
      <c r="G766" s="42">
        <f t="shared" si="72"/>
        <v>-2.7577077932822238E-2</v>
      </c>
      <c r="H766" s="42">
        <f t="shared" si="73"/>
        <v>3.7593984962406013E-2</v>
      </c>
      <c r="I766" s="42">
        <f t="shared" si="68"/>
        <v>4</v>
      </c>
      <c r="J766" s="42">
        <f t="shared" si="69"/>
        <v>1</v>
      </c>
      <c r="K766" s="42">
        <f t="shared" si="70"/>
        <v>2</v>
      </c>
    </row>
    <row r="767" spans="1:11" x14ac:dyDescent="0.25">
      <c r="A767" s="45" t="s">
        <v>739</v>
      </c>
      <c r="B767" s="42">
        <v>18343</v>
      </c>
      <c r="C767" s="42">
        <v>18430</v>
      </c>
      <c r="D767" s="42">
        <v>18333</v>
      </c>
      <c r="E767" s="42">
        <v>18387</v>
      </c>
      <c r="F767" s="42">
        <f t="shared" si="71"/>
        <v>0.52881208090279674</v>
      </c>
      <c r="G767" s="42">
        <f t="shared" si="72"/>
        <v>0.23987352123425831</v>
      </c>
      <c r="H767" s="42">
        <f t="shared" si="73"/>
        <v>0.45360824742268041</v>
      </c>
      <c r="I767" s="42">
        <f t="shared" si="68"/>
        <v>2</v>
      </c>
      <c r="J767" s="42">
        <f t="shared" si="69"/>
        <v>5</v>
      </c>
      <c r="K767" s="42">
        <f t="shared" si="70"/>
        <v>2</v>
      </c>
    </row>
    <row r="768" spans="1:11" x14ac:dyDescent="0.25">
      <c r="A768" s="45" t="s">
        <v>740</v>
      </c>
      <c r="B768" s="42">
        <v>18495</v>
      </c>
      <c r="C768" s="42">
        <v>18565</v>
      </c>
      <c r="D768" s="42">
        <v>18304</v>
      </c>
      <c r="E768" s="42">
        <v>18312</v>
      </c>
      <c r="F768" s="42">
        <f t="shared" si="71"/>
        <v>1.4111922141119222</v>
      </c>
      <c r="G768" s="42">
        <f t="shared" si="72"/>
        <v>-0.98945660989456607</v>
      </c>
      <c r="H768" s="42">
        <f t="shared" si="73"/>
        <v>0.70114942528735624</v>
      </c>
      <c r="I768" s="42">
        <f t="shared" si="68"/>
        <v>8</v>
      </c>
      <c r="J768" s="42">
        <f t="shared" si="69"/>
        <v>8</v>
      </c>
      <c r="K768" s="42">
        <f t="shared" si="70"/>
        <v>4</v>
      </c>
    </row>
    <row r="769" spans="1:11" x14ac:dyDescent="0.25">
      <c r="A769" s="45" t="s">
        <v>741</v>
      </c>
      <c r="B769" s="42">
        <v>18515</v>
      </c>
      <c r="C769" s="42">
        <v>18577</v>
      </c>
      <c r="D769" s="42">
        <v>18474</v>
      </c>
      <c r="E769" s="42">
        <v>18521</v>
      </c>
      <c r="F769" s="42">
        <f t="shared" si="71"/>
        <v>0.55630569808263575</v>
      </c>
      <c r="G769" s="42">
        <f t="shared" si="72"/>
        <v>3.2406157169862275E-2</v>
      </c>
      <c r="H769" s="42">
        <f t="shared" si="73"/>
        <v>5.8252427184466014E-2</v>
      </c>
      <c r="I769" s="42">
        <f t="shared" si="68"/>
        <v>2</v>
      </c>
      <c r="J769" s="42">
        <f t="shared" si="69"/>
        <v>1</v>
      </c>
      <c r="K769" s="42">
        <f t="shared" si="70"/>
        <v>2</v>
      </c>
    </row>
    <row r="770" spans="1:11" x14ac:dyDescent="0.25">
      <c r="A770" s="45" t="s">
        <v>742</v>
      </c>
      <c r="B770" s="42">
        <v>18281</v>
      </c>
      <c r="C770" s="42">
        <v>18366</v>
      </c>
      <c r="D770" s="42">
        <v>18257</v>
      </c>
      <c r="E770" s="42">
        <v>18366</v>
      </c>
      <c r="F770" s="42">
        <f t="shared" si="71"/>
        <v>0.59624747005087242</v>
      </c>
      <c r="G770" s="42">
        <f t="shared" si="72"/>
        <v>0.46496362343416664</v>
      </c>
      <c r="H770" s="42">
        <f t="shared" si="73"/>
        <v>0.77981651376146799</v>
      </c>
      <c r="I770" s="42">
        <f t="shared" si="68"/>
        <v>3</v>
      </c>
      <c r="J770" s="42">
        <f t="shared" si="69"/>
        <v>8</v>
      </c>
      <c r="K770" s="42">
        <f t="shared" si="70"/>
        <v>3</v>
      </c>
    </row>
    <row r="771" spans="1:11" x14ac:dyDescent="0.25">
      <c r="A771" s="45" t="s">
        <v>743</v>
      </c>
      <c r="B771" s="42">
        <v>18212</v>
      </c>
      <c r="C771" s="42">
        <v>18267</v>
      </c>
      <c r="D771" s="42">
        <v>18203</v>
      </c>
      <c r="E771" s="42">
        <v>18249</v>
      </c>
      <c r="F771" s="42">
        <f t="shared" si="71"/>
        <v>0.35141664836371622</v>
      </c>
      <c r="G771" s="42">
        <f t="shared" si="72"/>
        <v>0.20316274983527344</v>
      </c>
      <c r="H771" s="42">
        <f t="shared" si="73"/>
        <v>0.578125</v>
      </c>
      <c r="I771" s="42">
        <f t="shared" ref="I771:I834" si="74">VLOOKUP(_xlfn.PERCENTRANK.EXC(F$4:F$1200,F771),$M$4:$O$13,3,TRUE)</f>
        <v>1</v>
      </c>
      <c r="J771" s="42">
        <f t="shared" ref="J771:J834" si="75">VLOOKUP(H771,$M$17:$O$26,3,TRUE)</f>
        <v>6</v>
      </c>
      <c r="K771" s="42">
        <f t="shared" ref="K771:K834" si="76">IF(I771&gt;=$O$3,IF(J771&gt;=$O$16,4,1),IF(J771&gt;=$O$16,3,2))</f>
        <v>2</v>
      </c>
    </row>
    <row r="772" spans="1:11" x14ac:dyDescent="0.25">
      <c r="A772" s="45" t="s">
        <v>744</v>
      </c>
      <c r="B772" s="42">
        <v>18273</v>
      </c>
      <c r="C772" s="42">
        <v>18291</v>
      </c>
      <c r="D772" s="42">
        <v>18233</v>
      </c>
      <c r="E772" s="42">
        <v>18268</v>
      </c>
      <c r="F772" s="42">
        <f t="shared" ref="F772:F835" si="77">ABS(C772-D772)/B772*100</f>
        <v>0.31740819788759372</v>
      </c>
      <c r="G772" s="42">
        <f t="shared" ref="G772:G835" si="78">(E772-B772)/B772*100</f>
        <v>-2.7362775679964979E-2</v>
      </c>
      <c r="H772" s="42">
        <f t="shared" ref="H772:H835" si="79">ABS(G772/F772)</f>
        <v>8.6206896551724144E-2</v>
      </c>
      <c r="I772" s="42">
        <f t="shared" si="74"/>
        <v>1</v>
      </c>
      <c r="J772" s="42">
        <f t="shared" si="75"/>
        <v>1</v>
      </c>
      <c r="K772" s="42">
        <f t="shared" si="76"/>
        <v>2</v>
      </c>
    </row>
    <row r="773" spans="1:11" x14ac:dyDescent="0.25">
      <c r="A773" s="45" t="s">
        <v>745</v>
      </c>
      <c r="B773" s="42">
        <v>18216</v>
      </c>
      <c r="C773" s="42">
        <v>18263</v>
      </c>
      <c r="D773" s="42">
        <v>18180</v>
      </c>
      <c r="E773" s="42">
        <v>18192</v>
      </c>
      <c r="F773" s="42">
        <f t="shared" si="77"/>
        <v>0.45564339042599911</v>
      </c>
      <c r="G773" s="42">
        <f t="shared" si="78"/>
        <v>-0.13175230566534915</v>
      </c>
      <c r="H773" s="42">
        <f t="shared" si="79"/>
        <v>0.28915662650602414</v>
      </c>
      <c r="I773" s="42">
        <f t="shared" si="74"/>
        <v>1</v>
      </c>
      <c r="J773" s="42">
        <f t="shared" si="75"/>
        <v>3</v>
      </c>
      <c r="K773" s="42">
        <f t="shared" si="76"/>
        <v>2</v>
      </c>
    </row>
    <row r="774" spans="1:11" x14ac:dyDescent="0.25">
      <c r="A774" s="45" t="s">
        <v>746</v>
      </c>
      <c r="B774" s="42">
        <v>18075</v>
      </c>
      <c r="C774" s="42">
        <v>18140</v>
      </c>
      <c r="D774" s="42">
        <v>18059</v>
      </c>
      <c r="E774" s="42">
        <v>18130</v>
      </c>
      <c r="F774" s="42">
        <f t="shared" si="77"/>
        <v>0.44813278008298757</v>
      </c>
      <c r="G774" s="42">
        <f t="shared" si="78"/>
        <v>0.30428769017980639</v>
      </c>
      <c r="H774" s="42">
        <f t="shared" si="79"/>
        <v>0.67901234567901236</v>
      </c>
      <c r="I774" s="42">
        <f t="shared" si="74"/>
        <v>1</v>
      </c>
      <c r="J774" s="42">
        <f t="shared" si="75"/>
        <v>7</v>
      </c>
      <c r="K774" s="42">
        <f t="shared" si="76"/>
        <v>3</v>
      </c>
    </row>
    <row r="775" spans="1:11" x14ac:dyDescent="0.25">
      <c r="A775" s="45" t="s">
        <v>747</v>
      </c>
      <c r="B775" s="42">
        <v>17940</v>
      </c>
      <c r="C775" s="42">
        <v>17990</v>
      </c>
      <c r="D775" s="42">
        <v>17917</v>
      </c>
      <c r="E775" s="42">
        <v>17947</v>
      </c>
      <c r="F775" s="42">
        <f t="shared" si="77"/>
        <v>0.40691192865105907</v>
      </c>
      <c r="G775" s="42">
        <f t="shared" si="78"/>
        <v>3.9018952062430327E-2</v>
      </c>
      <c r="H775" s="42">
        <f t="shared" si="79"/>
        <v>9.5890410958904118E-2</v>
      </c>
      <c r="I775" s="42">
        <f t="shared" si="74"/>
        <v>1</v>
      </c>
      <c r="J775" s="42">
        <f t="shared" si="75"/>
        <v>1</v>
      </c>
      <c r="K775" s="42">
        <f t="shared" si="76"/>
        <v>2</v>
      </c>
    </row>
    <row r="776" spans="1:11" x14ac:dyDescent="0.25">
      <c r="A776" s="45" t="s">
        <v>748</v>
      </c>
      <c r="B776" s="42">
        <v>17954</v>
      </c>
      <c r="C776" s="42">
        <v>18010</v>
      </c>
      <c r="D776" s="42">
        <v>17950</v>
      </c>
      <c r="E776" s="42">
        <v>17996</v>
      </c>
      <c r="F776" s="42">
        <f t="shared" si="77"/>
        <v>0.33418736771750029</v>
      </c>
      <c r="G776" s="42">
        <f t="shared" si="78"/>
        <v>0.23393115740225021</v>
      </c>
      <c r="H776" s="42">
        <f t="shared" si="79"/>
        <v>0.7</v>
      </c>
      <c r="I776" s="42">
        <f t="shared" si="74"/>
        <v>1</v>
      </c>
      <c r="J776" s="42">
        <f t="shared" si="75"/>
        <v>8</v>
      </c>
      <c r="K776" s="42">
        <f t="shared" si="76"/>
        <v>3</v>
      </c>
    </row>
    <row r="777" spans="1:11" x14ac:dyDescent="0.25">
      <c r="A777" s="45" t="s">
        <v>749</v>
      </c>
      <c r="B777" s="42">
        <v>17833</v>
      </c>
      <c r="C777" s="42">
        <v>17952</v>
      </c>
      <c r="D777" s="42">
        <v>17822</v>
      </c>
      <c r="E777" s="42">
        <v>17950</v>
      </c>
      <c r="F777" s="42">
        <f t="shared" si="77"/>
        <v>0.72898558851567319</v>
      </c>
      <c r="G777" s="42">
        <f t="shared" si="78"/>
        <v>0.65608702966410593</v>
      </c>
      <c r="H777" s="42">
        <f t="shared" si="79"/>
        <v>0.9</v>
      </c>
      <c r="I777" s="42">
        <f t="shared" si="74"/>
        <v>4</v>
      </c>
      <c r="J777" s="42">
        <f t="shared" si="75"/>
        <v>10</v>
      </c>
      <c r="K777" s="42">
        <f t="shared" si="76"/>
        <v>3</v>
      </c>
    </row>
    <row r="778" spans="1:11" x14ac:dyDescent="0.25">
      <c r="A778" s="45" t="s">
        <v>750</v>
      </c>
      <c r="B778" s="42">
        <v>17812</v>
      </c>
      <c r="C778" s="42">
        <v>17848</v>
      </c>
      <c r="D778" s="42">
        <v>17762</v>
      </c>
      <c r="E778" s="42">
        <v>17848</v>
      </c>
      <c r="F778" s="42">
        <f t="shared" si="77"/>
        <v>0.48282057040197623</v>
      </c>
      <c r="G778" s="42">
        <f t="shared" si="78"/>
        <v>0.20211093644733885</v>
      </c>
      <c r="H778" s="42">
        <f t="shared" si="79"/>
        <v>0.41860465116279061</v>
      </c>
      <c r="I778" s="42">
        <f t="shared" si="74"/>
        <v>2</v>
      </c>
      <c r="J778" s="42">
        <f t="shared" si="75"/>
        <v>5</v>
      </c>
      <c r="K778" s="42">
        <f t="shared" si="76"/>
        <v>2</v>
      </c>
    </row>
    <row r="779" spans="1:11" x14ac:dyDescent="0.25">
      <c r="A779" s="45" t="s">
        <v>751</v>
      </c>
      <c r="B779" s="42">
        <v>17550</v>
      </c>
      <c r="C779" s="42">
        <v>17634</v>
      </c>
      <c r="D779" s="42">
        <v>17495</v>
      </c>
      <c r="E779" s="42">
        <v>17629</v>
      </c>
      <c r="F779" s="42">
        <f t="shared" si="77"/>
        <v>0.79202279202279202</v>
      </c>
      <c r="G779" s="42">
        <f t="shared" si="78"/>
        <v>0.45014245014245013</v>
      </c>
      <c r="H779" s="42">
        <f t="shared" si="79"/>
        <v>0.56834532374100721</v>
      </c>
      <c r="I779" s="42">
        <f t="shared" si="74"/>
        <v>5</v>
      </c>
      <c r="J779" s="42">
        <f t="shared" si="75"/>
        <v>6</v>
      </c>
      <c r="K779" s="42">
        <f t="shared" si="76"/>
        <v>2</v>
      </c>
    </row>
    <row r="780" spans="1:11" x14ac:dyDescent="0.25">
      <c r="A780" s="45" t="s">
        <v>752</v>
      </c>
      <c r="B780" s="42">
        <v>17786</v>
      </c>
      <c r="C780" s="42">
        <v>17808</v>
      </c>
      <c r="D780" s="42">
        <v>17731</v>
      </c>
      <c r="E780" s="42">
        <v>17755</v>
      </c>
      <c r="F780" s="42">
        <f t="shared" si="77"/>
        <v>0.43292477229281456</v>
      </c>
      <c r="G780" s="42">
        <f t="shared" si="78"/>
        <v>-0.17429438884515913</v>
      </c>
      <c r="H780" s="42">
        <f t="shared" si="79"/>
        <v>0.40259740259740262</v>
      </c>
      <c r="I780" s="42">
        <f t="shared" si="74"/>
        <v>1</v>
      </c>
      <c r="J780" s="42">
        <f t="shared" si="75"/>
        <v>5</v>
      </c>
      <c r="K780" s="42">
        <f t="shared" si="76"/>
        <v>2</v>
      </c>
    </row>
    <row r="781" spans="1:11" x14ac:dyDescent="0.25">
      <c r="A781" s="45" t="s">
        <v>753</v>
      </c>
      <c r="B781" s="42">
        <v>17813</v>
      </c>
      <c r="C781" s="42">
        <v>17850</v>
      </c>
      <c r="D781" s="42">
        <v>17675</v>
      </c>
      <c r="E781" s="42">
        <v>17705</v>
      </c>
      <c r="F781" s="42">
        <f t="shared" si="77"/>
        <v>0.98242856340874629</v>
      </c>
      <c r="G781" s="42">
        <f t="shared" si="78"/>
        <v>-0.60629877056082637</v>
      </c>
      <c r="H781" s="42">
        <f t="shared" si="79"/>
        <v>0.61714285714285722</v>
      </c>
      <c r="I781" s="42">
        <f t="shared" si="74"/>
        <v>5</v>
      </c>
      <c r="J781" s="42">
        <f t="shared" si="75"/>
        <v>7</v>
      </c>
      <c r="K781" s="42">
        <f t="shared" si="76"/>
        <v>3</v>
      </c>
    </row>
    <row r="782" spans="1:11" x14ac:dyDescent="0.25">
      <c r="A782" s="45" t="s">
        <v>754</v>
      </c>
      <c r="B782" s="42">
        <v>17581</v>
      </c>
      <c r="C782" s="42">
        <v>17748</v>
      </c>
      <c r="D782" s="42">
        <v>17530</v>
      </c>
      <c r="E782" s="42">
        <v>17744</v>
      </c>
      <c r="F782" s="42">
        <f t="shared" si="77"/>
        <v>1.2399749729821967</v>
      </c>
      <c r="G782" s="42">
        <f t="shared" si="78"/>
        <v>0.92713725044081685</v>
      </c>
      <c r="H782" s="42">
        <f t="shared" si="79"/>
        <v>0.74770642201834869</v>
      </c>
      <c r="I782" s="42">
        <f t="shared" si="74"/>
        <v>7</v>
      </c>
      <c r="J782" s="42">
        <f t="shared" si="75"/>
        <v>8</v>
      </c>
      <c r="K782" s="42">
        <f t="shared" si="76"/>
        <v>4</v>
      </c>
    </row>
    <row r="783" spans="1:11" x14ac:dyDescent="0.25">
      <c r="A783" s="45" t="s">
        <v>755</v>
      </c>
      <c r="B783" s="42">
        <v>17590</v>
      </c>
      <c r="C783" s="42">
        <v>17614</v>
      </c>
      <c r="D783" s="42">
        <v>17501</v>
      </c>
      <c r="E783" s="42">
        <v>17551</v>
      </c>
      <c r="F783" s="42">
        <f t="shared" si="77"/>
        <v>0.64241046048891415</v>
      </c>
      <c r="G783" s="42">
        <f t="shared" si="78"/>
        <v>-0.22171688459351907</v>
      </c>
      <c r="H783" s="42">
        <f t="shared" si="79"/>
        <v>0.3451327433628319</v>
      </c>
      <c r="I783" s="42">
        <f t="shared" si="74"/>
        <v>3</v>
      </c>
      <c r="J783" s="42">
        <f t="shared" si="75"/>
        <v>4</v>
      </c>
      <c r="K783" s="42">
        <f t="shared" si="76"/>
        <v>2</v>
      </c>
    </row>
    <row r="784" spans="1:11" x14ac:dyDescent="0.25">
      <c r="A784" s="45" t="s">
        <v>756</v>
      </c>
      <c r="B784" s="42">
        <v>17765</v>
      </c>
      <c r="C784" s="42">
        <v>17793</v>
      </c>
      <c r="D784" s="42">
        <v>17652</v>
      </c>
      <c r="E784" s="42">
        <v>17653</v>
      </c>
      <c r="F784" s="42">
        <f t="shared" si="77"/>
        <v>0.79369546861806917</v>
      </c>
      <c r="G784" s="42">
        <f t="shared" si="78"/>
        <v>-0.63045313819307625</v>
      </c>
      <c r="H784" s="42">
        <f t="shared" si="79"/>
        <v>0.79432624113475181</v>
      </c>
      <c r="I784" s="42">
        <f t="shared" si="74"/>
        <v>5</v>
      </c>
      <c r="J784" s="42">
        <f t="shared" si="75"/>
        <v>8</v>
      </c>
      <c r="K784" s="42">
        <f t="shared" si="76"/>
        <v>3</v>
      </c>
    </row>
    <row r="785" spans="1:11" x14ac:dyDescent="0.25">
      <c r="A785" s="45" t="s">
        <v>757</v>
      </c>
      <c r="B785" s="42">
        <v>17824</v>
      </c>
      <c r="C785" s="42">
        <v>17875</v>
      </c>
      <c r="D785" s="42">
        <v>17775</v>
      </c>
      <c r="E785" s="42">
        <v>17859</v>
      </c>
      <c r="F785" s="42">
        <f t="shared" si="77"/>
        <v>0.56104129263913827</v>
      </c>
      <c r="G785" s="42">
        <f t="shared" si="78"/>
        <v>0.19636445242369838</v>
      </c>
      <c r="H785" s="42">
        <f t="shared" si="79"/>
        <v>0.35</v>
      </c>
      <c r="I785" s="42">
        <f t="shared" si="74"/>
        <v>2</v>
      </c>
      <c r="J785" s="42">
        <f t="shared" si="75"/>
        <v>4</v>
      </c>
      <c r="K785" s="42">
        <f t="shared" si="76"/>
        <v>2</v>
      </c>
    </row>
    <row r="786" spans="1:11" x14ac:dyDescent="0.25">
      <c r="A786" s="45" t="s">
        <v>758</v>
      </c>
      <c r="B786" s="42">
        <v>17915</v>
      </c>
      <c r="C786" s="42">
        <v>17940</v>
      </c>
      <c r="D786" s="42">
        <v>17824</v>
      </c>
      <c r="E786" s="42">
        <v>17846</v>
      </c>
      <c r="F786" s="42">
        <f t="shared" si="77"/>
        <v>0.64750209321797381</v>
      </c>
      <c r="G786" s="42">
        <f t="shared" si="78"/>
        <v>-0.38515210717276027</v>
      </c>
      <c r="H786" s="42">
        <f t="shared" si="79"/>
        <v>0.59482758620689657</v>
      </c>
      <c r="I786" s="42">
        <f t="shared" si="74"/>
        <v>3</v>
      </c>
      <c r="J786" s="42">
        <f t="shared" si="75"/>
        <v>6</v>
      </c>
      <c r="K786" s="42">
        <f t="shared" si="76"/>
        <v>2</v>
      </c>
    </row>
    <row r="787" spans="1:11" x14ac:dyDescent="0.25">
      <c r="A787" s="45" t="s">
        <v>759</v>
      </c>
      <c r="B787" s="42">
        <v>17849</v>
      </c>
      <c r="C787" s="42">
        <v>17919</v>
      </c>
      <c r="D787" s="42">
        <v>17841</v>
      </c>
      <c r="E787" s="42">
        <v>17916</v>
      </c>
      <c r="F787" s="42">
        <f t="shared" si="77"/>
        <v>0.43699927166788055</v>
      </c>
      <c r="G787" s="42">
        <f t="shared" si="78"/>
        <v>0.37537116925317943</v>
      </c>
      <c r="H787" s="42">
        <f t="shared" si="79"/>
        <v>0.85897435897435892</v>
      </c>
      <c r="I787" s="42">
        <f t="shared" si="74"/>
        <v>1</v>
      </c>
      <c r="J787" s="42">
        <f t="shared" si="75"/>
        <v>9</v>
      </c>
      <c r="K787" s="42">
        <f t="shared" si="76"/>
        <v>3</v>
      </c>
    </row>
    <row r="788" spans="1:11" x14ac:dyDescent="0.25">
      <c r="A788" s="45" t="s">
        <v>760</v>
      </c>
      <c r="B788" s="42">
        <v>17805</v>
      </c>
      <c r="C788" s="42">
        <v>17937</v>
      </c>
      <c r="D788" s="42">
        <v>17781</v>
      </c>
      <c r="E788" s="42">
        <v>17927</v>
      </c>
      <c r="F788" s="42">
        <f t="shared" si="77"/>
        <v>0.87615838247683231</v>
      </c>
      <c r="G788" s="42">
        <f t="shared" si="78"/>
        <v>0.68520078629598424</v>
      </c>
      <c r="H788" s="42">
        <f t="shared" si="79"/>
        <v>0.78205128205128205</v>
      </c>
      <c r="I788" s="42">
        <f t="shared" si="74"/>
        <v>5</v>
      </c>
      <c r="J788" s="42">
        <f t="shared" si="75"/>
        <v>8</v>
      </c>
      <c r="K788" s="42">
        <f t="shared" si="76"/>
        <v>3</v>
      </c>
    </row>
    <row r="789" spans="1:11" x14ac:dyDescent="0.25">
      <c r="A789" s="45" t="s">
        <v>761</v>
      </c>
      <c r="B789" s="42">
        <v>17678</v>
      </c>
      <c r="C789" s="42">
        <v>17717</v>
      </c>
      <c r="D789" s="42">
        <v>17602</v>
      </c>
      <c r="E789" s="42">
        <v>17710</v>
      </c>
      <c r="F789" s="42">
        <f t="shared" si="77"/>
        <v>0.65052607761058945</v>
      </c>
      <c r="G789" s="42">
        <f t="shared" si="78"/>
        <v>0.1810159520307727</v>
      </c>
      <c r="H789" s="42">
        <f t="shared" si="79"/>
        <v>0.27826086956521734</v>
      </c>
      <c r="I789" s="42">
        <f t="shared" si="74"/>
        <v>3</v>
      </c>
      <c r="J789" s="42">
        <f t="shared" si="75"/>
        <v>3</v>
      </c>
      <c r="K789" s="42">
        <f t="shared" si="76"/>
        <v>2</v>
      </c>
    </row>
    <row r="790" spans="1:11" x14ac:dyDescent="0.25">
      <c r="A790" s="45" t="s">
        <v>762</v>
      </c>
      <c r="B790" s="42">
        <v>17707</v>
      </c>
      <c r="C790" s="42">
        <v>17728</v>
      </c>
      <c r="D790" s="42">
        <v>17555</v>
      </c>
      <c r="E790" s="42">
        <v>17623</v>
      </c>
      <c r="F790" s="42">
        <f t="shared" si="77"/>
        <v>0.97701473993335974</v>
      </c>
      <c r="G790" s="42">
        <f t="shared" si="78"/>
        <v>-0.47438865985203593</v>
      </c>
      <c r="H790" s="42">
        <f t="shared" si="79"/>
        <v>0.48554913294797686</v>
      </c>
      <c r="I790" s="42">
        <f t="shared" si="74"/>
        <v>5</v>
      </c>
      <c r="J790" s="42">
        <f t="shared" si="75"/>
        <v>5</v>
      </c>
      <c r="K790" s="42">
        <f t="shared" si="76"/>
        <v>2</v>
      </c>
    </row>
    <row r="791" spans="1:11" x14ac:dyDescent="0.25">
      <c r="A791" s="45" t="s">
        <v>763</v>
      </c>
      <c r="B791" s="42">
        <v>17742</v>
      </c>
      <c r="C791" s="42">
        <v>17775</v>
      </c>
      <c r="D791" s="42">
        <v>17658</v>
      </c>
      <c r="E791" s="42">
        <v>17738</v>
      </c>
      <c r="F791" s="42">
        <f t="shared" si="77"/>
        <v>0.65945214744673653</v>
      </c>
      <c r="G791" s="42">
        <f t="shared" si="78"/>
        <v>-2.2545372562281594E-2</v>
      </c>
      <c r="H791" s="42">
        <f t="shared" si="79"/>
        <v>3.4188034188034191E-2</v>
      </c>
      <c r="I791" s="42">
        <f t="shared" si="74"/>
        <v>3</v>
      </c>
      <c r="J791" s="42">
        <f t="shared" si="75"/>
        <v>1</v>
      </c>
      <c r="K791" s="42">
        <f t="shared" si="76"/>
        <v>2</v>
      </c>
    </row>
    <row r="792" spans="1:11" x14ac:dyDescent="0.25">
      <c r="A792" s="45" t="s">
        <v>764</v>
      </c>
      <c r="B792" s="42">
        <v>17590</v>
      </c>
      <c r="C792" s="42">
        <v>17702</v>
      </c>
      <c r="D792" s="42">
        <v>17501</v>
      </c>
      <c r="E792" s="42">
        <v>17505</v>
      </c>
      <c r="F792" s="42">
        <f t="shared" si="77"/>
        <v>1.1426947129050595</v>
      </c>
      <c r="G792" s="42">
        <f t="shared" si="78"/>
        <v>-0.48322910744741332</v>
      </c>
      <c r="H792" s="42">
        <f t="shared" si="79"/>
        <v>0.42288557213930356</v>
      </c>
      <c r="I792" s="42">
        <f t="shared" si="74"/>
        <v>7</v>
      </c>
      <c r="J792" s="42">
        <f t="shared" si="75"/>
        <v>5</v>
      </c>
      <c r="K792" s="42">
        <f t="shared" si="76"/>
        <v>1</v>
      </c>
    </row>
    <row r="793" spans="1:11" x14ac:dyDescent="0.25">
      <c r="A793" s="45" t="s">
        <v>765</v>
      </c>
      <c r="B793" s="42">
        <v>17291</v>
      </c>
      <c r="C793" s="42">
        <v>17400</v>
      </c>
      <c r="D793" s="42">
        <v>17209</v>
      </c>
      <c r="E793" s="42">
        <v>17290</v>
      </c>
      <c r="F793" s="42">
        <f t="shared" si="77"/>
        <v>1.1046209010467873</v>
      </c>
      <c r="G793" s="42">
        <f t="shared" si="78"/>
        <v>-5.7833555028627614E-3</v>
      </c>
      <c r="H793" s="42">
        <f t="shared" si="79"/>
        <v>5.235602094240838E-3</v>
      </c>
      <c r="I793" s="42">
        <f t="shared" si="74"/>
        <v>6</v>
      </c>
      <c r="J793" s="42">
        <f t="shared" si="75"/>
        <v>1</v>
      </c>
      <c r="K793" s="42">
        <f t="shared" si="76"/>
        <v>1</v>
      </c>
    </row>
    <row r="794" spans="1:11" x14ac:dyDescent="0.25">
      <c r="A794" s="45" t="s">
        <v>766</v>
      </c>
      <c r="B794" s="42">
        <v>17368</v>
      </c>
      <c r="C794" s="42">
        <v>17410</v>
      </c>
      <c r="D794" s="42">
        <v>17295</v>
      </c>
      <c r="E794" s="42">
        <v>17391</v>
      </c>
      <c r="F794" s="42">
        <f t="shared" si="77"/>
        <v>0.66213726393367112</v>
      </c>
      <c r="G794" s="42">
        <f t="shared" si="78"/>
        <v>0.13242745278673421</v>
      </c>
      <c r="H794" s="42">
        <f t="shared" si="79"/>
        <v>0.19999999999999998</v>
      </c>
      <c r="I794" s="42">
        <f t="shared" si="74"/>
        <v>3</v>
      </c>
      <c r="J794" s="42">
        <f t="shared" si="75"/>
        <v>2</v>
      </c>
      <c r="K794" s="42">
        <f t="shared" si="76"/>
        <v>2</v>
      </c>
    </row>
    <row r="795" spans="1:11" x14ac:dyDescent="0.25">
      <c r="A795" s="45" t="s">
        <v>767</v>
      </c>
      <c r="B795" s="42">
        <v>17321</v>
      </c>
      <c r="C795" s="42">
        <v>17338</v>
      </c>
      <c r="D795" s="42">
        <v>17065</v>
      </c>
      <c r="E795" s="42">
        <v>17075</v>
      </c>
      <c r="F795" s="42">
        <f t="shared" si="77"/>
        <v>1.5761214710467062</v>
      </c>
      <c r="G795" s="42">
        <f t="shared" si="78"/>
        <v>-1.4202413255585706</v>
      </c>
      <c r="H795" s="42">
        <f t="shared" si="79"/>
        <v>0.90109890109890123</v>
      </c>
      <c r="I795" s="42">
        <f t="shared" si="74"/>
        <v>9</v>
      </c>
      <c r="J795" s="42">
        <f t="shared" si="75"/>
        <v>10</v>
      </c>
      <c r="K795" s="42">
        <f t="shared" si="76"/>
        <v>4</v>
      </c>
    </row>
    <row r="796" spans="1:11" x14ac:dyDescent="0.25">
      <c r="A796" s="45" t="s">
        <v>768</v>
      </c>
      <c r="B796" s="42">
        <v>17667</v>
      </c>
      <c r="C796" s="42">
        <v>17676</v>
      </c>
      <c r="D796" s="42">
        <v>17617</v>
      </c>
      <c r="E796" s="42">
        <v>17654</v>
      </c>
      <c r="F796" s="42">
        <f t="shared" si="77"/>
        <v>0.33395596309503595</v>
      </c>
      <c r="G796" s="42">
        <f t="shared" si="78"/>
        <v>-7.358351729212656E-2</v>
      </c>
      <c r="H796" s="42">
        <f t="shared" si="79"/>
        <v>0.22033898305084745</v>
      </c>
      <c r="I796" s="42">
        <f t="shared" si="74"/>
        <v>1</v>
      </c>
      <c r="J796" s="42">
        <f t="shared" si="75"/>
        <v>3</v>
      </c>
      <c r="K796" s="42">
        <f t="shared" si="76"/>
        <v>2</v>
      </c>
    </row>
    <row r="797" spans="1:11" x14ac:dyDescent="0.25">
      <c r="A797" s="45" t="s">
        <v>769</v>
      </c>
      <c r="B797" s="42">
        <v>17694</v>
      </c>
      <c r="C797" s="42">
        <v>17718</v>
      </c>
      <c r="D797" s="42">
        <v>17589</v>
      </c>
      <c r="E797" s="42">
        <v>17697</v>
      </c>
      <c r="F797" s="42">
        <f t="shared" si="77"/>
        <v>0.7290606985418786</v>
      </c>
      <c r="G797" s="42">
        <f t="shared" si="78"/>
        <v>1.69548999660902E-2</v>
      </c>
      <c r="H797" s="42">
        <f t="shared" si="79"/>
        <v>2.3255813953488372E-2</v>
      </c>
      <c r="I797" s="42">
        <f t="shared" si="74"/>
        <v>4</v>
      </c>
      <c r="J797" s="42">
        <f t="shared" si="75"/>
        <v>1</v>
      </c>
      <c r="K797" s="42">
        <f t="shared" si="76"/>
        <v>2</v>
      </c>
    </row>
    <row r="798" spans="1:11" x14ac:dyDescent="0.25">
      <c r="A798" s="45" t="s">
        <v>770</v>
      </c>
      <c r="B798" s="42">
        <v>17658</v>
      </c>
      <c r="C798" s="42">
        <v>17695</v>
      </c>
      <c r="D798" s="42">
        <v>17557</v>
      </c>
      <c r="E798" s="42">
        <v>17622</v>
      </c>
      <c r="F798" s="42">
        <f t="shared" si="77"/>
        <v>0.7815154604145429</v>
      </c>
      <c r="G798" s="42">
        <f t="shared" si="78"/>
        <v>-0.20387359836901123</v>
      </c>
      <c r="H798" s="42">
        <f t="shared" si="79"/>
        <v>0.26086956521739135</v>
      </c>
      <c r="I798" s="42">
        <f t="shared" si="74"/>
        <v>4</v>
      </c>
      <c r="J798" s="42">
        <f t="shared" si="75"/>
        <v>3</v>
      </c>
      <c r="K798" s="42">
        <f t="shared" si="76"/>
        <v>2</v>
      </c>
    </row>
    <row r="799" spans="1:11" x14ac:dyDescent="0.25">
      <c r="A799" s="45" t="s">
        <v>771</v>
      </c>
      <c r="B799" s="42">
        <v>17838</v>
      </c>
      <c r="C799" s="42">
        <v>17889</v>
      </c>
      <c r="D799" s="42">
        <v>17740</v>
      </c>
      <c r="E799" s="42">
        <v>17751</v>
      </c>
      <c r="F799" s="42">
        <f t="shared" si="77"/>
        <v>0.83529543670815121</v>
      </c>
      <c r="G799" s="42">
        <f t="shared" si="78"/>
        <v>-0.48772283888328288</v>
      </c>
      <c r="H799" s="42">
        <f t="shared" si="79"/>
        <v>0.58389261744966436</v>
      </c>
      <c r="I799" s="42">
        <f t="shared" si="74"/>
        <v>5</v>
      </c>
      <c r="J799" s="42">
        <f t="shared" si="75"/>
        <v>6</v>
      </c>
      <c r="K799" s="42">
        <f t="shared" si="76"/>
        <v>2</v>
      </c>
    </row>
    <row r="800" spans="1:11" x14ac:dyDescent="0.25">
      <c r="A800" s="45" t="s">
        <v>772</v>
      </c>
      <c r="B800" s="42">
        <v>17850</v>
      </c>
      <c r="C800" s="42">
        <v>17852</v>
      </c>
      <c r="D800" s="42">
        <v>17724</v>
      </c>
      <c r="E800" s="42">
        <v>17780</v>
      </c>
      <c r="F800" s="42">
        <f t="shared" si="77"/>
        <v>0.71708683473389356</v>
      </c>
      <c r="G800" s="42">
        <f t="shared" si="78"/>
        <v>-0.39215686274509803</v>
      </c>
      <c r="H800" s="42">
        <f t="shared" si="79"/>
        <v>0.546875</v>
      </c>
      <c r="I800" s="42">
        <f t="shared" si="74"/>
        <v>4</v>
      </c>
      <c r="J800" s="42">
        <f t="shared" si="75"/>
        <v>6</v>
      </c>
      <c r="K800" s="42">
        <f t="shared" si="76"/>
        <v>2</v>
      </c>
    </row>
    <row r="801" spans="1:11" x14ac:dyDescent="0.25">
      <c r="A801" s="45" t="s">
        <v>773</v>
      </c>
      <c r="B801" s="42">
        <v>17857</v>
      </c>
      <c r="C801" s="42">
        <v>17919</v>
      </c>
      <c r="D801" s="42">
        <v>17836</v>
      </c>
      <c r="E801" s="42">
        <v>17919</v>
      </c>
      <c r="F801" s="42">
        <f t="shared" si="77"/>
        <v>0.46480371842974749</v>
      </c>
      <c r="G801" s="42">
        <f t="shared" si="78"/>
        <v>0.34720277762222096</v>
      </c>
      <c r="H801" s="42">
        <f t="shared" si="79"/>
        <v>0.74698795180722877</v>
      </c>
      <c r="I801" s="42">
        <f t="shared" si="74"/>
        <v>1</v>
      </c>
      <c r="J801" s="42">
        <f t="shared" si="75"/>
        <v>8</v>
      </c>
      <c r="K801" s="42">
        <f t="shared" si="76"/>
        <v>3</v>
      </c>
    </row>
    <row r="802" spans="1:11" x14ac:dyDescent="0.25">
      <c r="A802" s="45" t="s">
        <v>774</v>
      </c>
      <c r="B802" s="42">
        <v>17758</v>
      </c>
      <c r="C802" s="42">
        <v>17798</v>
      </c>
      <c r="D802" s="42">
        <v>17743</v>
      </c>
      <c r="E802" s="42">
        <v>17765</v>
      </c>
      <c r="F802" s="42">
        <f t="shared" si="77"/>
        <v>0.30971956301385289</v>
      </c>
      <c r="G802" s="42">
        <f t="shared" si="78"/>
        <v>3.9418853474490367E-2</v>
      </c>
      <c r="H802" s="42">
        <f t="shared" si="79"/>
        <v>0.12727272727272726</v>
      </c>
      <c r="I802" s="42">
        <f t="shared" si="74"/>
        <v>1</v>
      </c>
      <c r="J802" s="42">
        <f t="shared" si="75"/>
        <v>2</v>
      </c>
      <c r="K802" s="42">
        <f t="shared" si="76"/>
        <v>2</v>
      </c>
    </row>
    <row r="803" spans="1:11" x14ac:dyDescent="0.25">
      <c r="A803" s="45" t="s">
        <v>775</v>
      </c>
      <c r="B803" s="42">
        <v>17712</v>
      </c>
      <c r="C803" s="42">
        <v>17744</v>
      </c>
      <c r="D803" s="42">
        <v>17698</v>
      </c>
      <c r="E803" s="42">
        <v>17742</v>
      </c>
      <c r="F803" s="42">
        <f t="shared" si="77"/>
        <v>0.25971093044263777</v>
      </c>
      <c r="G803" s="42">
        <f t="shared" si="78"/>
        <v>0.16937669376693767</v>
      </c>
      <c r="H803" s="42">
        <f t="shared" si="79"/>
        <v>0.65217391304347827</v>
      </c>
      <c r="I803" s="42">
        <f t="shared" si="74"/>
        <v>1</v>
      </c>
      <c r="J803" s="42">
        <f t="shared" si="75"/>
        <v>7</v>
      </c>
      <c r="K803" s="42">
        <f t="shared" si="76"/>
        <v>3</v>
      </c>
    </row>
    <row r="804" spans="1:11" x14ac:dyDescent="0.25">
      <c r="A804" s="45" t="s">
        <v>776</v>
      </c>
      <c r="B804" s="42">
        <v>17665</v>
      </c>
      <c r="C804" s="42">
        <v>17719</v>
      </c>
      <c r="D804" s="42">
        <v>17637</v>
      </c>
      <c r="E804" s="42">
        <v>17649</v>
      </c>
      <c r="F804" s="42">
        <f t="shared" si="77"/>
        <v>0.4641947353523917</v>
      </c>
      <c r="G804" s="42">
        <f t="shared" si="78"/>
        <v>-9.057458250778376E-2</v>
      </c>
      <c r="H804" s="42">
        <f t="shared" si="79"/>
        <v>0.19512195121951223</v>
      </c>
      <c r="I804" s="42">
        <f t="shared" si="74"/>
        <v>1</v>
      </c>
      <c r="J804" s="42">
        <f t="shared" si="75"/>
        <v>2</v>
      </c>
      <c r="K804" s="42">
        <f t="shared" si="76"/>
        <v>2</v>
      </c>
    </row>
    <row r="805" spans="1:11" x14ac:dyDescent="0.25">
      <c r="A805" s="45" t="s">
        <v>777</v>
      </c>
      <c r="B805" s="42">
        <v>17540</v>
      </c>
      <c r="C805" s="42">
        <v>17612</v>
      </c>
      <c r="D805" s="42">
        <v>17520</v>
      </c>
      <c r="E805" s="42">
        <v>17597</v>
      </c>
      <c r="F805" s="42">
        <f t="shared" si="77"/>
        <v>0.52451539338654496</v>
      </c>
      <c r="G805" s="42">
        <f t="shared" si="78"/>
        <v>0.32497149372862028</v>
      </c>
      <c r="H805" s="42">
        <f t="shared" si="79"/>
        <v>0.61956521739130443</v>
      </c>
      <c r="I805" s="42">
        <f t="shared" si="74"/>
        <v>2</v>
      </c>
      <c r="J805" s="42">
        <f t="shared" si="75"/>
        <v>7</v>
      </c>
      <c r="K805" s="42">
        <f t="shared" si="76"/>
        <v>3</v>
      </c>
    </row>
    <row r="806" spans="1:11" x14ac:dyDescent="0.25">
      <c r="A806" s="45" t="s">
        <v>778</v>
      </c>
      <c r="B806" s="42">
        <v>17485</v>
      </c>
      <c r="C806" s="42">
        <v>17560</v>
      </c>
      <c r="D806" s="42">
        <v>17462</v>
      </c>
      <c r="E806" s="42">
        <v>17520</v>
      </c>
      <c r="F806" s="42">
        <f t="shared" si="77"/>
        <v>0.56048041178152708</v>
      </c>
      <c r="G806" s="42">
        <f t="shared" si="78"/>
        <v>0.20017157563625965</v>
      </c>
      <c r="H806" s="42">
        <f t="shared" si="79"/>
        <v>0.3571428571428571</v>
      </c>
      <c r="I806" s="42">
        <f t="shared" si="74"/>
        <v>2</v>
      </c>
      <c r="J806" s="42">
        <f t="shared" si="75"/>
        <v>4</v>
      </c>
      <c r="K806" s="42">
        <f t="shared" si="76"/>
        <v>2</v>
      </c>
    </row>
    <row r="807" spans="1:11" x14ac:dyDescent="0.25">
      <c r="A807" s="45" t="s">
        <v>779</v>
      </c>
      <c r="B807" s="42">
        <v>17573</v>
      </c>
      <c r="C807" s="42">
        <v>17627</v>
      </c>
      <c r="D807" s="42">
        <v>17423</v>
      </c>
      <c r="E807" s="42">
        <v>17437</v>
      </c>
      <c r="F807" s="42">
        <f t="shared" si="77"/>
        <v>1.1608717919535652</v>
      </c>
      <c r="G807" s="42">
        <f t="shared" si="78"/>
        <v>-0.77391452796904348</v>
      </c>
      <c r="H807" s="42">
        <f t="shared" si="79"/>
        <v>0.66666666666666674</v>
      </c>
      <c r="I807" s="42">
        <f t="shared" si="74"/>
        <v>7</v>
      </c>
      <c r="J807" s="42">
        <f t="shared" si="75"/>
        <v>7</v>
      </c>
      <c r="K807" s="42">
        <f t="shared" si="76"/>
        <v>4</v>
      </c>
    </row>
    <row r="808" spans="1:11" x14ac:dyDescent="0.25">
      <c r="A808" s="45" t="s">
        <v>780</v>
      </c>
      <c r="B808" s="42">
        <v>17560</v>
      </c>
      <c r="C808" s="42">
        <v>17633</v>
      </c>
      <c r="D808" s="42">
        <v>17537</v>
      </c>
      <c r="E808" s="42">
        <v>17554</v>
      </c>
      <c r="F808" s="42">
        <f t="shared" si="77"/>
        <v>0.54669703872437359</v>
      </c>
      <c r="G808" s="42">
        <f t="shared" si="78"/>
        <v>-3.4168564920273349E-2</v>
      </c>
      <c r="H808" s="42">
        <f t="shared" si="79"/>
        <v>6.25E-2</v>
      </c>
      <c r="I808" s="42">
        <f t="shared" si="74"/>
        <v>2</v>
      </c>
      <c r="J808" s="42">
        <f t="shared" si="75"/>
        <v>1</v>
      </c>
      <c r="K808" s="42">
        <f t="shared" si="76"/>
        <v>2</v>
      </c>
    </row>
    <row r="809" spans="1:11" x14ac:dyDescent="0.25">
      <c r="A809" s="45" t="s">
        <v>781</v>
      </c>
      <c r="B809" s="42">
        <v>17421</v>
      </c>
      <c r="C809" s="42">
        <v>17529</v>
      </c>
      <c r="D809" s="42">
        <v>17415</v>
      </c>
      <c r="E809" s="42">
        <v>17517</v>
      </c>
      <c r="F809" s="42">
        <f t="shared" si="77"/>
        <v>0.65438264163940074</v>
      </c>
      <c r="G809" s="42">
        <f t="shared" si="78"/>
        <v>0.55105906664370585</v>
      </c>
      <c r="H809" s="42">
        <f t="shared" si="79"/>
        <v>0.84210526315789469</v>
      </c>
      <c r="I809" s="42">
        <f t="shared" si="74"/>
        <v>3</v>
      </c>
      <c r="J809" s="42">
        <f t="shared" si="75"/>
        <v>9</v>
      </c>
      <c r="K809" s="42">
        <f t="shared" si="76"/>
        <v>3</v>
      </c>
    </row>
    <row r="810" spans="1:11" x14ac:dyDescent="0.25">
      <c r="A810" s="45" t="s">
        <v>782</v>
      </c>
      <c r="B810" s="42">
        <v>17274</v>
      </c>
      <c r="C810" s="42">
        <v>17350</v>
      </c>
      <c r="D810" s="42">
        <v>17241</v>
      </c>
      <c r="E810" s="42">
        <v>17297</v>
      </c>
      <c r="F810" s="42">
        <f t="shared" si="77"/>
        <v>0.63100613638995018</v>
      </c>
      <c r="G810" s="42">
        <f t="shared" si="78"/>
        <v>0.13314808382540233</v>
      </c>
      <c r="H810" s="42">
        <f t="shared" si="79"/>
        <v>0.21100917431192662</v>
      </c>
      <c r="I810" s="42">
        <f t="shared" si="74"/>
        <v>3</v>
      </c>
      <c r="J810" s="42">
        <f t="shared" si="75"/>
        <v>3</v>
      </c>
      <c r="K810" s="42">
        <f t="shared" si="76"/>
        <v>2</v>
      </c>
    </row>
    <row r="811" spans="1:11" x14ac:dyDescent="0.25">
      <c r="A811" s="45" t="s">
        <v>783</v>
      </c>
      <c r="B811" s="42">
        <v>17067</v>
      </c>
      <c r="C811" s="42">
        <v>17195</v>
      </c>
      <c r="D811" s="42">
        <v>17059</v>
      </c>
      <c r="E811" s="42">
        <v>17191</v>
      </c>
      <c r="F811" s="42">
        <f t="shared" si="77"/>
        <v>0.79685943633913403</v>
      </c>
      <c r="G811" s="42">
        <f t="shared" si="78"/>
        <v>0.72654830960332806</v>
      </c>
      <c r="H811" s="42">
        <f t="shared" si="79"/>
        <v>0.91176470588235292</v>
      </c>
      <c r="I811" s="42">
        <f t="shared" si="74"/>
        <v>5</v>
      </c>
      <c r="J811" s="42">
        <f t="shared" si="75"/>
        <v>10</v>
      </c>
      <c r="K811" s="42">
        <f t="shared" si="76"/>
        <v>3</v>
      </c>
    </row>
    <row r="812" spans="1:11" x14ac:dyDescent="0.25">
      <c r="A812" s="45" t="s">
        <v>784</v>
      </c>
      <c r="B812" s="42">
        <v>17102</v>
      </c>
      <c r="C812" s="42">
        <v>17232</v>
      </c>
      <c r="D812" s="42">
        <v>17062</v>
      </c>
      <c r="E812" s="42">
        <v>17218</v>
      </c>
      <c r="F812" s="42">
        <f t="shared" si="77"/>
        <v>0.99403578528827041</v>
      </c>
      <c r="G812" s="42">
        <f t="shared" si="78"/>
        <v>0.67828324172611387</v>
      </c>
      <c r="H812" s="42">
        <f t="shared" si="79"/>
        <v>0.6823529411764705</v>
      </c>
      <c r="I812" s="42">
        <f t="shared" si="74"/>
        <v>5</v>
      </c>
      <c r="J812" s="42">
        <f t="shared" si="75"/>
        <v>7</v>
      </c>
      <c r="K812" s="42">
        <f t="shared" si="76"/>
        <v>3</v>
      </c>
    </row>
    <row r="813" spans="1:11" x14ac:dyDescent="0.25">
      <c r="A813" s="45" t="s">
        <v>785</v>
      </c>
      <c r="B813" s="42">
        <v>17047</v>
      </c>
      <c r="C813" s="42">
        <v>17112</v>
      </c>
      <c r="D813" s="42">
        <v>17023</v>
      </c>
      <c r="E813" s="42">
        <v>17111</v>
      </c>
      <c r="F813" s="42">
        <f t="shared" si="77"/>
        <v>0.52208599753622342</v>
      </c>
      <c r="G813" s="42">
        <f t="shared" si="78"/>
        <v>0.37543262744177858</v>
      </c>
      <c r="H813" s="42">
        <f t="shared" si="79"/>
        <v>0.71910112359550549</v>
      </c>
      <c r="I813" s="42">
        <f t="shared" si="74"/>
        <v>2</v>
      </c>
      <c r="J813" s="42">
        <f t="shared" si="75"/>
        <v>8</v>
      </c>
      <c r="K813" s="42">
        <f t="shared" si="76"/>
        <v>3</v>
      </c>
    </row>
    <row r="814" spans="1:11" x14ac:dyDescent="0.25">
      <c r="A814" s="45" t="s">
        <v>786</v>
      </c>
      <c r="B814" s="42">
        <v>17078</v>
      </c>
      <c r="C814" s="42">
        <v>17110</v>
      </c>
      <c r="D814" s="42">
        <v>17061</v>
      </c>
      <c r="E814" s="42">
        <v>17106</v>
      </c>
      <c r="F814" s="42">
        <f t="shared" si="77"/>
        <v>0.28691884295584963</v>
      </c>
      <c r="G814" s="42">
        <f t="shared" si="78"/>
        <v>0.1639536245461998</v>
      </c>
      <c r="H814" s="42">
        <f t="shared" si="79"/>
        <v>0.57142857142857151</v>
      </c>
      <c r="I814" s="42">
        <f t="shared" si="74"/>
        <v>1</v>
      </c>
      <c r="J814" s="42">
        <f t="shared" si="75"/>
        <v>6</v>
      </c>
      <c r="K814" s="42">
        <f t="shared" si="76"/>
        <v>2</v>
      </c>
    </row>
    <row r="815" spans="1:11" x14ac:dyDescent="0.25">
      <c r="A815" s="45" t="s">
        <v>787</v>
      </c>
      <c r="B815" s="42">
        <v>16930</v>
      </c>
      <c r="C815" s="42">
        <v>16983</v>
      </c>
      <c r="D815" s="42">
        <v>16881</v>
      </c>
      <c r="E815" s="42">
        <v>16971</v>
      </c>
      <c r="F815" s="42">
        <f t="shared" si="77"/>
        <v>0.60248080330773768</v>
      </c>
      <c r="G815" s="42">
        <f t="shared" si="78"/>
        <v>0.24217365623154163</v>
      </c>
      <c r="H815" s="42">
        <f t="shared" si="79"/>
        <v>0.40196078431372551</v>
      </c>
      <c r="I815" s="42">
        <f t="shared" si="74"/>
        <v>3</v>
      </c>
      <c r="J815" s="42">
        <f t="shared" si="75"/>
        <v>5</v>
      </c>
      <c r="K815" s="42">
        <f t="shared" si="76"/>
        <v>2</v>
      </c>
    </row>
    <row r="816" spans="1:11" x14ac:dyDescent="0.25">
      <c r="A816" s="45" t="s">
        <v>788</v>
      </c>
      <c r="B816" s="42">
        <v>17017</v>
      </c>
      <c r="C816" s="42">
        <v>17112</v>
      </c>
      <c r="D816" s="42">
        <v>17013</v>
      </c>
      <c r="E816" s="42">
        <v>17100</v>
      </c>
      <c r="F816" s="42">
        <f t="shared" si="77"/>
        <v>0.58177117000646417</v>
      </c>
      <c r="G816" s="42">
        <f t="shared" si="78"/>
        <v>0.487747546571076</v>
      </c>
      <c r="H816" s="42">
        <f t="shared" si="79"/>
        <v>0.83838383838383834</v>
      </c>
      <c r="I816" s="42">
        <f t="shared" si="74"/>
        <v>2</v>
      </c>
      <c r="J816" s="42">
        <f t="shared" si="75"/>
        <v>9</v>
      </c>
      <c r="K816" s="42">
        <f t="shared" si="76"/>
        <v>3</v>
      </c>
    </row>
    <row r="817" spans="1:11" x14ac:dyDescent="0.25">
      <c r="A817" s="45" t="s">
        <v>789</v>
      </c>
      <c r="B817" s="42">
        <v>17070</v>
      </c>
      <c r="C817" s="42">
        <v>17090</v>
      </c>
      <c r="D817" s="42">
        <v>16980</v>
      </c>
      <c r="E817" s="42">
        <v>16991</v>
      </c>
      <c r="F817" s="42">
        <f t="shared" si="77"/>
        <v>0.64440538957234916</v>
      </c>
      <c r="G817" s="42">
        <f t="shared" si="78"/>
        <v>-0.46280023432923262</v>
      </c>
      <c r="H817" s="42">
        <f t="shared" si="79"/>
        <v>0.71818181818181825</v>
      </c>
      <c r="I817" s="42">
        <f t="shared" si="74"/>
        <v>3</v>
      </c>
      <c r="J817" s="42">
        <f t="shared" si="75"/>
        <v>8</v>
      </c>
      <c r="K817" s="42">
        <f t="shared" si="76"/>
        <v>3</v>
      </c>
    </row>
    <row r="818" spans="1:11" x14ac:dyDescent="0.25">
      <c r="A818" s="45" t="s">
        <v>790</v>
      </c>
      <c r="B818" s="42">
        <v>17044</v>
      </c>
      <c r="C818" s="42">
        <v>17066</v>
      </c>
      <c r="D818" s="42">
        <v>16936</v>
      </c>
      <c r="E818" s="42">
        <v>16978</v>
      </c>
      <c r="F818" s="42">
        <f t="shared" si="77"/>
        <v>0.76273175310959873</v>
      </c>
      <c r="G818" s="42">
        <f t="shared" si="78"/>
        <v>-0.38723304388641161</v>
      </c>
      <c r="H818" s="42">
        <f t="shared" si="79"/>
        <v>0.50769230769230766</v>
      </c>
      <c r="I818" s="42">
        <f t="shared" si="74"/>
        <v>4</v>
      </c>
      <c r="J818" s="42">
        <f t="shared" si="75"/>
        <v>6</v>
      </c>
      <c r="K818" s="42">
        <f t="shared" si="76"/>
        <v>2</v>
      </c>
    </row>
    <row r="819" spans="1:11" x14ac:dyDescent="0.25">
      <c r="A819" s="45" t="s">
        <v>791</v>
      </c>
      <c r="B819" s="42">
        <v>16902</v>
      </c>
      <c r="C819" s="42">
        <v>16955</v>
      </c>
      <c r="D819" s="42">
        <v>16883</v>
      </c>
      <c r="E819" s="42">
        <v>16935</v>
      </c>
      <c r="F819" s="42">
        <f t="shared" si="77"/>
        <v>0.42598509052183176</v>
      </c>
      <c r="G819" s="42">
        <f t="shared" si="78"/>
        <v>0.19524316648917289</v>
      </c>
      <c r="H819" s="42">
        <f t="shared" si="79"/>
        <v>0.45833333333333337</v>
      </c>
      <c r="I819" s="42">
        <f t="shared" si="74"/>
        <v>1</v>
      </c>
      <c r="J819" s="42">
        <f t="shared" si="75"/>
        <v>5</v>
      </c>
      <c r="K819" s="42">
        <f t="shared" si="76"/>
        <v>2</v>
      </c>
    </row>
    <row r="820" spans="1:11" x14ac:dyDescent="0.25">
      <c r="A820" s="45" t="s">
        <v>792</v>
      </c>
      <c r="B820" s="42">
        <v>16849</v>
      </c>
      <c r="C820" s="42">
        <v>16900</v>
      </c>
      <c r="D820" s="42">
        <v>16748</v>
      </c>
      <c r="E820" s="42">
        <v>16766</v>
      </c>
      <c r="F820" s="42">
        <f t="shared" si="77"/>
        <v>0.90213069024867953</v>
      </c>
      <c r="G820" s="42">
        <f t="shared" si="78"/>
        <v>-0.49261083743842365</v>
      </c>
      <c r="H820" s="42">
        <f t="shared" si="79"/>
        <v>0.54605263157894735</v>
      </c>
      <c r="I820" s="42">
        <f t="shared" si="74"/>
        <v>5</v>
      </c>
      <c r="J820" s="42">
        <f t="shared" si="75"/>
        <v>6</v>
      </c>
      <c r="K820" s="42">
        <f t="shared" si="76"/>
        <v>2</v>
      </c>
    </row>
    <row r="821" spans="1:11" x14ac:dyDescent="0.25">
      <c r="A821" s="45" t="s">
        <v>793</v>
      </c>
      <c r="B821" s="42">
        <v>16810</v>
      </c>
      <c r="C821" s="42">
        <v>16898</v>
      </c>
      <c r="D821" s="42">
        <v>16801</v>
      </c>
      <c r="E821" s="42">
        <v>16872</v>
      </c>
      <c r="F821" s="42">
        <f t="shared" si="77"/>
        <v>0.5770374776918501</v>
      </c>
      <c r="G821" s="42">
        <f t="shared" si="78"/>
        <v>0.36882807852468769</v>
      </c>
      <c r="H821" s="42">
        <f t="shared" si="79"/>
        <v>0.63917525773195871</v>
      </c>
      <c r="I821" s="42">
        <f t="shared" si="74"/>
        <v>2</v>
      </c>
      <c r="J821" s="42">
        <f t="shared" si="75"/>
        <v>7</v>
      </c>
      <c r="K821" s="42">
        <f t="shared" si="76"/>
        <v>3</v>
      </c>
    </row>
    <row r="822" spans="1:11" x14ac:dyDescent="0.25">
      <c r="A822" s="45" t="s">
        <v>794</v>
      </c>
      <c r="B822" s="42">
        <v>16873</v>
      </c>
      <c r="C822" s="42">
        <v>16935</v>
      </c>
      <c r="D822" s="42">
        <v>16862</v>
      </c>
      <c r="E822" s="42">
        <v>16903</v>
      </c>
      <c r="F822" s="42">
        <f t="shared" si="77"/>
        <v>0.43264386890298107</v>
      </c>
      <c r="G822" s="42">
        <f t="shared" si="78"/>
        <v>0.17779885023410183</v>
      </c>
      <c r="H822" s="42">
        <f t="shared" si="79"/>
        <v>0.41095890410958907</v>
      </c>
      <c r="I822" s="42">
        <f t="shared" si="74"/>
        <v>1</v>
      </c>
      <c r="J822" s="42">
        <f t="shared" si="75"/>
        <v>5</v>
      </c>
      <c r="K822" s="42">
        <f t="shared" si="76"/>
        <v>2</v>
      </c>
    </row>
    <row r="823" spans="1:11" x14ac:dyDescent="0.25">
      <c r="A823" s="45" t="s">
        <v>795</v>
      </c>
      <c r="B823" s="42">
        <v>16933</v>
      </c>
      <c r="C823" s="42">
        <v>16989</v>
      </c>
      <c r="D823" s="42">
        <v>16925</v>
      </c>
      <c r="E823" s="42">
        <v>16977</v>
      </c>
      <c r="F823" s="42">
        <f t="shared" si="77"/>
        <v>0.37796019606685172</v>
      </c>
      <c r="G823" s="42">
        <f t="shared" si="78"/>
        <v>0.25984763479596051</v>
      </c>
      <c r="H823" s="42">
        <f t="shared" si="79"/>
        <v>0.68749999999999989</v>
      </c>
      <c r="I823" s="42">
        <f t="shared" si="74"/>
        <v>1</v>
      </c>
      <c r="J823" s="42">
        <f t="shared" si="75"/>
        <v>7</v>
      </c>
      <c r="K823" s="42">
        <f t="shared" si="76"/>
        <v>3</v>
      </c>
    </row>
    <row r="824" spans="1:11" x14ac:dyDescent="0.25">
      <c r="A824" s="45" t="s">
        <v>796</v>
      </c>
      <c r="B824" s="42">
        <v>16699</v>
      </c>
      <c r="C824" s="42">
        <v>16816</v>
      </c>
      <c r="D824" s="42">
        <v>16674</v>
      </c>
      <c r="E824" s="42">
        <v>16805</v>
      </c>
      <c r="F824" s="42">
        <f t="shared" si="77"/>
        <v>0.85035032037846581</v>
      </c>
      <c r="G824" s="42">
        <f t="shared" si="78"/>
        <v>0.63476854901491109</v>
      </c>
      <c r="H824" s="42">
        <f t="shared" si="79"/>
        <v>0.74647887323943662</v>
      </c>
      <c r="I824" s="42">
        <f t="shared" si="74"/>
        <v>5</v>
      </c>
      <c r="J824" s="42">
        <f t="shared" si="75"/>
        <v>8</v>
      </c>
      <c r="K824" s="42">
        <f t="shared" si="76"/>
        <v>3</v>
      </c>
    </row>
    <row r="825" spans="1:11" x14ac:dyDescent="0.25">
      <c r="A825" s="45" t="s">
        <v>797</v>
      </c>
      <c r="B825" s="42">
        <v>16788</v>
      </c>
      <c r="C825" s="42">
        <v>16862</v>
      </c>
      <c r="D825" s="42">
        <v>16771</v>
      </c>
      <c r="E825" s="42">
        <v>16859</v>
      </c>
      <c r="F825" s="42">
        <f t="shared" si="77"/>
        <v>0.54205384798665712</v>
      </c>
      <c r="G825" s="42">
        <f t="shared" si="78"/>
        <v>0.42292113414343585</v>
      </c>
      <c r="H825" s="42">
        <f t="shared" si="79"/>
        <v>0.78021978021978033</v>
      </c>
      <c r="I825" s="42">
        <f t="shared" si="74"/>
        <v>2</v>
      </c>
      <c r="J825" s="42">
        <f t="shared" si="75"/>
        <v>8</v>
      </c>
      <c r="K825" s="42">
        <f t="shared" si="76"/>
        <v>3</v>
      </c>
    </row>
    <row r="826" spans="1:11" x14ac:dyDescent="0.25">
      <c r="A826" s="45" t="s">
        <v>798</v>
      </c>
      <c r="B826" s="42">
        <v>16454</v>
      </c>
      <c r="C826" s="42">
        <v>16637</v>
      </c>
      <c r="D826" s="42">
        <v>16445</v>
      </c>
      <c r="E826" s="42">
        <v>16637</v>
      </c>
      <c r="F826" s="42">
        <f t="shared" si="77"/>
        <v>1.1668895101495076</v>
      </c>
      <c r="G826" s="42">
        <f t="shared" si="78"/>
        <v>1.1121915643612497</v>
      </c>
      <c r="H826" s="42">
        <f t="shared" si="79"/>
        <v>0.95312500000000022</v>
      </c>
      <c r="I826" s="42">
        <f t="shared" si="74"/>
        <v>7</v>
      </c>
      <c r="J826" s="42">
        <f t="shared" si="75"/>
        <v>10</v>
      </c>
      <c r="K826" s="42">
        <f t="shared" si="76"/>
        <v>4</v>
      </c>
    </row>
    <row r="827" spans="1:11" x14ac:dyDescent="0.25">
      <c r="A827" s="45" t="s">
        <v>799</v>
      </c>
      <c r="B827" s="42">
        <v>16316</v>
      </c>
      <c r="C827" s="42">
        <v>16411</v>
      </c>
      <c r="D827" s="42">
        <v>16261</v>
      </c>
      <c r="E827" s="42">
        <v>16405</v>
      </c>
      <c r="F827" s="42">
        <f t="shared" si="77"/>
        <v>0.91934297621966166</v>
      </c>
      <c r="G827" s="42">
        <f t="shared" si="78"/>
        <v>0.54547683255699919</v>
      </c>
      <c r="H827" s="42">
        <f t="shared" si="79"/>
        <v>0.59333333333333327</v>
      </c>
      <c r="I827" s="42">
        <f t="shared" si="74"/>
        <v>5</v>
      </c>
      <c r="J827" s="42">
        <f t="shared" si="75"/>
        <v>6</v>
      </c>
      <c r="K827" s="42">
        <f t="shared" si="76"/>
        <v>2</v>
      </c>
    </row>
    <row r="828" spans="1:11" x14ac:dyDescent="0.25">
      <c r="A828" s="45" t="s">
        <v>800</v>
      </c>
      <c r="B828" s="42">
        <v>16389</v>
      </c>
      <c r="C828" s="42">
        <v>16563</v>
      </c>
      <c r="D828" s="42">
        <v>16378</v>
      </c>
      <c r="E828" s="42">
        <v>16425</v>
      </c>
      <c r="F828" s="42">
        <f t="shared" si="77"/>
        <v>1.1288059064006344</v>
      </c>
      <c r="G828" s="42">
        <f t="shared" si="78"/>
        <v>0.21965952773201539</v>
      </c>
      <c r="H828" s="42">
        <f t="shared" si="79"/>
        <v>0.19459459459459463</v>
      </c>
      <c r="I828" s="42">
        <f t="shared" si="74"/>
        <v>7</v>
      </c>
      <c r="J828" s="42">
        <f t="shared" si="75"/>
        <v>2</v>
      </c>
      <c r="K828" s="42">
        <f t="shared" si="76"/>
        <v>1</v>
      </c>
    </row>
    <row r="829" spans="1:11" x14ac:dyDescent="0.25">
      <c r="A829" s="45" t="s">
        <v>801</v>
      </c>
      <c r="B829" s="42">
        <v>16619</v>
      </c>
      <c r="C829" s="42">
        <v>16671</v>
      </c>
      <c r="D829" s="42">
        <v>16563</v>
      </c>
      <c r="E829" s="42">
        <v>16650</v>
      </c>
      <c r="F829" s="42">
        <f t="shared" si="77"/>
        <v>0.64985859558336845</v>
      </c>
      <c r="G829" s="42">
        <f t="shared" si="78"/>
        <v>0.18653348576930021</v>
      </c>
      <c r="H829" s="42">
        <f t="shared" si="79"/>
        <v>0.28703703703703703</v>
      </c>
      <c r="I829" s="42">
        <f t="shared" si="74"/>
        <v>3</v>
      </c>
      <c r="J829" s="42">
        <f t="shared" si="75"/>
        <v>3</v>
      </c>
      <c r="K829" s="42">
        <f t="shared" si="76"/>
        <v>2</v>
      </c>
    </row>
    <row r="830" spans="1:11" x14ac:dyDescent="0.25">
      <c r="A830" s="45" t="s">
        <v>802</v>
      </c>
      <c r="B830" s="42">
        <v>16713</v>
      </c>
      <c r="C830" s="42">
        <v>16799</v>
      </c>
      <c r="D830" s="42">
        <v>16672</v>
      </c>
      <c r="E830" s="42">
        <v>16755</v>
      </c>
      <c r="F830" s="42">
        <f t="shared" si="77"/>
        <v>0.75988751271465327</v>
      </c>
      <c r="G830" s="42">
        <f t="shared" si="78"/>
        <v>0.25130138215760189</v>
      </c>
      <c r="H830" s="42">
        <f t="shared" si="79"/>
        <v>0.33070866141732286</v>
      </c>
      <c r="I830" s="42">
        <f t="shared" si="74"/>
        <v>4</v>
      </c>
      <c r="J830" s="42">
        <f t="shared" si="75"/>
        <v>4</v>
      </c>
      <c r="K830" s="42">
        <f t="shared" si="76"/>
        <v>2</v>
      </c>
    </row>
    <row r="831" spans="1:11" x14ac:dyDescent="0.25">
      <c r="A831" s="45" t="s">
        <v>803</v>
      </c>
      <c r="B831" s="42">
        <v>16360</v>
      </c>
      <c r="C831" s="42">
        <v>16450</v>
      </c>
      <c r="D831" s="42">
        <v>16200</v>
      </c>
      <c r="E831" s="42">
        <v>16437</v>
      </c>
      <c r="F831" s="42">
        <f t="shared" si="77"/>
        <v>1.5281173594132029</v>
      </c>
      <c r="G831" s="42">
        <f t="shared" si="78"/>
        <v>0.47066014669926654</v>
      </c>
      <c r="H831" s="42">
        <f t="shared" si="79"/>
        <v>0.308</v>
      </c>
      <c r="I831" s="42">
        <f t="shared" si="74"/>
        <v>8</v>
      </c>
      <c r="J831" s="42">
        <f t="shared" si="75"/>
        <v>4</v>
      </c>
      <c r="K831" s="42">
        <f t="shared" si="76"/>
        <v>1</v>
      </c>
    </row>
    <row r="832" spans="1:11" x14ac:dyDescent="0.25">
      <c r="A832" s="45" t="s">
        <v>804</v>
      </c>
      <c r="B832" s="42">
        <v>16381</v>
      </c>
      <c r="C832" s="42">
        <v>16500</v>
      </c>
      <c r="D832" s="42">
        <v>16355</v>
      </c>
      <c r="E832" s="42">
        <v>16453</v>
      </c>
      <c r="F832" s="42">
        <f t="shared" si="77"/>
        <v>0.88517184543068195</v>
      </c>
      <c r="G832" s="42">
        <f t="shared" si="78"/>
        <v>0.43953360600695929</v>
      </c>
      <c r="H832" s="42">
        <f t="shared" si="79"/>
        <v>0.49655172413793103</v>
      </c>
      <c r="I832" s="42">
        <f t="shared" si="74"/>
        <v>5</v>
      </c>
      <c r="J832" s="42">
        <f t="shared" si="75"/>
        <v>5</v>
      </c>
      <c r="K832" s="42">
        <f t="shared" si="76"/>
        <v>2</v>
      </c>
    </row>
    <row r="833" spans="1:11" x14ac:dyDescent="0.25">
      <c r="A833" s="45" t="s">
        <v>805</v>
      </c>
      <c r="B833" s="42">
        <v>16345</v>
      </c>
      <c r="C833" s="42">
        <v>16457</v>
      </c>
      <c r="D833" s="42">
        <v>16183</v>
      </c>
      <c r="E833" s="42">
        <v>16256</v>
      </c>
      <c r="F833" s="42">
        <f t="shared" si="77"/>
        <v>1.6763536249617621</v>
      </c>
      <c r="G833" s="42">
        <f t="shared" si="78"/>
        <v>-0.54450902416641167</v>
      </c>
      <c r="H833" s="42">
        <f t="shared" si="79"/>
        <v>0.32481751824817512</v>
      </c>
      <c r="I833" s="42">
        <f t="shared" si="74"/>
        <v>9</v>
      </c>
      <c r="J833" s="42">
        <f t="shared" si="75"/>
        <v>4</v>
      </c>
      <c r="K833" s="42">
        <f t="shared" si="76"/>
        <v>1</v>
      </c>
    </row>
    <row r="834" spans="1:11" x14ac:dyDescent="0.25">
      <c r="A834" s="45" t="s">
        <v>806</v>
      </c>
      <c r="B834" s="42">
        <v>16455</v>
      </c>
      <c r="C834" s="42">
        <v>16654</v>
      </c>
      <c r="D834" s="42">
        <v>16341</v>
      </c>
      <c r="E834" s="42">
        <v>16639</v>
      </c>
      <c r="F834" s="42">
        <f t="shared" si="77"/>
        <v>1.9021573989668794</v>
      </c>
      <c r="G834" s="42">
        <f t="shared" si="78"/>
        <v>1.1182011546642359</v>
      </c>
      <c r="H834" s="42">
        <f t="shared" si="79"/>
        <v>0.58785942492012777</v>
      </c>
      <c r="I834" s="42">
        <f t="shared" si="74"/>
        <v>10</v>
      </c>
      <c r="J834" s="42">
        <f t="shared" si="75"/>
        <v>6</v>
      </c>
      <c r="K834" s="42">
        <f t="shared" si="76"/>
        <v>1</v>
      </c>
    </row>
    <row r="835" spans="1:11" x14ac:dyDescent="0.25">
      <c r="A835" s="45" t="s">
        <v>807</v>
      </c>
      <c r="B835" s="42">
        <v>16940</v>
      </c>
      <c r="C835" s="42">
        <v>16942</v>
      </c>
      <c r="D835" s="42">
        <v>16751</v>
      </c>
      <c r="E835" s="42">
        <v>16778</v>
      </c>
      <c r="F835" s="42">
        <f t="shared" si="77"/>
        <v>1.1275088547815821</v>
      </c>
      <c r="G835" s="42">
        <f t="shared" si="78"/>
        <v>-0.95631641086186547</v>
      </c>
      <c r="H835" s="42">
        <f t="shared" si="79"/>
        <v>0.84816753926701571</v>
      </c>
      <c r="I835" s="42">
        <f t="shared" ref="I835:I898" si="80">VLOOKUP(_xlfn.PERCENTRANK.EXC(F$4:F$1200,F835),$M$4:$O$13,3,TRUE)</f>
        <v>7</v>
      </c>
      <c r="J835" s="42">
        <f t="shared" ref="J835:J898" si="81">VLOOKUP(H835,$M$17:$O$26,3,TRUE)</f>
        <v>9</v>
      </c>
      <c r="K835" s="42">
        <f t="shared" ref="K835:K898" si="82">IF(I835&gt;=$O$3,IF(J835&gt;=$O$16,4,1),IF(J835&gt;=$O$16,3,2))</f>
        <v>4</v>
      </c>
    </row>
    <row r="836" spans="1:11" x14ac:dyDescent="0.25">
      <c r="A836" s="45" t="s">
        <v>808</v>
      </c>
      <c r="B836" s="42">
        <v>16828</v>
      </c>
      <c r="C836" s="42">
        <v>16880</v>
      </c>
      <c r="D836" s="42">
        <v>16668</v>
      </c>
      <c r="E836" s="42">
        <v>16748</v>
      </c>
      <c r="F836" s="42">
        <f t="shared" ref="F836:F899" si="83">ABS(C836-D836)/B836*100</f>
        <v>1.2598050867601618</v>
      </c>
      <c r="G836" s="42">
        <f t="shared" ref="G836:G899" si="84">(E836-B836)/B836*100</f>
        <v>-0.47539814594723084</v>
      </c>
      <c r="H836" s="42">
        <f t="shared" ref="H836:H899" si="85">ABS(G836/F836)</f>
        <v>0.37735849056603771</v>
      </c>
      <c r="I836" s="42">
        <f t="shared" si="80"/>
        <v>7</v>
      </c>
      <c r="J836" s="42">
        <f t="shared" si="81"/>
        <v>4</v>
      </c>
      <c r="K836" s="42">
        <f t="shared" si="82"/>
        <v>1</v>
      </c>
    </row>
    <row r="837" spans="1:11" x14ac:dyDescent="0.25">
      <c r="A837" s="45" t="s">
        <v>809</v>
      </c>
      <c r="B837" s="42">
        <v>17130</v>
      </c>
      <c r="C837" s="42">
        <v>17139</v>
      </c>
      <c r="D837" s="42">
        <v>16880</v>
      </c>
      <c r="E837" s="42">
        <v>16895</v>
      </c>
      <c r="F837" s="42">
        <f t="shared" si="83"/>
        <v>1.5119673088149446</v>
      </c>
      <c r="G837" s="42">
        <f t="shared" si="84"/>
        <v>-1.3718622300058376</v>
      </c>
      <c r="H837" s="42">
        <f t="shared" si="85"/>
        <v>0.9073359073359073</v>
      </c>
      <c r="I837" s="42">
        <f t="shared" si="80"/>
        <v>8</v>
      </c>
      <c r="J837" s="42">
        <f t="shared" si="81"/>
        <v>10</v>
      </c>
      <c r="K837" s="42">
        <f t="shared" si="82"/>
        <v>4</v>
      </c>
    </row>
    <row r="838" spans="1:11" x14ac:dyDescent="0.25">
      <c r="A838" s="45" t="s">
        <v>810</v>
      </c>
      <c r="B838" s="42">
        <v>17275</v>
      </c>
      <c r="C838" s="42">
        <v>17285</v>
      </c>
      <c r="D838" s="42">
        <v>17205</v>
      </c>
      <c r="E838" s="42">
        <v>17228</v>
      </c>
      <c r="F838" s="42">
        <f t="shared" si="83"/>
        <v>0.4630969609261939</v>
      </c>
      <c r="G838" s="42">
        <f t="shared" si="84"/>
        <v>-0.27206946454413894</v>
      </c>
      <c r="H838" s="42">
        <f t="shared" si="85"/>
        <v>0.58750000000000002</v>
      </c>
      <c r="I838" s="42">
        <f t="shared" si="80"/>
        <v>1</v>
      </c>
      <c r="J838" s="42">
        <f t="shared" si="81"/>
        <v>6</v>
      </c>
      <c r="K838" s="42">
        <f t="shared" si="82"/>
        <v>2</v>
      </c>
    </row>
    <row r="839" spans="1:11" x14ac:dyDescent="0.25">
      <c r="A839" s="45" t="s">
        <v>811</v>
      </c>
      <c r="B839" s="42">
        <v>17221</v>
      </c>
      <c r="C839" s="42">
        <v>17228</v>
      </c>
      <c r="D839" s="42">
        <v>17165</v>
      </c>
      <c r="E839" s="42">
        <v>17197</v>
      </c>
      <c r="F839" s="42">
        <f t="shared" si="83"/>
        <v>0.36583241391324545</v>
      </c>
      <c r="G839" s="42">
        <f t="shared" si="84"/>
        <v>-0.13936472910980779</v>
      </c>
      <c r="H839" s="42">
        <f t="shared" si="85"/>
        <v>0.38095238095238099</v>
      </c>
      <c r="I839" s="42">
        <f t="shared" si="80"/>
        <v>1</v>
      </c>
      <c r="J839" s="42">
        <f t="shared" si="81"/>
        <v>4</v>
      </c>
      <c r="K839" s="42">
        <f t="shared" si="82"/>
        <v>2</v>
      </c>
    </row>
    <row r="840" spans="1:11" x14ac:dyDescent="0.25">
      <c r="A840" s="45" t="s">
        <v>812</v>
      </c>
      <c r="B840" s="42">
        <v>17095</v>
      </c>
      <c r="C840" s="42">
        <v>17190</v>
      </c>
      <c r="D840" s="42">
        <v>17083</v>
      </c>
      <c r="E840" s="42">
        <v>17187</v>
      </c>
      <c r="F840" s="42">
        <f t="shared" si="83"/>
        <v>0.62591400994442814</v>
      </c>
      <c r="G840" s="42">
        <f t="shared" si="84"/>
        <v>0.53816905527932146</v>
      </c>
      <c r="H840" s="42">
        <f t="shared" si="85"/>
        <v>0.85981308411214963</v>
      </c>
      <c r="I840" s="42">
        <f t="shared" si="80"/>
        <v>3</v>
      </c>
      <c r="J840" s="42">
        <f t="shared" si="81"/>
        <v>9</v>
      </c>
      <c r="K840" s="42">
        <f t="shared" si="82"/>
        <v>3</v>
      </c>
    </row>
    <row r="841" spans="1:11" x14ac:dyDescent="0.25">
      <c r="A841" s="45" t="s">
        <v>813</v>
      </c>
      <c r="B841" s="42">
        <v>16920</v>
      </c>
      <c r="C841" s="42">
        <v>17038</v>
      </c>
      <c r="D841" s="42">
        <v>16869</v>
      </c>
      <c r="E841" s="42">
        <v>16979</v>
      </c>
      <c r="F841" s="42">
        <f t="shared" si="83"/>
        <v>0.99881796690307334</v>
      </c>
      <c r="G841" s="42">
        <f t="shared" si="84"/>
        <v>0.34869976359338062</v>
      </c>
      <c r="H841" s="42">
        <f t="shared" si="85"/>
        <v>0.34911242603550297</v>
      </c>
      <c r="I841" s="42">
        <f t="shared" si="80"/>
        <v>5</v>
      </c>
      <c r="J841" s="42">
        <f t="shared" si="81"/>
        <v>4</v>
      </c>
      <c r="K841" s="42">
        <f t="shared" si="82"/>
        <v>2</v>
      </c>
    </row>
    <row r="842" spans="1:11" x14ac:dyDescent="0.25">
      <c r="A842" s="45" t="s">
        <v>814</v>
      </c>
      <c r="B842" s="42">
        <v>17300</v>
      </c>
      <c r="C842" s="42">
        <v>17306</v>
      </c>
      <c r="D842" s="42">
        <v>17196</v>
      </c>
      <c r="E842" s="42">
        <v>17208</v>
      </c>
      <c r="F842" s="42">
        <f t="shared" si="83"/>
        <v>0.63583815028901736</v>
      </c>
      <c r="G842" s="42">
        <f t="shared" si="84"/>
        <v>-0.53179190751445082</v>
      </c>
      <c r="H842" s="42">
        <f t="shared" si="85"/>
        <v>0.83636363636363631</v>
      </c>
      <c r="I842" s="42">
        <f t="shared" si="80"/>
        <v>3</v>
      </c>
      <c r="J842" s="42">
        <f t="shared" si="81"/>
        <v>9</v>
      </c>
      <c r="K842" s="42">
        <f t="shared" si="82"/>
        <v>3</v>
      </c>
    </row>
    <row r="843" spans="1:11" x14ac:dyDescent="0.25">
      <c r="A843" s="45" t="s">
        <v>815</v>
      </c>
      <c r="B843" s="42">
        <v>17230</v>
      </c>
      <c r="C843" s="42">
        <v>17280</v>
      </c>
      <c r="D843" s="42">
        <v>17207</v>
      </c>
      <c r="E843" s="42">
        <v>17264</v>
      </c>
      <c r="F843" s="42">
        <f t="shared" si="83"/>
        <v>0.4236796285548462</v>
      </c>
      <c r="G843" s="42">
        <f t="shared" si="84"/>
        <v>0.19733023795705165</v>
      </c>
      <c r="H843" s="42">
        <f t="shared" si="85"/>
        <v>0.46575342465753422</v>
      </c>
      <c r="I843" s="42">
        <f t="shared" si="80"/>
        <v>1</v>
      </c>
      <c r="J843" s="42">
        <f t="shared" si="81"/>
        <v>5</v>
      </c>
      <c r="K843" s="42">
        <f t="shared" si="82"/>
        <v>2</v>
      </c>
    </row>
    <row r="844" spans="1:11" x14ac:dyDescent="0.25">
      <c r="A844" s="45" t="s">
        <v>816</v>
      </c>
      <c r="B844" s="42">
        <v>17332</v>
      </c>
      <c r="C844" s="42">
        <v>17365</v>
      </c>
      <c r="D844" s="42">
        <v>17270</v>
      </c>
      <c r="E844" s="42">
        <v>17362</v>
      </c>
      <c r="F844" s="42">
        <f t="shared" si="83"/>
        <v>0.54811908608354498</v>
      </c>
      <c r="G844" s="42">
        <f t="shared" si="84"/>
        <v>0.17309023771059312</v>
      </c>
      <c r="H844" s="42">
        <f t="shared" si="85"/>
        <v>0.31578947368421045</v>
      </c>
      <c r="I844" s="42">
        <f t="shared" si="80"/>
        <v>2</v>
      </c>
      <c r="J844" s="42">
        <f t="shared" si="81"/>
        <v>4</v>
      </c>
      <c r="K844" s="42">
        <f t="shared" si="82"/>
        <v>2</v>
      </c>
    </row>
    <row r="845" spans="1:11" x14ac:dyDescent="0.25">
      <c r="A845" s="45" t="s">
        <v>817</v>
      </c>
      <c r="B845" s="42">
        <v>17464</v>
      </c>
      <c r="C845" s="42">
        <v>17505</v>
      </c>
      <c r="D845" s="42">
        <v>17440</v>
      </c>
      <c r="E845" s="42">
        <v>17504</v>
      </c>
      <c r="F845" s="42">
        <f t="shared" si="83"/>
        <v>0.37219422812643149</v>
      </c>
      <c r="G845" s="42">
        <f t="shared" si="84"/>
        <v>0.22904260192395787</v>
      </c>
      <c r="H845" s="42">
        <f t="shared" si="85"/>
        <v>0.61538461538461542</v>
      </c>
      <c r="I845" s="42">
        <f t="shared" si="80"/>
        <v>1</v>
      </c>
      <c r="J845" s="42">
        <f t="shared" si="81"/>
        <v>7</v>
      </c>
      <c r="K845" s="42">
        <f t="shared" si="82"/>
        <v>3</v>
      </c>
    </row>
    <row r="846" spans="1:11" x14ac:dyDescent="0.25">
      <c r="A846" s="45" t="s">
        <v>818</v>
      </c>
      <c r="B846" s="42">
        <v>17458</v>
      </c>
      <c r="C846" s="42">
        <v>17496</v>
      </c>
      <c r="D846" s="42">
        <v>17380</v>
      </c>
      <c r="E846" s="42">
        <v>17380</v>
      </c>
      <c r="F846" s="42">
        <f t="shared" si="83"/>
        <v>0.66445182724252494</v>
      </c>
      <c r="G846" s="42">
        <f t="shared" si="84"/>
        <v>-0.44678657349066336</v>
      </c>
      <c r="H846" s="42">
        <f t="shared" si="85"/>
        <v>0.67241379310344829</v>
      </c>
      <c r="I846" s="42">
        <f t="shared" si="80"/>
        <v>3</v>
      </c>
      <c r="J846" s="42">
        <f t="shared" si="81"/>
        <v>7</v>
      </c>
      <c r="K846" s="42">
        <f t="shared" si="82"/>
        <v>3</v>
      </c>
    </row>
    <row r="847" spans="1:11" x14ac:dyDescent="0.25">
      <c r="A847" s="45" t="s">
        <v>819</v>
      </c>
      <c r="B847" s="42">
        <v>17243</v>
      </c>
      <c r="C847" s="42">
        <v>17340</v>
      </c>
      <c r="D847" s="42">
        <v>17224</v>
      </c>
      <c r="E847" s="42">
        <v>17289</v>
      </c>
      <c r="F847" s="42">
        <f t="shared" si="83"/>
        <v>0.67273676274430205</v>
      </c>
      <c r="G847" s="42">
        <f t="shared" si="84"/>
        <v>0.26677492315722323</v>
      </c>
      <c r="H847" s="42">
        <f t="shared" si="85"/>
        <v>0.39655172413793105</v>
      </c>
      <c r="I847" s="42">
        <f t="shared" si="80"/>
        <v>3</v>
      </c>
      <c r="J847" s="42">
        <f t="shared" si="81"/>
        <v>4</v>
      </c>
      <c r="K847" s="42">
        <f t="shared" si="82"/>
        <v>2</v>
      </c>
    </row>
    <row r="848" spans="1:11" x14ac:dyDescent="0.25">
      <c r="A848" s="45" t="s">
        <v>820</v>
      </c>
      <c r="B848" s="42">
        <v>17245</v>
      </c>
      <c r="C848" s="42">
        <v>17286</v>
      </c>
      <c r="D848" s="42">
        <v>17102</v>
      </c>
      <c r="E848" s="42">
        <v>17160</v>
      </c>
      <c r="F848" s="42">
        <f t="shared" si="83"/>
        <v>1.0669759350536387</v>
      </c>
      <c r="G848" s="42">
        <f t="shared" si="84"/>
        <v>-0.49289649173673533</v>
      </c>
      <c r="H848" s="42">
        <f t="shared" si="85"/>
        <v>0.46195652173913049</v>
      </c>
      <c r="I848" s="42">
        <f t="shared" si="80"/>
        <v>6</v>
      </c>
      <c r="J848" s="42">
        <f t="shared" si="81"/>
        <v>5</v>
      </c>
      <c r="K848" s="42">
        <f t="shared" si="82"/>
        <v>1</v>
      </c>
    </row>
    <row r="849" spans="1:11" x14ac:dyDescent="0.25">
      <c r="A849" s="45" t="s">
        <v>821</v>
      </c>
      <c r="B849" s="42">
        <v>17424</v>
      </c>
      <c r="C849" s="42">
        <v>17447</v>
      </c>
      <c r="D849" s="42">
        <v>17360</v>
      </c>
      <c r="E849" s="42">
        <v>17427</v>
      </c>
      <c r="F849" s="42">
        <f t="shared" si="83"/>
        <v>0.49931129476584024</v>
      </c>
      <c r="G849" s="42">
        <f t="shared" si="84"/>
        <v>1.7217630853994491E-2</v>
      </c>
      <c r="H849" s="42">
        <f t="shared" si="85"/>
        <v>3.4482758620689655E-2</v>
      </c>
      <c r="I849" s="42">
        <f t="shared" si="80"/>
        <v>2</v>
      </c>
      <c r="J849" s="42">
        <f t="shared" si="81"/>
        <v>1</v>
      </c>
      <c r="K849" s="42">
        <f t="shared" si="82"/>
        <v>2</v>
      </c>
    </row>
    <row r="850" spans="1:11" x14ac:dyDescent="0.25">
      <c r="A850" s="45" t="s">
        <v>822</v>
      </c>
      <c r="B850" s="42">
        <v>17515</v>
      </c>
      <c r="C850" s="42">
        <v>17568</v>
      </c>
      <c r="D850" s="42">
        <v>17503</v>
      </c>
      <c r="E850" s="42">
        <v>17519</v>
      </c>
      <c r="F850" s="42">
        <f t="shared" si="83"/>
        <v>0.37111047673422781</v>
      </c>
      <c r="G850" s="42">
        <f t="shared" si="84"/>
        <v>2.2837567799029405E-2</v>
      </c>
      <c r="H850" s="42">
        <f t="shared" si="85"/>
        <v>6.1538461538461542E-2</v>
      </c>
      <c r="I850" s="42">
        <f t="shared" si="80"/>
        <v>1</v>
      </c>
      <c r="J850" s="42">
        <f t="shared" si="81"/>
        <v>1</v>
      </c>
      <c r="K850" s="42">
        <f t="shared" si="82"/>
        <v>2</v>
      </c>
    </row>
    <row r="851" spans="1:11" x14ac:dyDescent="0.25">
      <c r="A851" s="45" t="s">
        <v>823</v>
      </c>
      <c r="B851" s="42">
        <v>17480</v>
      </c>
      <c r="C851" s="42">
        <v>17503</v>
      </c>
      <c r="D851" s="42">
        <v>17431</v>
      </c>
      <c r="E851" s="42">
        <v>17458</v>
      </c>
      <c r="F851" s="42">
        <f t="shared" si="83"/>
        <v>0.41189931350114417</v>
      </c>
      <c r="G851" s="42">
        <f t="shared" si="84"/>
        <v>-0.12585812356979406</v>
      </c>
      <c r="H851" s="42">
        <f t="shared" si="85"/>
        <v>0.30555555555555558</v>
      </c>
      <c r="I851" s="42">
        <f t="shared" si="80"/>
        <v>1</v>
      </c>
      <c r="J851" s="42">
        <f t="shared" si="81"/>
        <v>4</v>
      </c>
      <c r="K851" s="42">
        <f t="shared" si="82"/>
        <v>2</v>
      </c>
    </row>
    <row r="852" spans="1:11" x14ac:dyDescent="0.25">
      <c r="A852" s="45" t="s">
        <v>824</v>
      </c>
      <c r="B852" s="42">
        <v>17351</v>
      </c>
      <c r="C852" s="42">
        <v>17435</v>
      </c>
      <c r="D852" s="42">
        <v>17342</v>
      </c>
      <c r="E852" s="42">
        <v>17406</v>
      </c>
      <c r="F852" s="42">
        <f t="shared" si="83"/>
        <v>0.53599216183505272</v>
      </c>
      <c r="G852" s="42">
        <f t="shared" si="84"/>
        <v>0.31698461183793442</v>
      </c>
      <c r="H852" s="42">
        <f t="shared" si="85"/>
        <v>0.59139784946236562</v>
      </c>
      <c r="I852" s="42">
        <f t="shared" si="80"/>
        <v>2</v>
      </c>
      <c r="J852" s="42">
        <f t="shared" si="81"/>
        <v>6</v>
      </c>
      <c r="K852" s="42">
        <f t="shared" si="82"/>
        <v>2</v>
      </c>
    </row>
    <row r="853" spans="1:11" x14ac:dyDescent="0.25">
      <c r="A853" s="45" t="s">
        <v>825</v>
      </c>
      <c r="B853" s="42">
        <v>17482</v>
      </c>
      <c r="C853" s="42">
        <v>17524</v>
      </c>
      <c r="D853" s="42">
        <v>17443</v>
      </c>
      <c r="E853" s="42">
        <v>17475</v>
      </c>
      <c r="F853" s="42">
        <f t="shared" si="83"/>
        <v>0.46333371467795448</v>
      </c>
      <c r="G853" s="42">
        <f t="shared" si="84"/>
        <v>-4.0041185219082481E-2</v>
      </c>
      <c r="H853" s="42">
        <f t="shared" si="85"/>
        <v>8.6419753086419748E-2</v>
      </c>
      <c r="I853" s="42">
        <f t="shared" si="80"/>
        <v>1</v>
      </c>
      <c r="J853" s="42">
        <f t="shared" si="81"/>
        <v>1</v>
      </c>
      <c r="K853" s="42">
        <f t="shared" si="82"/>
        <v>2</v>
      </c>
    </row>
    <row r="854" spans="1:11" x14ac:dyDescent="0.25">
      <c r="A854" s="45" t="s">
        <v>826</v>
      </c>
      <c r="B854" s="42">
        <v>17470</v>
      </c>
      <c r="C854" s="42">
        <v>17482</v>
      </c>
      <c r="D854" s="42">
        <v>17373</v>
      </c>
      <c r="E854" s="42">
        <v>17393</v>
      </c>
      <c r="F854" s="42">
        <f t="shared" si="83"/>
        <v>0.62392673153978251</v>
      </c>
      <c r="G854" s="42">
        <f t="shared" si="84"/>
        <v>-0.4407555809959931</v>
      </c>
      <c r="H854" s="42">
        <f t="shared" si="85"/>
        <v>0.70642201834862373</v>
      </c>
      <c r="I854" s="42">
        <f t="shared" si="80"/>
        <v>3</v>
      </c>
      <c r="J854" s="42">
        <f t="shared" si="81"/>
        <v>8</v>
      </c>
      <c r="K854" s="42">
        <f t="shared" si="82"/>
        <v>3</v>
      </c>
    </row>
    <row r="855" spans="1:11" x14ac:dyDescent="0.25">
      <c r="A855" s="45" t="s">
        <v>827</v>
      </c>
      <c r="B855" s="42">
        <v>17335</v>
      </c>
      <c r="C855" s="42">
        <v>17360</v>
      </c>
      <c r="D855" s="42">
        <v>17277</v>
      </c>
      <c r="E855" s="42">
        <v>17281</v>
      </c>
      <c r="F855" s="42">
        <f t="shared" si="83"/>
        <v>0.4788001153735218</v>
      </c>
      <c r="G855" s="42">
        <f t="shared" si="84"/>
        <v>-0.31150850879723108</v>
      </c>
      <c r="H855" s="42">
        <f t="shared" si="85"/>
        <v>0.65060240963855431</v>
      </c>
      <c r="I855" s="42">
        <f t="shared" si="80"/>
        <v>2</v>
      </c>
      <c r="J855" s="42">
        <f t="shared" si="81"/>
        <v>7</v>
      </c>
      <c r="K855" s="42">
        <f t="shared" si="82"/>
        <v>3</v>
      </c>
    </row>
    <row r="856" spans="1:11" x14ac:dyDescent="0.25">
      <c r="A856" s="45" t="s">
        <v>828</v>
      </c>
      <c r="B856" s="42">
        <v>17194</v>
      </c>
      <c r="C856" s="42">
        <v>17297</v>
      </c>
      <c r="D856" s="42">
        <v>17179</v>
      </c>
      <c r="E856" s="42">
        <v>17274</v>
      </c>
      <c r="F856" s="42">
        <f t="shared" si="83"/>
        <v>0.68628591369082237</v>
      </c>
      <c r="G856" s="42">
        <f t="shared" si="84"/>
        <v>0.46527858555309987</v>
      </c>
      <c r="H856" s="42">
        <f t="shared" si="85"/>
        <v>0.67796610169491522</v>
      </c>
      <c r="I856" s="42">
        <f t="shared" si="80"/>
        <v>3</v>
      </c>
      <c r="J856" s="42">
        <f t="shared" si="81"/>
        <v>7</v>
      </c>
      <c r="K856" s="42">
        <f t="shared" si="82"/>
        <v>3</v>
      </c>
    </row>
    <row r="857" spans="1:11" x14ac:dyDescent="0.25">
      <c r="A857" s="45" t="s">
        <v>829</v>
      </c>
      <c r="B857" s="42">
        <v>16976</v>
      </c>
      <c r="C857" s="42">
        <v>17046</v>
      </c>
      <c r="D857" s="42">
        <v>16928</v>
      </c>
      <c r="E857" s="42">
        <v>16975</v>
      </c>
      <c r="F857" s="42">
        <f t="shared" si="83"/>
        <v>0.69509896324222431</v>
      </c>
      <c r="G857" s="42">
        <f t="shared" si="84"/>
        <v>-5.8906691800188499E-3</v>
      </c>
      <c r="H857" s="42">
        <f t="shared" si="85"/>
        <v>8.4745762711864406E-3</v>
      </c>
      <c r="I857" s="42">
        <f t="shared" si="80"/>
        <v>4</v>
      </c>
      <c r="J857" s="42">
        <f t="shared" si="81"/>
        <v>1</v>
      </c>
      <c r="K857" s="42">
        <f t="shared" si="82"/>
        <v>2</v>
      </c>
    </row>
    <row r="858" spans="1:11" x14ac:dyDescent="0.25">
      <c r="A858" s="45" t="s">
        <v>830</v>
      </c>
      <c r="B858" s="42">
        <v>16990</v>
      </c>
      <c r="C858" s="42">
        <v>17147</v>
      </c>
      <c r="D858" s="42">
        <v>16970</v>
      </c>
      <c r="E858" s="42">
        <v>17088</v>
      </c>
      <c r="F858" s="42">
        <f t="shared" si="83"/>
        <v>1.0417892878163626</v>
      </c>
      <c r="G858" s="42">
        <f t="shared" si="84"/>
        <v>0.57680988816951151</v>
      </c>
      <c r="H858" s="42">
        <f t="shared" si="85"/>
        <v>0.5536723163841808</v>
      </c>
      <c r="I858" s="42">
        <f t="shared" si="80"/>
        <v>6</v>
      </c>
      <c r="J858" s="42">
        <f t="shared" si="81"/>
        <v>6</v>
      </c>
      <c r="K858" s="42">
        <f t="shared" si="82"/>
        <v>1</v>
      </c>
    </row>
    <row r="859" spans="1:11" x14ac:dyDescent="0.25">
      <c r="A859" s="45" t="s">
        <v>831</v>
      </c>
      <c r="B859" s="42">
        <v>16803</v>
      </c>
      <c r="C859" s="42">
        <v>16830</v>
      </c>
      <c r="D859" s="42">
        <v>16736</v>
      </c>
      <c r="E859" s="42">
        <v>16812</v>
      </c>
      <c r="F859" s="42">
        <f t="shared" si="83"/>
        <v>0.55942391239659583</v>
      </c>
      <c r="G859" s="42">
        <f t="shared" si="84"/>
        <v>5.3561863952865559E-2</v>
      </c>
      <c r="H859" s="42">
        <f t="shared" si="85"/>
        <v>9.5744680851063829E-2</v>
      </c>
      <c r="I859" s="42">
        <f t="shared" si="80"/>
        <v>2</v>
      </c>
      <c r="J859" s="42">
        <f t="shared" si="81"/>
        <v>1</v>
      </c>
      <c r="K859" s="42">
        <f t="shared" si="82"/>
        <v>2</v>
      </c>
    </row>
    <row r="860" spans="1:11" x14ac:dyDescent="0.25">
      <c r="A860" s="45" t="s">
        <v>832</v>
      </c>
      <c r="B860" s="42">
        <v>16668</v>
      </c>
      <c r="C860" s="42">
        <v>16797</v>
      </c>
      <c r="D860" s="42">
        <v>16621</v>
      </c>
      <c r="E860" s="42">
        <v>16753</v>
      </c>
      <c r="F860" s="42">
        <f t="shared" si="83"/>
        <v>1.0559155267578593</v>
      </c>
      <c r="G860" s="42">
        <f t="shared" si="84"/>
        <v>0.50995920326373889</v>
      </c>
      <c r="H860" s="42">
        <f t="shared" si="85"/>
        <v>0.48295454545454547</v>
      </c>
      <c r="I860" s="42">
        <f t="shared" si="80"/>
        <v>6</v>
      </c>
      <c r="J860" s="42">
        <f t="shared" si="81"/>
        <v>5</v>
      </c>
      <c r="K860" s="42">
        <f t="shared" si="82"/>
        <v>1</v>
      </c>
    </row>
    <row r="861" spans="1:11" x14ac:dyDescent="0.25">
      <c r="A861" s="45" t="s">
        <v>833</v>
      </c>
      <c r="B861" s="42">
        <v>16223</v>
      </c>
      <c r="C861" s="42">
        <v>16387</v>
      </c>
      <c r="D861" s="42">
        <v>16194</v>
      </c>
      <c r="E861" s="42">
        <v>16371</v>
      </c>
      <c r="F861" s="42">
        <f t="shared" si="83"/>
        <v>1.1896689884731555</v>
      </c>
      <c r="G861" s="42">
        <f t="shared" si="84"/>
        <v>0.91228502743019169</v>
      </c>
      <c r="H861" s="42">
        <f t="shared" si="85"/>
        <v>0.76683937823834192</v>
      </c>
      <c r="I861" s="42">
        <f t="shared" si="80"/>
        <v>7</v>
      </c>
      <c r="J861" s="42">
        <f t="shared" si="81"/>
        <v>8</v>
      </c>
      <c r="K861" s="42">
        <f t="shared" si="82"/>
        <v>4</v>
      </c>
    </row>
    <row r="862" spans="1:11" x14ac:dyDescent="0.25">
      <c r="A862" s="45" t="s">
        <v>834</v>
      </c>
      <c r="B862" s="42">
        <v>16251</v>
      </c>
      <c r="C862" s="42">
        <v>16348</v>
      </c>
      <c r="D862" s="42">
        <v>16050</v>
      </c>
      <c r="E862" s="42">
        <v>16295</v>
      </c>
      <c r="F862" s="42">
        <f t="shared" si="83"/>
        <v>1.8337333087194634</v>
      </c>
      <c r="G862" s="42">
        <f t="shared" si="84"/>
        <v>0.27075256907267248</v>
      </c>
      <c r="H862" s="42">
        <f t="shared" si="85"/>
        <v>0.1476510067114094</v>
      </c>
      <c r="I862" s="42">
        <f t="shared" si="80"/>
        <v>10</v>
      </c>
      <c r="J862" s="42">
        <f t="shared" si="81"/>
        <v>2</v>
      </c>
      <c r="K862" s="42">
        <f t="shared" si="82"/>
        <v>1</v>
      </c>
    </row>
    <row r="863" spans="1:11" x14ac:dyDescent="0.25">
      <c r="A863" s="45" t="s">
        <v>835</v>
      </c>
      <c r="B863" s="42">
        <v>16692</v>
      </c>
      <c r="C863" s="42">
        <v>16709</v>
      </c>
      <c r="D863" s="42">
        <v>16552</v>
      </c>
      <c r="E863" s="42">
        <v>16585</v>
      </c>
      <c r="F863" s="42">
        <f t="shared" si="83"/>
        <v>0.94057033309369753</v>
      </c>
      <c r="G863" s="42">
        <f t="shared" si="84"/>
        <v>-0.64102564102564097</v>
      </c>
      <c r="H863" s="42">
        <f t="shared" si="85"/>
        <v>0.68152866242038213</v>
      </c>
      <c r="I863" s="42">
        <f t="shared" si="80"/>
        <v>5</v>
      </c>
      <c r="J863" s="42">
        <f t="shared" si="81"/>
        <v>7</v>
      </c>
      <c r="K863" s="42">
        <f t="shared" si="82"/>
        <v>3</v>
      </c>
    </row>
    <row r="864" spans="1:11" x14ac:dyDescent="0.25">
      <c r="A864" s="45" t="s">
        <v>836</v>
      </c>
      <c r="B864" s="42">
        <v>16556</v>
      </c>
      <c r="C864" s="42">
        <v>16576</v>
      </c>
      <c r="D864" s="42">
        <v>16313</v>
      </c>
      <c r="E864" s="42">
        <v>16388</v>
      </c>
      <c r="F864" s="42">
        <f t="shared" si="83"/>
        <v>1.5885479584440687</v>
      </c>
      <c r="G864" s="42">
        <f t="shared" si="84"/>
        <v>-1.0147378593863252</v>
      </c>
      <c r="H864" s="42">
        <f t="shared" si="85"/>
        <v>0.63878326996197721</v>
      </c>
      <c r="I864" s="42">
        <f t="shared" si="80"/>
        <v>9</v>
      </c>
      <c r="J864" s="42">
        <f t="shared" si="81"/>
        <v>7</v>
      </c>
      <c r="K864" s="42">
        <f t="shared" si="82"/>
        <v>4</v>
      </c>
    </row>
    <row r="865" spans="1:11" x14ac:dyDescent="0.25">
      <c r="A865" s="45" t="s">
        <v>837</v>
      </c>
      <c r="B865" s="42">
        <v>16800</v>
      </c>
      <c r="C865" s="42">
        <v>16866</v>
      </c>
      <c r="D865" s="42">
        <v>16740</v>
      </c>
      <c r="E865" s="42">
        <v>16850</v>
      </c>
      <c r="F865" s="42">
        <f t="shared" si="83"/>
        <v>0.75</v>
      </c>
      <c r="G865" s="42">
        <f t="shared" si="84"/>
        <v>0.29761904761904762</v>
      </c>
      <c r="H865" s="42">
        <f t="shared" si="85"/>
        <v>0.3968253968253968</v>
      </c>
      <c r="I865" s="42">
        <f t="shared" si="80"/>
        <v>4</v>
      </c>
      <c r="J865" s="42">
        <f t="shared" si="81"/>
        <v>4</v>
      </c>
      <c r="K865" s="42">
        <f t="shared" si="82"/>
        <v>2</v>
      </c>
    </row>
    <row r="866" spans="1:11" x14ac:dyDescent="0.25">
      <c r="A866" s="45" t="s">
        <v>838</v>
      </c>
      <c r="B866" s="42">
        <v>16949</v>
      </c>
      <c r="C866" s="42">
        <v>16962</v>
      </c>
      <c r="D866" s="42">
        <v>16866</v>
      </c>
      <c r="E866" s="42">
        <v>16903</v>
      </c>
      <c r="F866" s="42">
        <f t="shared" si="83"/>
        <v>0.56640509764587887</v>
      </c>
      <c r="G866" s="42">
        <f t="shared" si="84"/>
        <v>-0.2714024426219836</v>
      </c>
      <c r="H866" s="42">
        <f t="shared" si="85"/>
        <v>0.47916666666666663</v>
      </c>
      <c r="I866" s="42">
        <f t="shared" si="80"/>
        <v>2</v>
      </c>
      <c r="J866" s="42">
        <f t="shared" si="81"/>
        <v>5</v>
      </c>
      <c r="K866" s="42">
        <f t="shared" si="82"/>
        <v>2</v>
      </c>
    </row>
    <row r="867" spans="1:11" x14ac:dyDescent="0.25">
      <c r="A867" s="45" t="s">
        <v>839</v>
      </c>
      <c r="B867" s="42">
        <v>17155</v>
      </c>
      <c r="C867" s="42">
        <v>17212</v>
      </c>
      <c r="D867" s="42">
        <v>17104</v>
      </c>
      <c r="E867" s="42">
        <v>17211</v>
      </c>
      <c r="F867" s="42">
        <f t="shared" si="83"/>
        <v>0.62955406587000873</v>
      </c>
      <c r="G867" s="42">
        <f t="shared" si="84"/>
        <v>0.32643544156222676</v>
      </c>
      <c r="H867" s="42">
        <f t="shared" si="85"/>
        <v>0.51851851851851849</v>
      </c>
      <c r="I867" s="42">
        <f t="shared" si="80"/>
        <v>3</v>
      </c>
      <c r="J867" s="42">
        <f t="shared" si="81"/>
        <v>6</v>
      </c>
      <c r="K867" s="42">
        <f t="shared" si="82"/>
        <v>2</v>
      </c>
    </row>
    <row r="868" spans="1:11" x14ac:dyDescent="0.25">
      <c r="A868" s="45" t="s">
        <v>840</v>
      </c>
      <c r="B868" s="42">
        <v>17152</v>
      </c>
      <c r="C868" s="42">
        <v>17216</v>
      </c>
      <c r="D868" s="42">
        <v>17116</v>
      </c>
      <c r="E868" s="42">
        <v>17193</v>
      </c>
      <c r="F868" s="42">
        <f t="shared" si="83"/>
        <v>0.58302238805970152</v>
      </c>
      <c r="G868" s="42">
        <f t="shared" si="84"/>
        <v>0.23903917910447761</v>
      </c>
      <c r="H868" s="42">
        <f t="shared" si="85"/>
        <v>0.41</v>
      </c>
      <c r="I868" s="42">
        <f t="shared" si="80"/>
        <v>2</v>
      </c>
      <c r="J868" s="42">
        <f t="shared" si="81"/>
        <v>5</v>
      </c>
      <c r="K868" s="42">
        <f t="shared" si="82"/>
        <v>2</v>
      </c>
    </row>
    <row r="869" spans="1:11" x14ac:dyDescent="0.25">
      <c r="A869" s="45" t="s">
        <v>841</v>
      </c>
      <c r="B869" s="42">
        <v>17300</v>
      </c>
      <c r="C869" s="42">
        <v>17324</v>
      </c>
      <c r="D869" s="42">
        <v>17189</v>
      </c>
      <c r="E869" s="42">
        <v>17250</v>
      </c>
      <c r="F869" s="42">
        <f t="shared" si="83"/>
        <v>0.78034682080924855</v>
      </c>
      <c r="G869" s="42">
        <f t="shared" si="84"/>
        <v>-0.28901734104046239</v>
      </c>
      <c r="H869" s="42">
        <f t="shared" si="85"/>
        <v>0.37037037037037035</v>
      </c>
      <c r="I869" s="42">
        <f t="shared" si="80"/>
        <v>4</v>
      </c>
      <c r="J869" s="42">
        <f t="shared" si="81"/>
        <v>4</v>
      </c>
      <c r="K869" s="42">
        <f t="shared" si="82"/>
        <v>2</v>
      </c>
    </row>
    <row r="870" spans="1:11" x14ac:dyDescent="0.25">
      <c r="A870" s="45" t="s">
        <v>842</v>
      </c>
      <c r="B870" s="42">
        <v>17406</v>
      </c>
      <c r="C870" s="42">
        <v>17467</v>
      </c>
      <c r="D870" s="42">
        <v>17380</v>
      </c>
      <c r="E870" s="42">
        <v>17398</v>
      </c>
      <c r="F870" s="42">
        <f t="shared" si="83"/>
        <v>0.49982764563943471</v>
      </c>
      <c r="G870" s="42">
        <f t="shared" si="84"/>
        <v>-4.5961162817419278E-2</v>
      </c>
      <c r="H870" s="42">
        <f t="shared" si="85"/>
        <v>9.1954022988505732E-2</v>
      </c>
      <c r="I870" s="42">
        <f t="shared" si="80"/>
        <v>2</v>
      </c>
      <c r="J870" s="42">
        <f t="shared" si="81"/>
        <v>1</v>
      </c>
      <c r="K870" s="42">
        <f t="shared" si="82"/>
        <v>2</v>
      </c>
    </row>
    <row r="871" spans="1:11" x14ac:dyDescent="0.25">
      <c r="A871" s="45" t="s">
        <v>843</v>
      </c>
      <c r="B871" s="42">
        <v>17447</v>
      </c>
      <c r="C871" s="42">
        <v>17477</v>
      </c>
      <c r="D871" s="42">
        <v>17410</v>
      </c>
      <c r="E871" s="42">
        <v>17436</v>
      </c>
      <c r="F871" s="42">
        <f t="shared" si="83"/>
        <v>0.3840201753883189</v>
      </c>
      <c r="G871" s="42">
        <f t="shared" si="84"/>
        <v>-6.304808849658966E-2</v>
      </c>
      <c r="H871" s="42">
        <f t="shared" si="85"/>
        <v>0.16417910447761191</v>
      </c>
      <c r="I871" s="42">
        <f t="shared" si="80"/>
        <v>1</v>
      </c>
      <c r="J871" s="42">
        <f t="shared" si="81"/>
        <v>2</v>
      </c>
      <c r="K871" s="42">
        <f t="shared" si="82"/>
        <v>2</v>
      </c>
    </row>
    <row r="872" spans="1:11" x14ac:dyDescent="0.25">
      <c r="A872" s="45" t="s">
        <v>844</v>
      </c>
      <c r="B872" s="42">
        <v>17505</v>
      </c>
      <c r="C872" s="42">
        <v>17568</v>
      </c>
      <c r="D872" s="42">
        <v>17301</v>
      </c>
      <c r="E872" s="42">
        <v>17565</v>
      </c>
      <c r="F872" s="42">
        <f t="shared" si="83"/>
        <v>1.5252784918594686</v>
      </c>
      <c r="G872" s="42">
        <f t="shared" si="84"/>
        <v>0.34275921165381323</v>
      </c>
      <c r="H872" s="42">
        <f t="shared" si="85"/>
        <v>0.22471910112359555</v>
      </c>
      <c r="I872" s="42">
        <f t="shared" si="80"/>
        <v>8</v>
      </c>
      <c r="J872" s="42">
        <f t="shared" si="81"/>
        <v>3</v>
      </c>
      <c r="K872" s="42">
        <f t="shared" si="82"/>
        <v>1</v>
      </c>
    </row>
    <row r="873" spans="1:11" x14ac:dyDescent="0.25">
      <c r="A873" s="45" t="s">
        <v>845</v>
      </c>
      <c r="B873" s="42">
        <v>17584</v>
      </c>
      <c r="C873" s="42">
        <v>17588</v>
      </c>
      <c r="D873" s="42">
        <v>17519</v>
      </c>
      <c r="E873" s="42">
        <v>17537</v>
      </c>
      <c r="F873" s="42">
        <f t="shared" si="83"/>
        <v>0.3924021838034577</v>
      </c>
      <c r="G873" s="42">
        <f t="shared" si="84"/>
        <v>-0.26728844404003643</v>
      </c>
      <c r="H873" s="42">
        <f t="shared" si="85"/>
        <v>0.6811594202898551</v>
      </c>
      <c r="I873" s="42">
        <f t="shared" si="80"/>
        <v>1</v>
      </c>
      <c r="J873" s="42">
        <f t="shared" si="81"/>
        <v>7</v>
      </c>
      <c r="K873" s="42">
        <f t="shared" si="82"/>
        <v>3</v>
      </c>
    </row>
    <row r="874" spans="1:11" x14ac:dyDescent="0.25">
      <c r="A874" s="45" t="s">
        <v>846</v>
      </c>
      <c r="B874" s="42">
        <v>17490</v>
      </c>
      <c r="C874" s="42">
        <v>17521</v>
      </c>
      <c r="D874" s="42">
        <v>17409</v>
      </c>
      <c r="E874" s="42">
        <v>17491</v>
      </c>
      <c r="F874" s="42">
        <f t="shared" si="83"/>
        <v>0.64036592338479137</v>
      </c>
      <c r="G874" s="42">
        <f t="shared" si="84"/>
        <v>5.717552887364208E-3</v>
      </c>
      <c r="H874" s="42">
        <f t="shared" si="85"/>
        <v>8.9285714285714281E-3</v>
      </c>
      <c r="I874" s="42">
        <f t="shared" si="80"/>
        <v>3</v>
      </c>
      <c r="J874" s="42">
        <f t="shared" si="81"/>
        <v>1</v>
      </c>
      <c r="K874" s="42">
        <f t="shared" si="82"/>
        <v>2</v>
      </c>
    </row>
    <row r="875" spans="1:11" x14ac:dyDescent="0.25">
      <c r="A875" s="45" t="s">
        <v>847</v>
      </c>
      <c r="B875" s="42">
        <v>17469</v>
      </c>
      <c r="C875" s="42">
        <v>17485</v>
      </c>
      <c r="D875" s="42">
        <v>17343</v>
      </c>
      <c r="E875" s="42">
        <v>17379</v>
      </c>
      <c r="F875" s="42">
        <f t="shared" si="83"/>
        <v>0.81286850993187931</v>
      </c>
      <c r="G875" s="42">
        <f t="shared" si="84"/>
        <v>-0.51519835136527559</v>
      </c>
      <c r="H875" s="42">
        <f t="shared" si="85"/>
        <v>0.63380281690140838</v>
      </c>
      <c r="I875" s="42">
        <f t="shared" si="80"/>
        <v>5</v>
      </c>
      <c r="J875" s="42">
        <f t="shared" si="81"/>
        <v>7</v>
      </c>
      <c r="K875" s="42">
        <f t="shared" si="82"/>
        <v>3</v>
      </c>
    </row>
    <row r="876" spans="1:11" x14ac:dyDescent="0.25">
      <c r="A876" s="45" t="s">
        <v>848</v>
      </c>
      <c r="B876" s="42">
        <v>17174</v>
      </c>
      <c r="C876" s="42">
        <v>17300</v>
      </c>
      <c r="D876" s="42">
        <v>17162</v>
      </c>
      <c r="E876" s="42">
        <v>17280</v>
      </c>
      <c r="F876" s="42">
        <f t="shared" si="83"/>
        <v>0.80354023523931517</v>
      </c>
      <c r="G876" s="42">
        <f t="shared" si="84"/>
        <v>0.61721206474903922</v>
      </c>
      <c r="H876" s="42">
        <f t="shared" si="85"/>
        <v>0.76811594202898559</v>
      </c>
      <c r="I876" s="42">
        <f t="shared" si="80"/>
        <v>5</v>
      </c>
      <c r="J876" s="42">
        <f t="shared" si="81"/>
        <v>8</v>
      </c>
      <c r="K876" s="42">
        <f t="shared" si="82"/>
        <v>3</v>
      </c>
    </row>
    <row r="877" spans="1:11" x14ac:dyDescent="0.25">
      <c r="A877" s="45" t="s">
        <v>849</v>
      </c>
      <c r="B877" s="42">
        <v>17348</v>
      </c>
      <c r="C877" s="42">
        <v>17420</v>
      </c>
      <c r="D877" s="42">
        <v>17313</v>
      </c>
      <c r="E877" s="42">
        <v>17365</v>
      </c>
      <c r="F877" s="42">
        <f t="shared" si="83"/>
        <v>0.61678579663361777</v>
      </c>
      <c r="G877" s="42">
        <f t="shared" si="84"/>
        <v>9.7994005072630841E-2</v>
      </c>
      <c r="H877" s="42">
        <f t="shared" si="85"/>
        <v>0.15887850467289716</v>
      </c>
      <c r="I877" s="42">
        <f t="shared" si="80"/>
        <v>3</v>
      </c>
      <c r="J877" s="42">
        <f t="shared" si="81"/>
        <v>2</v>
      </c>
      <c r="K877" s="42">
        <f t="shared" si="82"/>
        <v>2</v>
      </c>
    </row>
    <row r="878" spans="1:11" x14ac:dyDescent="0.25">
      <c r="A878" s="45" t="s">
        <v>850</v>
      </c>
      <c r="B878" s="42">
        <v>16996</v>
      </c>
      <c r="C878" s="42">
        <v>17135</v>
      </c>
      <c r="D878" s="42">
        <v>16984</v>
      </c>
      <c r="E878" s="42">
        <v>17108</v>
      </c>
      <c r="F878" s="42">
        <f t="shared" si="83"/>
        <v>0.88844433984466931</v>
      </c>
      <c r="G878" s="42">
        <f t="shared" si="84"/>
        <v>0.65897858319604619</v>
      </c>
      <c r="H878" s="42">
        <f t="shared" si="85"/>
        <v>0.74172185430463589</v>
      </c>
      <c r="I878" s="42">
        <f t="shared" si="80"/>
        <v>5</v>
      </c>
      <c r="J878" s="42">
        <f t="shared" si="81"/>
        <v>8</v>
      </c>
      <c r="K878" s="42">
        <f t="shared" si="82"/>
        <v>3</v>
      </c>
    </row>
    <row r="879" spans="1:11" x14ac:dyDescent="0.25">
      <c r="A879" s="45" t="s">
        <v>851</v>
      </c>
      <c r="B879" s="42">
        <v>17146</v>
      </c>
      <c r="C879" s="42">
        <v>17168</v>
      </c>
      <c r="D879" s="42">
        <v>16945</v>
      </c>
      <c r="E879" s="42">
        <v>17036</v>
      </c>
      <c r="F879" s="42">
        <f t="shared" si="83"/>
        <v>1.3005948909366616</v>
      </c>
      <c r="G879" s="42">
        <f t="shared" si="84"/>
        <v>-0.64154904934095414</v>
      </c>
      <c r="H879" s="42">
        <f t="shared" si="85"/>
        <v>0.49327354260089684</v>
      </c>
      <c r="I879" s="42">
        <f t="shared" si="80"/>
        <v>8</v>
      </c>
      <c r="J879" s="42">
        <f t="shared" si="81"/>
        <v>5</v>
      </c>
      <c r="K879" s="42">
        <f t="shared" si="82"/>
        <v>1</v>
      </c>
    </row>
    <row r="880" spans="1:11" x14ac:dyDescent="0.25">
      <c r="A880" s="45" t="s">
        <v>852</v>
      </c>
      <c r="B880" s="42">
        <v>17216</v>
      </c>
      <c r="C880" s="42">
        <v>17324</v>
      </c>
      <c r="D880" s="42">
        <v>17138</v>
      </c>
      <c r="E880" s="42">
        <v>17309</v>
      </c>
      <c r="F880" s="42">
        <f t="shared" si="83"/>
        <v>1.0803903345724908</v>
      </c>
      <c r="G880" s="42">
        <f t="shared" si="84"/>
        <v>0.54019516728624539</v>
      </c>
      <c r="H880" s="42">
        <f t="shared" si="85"/>
        <v>0.5</v>
      </c>
      <c r="I880" s="42">
        <f t="shared" si="80"/>
        <v>6</v>
      </c>
      <c r="J880" s="42">
        <f t="shared" si="81"/>
        <v>6</v>
      </c>
      <c r="K880" s="42">
        <f t="shared" si="82"/>
        <v>1</v>
      </c>
    </row>
    <row r="881" spans="1:11" x14ac:dyDescent="0.25">
      <c r="A881" s="45" t="s">
        <v>853</v>
      </c>
      <c r="B881" s="42">
        <v>17409</v>
      </c>
      <c r="C881" s="42">
        <v>17487</v>
      </c>
      <c r="D881" s="42">
        <v>17373</v>
      </c>
      <c r="E881" s="42">
        <v>17480</v>
      </c>
      <c r="F881" s="42">
        <f t="shared" si="83"/>
        <v>0.65483370670342922</v>
      </c>
      <c r="G881" s="42">
        <f t="shared" si="84"/>
        <v>0.40783502785915332</v>
      </c>
      <c r="H881" s="42">
        <f t="shared" si="85"/>
        <v>0.6228070175438597</v>
      </c>
      <c r="I881" s="42">
        <f t="shared" si="80"/>
        <v>3</v>
      </c>
      <c r="J881" s="42">
        <f t="shared" si="81"/>
        <v>7</v>
      </c>
      <c r="K881" s="42">
        <f t="shared" si="82"/>
        <v>3</v>
      </c>
    </row>
    <row r="882" spans="1:11" x14ac:dyDescent="0.25">
      <c r="A882" s="45" t="s">
        <v>854</v>
      </c>
      <c r="B882" s="42">
        <v>17421</v>
      </c>
      <c r="C882" s="42">
        <v>17449</v>
      </c>
      <c r="D882" s="42">
        <v>17353</v>
      </c>
      <c r="E882" s="42">
        <v>17449</v>
      </c>
      <c r="F882" s="42">
        <f t="shared" si="83"/>
        <v>0.55105906664370585</v>
      </c>
      <c r="G882" s="42">
        <f t="shared" si="84"/>
        <v>0.16072556110441422</v>
      </c>
      <c r="H882" s="42">
        <f t="shared" si="85"/>
        <v>0.29166666666666669</v>
      </c>
      <c r="I882" s="42">
        <f t="shared" si="80"/>
        <v>2</v>
      </c>
      <c r="J882" s="42">
        <f t="shared" si="81"/>
        <v>3</v>
      </c>
      <c r="K882" s="42">
        <f t="shared" si="82"/>
        <v>2</v>
      </c>
    </row>
    <row r="883" spans="1:11" x14ac:dyDescent="0.25">
      <c r="A883" s="45" t="s">
        <v>855</v>
      </c>
      <c r="B883" s="42">
        <v>17299</v>
      </c>
      <c r="C883" s="42">
        <v>17432</v>
      </c>
      <c r="D883" s="42">
        <v>17233</v>
      </c>
      <c r="E883" s="42">
        <v>17429</v>
      </c>
      <c r="F883" s="42">
        <f t="shared" si="83"/>
        <v>1.1503555118792994</v>
      </c>
      <c r="G883" s="42">
        <f t="shared" si="84"/>
        <v>0.75148852534828603</v>
      </c>
      <c r="H883" s="42">
        <f t="shared" si="85"/>
        <v>0.6532663316582914</v>
      </c>
      <c r="I883" s="42">
        <f t="shared" si="80"/>
        <v>7</v>
      </c>
      <c r="J883" s="42">
        <f t="shared" si="81"/>
        <v>7</v>
      </c>
      <c r="K883" s="42">
        <f t="shared" si="82"/>
        <v>4</v>
      </c>
    </row>
    <row r="884" spans="1:11" x14ac:dyDescent="0.25">
      <c r="A884" s="45" t="s">
        <v>856</v>
      </c>
      <c r="B884" s="42">
        <v>17584</v>
      </c>
      <c r="C884" s="42">
        <v>17656</v>
      </c>
      <c r="D884" s="42">
        <v>17472</v>
      </c>
      <c r="E884" s="42">
        <v>17651</v>
      </c>
      <c r="F884" s="42">
        <f t="shared" si="83"/>
        <v>1.0464058234758873</v>
      </c>
      <c r="G884" s="42">
        <f t="shared" si="84"/>
        <v>0.38102820746132848</v>
      </c>
      <c r="H884" s="42">
        <f t="shared" si="85"/>
        <v>0.36413043478260865</v>
      </c>
      <c r="I884" s="42">
        <f t="shared" si="80"/>
        <v>6</v>
      </c>
      <c r="J884" s="42">
        <f t="shared" si="81"/>
        <v>4</v>
      </c>
      <c r="K884" s="42">
        <f t="shared" si="82"/>
        <v>1</v>
      </c>
    </row>
    <row r="885" spans="1:11" x14ac:dyDescent="0.25">
      <c r="A885" s="45" t="s">
        <v>857</v>
      </c>
      <c r="B885" s="42">
        <v>17800</v>
      </c>
      <c r="C885" s="42">
        <v>17806</v>
      </c>
      <c r="D885" s="42">
        <v>17539</v>
      </c>
      <c r="E885" s="42">
        <v>17640</v>
      </c>
      <c r="F885" s="42">
        <f t="shared" si="83"/>
        <v>1.5</v>
      </c>
      <c r="G885" s="42">
        <f t="shared" si="84"/>
        <v>-0.89887640449438211</v>
      </c>
      <c r="H885" s="42">
        <f t="shared" si="85"/>
        <v>0.59925093632958804</v>
      </c>
      <c r="I885" s="42">
        <f t="shared" si="80"/>
        <v>8</v>
      </c>
      <c r="J885" s="42">
        <f t="shared" si="81"/>
        <v>6</v>
      </c>
      <c r="K885" s="42">
        <f t="shared" si="82"/>
        <v>1</v>
      </c>
    </row>
    <row r="886" spans="1:11" x14ac:dyDescent="0.25">
      <c r="A886" s="45" t="s">
        <v>858</v>
      </c>
      <c r="B886" s="42">
        <v>17906</v>
      </c>
      <c r="C886" s="42">
        <v>17951</v>
      </c>
      <c r="D886" s="42">
        <v>17738</v>
      </c>
      <c r="E886" s="42">
        <v>17764</v>
      </c>
      <c r="F886" s="42">
        <f t="shared" si="83"/>
        <v>1.1895454037752708</v>
      </c>
      <c r="G886" s="42">
        <f t="shared" si="84"/>
        <v>-0.79303026918351394</v>
      </c>
      <c r="H886" s="42">
        <f t="shared" si="85"/>
        <v>0.66666666666666674</v>
      </c>
      <c r="I886" s="42">
        <f t="shared" si="80"/>
        <v>7</v>
      </c>
      <c r="J886" s="42">
        <f t="shared" si="81"/>
        <v>7</v>
      </c>
      <c r="K886" s="42">
        <f t="shared" si="82"/>
        <v>4</v>
      </c>
    </row>
    <row r="887" spans="1:11" x14ac:dyDescent="0.25">
      <c r="A887" s="45" t="s">
        <v>859</v>
      </c>
      <c r="B887" s="42">
        <v>18004</v>
      </c>
      <c r="C887" s="42">
        <v>18012</v>
      </c>
      <c r="D887" s="42">
        <v>17800</v>
      </c>
      <c r="E887" s="42">
        <v>17827</v>
      </c>
      <c r="F887" s="42">
        <f t="shared" si="83"/>
        <v>1.1775161075316596</v>
      </c>
      <c r="G887" s="42">
        <f t="shared" si="84"/>
        <v>-0.98311486336369691</v>
      </c>
      <c r="H887" s="42">
        <f t="shared" si="85"/>
        <v>0.83490566037735847</v>
      </c>
      <c r="I887" s="42">
        <f t="shared" si="80"/>
        <v>7</v>
      </c>
      <c r="J887" s="42">
        <f t="shared" si="81"/>
        <v>9</v>
      </c>
      <c r="K887" s="42">
        <f t="shared" si="82"/>
        <v>4</v>
      </c>
    </row>
    <row r="888" spans="1:11" x14ac:dyDescent="0.25">
      <c r="A888" s="45" t="s">
        <v>860</v>
      </c>
      <c r="B888" s="42">
        <v>17864</v>
      </c>
      <c r="C888" s="42">
        <v>17953</v>
      </c>
      <c r="D888" s="42">
        <v>17860</v>
      </c>
      <c r="E888" s="42">
        <v>17920</v>
      </c>
      <c r="F888" s="42">
        <f t="shared" si="83"/>
        <v>0.52060008956560677</v>
      </c>
      <c r="G888" s="42">
        <f t="shared" si="84"/>
        <v>0.31347962382445138</v>
      </c>
      <c r="H888" s="42">
        <f t="shared" si="85"/>
        <v>0.60215053763440862</v>
      </c>
      <c r="I888" s="42">
        <f t="shared" si="80"/>
        <v>2</v>
      </c>
      <c r="J888" s="42">
        <f t="shared" si="81"/>
        <v>7</v>
      </c>
      <c r="K888" s="42">
        <f t="shared" si="82"/>
        <v>3</v>
      </c>
    </row>
    <row r="889" spans="1:11" x14ac:dyDescent="0.25">
      <c r="A889" s="45" t="s">
        <v>861</v>
      </c>
      <c r="B889" s="42">
        <v>17862</v>
      </c>
      <c r="C889" s="42">
        <v>17936</v>
      </c>
      <c r="D889" s="42">
        <v>17833</v>
      </c>
      <c r="E889" s="42">
        <v>17864</v>
      </c>
      <c r="F889" s="42">
        <f t="shared" si="83"/>
        <v>0.57664315306236702</v>
      </c>
      <c r="G889" s="42">
        <f t="shared" si="84"/>
        <v>1.1196954428395476E-2</v>
      </c>
      <c r="H889" s="42">
        <f t="shared" si="85"/>
        <v>1.9417475728155338E-2</v>
      </c>
      <c r="I889" s="42">
        <f t="shared" si="80"/>
        <v>2</v>
      </c>
      <c r="J889" s="42">
        <f t="shared" si="81"/>
        <v>1</v>
      </c>
      <c r="K889" s="42">
        <f t="shared" si="82"/>
        <v>2</v>
      </c>
    </row>
    <row r="890" spans="1:11" x14ac:dyDescent="0.25">
      <c r="A890" s="45" t="s">
        <v>862</v>
      </c>
      <c r="B890" s="42">
        <v>17840</v>
      </c>
      <c r="C890" s="42">
        <v>17936</v>
      </c>
      <c r="D890" s="42">
        <v>17808</v>
      </c>
      <c r="E890" s="42">
        <v>17936</v>
      </c>
      <c r="F890" s="42">
        <f t="shared" si="83"/>
        <v>0.71748878923766812</v>
      </c>
      <c r="G890" s="42">
        <f t="shared" si="84"/>
        <v>0.53811659192825112</v>
      </c>
      <c r="H890" s="42">
        <f t="shared" si="85"/>
        <v>0.75</v>
      </c>
      <c r="I890" s="42">
        <f t="shared" si="80"/>
        <v>4</v>
      </c>
      <c r="J890" s="42">
        <f t="shared" si="81"/>
        <v>8</v>
      </c>
      <c r="K890" s="42">
        <f t="shared" si="82"/>
        <v>3</v>
      </c>
    </row>
    <row r="891" spans="1:11" x14ac:dyDescent="0.25">
      <c r="A891" s="45" t="s">
        <v>863</v>
      </c>
      <c r="B891" s="42">
        <v>17710</v>
      </c>
      <c r="C891" s="42">
        <v>17829</v>
      </c>
      <c r="D891" s="42">
        <v>17704</v>
      </c>
      <c r="E891" s="42">
        <v>17814</v>
      </c>
      <c r="F891" s="42">
        <f t="shared" si="83"/>
        <v>0.70581592320722764</v>
      </c>
      <c r="G891" s="42">
        <f t="shared" si="84"/>
        <v>0.58723884810841331</v>
      </c>
      <c r="H891" s="42">
        <f t="shared" si="85"/>
        <v>0.83199999999999985</v>
      </c>
      <c r="I891" s="42">
        <f t="shared" si="80"/>
        <v>4</v>
      </c>
      <c r="J891" s="42">
        <f t="shared" si="81"/>
        <v>9</v>
      </c>
      <c r="K891" s="42">
        <f t="shared" si="82"/>
        <v>3</v>
      </c>
    </row>
    <row r="892" spans="1:11" x14ac:dyDescent="0.25">
      <c r="A892" s="45" t="s">
        <v>864</v>
      </c>
      <c r="B892" s="42">
        <v>17777</v>
      </c>
      <c r="C892" s="42">
        <v>17780</v>
      </c>
      <c r="D892" s="42">
        <v>17635</v>
      </c>
      <c r="E892" s="42">
        <v>17700</v>
      </c>
      <c r="F892" s="42">
        <f t="shared" si="83"/>
        <v>0.81566068515497547</v>
      </c>
      <c r="G892" s="42">
        <f t="shared" si="84"/>
        <v>-0.43314395004781464</v>
      </c>
      <c r="H892" s="42">
        <f t="shared" si="85"/>
        <v>0.53103448275862075</v>
      </c>
      <c r="I892" s="42">
        <f t="shared" si="80"/>
        <v>5</v>
      </c>
      <c r="J892" s="42">
        <f t="shared" si="81"/>
        <v>6</v>
      </c>
      <c r="K892" s="42">
        <f t="shared" si="82"/>
        <v>2</v>
      </c>
    </row>
    <row r="893" spans="1:11" x14ac:dyDescent="0.25">
      <c r="A893" s="45" t="s">
        <v>865</v>
      </c>
      <c r="B893" s="42">
        <v>17843</v>
      </c>
      <c r="C893" s="42">
        <v>17917</v>
      </c>
      <c r="D893" s="42">
        <v>17820</v>
      </c>
      <c r="E893" s="42">
        <v>17877</v>
      </c>
      <c r="F893" s="42">
        <f t="shared" si="83"/>
        <v>0.5436305553998767</v>
      </c>
      <c r="G893" s="42">
        <f t="shared" si="84"/>
        <v>0.19055091632572996</v>
      </c>
      <c r="H893" s="42">
        <f t="shared" si="85"/>
        <v>0.35051546391752575</v>
      </c>
      <c r="I893" s="42">
        <f t="shared" si="80"/>
        <v>2</v>
      </c>
      <c r="J893" s="42">
        <f t="shared" si="81"/>
        <v>4</v>
      </c>
      <c r="K893" s="42">
        <f t="shared" si="82"/>
        <v>2</v>
      </c>
    </row>
    <row r="894" spans="1:11" x14ac:dyDescent="0.25">
      <c r="A894" s="45" t="s">
        <v>866</v>
      </c>
      <c r="B894" s="42">
        <v>17890</v>
      </c>
      <c r="C894" s="42">
        <v>17892</v>
      </c>
      <c r="D894" s="42">
        <v>17701</v>
      </c>
      <c r="E894" s="42">
        <v>17850</v>
      </c>
      <c r="F894" s="42">
        <f t="shared" si="83"/>
        <v>1.0676355505869202</v>
      </c>
      <c r="G894" s="42">
        <f t="shared" si="84"/>
        <v>-0.22358859698155395</v>
      </c>
      <c r="H894" s="42">
        <f t="shared" si="85"/>
        <v>0.20942408376963351</v>
      </c>
      <c r="I894" s="42">
        <f t="shared" si="80"/>
        <v>6</v>
      </c>
      <c r="J894" s="42">
        <f t="shared" si="81"/>
        <v>3</v>
      </c>
      <c r="K894" s="42">
        <f t="shared" si="82"/>
        <v>1</v>
      </c>
    </row>
    <row r="895" spans="1:11" x14ac:dyDescent="0.25">
      <c r="A895" s="45" t="s">
        <v>867</v>
      </c>
      <c r="B895" s="42">
        <v>17910</v>
      </c>
      <c r="C895" s="42">
        <v>17970</v>
      </c>
      <c r="D895" s="42">
        <v>17890</v>
      </c>
      <c r="E895" s="42">
        <v>17936</v>
      </c>
      <c r="F895" s="42">
        <f t="shared" si="83"/>
        <v>0.44667783361250701</v>
      </c>
      <c r="G895" s="42">
        <f t="shared" si="84"/>
        <v>0.14517029592406477</v>
      </c>
      <c r="H895" s="42">
        <f t="shared" si="85"/>
        <v>0.32500000000000001</v>
      </c>
      <c r="I895" s="42">
        <f t="shared" si="80"/>
        <v>1</v>
      </c>
      <c r="J895" s="42">
        <f t="shared" si="81"/>
        <v>4</v>
      </c>
      <c r="K895" s="42">
        <f t="shared" si="82"/>
        <v>2</v>
      </c>
    </row>
    <row r="896" spans="1:11" x14ac:dyDescent="0.25">
      <c r="A896" s="45" t="s">
        <v>868</v>
      </c>
      <c r="B896" s="42">
        <v>17655</v>
      </c>
      <c r="C896" s="42">
        <v>17750</v>
      </c>
      <c r="D896" s="42">
        <v>17646</v>
      </c>
      <c r="E896" s="42">
        <v>17739</v>
      </c>
      <c r="F896" s="42">
        <f t="shared" si="83"/>
        <v>0.58906825261965445</v>
      </c>
      <c r="G896" s="42">
        <f t="shared" si="84"/>
        <v>0.47578589634664403</v>
      </c>
      <c r="H896" s="42">
        <f t="shared" si="85"/>
        <v>0.80769230769230782</v>
      </c>
      <c r="I896" s="42">
        <f t="shared" si="80"/>
        <v>2</v>
      </c>
      <c r="J896" s="42">
        <f t="shared" si="81"/>
        <v>9</v>
      </c>
      <c r="K896" s="42">
        <f t="shared" si="82"/>
        <v>3</v>
      </c>
    </row>
    <row r="897" spans="1:11" x14ac:dyDescent="0.25">
      <c r="A897" s="45" t="s">
        <v>869</v>
      </c>
      <c r="B897" s="42">
        <v>17646</v>
      </c>
      <c r="C897" s="42">
        <v>17675</v>
      </c>
      <c r="D897" s="42">
        <v>17566</v>
      </c>
      <c r="E897" s="42">
        <v>17660</v>
      </c>
      <c r="F897" s="42">
        <f t="shared" si="83"/>
        <v>0.61770372889040015</v>
      </c>
      <c r="G897" s="42">
        <f t="shared" si="84"/>
        <v>7.9338093618950473E-2</v>
      </c>
      <c r="H897" s="42">
        <f t="shared" si="85"/>
        <v>0.12844036697247704</v>
      </c>
      <c r="I897" s="42">
        <f t="shared" si="80"/>
        <v>3</v>
      </c>
      <c r="J897" s="42">
        <f t="shared" si="81"/>
        <v>2</v>
      </c>
      <c r="K897" s="42">
        <f t="shared" si="82"/>
        <v>2</v>
      </c>
    </row>
    <row r="898" spans="1:11" x14ac:dyDescent="0.25">
      <c r="A898" s="45" t="s">
        <v>870</v>
      </c>
      <c r="B898" s="42">
        <v>17720</v>
      </c>
      <c r="C898" s="42">
        <v>17737</v>
      </c>
      <c r="D898" s="42">
        <v>17630</v>
      </c>
      <c r="E898" s="42">
        <v>17687</v>
      </c>
      <c r="F898" s="42">
        <f t="shared" si="83"/>
        <v>0.60383747178329572</v>
      </c>
      <c r="G898" s="42">
        <f t="shared" si="84"/>
        <v>-0.18623024830699775</v>
      </c>
      <c r="H898" s="42">
        <f t="shared" si="85"/>
        <v>0.30841121495327101</v>
      </c>
      <c r="I898" s="42">
        <f t="shared" si="80"/>
        <v>3</v>
      </c>
      <c r="J898" s="42">
        <f t="shared" si="81"/>
        <v>4</v>
      </c>
      <c r="K898" s="42">
        <f t="shared" si="82"/>
        <v>2</v>
      </c>
    </row>
    <row r="899" spans="1:11" x14ac:dyDescent="0.25">
      <c r="A899" s="45" t="s">
        <v>871</v>
      </c>
      <c r="B899" s="42">
        <v>17527</v>
      </c>
      <c r="C899" s="42">
        <v>17598</v>
      </c>
      <c r="D899" s="42">
        <v>17511</v>
      </c>
      <c r="E899" s="42">
        <v>17589</v>
      </c>
      <c r="F899" s="42">
        <f t="shared" si="83"/>
        <v>0.49637701831460035</v>
      </c>
      <c r="G899" s="42">
        <f t="shared" si="84"/>
        <v>0.35373994408626691</v>
      </c>
      <c r="H899" s="42">
        <f t="shared" si="85"/>
        <v>0.71264367816091956</v>
      </c>
      <c r="I899" s="42">
        <f t="shared" ref="I899:I962" si="86">VLOOKUP(_xlfn.PERCENTRANK.EXC(F$4:F$1200,F899),$M$4:$O$13,3,TRUE)</f>
        <v>2</v>
      </c>
      <c r="J899" s="42">
        <f t="shared" ref="J899:J962" si="87">VLOOKUP(H899,$M$17:$O$26,3,TRUE)</f>
        <v>8</v>
      </c>
      <c r="K899" s="42">
        <f t="shared" ref="K899:K962" si="88">IF(I899&gt;=$O$3,IF(J899&gt;=$O$16,4,1),IF(J899&gt;=$O$16,3,2))</f>
        <v>3</v>
      </c>
    </row>
    <row r="900" spans="1:11" x14ac:dyDescent="0.25">
      <c r="A900" s="45" t="s">
        <v>872</v>
      </c>
      <c r="B900" s="42">
        <v>17534</v>
      </c>
      <c r="C900" s="42">
        <v>17627</v>
      </c>
      <c r="D900" s="42">
        <v>17524</v>
      </c>
      <c r="E900" s="42">
        <v>17620</v>
      </c>
      <c r="F900" s="42">
        <f t="shared" ref="F900:F963" si="89">ABS(C900-D900)/B900*100</f>
        <v>0.58743013573628378</v>
      </c>
      <c r="G900" s="42">
        <f t="shared" ref="G900:G963" si="90">(E900-B900)/B900*100</f>
        <v>0.49047564731379034</v>
      </c>
      <c r="H900" s="42">
        <f t="shared" ref="H900:H963" si="91">ABS(G900/F900)</f>
        <v>0.83495145631067957</v>
      </c>
      <c r="I900" s="42">
        <f t="shared" si="86"/>
        <v>2</v>
      </c>
      <c r="J900" s="42">
        <f t="shared" si="87"/>
        <v>9</v>
      </c>
      <c r="K900" s="42">
        <f t="shared" si="88"/>
        <v>3</v>
      </c>
    </row>
    <row r="901" spans="1:11" x14ac:dyDescent="0.25">
      <c r="A901" s="45" t="s">
        <v>873</v>
      </c>
      <c r="B901" s="42">
        <v>17419</v>
      </c>
      <c r="C901" s="42">
        <v>17486</v>
      </c>
      <c r="D901" s="42">
        <v>17400</v>
      </c>
      <c r="E901" s="42">
        <v>17484</v>
      </c>
      <c r="F901" s="42">
        <f t="shared" si="89"/>
        <v>0.49371376083586882</v>
      </c>
      <c r="G901" s="42">
        <f t="shared" si="90"/>
        <v>0.37315574946897068</v>
      </c>
      <c r="H901" s="42">
        <f t="shared" si="91"/>
        <v>0.75581395348837221</v>
      </c>
      <c r="I901" s="42">
        <f t="shared" si="86"/>
        <v>2</v>
      </c>
      <c r="J901" s="42">
        <f t="shared" si="87"/>
        <v>8</v>
      </c>
      <c r="K901" s="42">
        <f t="shared" si="88"/>
        <v>3</v>
      </c>
    </row>
    <row r="902" spans="1:11" x14ac:dyDescent="0.25">
      <c r="A902" s="45" t="s">
        <v>874</v>
      </c>
      <c r="B902" s="42">
        <v>17352</v>
      </c>
      <c r="C902" s="42">
        <v>17431</v>
      </c>
      <c r="D902" s="42">
        <v>17345</v>
      </c>
      <c r="E902" s="42">
        <v>17418</v>
      </c>
      <c r="F902" s="42">
        <f t="shared" si="89"/>
        <v>0.49562010142923002</v>
      </c>
      <c r="G902" s="42">
        <f t="shared" si="90"/>
        <v>0.38035961272475793</v>
      </c>
      <c r="H902" s="42">
        <f t="shared" si="91"/>
        <v>0.76744186046511631</v>
      </c>
      <c r="I902" s="42">
        <f t="shared" si="86"/>
        <v>2</v>
      </c>
      <c r="J902" s="42">
        <f t="shared" si="87"/>
        <v>8</v>
      </c>
      <c r="K902" s="42">
        <f t="shared" si="88"/>
        <v>3</v>
      </c>
    </row>
    <row r="903" spans="1:11" x14ac:dyDescent="0.25">
      <c r="A903" s="45" t="s">
        <v>875</v>
      </c>
      <c r="B903" s="42">
        <v>17281</v>
      </c>
      <c r="C903" s="42">
        <v>17313</v>
      </c>
      <c r="D903" s="42">
        <v>17218</v>
      </c>
      <c r="E903" s="42">
        <v>17251</v>
      </c>
      <c r="F903" s="42">
        <f t="shared" si="89"/>
        <v>0.54973670505179095</v>
      </c>
      <c r="G903" s="42">
        <f t="shared" si="90"/>
        <v>-0.17360106475319714</v>
      </c>
      <c r="H903" s="42">
        <f t="shared" si="91"/>
        <v>0.31578947368421051</v>
      </c>
      <c r="I903" s="42">
        <f t="shared" si="86"/>
        <v>2</v>
      </c>
      <c r="J903" s="42">
        <f t="shared" si="87"/>
        <v>4</v>
      </c>
      <c r="K903" s="42">
        <f t="shared" si="88"/>
        <v>2</v>
      </c>
    </row>
    <row r="904" spans="1:11" x14ac:dyDescent="0.25">
      <c r="A904" s="45" t="s">
        <v>876</v>
      </c>
      <c r="B904" s="42">
        <v>17020</v>
      </c>
      <c r="C904" s="42">
        <v>17110</v>
      </c>
      <c r="D904" s="42">
        <v>16929</v>
      </c>
      <c r="E904" s="42">
        <v>17101</v>
      </c>
      <c r="F904" s="42">
        <f t="shared" si="89"/>
        <v>1.063454759106933</v>
      </c>
      <c r="G904" s="42">
        <f t="shared" si="90"/>
        <v>0.47591069330199764</v>
      </c>
      <c r="H904" s="42">
        <f t="shared" si="91"/>
        <v>0.44751381215469616</v>
      </c>
      <c r="I904" s="42">
        <f t="shared" si="86"/>
        <v>6</v>
      </c>
      <c r="J904" s="42">
        <f t="shared" si="87"/>
        <v>5</v>
      </c>
      <c r="K904" s="42">
        <f t="shared" si="88"/>
        <v>1</v>
      </c>
    </row>
    <row r="905" spans="1:11" x14ac:dyDescent="0.25">
      <c r="A905" s="45" t="s">
        <v>877</v>
      </c>
      <c r="B905" s="42">
        <v>17008</v>
      </c>
      <c r="C905" s="42">
        <v>17155</v>
      </c>
      <c r="D905" s="42">
        <v>17006</v>
      </c>
      <c r="E905" s="42">
        <v>17143</v>
      </c>
      <c r="F905" s="42">
        <f t="shared" si="89"/>
        <v>0.87605832549388518</v>
      </c>
      <c r="G905" s="42">
        <f t="shared" si="90"/>
        <v>0.79374412041392284</v>
      </c>
      <c r="H905" s="42">
        <f t="shared" si="91"/>
        <v>0.90604026845637586</v>
      </c>
      <c r="I905" s="42">
        <f t="shared" si="86"/>
        <v>5</v>
      </c>
      <c r="J905" s="42">
        <f t="shared" si="87"/>
        <v>10</v>
      </c>
      <c r="K905" s="42">
        <f t="shared" si="88"/>
        <v>3</v>
      </c>
    </row>
    <row r="906" spans="1:11" x14ac:dyDescent="0.25">
      <c r="A906" s="45" t="s">
        <v>878</v>
      </c>
      <c r="B906" s="42">
        <v>17256</v>
      </c>
      <c r="C906" s="42">
        <v>17258</v>
      </c>
      <c r="D906" s="42">
        <v>17045</v>
      </c>
      <c r="E906" s="42">
        <v>17045</v>
      </c>
      <c r="F906" s="42">
        <f t="shared" si="89"/>
        <v>1.2343532684283727</v>
      </c>
      <c r="G906" s="42">
        <f t="shared" si="90"/>
        <v>-1.2227630968938341</v>
      </c>
      <c r="H906" s="42">
        <f t="shared" si="91"/>
        <v>0.99061032863849774</v>
      </c>
      <c r="I906" s="42">
        <f t="shared" si="86"/>
        <v>7</v>
      </c>
      <c r="J906" s="42">
        <f t="shared" si="87"/>
        <v>10</v>
      </c>
      <c r="K906" s="42">
        <f t="shared" si="88"/>
        <v>4</v>
      </c>
    </row>
    <row r="907" spans="1:11" x14ac:dyDescent="0.25">
      <c r="A907" s="45" t="s">
        <v>879</v>
      </c>
      <c r="B907" s="42">
        <v>17275</v>
      </c>
      <c r="C907" s="42">
        <v>17319</v>
      </c>
      <c r="D907" s="42">
        <v>17232</v>
      </c>
      <c r="E907" s="42">
        <v>17279</v>
      </c>
      <c r="F907" s="42">
        <f t="shared" si="89"/>
        <v>0.50361794500723589</v>
      </c>
      <c r="G907" s="42">
        <f t="shared" si="90"/>
        <v>2.3154848046309698E-2</v>
      </c>
      <c r="H907" s="42">
        <f t="shared" si="91"/>
        <v>4.597701149425288E-2</v>
      </c>
      <c r="I907" s="42">
        <f t="shared" si="86"/>
        <v>2</v>
      </c>
      <c r="J907" s="42">
        <f t="shared" si="87"/>
        <v>1</v>
      </c>
      <c r="K907" s="42">
        <f t="shared" si="88"/>
        <v>2</v>
      </c>
    </row>
    <row r="908" spans="1:11" x14ac:dyDescent="0.25">
      <c r="A908" s="45" t="s">
        <v>880</v>
      </c>
      <c r="B908" s="42">
        <v>17257</v>
      </c>
      <c r="C908" s="42">
        <v>17276</v>
      </c>
      <c r="D908" s="42">
        <v>17079</v>
      </c>
      <c r="E908" s="42">
        <v>17127</v>
      </c>
      <c r="F908" s="42">
        <f t="shared" si="89"/>
        <v>1.141565741438257</v>
      </c>
      <c r="G908" s="42">
        <f t="shared" si="90"/>
        <v>-0.75331749435011874</v>
      </c>
      <c r="H908" s="42">
        <f t="shared" si="91"/>
        <v>0.65989847715736039</v>
      </c>
      <c r="I908" s="42">
        <f t="shared" si="86"/>
        <v>7</v>
      </c>
      <c r="J908" s="42">
        <f t="shared" si="87"/>
        <v>7</v>
      </c>
      <c r="K908" s="42">
        <f t="shared" si="88"/>
        <v>4</v>
      </c>
    </row>
    <row r="909" spans="1:11" x14ac:dyDescent="0.25">
      <c r="A909" s="45" t="s">
        <v>881</v>
      </c>
      <c r="B909" s="42">
        <v>17408</v>
      </c>
      <c r="C909" s="42">
        <v>17432</v>
      </c>
      <c r="D909" s="42">
        <v>17329</v>
      </c>
      <c r="E909" s="42">
        <v>17329</v>
      </c>
      <c r="F909" s="42">
        <f t="shared" si="89"/>
        <v>0.59168198529411764</v>
      </c>
      <c r="G909" s="42">
        <f t="shared" si="90"/>
        <v>-0.45381433823529416</v>
      </c>
      <c r="H909" s="42">
        <f t="shared" si="91"/>
        <v>0.76699029126213603</v>
      </c>
      <c r="I909" s="42">
        <f t="shared" si="86"/>
        <v>2</v>
      </c>
      <c r="J909" s="42">
        <f t="shared" si="87"/>
        <v>8</v>
      </c>
      <c r="K909" s="42">
        <f t="shared" si="88"/>
        <v>3</v>
      </c>
    </row>
    <row r="910" spans="1:11" x14ac:dyDescent="0.25">
      <c r="A910" s="45" t="s">
        <v>882</v>
      </c>
      <c r="B910" s="42">
        <v>17219</v>
      </c>
      <c r="C910" s="42">
        <v>17257</v>
      </c>
      <c r="D910" s="42">
        <v>17182</v>
      </c>
      <c r="E910" s="42">
        <v>17224</v>
      </c>
      <c r="F910" s="42">
        <f t="shared" si="89"/>
        <v>0.43556536384226724</v>
      </c>
      <c r="G910" s="42">
        <f t="shared" si="90"/>
        <v>2.9037690922817817E-2</v>
      </c>
      <c r="H910" s="42">
        <f t="shared" si="91"/>
        <v>6.6666666666666666E-2</v>
      </c>
      <c r="I910" s="42">
        <f t="shared" si="86"/>
        <v>1</v>
      </c>
      <c r="J910" s="42">
        <f t="shared" si="87"/>
        <v>1</v>
      </c>
      <c r="K910" s="42">
        <f t="shared" si="88"/>
        <v>2</v>
      </c>
    </row>
    <row r="911" spans="1:11" x14ac:dyDescent="0.25">
      <c r="A911" s="45" t="s">
        <v>883</v>
      </c>
      <c r="B911" s="42">
        <v>17157</v>
      </c>
      <c r="C911" s="42">
        <v>17226</v>
      </c>
      <c r="D911" s="42">
        <v>17117</v>
      </c>
      <c r="E911" s="42">
        <v>17194</v>
      </c>
      <c r="F911" s="42">
        <f t="shared" si="89"/>
        <v>0.63530920324065976</v>
      </c>
      <c r="G911" s="42">
        <f t="shared" si="90"/>
        <v>0.21565541761380194</v>
      </c>
      <c r="H911" s="42">
        <f t="shared" si="91"/>
        <v>0.33944954128440369</v>
      </c>
      <c r="I911" s="42">
        <f t="shared" si="86"/>
        <v>3</v>
      </c>
      <c r="J911" s="42">
        <f t="shared" si="87"/>
        <v>4</v>
      </c>
      <c r="K911" s="42">
        <f t="shared" si="88"/>
        <v>2</v>
      </c>
    </row>
    <row r="912" spans="1:11" x14ac:dyDescent="0.25">
      <c r="A912" s="45" t="s">
        <v>884</v>
      </c>
      <c r="B912" s="42">
        <v>16957</v>
      </c>
      <c r="C912" s="42">
        <v>17055</v>
      </c>
      <c r="D912" s="42">
        <v>16926</v>
      </c>
      <c r="E912" s="42">
        <v>17007</v>
      </c>
      <c r="F912" s="42">
        <f t="shared" si="89"/>
        <v>0.76074777378073954</v>
      </c>
      <c r="G912" s="42">
        <f t="shared" si="90"/>
        <v>0.29486347820958897</v>
      </c>
      <c r="H912" s="42">
        <f t="shared" si="91"/>
        <v>0.38759689922480622</v>
      </c>
      <c r="I912" s="42">
        <f t="shared" si="86"/>
        <v>4</v>
      </c>
      <c r="J912" s="42">
        <f t="shared" si="87"/>
        <v>4</v>
      </c>
      <c r="K912" s="42">
        <f t="shared" si="88"/>
        <v>2</v>
      </c>
    </row>
    <row r="913" spans="1:11" x14ac:dyDescent="0.25">
      <c r="A913" s="45" t="s">
        <v>885</v>
      </c>
      <c r="B913" s="42">
        <v>17077</v>
      </c>
      <c r="C913" s="42">
        <v>17125</v>
      </c>
      <c r="D913" s="42">
        <v>16992</v>
      </c>
      <c r="E913" s="42">
        <v>17035</v>
      </c>
      <c r="F913" s="42">
        <f t="shared" si="89"/>
        <v>0.77882532060666398</v>
      </c>
      <c r="G913" s="42">
        <f t="shared" si="90"/>
        <v>-0.2459448380863149</v>
      </c>
      <c r="H913" s="42">
        <f t="shared" si="91"/>
        <v>0.31578947368421045</v>
      </c>
      <c r="I913" s="42">
        <f t="shared" si="86"/>
        <v>4</v>
      </c>
      <c r="J913" s="42">
        <f t="shared" si="87"/>
        <v>4</v>
      </c>
      <c r="K913" s="42">
        <f t="shared" si="88"/>
        <v>2</v>
      </c>
    </row>
    <row r="914" spans="1:11" x14ac:dyDescent="0.25">
      <c r="A914" s="45" t="s">
        <v>886</v>
      </c>
      <c r="B914" s="42">
        <v>17120</v>
      </c>
      <c r="C914" s="42">
        <v>17199</v>
      </c>
      <c r="D914" s="42">
        <v>17080</v>
      </c>
      <c r="E914" s="42">
        <v>17159</v>
      </c>
      <c r="F914" s="42">
        <f t="shared" si="89"/>
        <v>0.69509345794392519</v>
      </c>
      <c r="G914" s="42">
        <f t="shared" si="90"/>
        <v>0.22780373831775702</v>
      </c>
      <c r="H914" s="42">
        <f t="shared" si="91"/>
        <v>0.32773109243697485</v>
      </c>
      <c r="I914" s="42">
        <f t="shared" si="86"/>
        <v>4</v>
      </c>
      <c r="J914" s="42">
        <f t="shared" si="87"/>
        <v>4</v>
      </c>
      <c r="K914" s="42">
        <f t="shared" si="88"/>
        <v>2</v>
      </c>
    </row>
    <row r="915" spans="1:11" x14ac:dyDescent="0.25">
      <c r="A915" s="45" t="s">
        <v>887</v>
      </c>
      <c r="B915" s="42">
        <v>17105</v>
      </c>
      <c r="C915" s="42">
        <v>17260</v>
      </c>
      <c r="D915" s="42">
        <v>17041</v>
      </c>
      <c r="E915" s="42">
        <v>17256</v>
      </c>
      <c r="F915" s="42">
        <f t="shared" si="89"/>
        <v>1.2803273896521483</v>
      </c>
      <c r="G915" s="42">
        <f t="shared" si="90"/>
        <v>0.88278281204326214</v>
      </c>
      <c r="H915" s="42">
        <f t="shared" si="91"/>
        <v>0.68949771689497719</v>
      </c>
      <c r="I915" s="42">
        <f t="shared" si="86"/>
        <v>8</v>
      </c>
      <c r="J915" s="42">
        <f t="shared" si="87"/>
        <v>7</v>
      </c>
      <c r="K915" s="42">
        <f t="shared" si="88"/>
        <v>4</v>
      </c>
    </row>
    <row r="916" spans="1:11" x14ac:dyDescent="0.25">
      <c r="A916" s="45" t="s">
        <v>888</v>
      </c>
      <c r="B916" s="42">
        <v>17201</v>
      </c>
      <c r="C916" s="42">
        <v>17210</v>
      </c>
      <c r="D916" s="42">
        <v>17080</v>
      </c>
      <c r="E916" s="42">
        <v>17105</v>
      </c>
      <c r="F916" s="42">
        <f t="shared" si="89"/>
        <v>0.75577001337131566</v>
      </c>
      <c r="G916" s="42">
        <f t="shared" si="90"/>
        <v>-0.55810708679727927</v>
      </c>
      <c r="H916" s="42">
        <f t="shared" si="91"/>
        <v>0.7384615384615385</v>
      </c>
      <c r="I916" s="42">
        <f t="shared" si="86"/>
        <v>4</v>
      </c>
      <c r="J916" s="42">
        <f t="shared" si="87"/>
        <v>8</v>
      </c>
      <c r="K916" s="42">
        <f t="shared" si="88"/>
        <v>3</v>
      </c>
    </row>
    <row r="917" spans="1:11" x14ac:dyDescent="0.25">
      <c r="A917" s="45" t="s">
        <v>889</v>
      </c>
      <c r="B917" s="42">
        <v>17071</v>
      </c>
      <c r="C917" s="42">
        <v>17206</v>
      </c>
      <c r="D917" s="42">
        <v>17059</v>
      </c>
      <c r="E917" s="42">
        <v>17199</v>
      </c>
      <c r="F917" s="42">
        <f t="shared" si="89"/>
        <v>0.86110948392009845</v>
      </c>
      <c r="G917" s="42">
        <f t="shared" si="90"/>
        <v>0.7498096186515143</v>
      </c>
      <c r="H917" s="42">
        <f t="shared" si="91"/>
        <v>0.87074829931972786</v>
      </c>
      <c r="I917" s="42">
        <f t="shared" si="86"/>
        <v>5</v>
      </c>
      <c r="J917" s="42">
        <f t="shared" si="87"/>
        <v>9</v>
      </c>
      <c r="K917" s="42">
        <f t="shared" si="88"/>
        <v>3</v>
      </c>
    </row>
    <row r="918" spans="1:11" x14ac:dyDescent="0.25">
      <c r="A918" s="45" t="s">
        <v>890</v>
      </c>
      <c r="B918" s="42">
        <v>17157</v>
      </c>
      <c r="C918" s="42">
        <v>17226</v>
      </c>
      <c r="D918" s="42">
        <v>17123</v>
      </c>
      <c r="E918" s="42">
        <v>17167</v>
      </c>
      <c r="F918" s="42">
        <f t="shared" si="89"/>
        <v>0.6003380544384217</v>
      </c>
      <c r="G918" s="42">
        <f t="shared" si="90"/>
        <v>5.8285248003730257E-2</v>
      </c>
      <c r="H918" s="42">
        <f t="shared" si="91"/>
        <v>9.7087378640776698E-2</v>
      </c>
      <c r="I918" s="42">
        <f t="shared" si="86"/>
        <v>3</v>
      </c>
      <c r="J918" s="42">
        <f t="shared" si="87"/>
        <v>1</v>
      </c>
      <c r="K918" s="42">
        <f t="shared" si="88"/>
        <v>2</v>
      </c>
    </row>
    <row r="919" spans="1:11" x14ac:dyDescent="0.25">
      <c r="A919" s="45" t="s">
        <v>891</v>
      </c>
      <c r="B919" s="42">
        <v>17029</v>
      </c>
      <c r="C919" s="42">
        <v>17055</v>
      </c>
      <c r="D919" s="42">
        <v>16966</v>
      </c>
      <c r="E919" s="42">
        <v>16993</v>
      </c>
      <c r="F919" s="42">
        <f t="shared" si="89"/>
        <v>0.52263785307416755</v>
      </c>
      <c r="G919" s="42">
        <f t="shared" si="90"/>
        <v>-0.2114040754007869</v>
      </c>
      <c r="H919" s="42">
        <f t="shared" si="91"/>
        <v>0.40449438202247195</v>
      </c>
      <c r="I919" s="42">
        <f t="shared" si="86"/>
        <v>2</v>
      </c>
      <c r="J919" s="42">
        <f t="shared" si="87"/>
        <v>5</v>
      </c>
      <c r="K919" s="42">
        <f t="shared" si="88"/>
        <v>2</v>
      </c>
    </row>
    <row r="920" spans="1:11" x14ac:dyDescent="0.25">
      <c r="A920" s="45" t="s">
        <v>892</v>
      </c>
      <c r="B920" s="42">
        <v>16850</v>
      </c>
      <c r="C920" s="42">
        <v>16951</v>
      </c>
      <c r="D920" s="42">
        <v>16806</v>
      </c>
      <c r="E920" s="42">
        <v>16825</v>
      </c>
      <c r="F920" s="42">
        <f t="shared" si="89"/>
        <v>0.86053412462908008</v>
      </c>
      <c r="G920" s="42">
        <f t="shared" si="90"/>
        <v>-0.14836795252225521</v>
      </c>
      <c r="H920" s="42">
        <f t="shared" si="91"/>
        <v>0.17241379310344832</v>
      </c>
      <c r="I920" s="42">
        <f t="shared" si="86"/>
        <v>5</v>
      </c>
      <c r="J920" s="42">
        <f t="shared" si="87"/>
        <v>2</v>
      </c>
      <c r="K920" s="42">
        <f t="shared" si="88"/>
        <v>2</v>
      </c>
    </row>
    <row r="921" spans="1:11" x14ac:dyDescent="0.25">
      <c r="A921" s="45" t="s">
        <v>893</v>
      </c>
      <c r="B921" s="42">
        <v>16500</v>
      </c>
      <c r="C921" s="42">
        <v>16685</v>
      </c>
      <c r="D921" s="42">
        <v>16493</v>
      </c>
      <c r="E921" s="42">
        <v>16655</v>
      </c>
      <c r="F921" s="42">
        <f t="shared" si="89"/>
        <v>1.1636363636363636</v>
      </c>
      <c r="G921" s="42">
        <f t="shared" si="90"/>
        <v>0.93939393939393934</v>
      </c>
      <c r="H921" s="42">
        <f t="shared" si="91"/>
        <v>0.80729166666666663</v>
      </c>
      <c r="I921" s="42">
        <f t="shared" si="86"/>
        <v>7</v>
      </c>
      <c r="J921" s="42">
        <f t="shared" si="87"/>
        <v>9</v>
      </c>
      <c r="K921" s="42">
        <f t="shared" si="88"/>
        <v>4</v>
      </c>
    </row>
    <row r="922" spans="1:11" x14ac:dyDescent="0.25">
      <c r="A922" s="45" t="s">
        <v>894</v>
      </c>
      <c r="B922" s="42">
        <v>16614</v>
      </c>
      <c r="C922" s="42">
        <v>16673</v>
      </c>
      <c r="D922" s="42">
        <v>16553</v>
      </c>
      <c r="E922" s="42">
        <v>16623</v>
      </c>
      <c r="F922" s="42">
        <f t="shared" si="89"/>
        <v>0.72228241242325752</v>
      </c>
      <c r="G922" s="42">
        <f t="shared" si="90"/>
        <v>5.4171180931744306E-2</v>
      </c>
      <c r="H922" s="42">
        <f t="shared" si="91"/>
        <v>7.4999999999999983E-2</v>
      </c>
      <c r="I922" s="42">
        <f t="shared" si="86"/>
        <v>4</v>
      </c>
      <c r="J922" s="42">
        <f t="shared" si="87"/>
        <v>1</v>
      </c>
      <c r="K922" s="42">
        <f t="shared" si="88"/>
        <v>2</v>
      </c>
    </row>
    <row r="923" spans="1:11" x14ac:dyDescent="0.25">
      <c r="A923" s="45" t="s">
        <v>895</v>
      </c>
      <c r="B923" s="42">
        <v>16624</v>
      </c>
      <c r="C923" s="42">
        <v>16653</v>
      </c>
      <c r="D923" s="42">
        <v>16494</v>
      </c>
      <c r="E923" s="42">
        <v>16569</v>
      </c>
      <c r="F923" s="42">
        <f t="shared" si="89"/>
        <v>0.95644850818094318</v>
      </c>
      <c r="G923" s="42">
        <f t="shared" si="90"/>
        <v>-0.33084696823869103</v>
      </c>
      <c r="H923" s="42">
        <f t="shared" si="91"/>
        <v>0.34591194968553457</v>
      </c>
      <c r="I923" s="42">
        <f t="shared" si="86"/>
        <v>5</v>
      </c>
      <c r="J923" s="42">
        <f t="shared" si="87"/>
        <v>4</v>
      </c>
      <c r="K923" s="42">
        <f t="shared" si="88"/>
        <v>2</v>
      </c>
    </row>
    <row r="924" spans="1:11" x14ac:dyDescent="0.25">
      <c r="A924" s="45" t="s">
        <v>896</v>
      </c>
      <c r="B924" s="42">
        <v>16290</v>
      </c>
      <c r="C924" s="42">
        <v>16475</v>
      </c>
      <c r="D924" s="42">
        <v>16265</v>
      </c>
      <c r="E924" s="42">
        <v>16457</v>
      </c>
      <c r="F924" s="42">
        <f t="shared" si="89"/>
        <v>1.2891344383057091</v>
      </c>
      <c r="G924" s="42">
        <f t="shared" si="90"/>
        <v>1.0251688152240639</v>
      </c>
      <c r="H924" s="42">
        <f t="shared" si="91"/>
        <v>0.7952380952380953</v>
      </c>
      <c r="I924" s="42">
        <f t="shared" si="86"/>
        <v>8</v>
      </c>
      <c r="J924" s="42">
        <f t="shared" si="87"/>
        <v>8</v>
      </c>
      <c r="K924" s="42">
        <f t="shared" si="88"/>
        <v>4</v>
      </c>
    </row>
    <row r="925" spans="1:11" x14ac:dyDescent="0.25">
      <c r="A925" s="45" t="s">
        <v>897</v>
      </c>
      <c r="B925" s="42">
        <v>16254</v>
      </c>
      <c r="C925" s="42">
        <v>16293</v>
      </c>
      <c r="D925" s="42">
        <v>16006</v>
      </c>
      <c r="E925" s="42">
        <v>16050</v>
      </c>
      <c r="F925" s="42">
        <f t="shared" si="89"/>
        <v>1.7657192075796728</v>
      </c>
      <c r="G925" s="42">
        <f t="shared" si="90"/>
        <v>-1.2550756736803248</v>
      </c>
      <c r="H925" s="42">
        <f t="shared" si="91"/>
        <v>0.71080139372822293</v>
      </c>
      <c r="I925" s="42">
        <f t="shared" si="86"/>
        <v>10</v>
      </c>
      <c r="J925" s="42">
        <f t="shared" si="87"/>
        <v>8</v>
      </c>
      <c r="K925" s="42">
        <f t="shared" si="88"/>
        <v>4</v>
      </c>
    </row>
    <row r="926" spans="1:11" x14ac:dyDescent="0.25">
      <c r="A926" s="45" t="s">
        <v>898</v>
      </c>
      <c r="B926" s="42">
        <v>15960</v>
      </c>
      <c r="C926" s="42">
        <v>16200</v>
      </c>
      <c r="D926" s="42">
        <v>15933</v>
      </c>
      <c r="E926" s="42">
        <v>16164</v>
      </c>
      <c r="F926" s="42">
        <f t="shared" si="89"/>
        <v>1.6729323308270678</v>
      </c>
      <c r="G926" s="42">
        <f t="shared" si="90"/>
        <v>1.2781954887218046</v>
      </c>
      <c r="H926" s="42">
        <f t="shared" si="91"/>
        <v>0.7640449438202247</v>
      </c>
      <c r="I926" s="42">
        <f t="shared" si="86"/>
        <v>9</v>
      </c>
      <c r="J926" s="42">
        <f t="shared" si="87"/>
        <v>8</v>
      </c>
      <c r="K926" s="42">
        <f t="shared" si="88"/>
        <v>4</v>
      </c>
    </row>
    <row r="927" spans="1:11" x14ac:dyDescent="0.25">
      <c r="A927" s="45" t="s">
        <v>899</v>
      </c>
      <c r="B927" s="42">
        <v>16006</v>
      </c>
      <c r="C927" s="42">
        <v>16082</v>
      </c>
      <c r="D927" s="42">
        <v>15845</v>
      </c>
      <c r="E927" s="42">
        <v>16080</v>
      </c>
      <c r="F927" s="42">
        <f t="shared" si="89"/>
        <v>1.4806947394726977</v>
      </c>
      <c r="G927" s="42">
        <f t="shared" si="90"/>
        <v>0.46232662751468201</v>
      </c>
      <c r="H927" s="42">
        <f t="shared" si="91"/>
        <v>0.31223628691983124</v>
      </c>
      <c r="I927" s="42">
        <f t="shared" si="86"/>
        <v>8</v>
      </c>
      <c r="J927" s="42">
        <f t="shared" si="87"/>
        <v>4</v>
      </c>
      <c r="K927" s="42">
        <f t="shared" si="88"/>
        <v>1</v>
      </c>
    </row>
    <row r="928" spans="1:11" x14ac:dyDescent="0.25">
      <c r="A928" s="45" t="s">
        <v>900</v>
      </c>
      <c r="B928" s="42">
        <v>16164</v>
      </c>
      <c r="C928" s="42">
        <v>16318</v>
      </c>
      <c r="D928" s="42">
        <v>16142</v>
      </c>
      <c r="E928" s="42">
        <v>16162</v>
      </c>
      <c r="F928" s="42">
        <f t="shared" si="89"/>
        <v>1.0888393961890621</v>
      </c>
      <c r="G928" s="42">
        <f t="shared" si="90"/>
        <v>-1.2373174956693888E-2</v>
      </c>
      <c r="H928" s="42">
        <f t="shared" si="91"/>
        <v>1.1363636363636364E-2</v>
      </c>
      <c r="I928" s="42">
        <f t="shared" si="86"/>
        <v>6</v>
      </c>
      <c r="J928" s="42">
        <f t="shared" si="87"/>
        <v>1</v>
      </c>
      <c r="K928" s="42">
        <f t="shared" si="88"/>
        <v>1</v>
      </c>
    </row>
    <row r="929" spans="1:11" x14ac:dyDescent="0.25">
      <c r="A929" s="45" t="s">
        <v>901</v>
      </c>
      <c r="B929" s="42">
        <v>15292</v>
      </c>
      <c r="C929" s="42">
        <v>15466</v>
      </c>
      <c r="D929" s="42">
        <v>15284</v>
      </c>
      <c r="E929" s="42">
        <v>15440</v>
      </c>
      <c r="F929" s="42">
        <f t="shared" si="89"/>
        <v>1.1901647920481297</v>
      </c>
      <c r="G929" s="42">
        <f t="shared" si="90"/>
        <v>0.9678263144127649</v>
      </c>
      <c r="H929" s="42">
        <f t="shared" si="91"/>
        <v>0.81318681318681318</v>
      </c>
      <c r="I929" s="42">
        <f t="shared" si="86"/>
        <v>7</v>
      </c>
      <c r="J929" s="42">
        <f t="shared" si="87"/>
        <v>9</v>
      </c>
      <c r="K929" s="42">
        <f t="shared" si="88"/>
        <v>4</v>
      </c>
    </row>
    <row r="930" spans="1:11" x14ac:dyDescent="0.25">
      <c r="A930" s="45" t="s">
        <v>902</v>
      </c>
      <c r="B930" s="42">
        <v>15747</v>
      </c>
      <c r="C930" s="42">
        <v>15974</v>
      </c>
      <c r="D930" s="42">
        <v>15666</v>
      </c>
      <c r="E930" s="42">
        <v>15945</v>
      </c>
      <c r="F930" s="42">
        <f t="shared" si="89"/>
        <v>1.9559281132914206</v>
      </c>
      <c r="G930" s="42">
        <f t="shared" si="90"/>
        <v>1.2573823585444848</v>
      </c>
      <c r="H930" s="42">
        <f t="shared" si="91"/>
        <v>0.6428571428571429</v>
      </c>
      <c r="I930" s="42">
        <f t="shared" si="86"/>
        <v>10</v>
      </c>
      <c r="J930" s="42">
        <f t="shared" si="87"/>
        <v>7</v>
      </c>
      <c r="K930" s="42">
        <f t="shared" si="88"/>
        <v>4</v>
      </c>
    </row>
    <row r="931" spans="1:11" x14ac:dyDescent="0.25">
      <c r="A931" s="45" t="s">
        <v>903</v>
      </c>
      <c r="B931" s="42">
        <v>15588</v>
      </c>
      <c r="C931" s="42">
        <v>15765</v>
      </c>
      <c r="D931" s="42">
        <v>15319</v>
      </c>
      <c r="E931" s="42">
        <v>15738</v>
      </c>
      <c r="F931" s="42">
        <f t="shared" si="89"/>
        <v>2.861175263022838</v>
      </c>
      <c r="G931" s="42">
        <f t="shared" si="90"/>
        <v>0.96227867590454197</v>
      </c>
      <c r="H931" s="42">
        <f t="shared" si="91"/>
        <v>0.33632286995515698</v>
      </c>
      <c r="I931" s="42">
        <f t="shared" si="86"/>
        <v>10</v>
      </c>
      <c r="J931" s="42">
        <f t="shared" si="87"/>
        <v>4</v>
      </c>
      <c r="K931" s="42">
        <f t="shared" si="88"/>
        <v>1</v>
      </c>
    </row>
    <row r="932" spans="1:11" x14ac:dyDescent="0.25">
      <c r="A932" s="45" t="s">
        <v>904</v>
      </c>
      <c r="B932" s="42">
        <v>15688</v>
      </c>
      <c r="C932" s="42">
        <v>15828</v>
      </c>
      <c r="D932" s="42">
        <v>15391</v>
      </c>
      <c r="E932" s="42">
        <v>15463</v>
      </c>
      <c r="F932" s="42">
        <f t="shared" si="89"/>
        <v>2.7855685874553799</v>
      </c>
      <c r="G932" s="42">
        <f t="shared" si="90"/>
        <v>-1.4342172361040284</v>
      </c>
      <c r="H932" s="42">
        <f t="shared" si="91"/>
        <v>0.5148741418764301</v>
      </c>
      <c r="I932" s="42">
        <f t="shared" si="86"/>
        <v>10</v>
      </c>
      <c r="J932" s="42">
        <f t="shared" si="87"/>
        <v>6</v>
      </c>
      <c r="K932" s="42">
        <f t="shared" si="88"/>
        <v>1</v>
      </c>
    </row>
    <row r="933" spans="1:11" x14ac:dyDescent="0.25">
      <c r="A933" s="45" t="s">
        <v>905</v>
      </c>
      <c r="B933" s="42">
        <v>16569</v>
      </c>
      <c r="C933" s="42">
        <v>16580</v>
      </c>
      <c r="D933" s="42">
        <v>16178</v>
      </c>
      <c r="E933" s="42">
        <v>16578</v>
      </c>
      <c r="F933" s="42">
        <f t="shared" si="89"/>
        <v>2.4262176353431109</v>
      </c>
      <c r="G933" s="42">
        <f t="shared" si="90"/>
        <v>5.4318305268875607E-2</v>
      </c>
      <c r="H933" s="42">
        <f t="shared" si="91"/>
        <v>2.2388059701492533E-2</v>
      </c>
      <c r="I933" s="42">
        <f t="shared" si="86"/>
        <v>10</v>
      </c>
      <c r="J933" s="42">
        <f t="shared" si="87"/>
        <v>1</v>
      </c>
      <c r="K933" s="42">
        <f t="shared" si="88"/>
        <v>1</v>
      </c>
    </row>
    <row r="934" spans="1:11" x14ac:dyDescent="0.25">
      <c r="A934" s="45" t="s">
        <v>906</v>
      </c>
      <c r="B934" s="42">
        <v>17214</v>
      </c>
      <c r="C934" s="42">
        <v>17220</v>
      </c>
      <c r="D934" s="42">
        <v>17008</v>
      </c>
      <c r="E934" s="42">
        <v>17027</v>
      </c>
      <c r="F934" s="42">
        <f t="shared" si="89"/>
        <v>1.2315557104682235</v>
      </c>
      <c r="G934" s="42">
        <f t="shared" si="90"/>
        <v>-1.0863250842337631</v>
      </c>
      <c r="H934" s="42">
        <f t="shared" si="91"/>
        <v>0.88207547169811307</v>
      </c>
      <c r="I934" s="42">
        <f t="shared" si="86"/>
        <v>7</v>
      </c>
      <c r="J934" s="42">
        <f t="shared" si="87"/>
        <v>9</v>
      </c>
      <c r="K934" s="42">
        <f t="shared" si="88"/>
        <v>4</v>
      </c>
    </row>
    <row r="935" spans="1:11" x14ac:dyDescent="0.25">
      <c r="A935" s="45" t="s">
        <v>907</v>
      </c>
      <c r="B935" s="42">
        <v>17269</v>
      </c>
      <c r="C935" s="42">
        <v>17375</v>
      </c>
      <c r="D935" s="42">
        <v>17256</v>
      </c>
      <c r="E935" s="42">
        <v>17333</v>
      </c>
      <c r="F935" s="42">
        <f t="shared" si="89"/>
        <v>0.68909606809890556</v>
      </c>
      <c r="G935" s="42">
        <f t="shared" si="90"/>
        <v>0.37060628872546181</v>
      </c>
      <c r="H935" s="42">
        <f t="shared" si="91"/>
        <v>0.53781512605042014</v>
      </c>
      <c r="I935" s="42">
        <f t="shared" si="86"/>
        <v>4</v>
      </c>
      <c r="J935" s="42">
        <f t="shared" si="87"/>
        <v>6</v>
      </c>
      <c r="K935" s="42">
        <f t="shared" si="88"/>
        <v>2</v>
      </c>
    </row>
    <row r="936" spans="1:11" x14ac:dyDescent="0.25">
      <c r="A936" s="45" t="s">
        <v>908</v>
      </c>
      <c r="B936" s="42">
        <v>16967</v>
      </c>
      <c r="C936" s="42">
        <v>17097</v>
      </c>
      <c r="D936" s="42">
        <v>16942</v>
      </c>
      <c r="E936" s="42">
        <v>17092</v>
      </c>
      <c r="F936" s="42">
        <f t="shared" si="89"/>
        <v>0.9135380444392055</v>
      </c>
      <c r="G936" s="42">
        <f t="shared" si="90"/>
        <v>0.7367242293864561</v>
      </c>
      <c r="H936" s="42">
        <f t="shared" si="91"/>
        <v>0.80645161290322587</v>
      </c>
      <c r="I936" s="42">
        <f t="shared" si="86"/>
        <v>5</v>
      </c>
      <c r="J936" s="42">
        <f t="shared" si="87"/>
        <v>9</v>
      </c>
      <c r="K936" s="42">
        <f t="shared" si="88"/>
        <v>3</v>
      </c>
    </row>
    <row r="937" spans="1:11" x14ac:dyDescent="0.25">
      <c r="A937" s="45" t="s">
        <v>909</v>
      </c>
      <c r="B937" s="42">
        <v>16785</v>
      </c>
      <c r="C937" s="42">
        <v>16851</v>
      </c>
      <c r="D937" s="42">
        <v>16730</v>
      </c>
      <c r="E937" s="42">
        <v>16837</v>
      </c>
      <c r="F937" s="42">
        <f t="shared" si="89"/>
        <v>0.72088173964849567</v>
      </c>
      <c r="G937" s="42">
        <f t="shared" si="90"/>
        <v>0.30980041703902295</v>
      </c>
      <c r="H937" s="42">
        <f t="shared" si="91"/>
        <v>0.42975206611570249</v>
      </c>
      <c r="I937" s="42">
        <f t="shared" si="86"/>
        <v>4</v>
      </c>
      <c r="J937" s="42">
        <f t="shared" si="87"/>
        <v>5</v>
      </c>
      <c r="K937" s="42">
        <f t="shared" si="88"/>
        <v>2</v>
      </c>
    </row>
    <row r="938" spans="1:11" x14ac:dyDescent="0.25">
      <c r="A938" s="45" t="s">
        <v>910</v>
      </c>
      <c r="B938" s="42">
        <v>16943</v>
      </c>
      <c r="C938" s="42">
        <v>16949</v>
      </c>
      <c r="D938" s="42">
        <v>16662</v>
      </c>
      <c r="E938" s="42">
        <v>16792</v>
      </c>
      <c r="F938" s="42">
        <f t="shared" si="89"/>
        <v>1.6939148911054711</v>
      </c>
      <c r="G938" s="42">
        <f t="shared" si="90"/>
        <v>-0.89122351413563128</v>
      </c>
      <c r="H938" s="42">
        <f t="shared" si="91"/>
        <v>0.52613240418118479</v>
      </c>
      <c r="I938" s="42">
        <f t="shared" si="86"/>
        <v>9</v>
      </c>
      <c r="J938" s="42">
        <f t="shared" si="87"/>
        <v>6</v>
      </c>
      <c r="K938" s="42">
        <f t="shared" si="88"/>
        <v>1</v>
      </c>
    </row>
    <row r="939" spans="1:11" x14ac:dyDescent="0.25">
      <c r="A939" s="45" t="s">
        <v>911</v>
      </c>
      <c r="B939" s="42">
        <v>17249</v>
      </c>
      <c r="C939" s="42">
        <v>17328</v>
      </c>
      <c r="D939" s="42">
        <v>17212</v>
      </c>
      <c r="E939" s="42">
        <v>17322</v>
      </c>
      <c r="F939" s="42">
        <f t="shared" si="89"/>
        <v>0.67250275378282798</v>
      </c>
      <c r="G939" s="42">
        <f t="shared" si="90"/>
        <v>0.42321293988057285</v>
      </c>
      <c r="H939" s="42">
        <f t="shared" si="91"/>
        <v>0.6293103448275863</v>
      </c>
      <c r="I939" s="42">
        <f t="shared" si="86"/>
        <v>3</v>
      </c>
      <c r="J939" s="42">
        <f t="shared" si="87"/>
        <v>7</v>
      </c>
      <c r="K939" s="42">
        <f t="shared" si="88"/>
        <v>3</v>
      </c>
    </row>
    <row r="940" spans="1:11" x14ac:dyDescent="0.25">
      <c r="A940" s="45" t="s">
        <v>912</v>
      </c>
      <c r="B940" s="42">
        <v>17581</v>
      </c>
      <c r="C940" s="42">
        <v>17633</v>
      </c>
      <c r="D940" s="42">
        <v>17525</v>
      </c>
      <c r="E940" s="42">
        <v>17584</v>
      </c>
      <c r="F940" s="42">
        <f t="shared" si="89"/>
        <v>0.61429952789943698</v>
      </c>
      <c r="G940" s="42">
        <f t="shared" si="90"/>
        <v>1.7063875774984357E-2</v>
      </c>
      <c r="H940" s="42">
        <f t="shared" si="91"/>
        <v>2.7777777777777773E-2</v>
      </c>
      <c r="I940" s="42">
        <f t="shared" si="86"/>
        <v>3</v>
      </c>
      <c r="J940" s="42">
        <f t="shared" si="87"/>
        <v>1</v>
      </c>
      <c r="K940" s="42">
        <f t="shared" si="88"/>
        <v>2</v>
      </c>
    </row>
    <row r="941" spans="1:11" x14ac:dyDescent="0.25">
      <c r="A941" s="45" t="s">
        <v>913</v>
      </c>
      <c r="B941" s="42">
        <v>17528</v>
      </c>
      <c r="C941" s="42">
        <v>17591</v>
      </c>
      <c r="D941" s="42">
        <v>17503</v>
      </c>
      <c r="E941" s="42">
        <v>17554</v>
      </c>
      <c r="F941" s="42">
        <f t="shared" si="89"/>
        <v>0.50205385668644453</v>
      </c>
      <c r="G941" s="42">
        <f t="shared" si="90"/>
        <v>0.14833409402099498</v>
      </c>
      <c r="H941" s="42">
        <f t="shared" si="91"/>
        <v>0.29545454545454547</v>
      </c>
      <c r="I941" s="42">
        <f t="shared" si="86"/>
        <v>2</v>
      </c>
      <c r="J941" s="42">
        <f t="shared" si="87"/>
        <v>3</v>
      </c>
      <c r="K941" s="42">
        <f t="shared" si="88"/>
        <v>2</v>
      </c>
    </row>
    <row r="942" spans="1:11" x14ac:dyDescent="0.25">
      <c r="A942" s="45" t="s">
        <v>914</v>
      </c>
      <c r="B942" s="42">
        <v>17561</v>
      </c>
      <c r="C942" s="42">
        <v>17570</v>
      </c>
      <c r="D942" s="42">
        <v>17510</v>
      </c>
      <c r="E942" s="42">
        <v>17541</v>
      </c>
      <c r="F942" s="42">
        <f t="shared" si="89"/>
        <v>0.3416661921302887</v>
      </c>
      <c r="G942" s="42">
        <f t="shared" si="90"/>
        <v>-0.11388873071009624</v>
      </c>
      <c r="H942" s="42">
        <f t="shared" si="91"/>
        <v>0.33333333333333337</v>
      </c>
      <c r="I942" s="42">
        <f t="shared" si="86"/>
        <v>1</v>
      </c>
      <c r="J942" s="42">
        <f t="shared" si="87"/>
        <v>4</v>
      </c>
      <c r="K942" s="42">
        <f t="shared" si="88"/>
        <v>2</v>
      </c>
    </row>
    <row r="943" spans="1:11" x14ac:dyDescent="0.25">
      <c r="A943" s="45" t="s">
        <v>915</v>
      </c>
      <c r="B943" s="42">
        <v>17528</v>
      </c>
      <c r="C943" s="42">
        <v>17565</v>
      </c>
      <c r="D943" s="42">
        <v>17486</v>
      </c>
      <c r="E943" s="42">
        <v>17515</v>
      </c>
      <c r="F943" s="42">
        <f t="shared" si="89"/>
        <v>0.45070743952533088</v>
      </c>
      <c r="G943" s="42">
        <f t="shared" si="90"/>
        <v>-7.4167047010497492E-2</v>
      </c>
      <c r="H943" s="42">
        <f t="shared" si="91"/>
        <v>0.16455696202531647</v>
      </c>
      <c r="I943" s="42">
        <f t="shared" si="86"/>
        <v>1</v>
      </c>
      <c r="J943" s="42">
        <f t="shared" si="87"/>
        <v>2</v>
      </c>
      <c r="K943" s="42">
        <f t="shared" si="88"/>
        <v>2</v>
      </c>
    </row>
    <row r="944" spans="1:11" x14ac:dyDescent="0.25">
      <c r="A944" s="45" t="s">
        <v>916</v>
      </c>
      <c r="B944" s="42">
        <v>17257</v>
      </c>
      <c r="C944" s="42">
        <v>17289</v>
      </c>
      <c r="D944" s="42">
        <v>17251</v>
      </c>
      <c r="E944" s="42">
        <v>17266</v>
      </c>
      <c r="F944" s="42">
        <f t="shared" si="89"/>
        <v>0.22020049834849628</v>
      </c>
      <c r="G944" s="42">
        <f t="shared" si="90"/>
        <v>5.2152749608854375E-2</v>
      </c>
      <c r="H944" s="42">
        <f t="shared" si="91"/>
        <v>0.23684210526315785</v>
      </c>
      <c r="I944" s="42">
        <f t="shared" si="86"/>
        <v>1</v>
      </c>
      <c r="J944" s="42">
        <f t="shared" si="87"/>
        <v>3</v>
      </c>
      <c r="K944" s="42">
        <f t="shared" si="88"/>
        <v>2</v>
      </c>
    </row>
    <row r="945" spans="1:11" x14ac:dyDescent="0.25">
      <c r="A945" s="45" t="s">
        <v>917</v>
      </c>
      <c r="B945" s="42">
        <v>17096</v>
      </c>
      <c r="C945" s="42">
        <v>17180</v>
      </c>
      <c r="D945" s="42">
        <v>17011</v>
      </c>
      <c r="E945" s="42">
        <v>17047</v>
      </c>
      <c r="F945" s="42">
        <f t="shared" si="89"/>
        <v>0.98853532990173143</v>
      </c>
      <c r="G945" s="42">
        <f t="shared" si="90"/>
        <v>-0.28661675245671503</v>
      </c>
      <c r="H945" s="42">
        <f t="shared" si="91"/>
        <v>0.28994082840236685</v>
      </c>
      <c r="I945" s="42">
        <f t="shared" si="86"/>
        <v>5</v>
      </c>
      <c r="J945" s="42">
        <f t="shared" si="87"/>
        <v>3</v>
      </c>
      <c r="K945" s="42">
        <f t="shared" si="88"/>
        <v>2</v>
      </c>
    </row>
    <row r="946" spans="1:11" x14ac:dyDescent="0.25">
      <c r="A946" s="45" t="s">
        <v>918</v>
      </c>
      <c r="B946" s="42">
        <v>17151</v>
      </c>
      <c r="C946" s="42">
        <v>17276</v>
      </c>
      <c r="D946" s="42">
        <v>17144</v>
      </c>
      <c r="E946" s="42">
        <v>17276</v>
      </c>
      <c r="F946" s="42">
        <f t="shared" si="89"/>
        <v>0.76963442364876689</v>
      </c>
      <c r="G946" s="42">
        <f t="shared" si="90"/>
        <v>0.72882047694012009</v>
      </c>
      <c r="H946" s="42">
        <f t="shared" si="91"/>
        <v>0.94696969696969691</v>
      </c>
      <c r="I946" s="42">
        <f t="shared" si="86"/>
        <v>4</v>
      </c>
      <c r="J946" s="42">
        <f t="shared" si="87"/>
        <v>10</v>
      </c>
      <c r="K946" s="42">
        <f t="shared" si="88"/>
        <v>3</v>
      </c>
    </row>
    <row r="947" spans="1:11" x14ac:dyDescent="0.25">
      <c r="A947" s="45" t="s">
        <v>919</v>
      </c>
      <c r="B947" s="42">
        <v>17305</v>
      </c>
      <c r="C947" s="42">
        <v>17329</v>
      </c>
      <c r="D947" s="42">
        <v>17231</v>
      </c>
      <c r="E947" s="42">
        <v>17239</v>
      </c>
      <c r="F947" s="42">
        <f t="shared" si="89"/>
        <v>0.5663103149378792</v>
      </c>
      <c r="G947" s="42">
        <f t="shared" si="90"/>
        <v>-0.38139266108061254</v>
      </c>
      <c r="H947" s="42">
        <f t="shared" si="91"/>
        <v>0.67346938775510212</v>
      </c>
      <c r="I947" s="42">
        <f t="shared" si="86"/>
        <v>2</v>
      </c>
      <c r="J947" s="42">
        <f t="shared" si="87"/>
        <v>7</v>
      </c>
      <c r="K947" s="42">
        <f t="shared" si="88"/>
        <v>3</v>
      </c>
    </row>
    <row r="948" spans="1:11" x14ac:dyDescent="0.25">
      <c r="A948" s="45" t="s">
        <v>920</v>
      </c>
      <c r="B948" s="42">
        <v>17278</v>
      </c>
      <c r="C948" s="42">
        <v>17300</v>
      </c>
      <c r="D948" s="42">
        <v>17201</v>
      </c>
      <c r="E948" s="42">
        <v>17220</v>
      </c>
      <c r="F948" s="42">
        <f t="shared" si="89"/>
        <v>0.57298298414168314</v>
      </c>
      <c r="G948" s="42">
        <f t="shared" si="90"/>
        <v>-0.33568700081027897</v>
      </c>
      <c r="H948" s="42">
        <f t="shared" si="91"/>
        <v>0.58585858585858575</v>
      </c>
      <c r="I948" s="42">
        <f t="shared" si="86"/>
        <v>2</v>
      </c>
      <c r="J948" s="42">
        <f t="shared" si="87"/>
        <v>6</v>
      </c>
      <c r="K948" s="42">
        <f t="shared" si="88"/>
        <v>2</v>
      </c>
    </row>
    <row r="949" spans="1:11" x14ac:dyDescent="0.25">
      <c r="A949" s="45" t="s">
        <v>921</v>
      </c>
      <c r="B949" s="42">
        <v>17143</v>
      </c>
      <c r="C949" s="42">
        <v>17180</v>
      </c>
      <c r="D949" s="42">
        <v>17130</v>
      </c>
      <c r="E949" s="42">
        <v>17138</v>
      </c>
      <c r="F949" s="42">
        <f t="shared" si="89"/>
        <v>0.29166423613136555</v>
      </c>
      <c r="G949" s="42">
        <f t="shared" si="90"/>
        <v>-2.9166423613136556E-2</v>
      </c>
      <c r="H949" s="42">
        <f t="shared" si="91"/>
        <v>0.1</v>
      </c>
      <c r="I949" s="42">
        <f t="shared" si="86"/>
        <v>1</v>
      </c>
      <c r="J949" s="42">
        <f t="shared" si="87"/>
        <v>2</v>
      </c>
      <c r="K949" s="42">
        <f t="shared" si="88"/>
        <v>2</v>
      </c>
    </row>
    <row r="950" spans="1:11" x14ac:dyDescent="0.25">
      <c r="A950" s="45" t="s">
        <v>922</v>
      </c>
      <c r="B950" s="42">
        <v>17097</v>
      </c>
      <c r="C950" s="42">
        <v>17150</v>
      </c>
      <c r="D950" s="42">
        <v>17033</v>
      </c>
      <c r="E950" s="42">
        <v>17081</v>
      </c>
      <c r="F950" s="42">
        <f t="shared" si="89"/>
        <v>0.68433058431303739</v>
      </c>
      <c r="G950" s="42">
        <f t="shared" si="90"/>
        <v>-9.3583669649646137E-2</v>
      </c>
      <c r="H950" s="42">
        <f t="shared" si="91"/>
        <v>0.13675213675213674</v>
      </c>
      <c r="I950" s="42">
        <f t="shared" si="86"/>
        <v>3</v>
      </c>
      <c r="J950" s="42">
        <f t="shared" si="87"/>
        <v>2</v>
      </c>
      <c r="K950" s="42">
        <f t="shared" si="88"/>
        <v>2</v>
      </c>
    </row>
    <row r="951" spans="1:11" x14ac:dyDescent="0.25">
      <c r="A951" s="45" t="s">
        <v>923</v>
      </c>
      <c r="B951" s="42">
        <v>16859</v>
      </c>
      <c r="C951" s="42">
        <v>16921</v>
      </c>
      <c r="D951" s="42">
        <v>16826</v>
      </c>
      <c r="E951" s="42">
        <v>16854</v>
      </c>
      <c r="F951" s="42">
        <f t="shared" si="89"/>
        <v>0.56349724182928995</v>
      </c>
      <c r="G951" s="42">
        <f t="shared" si="90"/>
        <v>-2.9657749569962633E-2</v>
      </c>
      <c r="H951" s="42">
        <f t="shared" si="91"/>
        <v>5.2631578947368425E-2</v>
      </c>
      <c r="I951" s="42">
        <f t="shared" si="86"/>
        <v>2</v>
      </c>
      <c r="J951" s="42">
        <f t="shared" si="87"/>
        <v>1</v>
      </c>
      <c r="K951" s="42">
        <f t="shared" si="88"/>
        <v>2</v>
      </c>
    </row>
    <row r="952" spans="1:11" x14ac:dyDescent="0.25">
      <c r="A952" s="45" t="s">
        <v>924</v>
      </c>
      <c r="B952" s="42">
        <v>16807</v>
      </c>
      <c r="C952" s="42">
        <v>16875</v>
      </c>
      <c r="D952" s="42">
        <v>16784</v>
      </c>
      <c r="E952" s="42">
        <v>16866</v>
      </c>
      <c r="F952" s="42">
        <f t="shared" si="89"/>
        <v>0.54144106622240729</v>
      </c>
      <c r="G952" s="42">
        <f t="shared" si="90"/>
        <v>0.35104420777057183</v>
      </c>
      <c r="H952" s="42">
        <f t="shared" si="91"/>
        <v>0.64835164835164849</v>
      </c>
      <c r="I952" s="42">
        <f t="shared" si="86"/>
        <v>2</v>
      </c>
      <c r="J952" s="42">
        <f t="shared" si="87"/>
        <v>7</v>
      </c>
      <c r="K952" s="42">
        <f t="shared" si="88"/>
        <v>3</v>
      </c>
    </row>
    <row r="953" spans="1:11" x14ac:dyDescent="0.25">
      <c r="A953" s="45" t="s">
        <v>925</v>
      </c>
      <c r="B953" s="42">
        <v>16845</v>
      </c>
      <c r="C953" s="42">
        <v>16899</v>
      </c>
      <c r="D953" s="42">
        <v>16801</v>
      </c>
      <c r="E953" s="42">
        <v>16884</v>
      </c>
      <c r="F953" s="42">
        <f t="shared" si="89"/>
        <v>0.58177500742059951</v>
      </c>
      <c r="G953" s="42">
        <f t="shared" si="90"/>
        <v>0.23152270703472841</v>
      </c>
      <c r="H953" s="42">
        <f t="shared" si="91"/>
        <v>0.39795918367346944</v>
      </c>
      <c r="I953" s="42">
        <f t="shared" si="86"/>
        <v>2</v>
      </c>
      <c r="J953" s="42">
        <f t="shared" si="87"/>
        <v>4</v>
      </c>
      <c r="K953" s="42">
        <f t="shared" si="88"/>
        <v>2</v>
      </c>
    </row>
    <row r="954" spans="1:11" x14ac:dyDescent="0.25">
      <c r="A954" s="45" t="s">
        <v>926</v>
      </c>
      <c r="B954" s="42">
        <v>16833</v>
      </c>
      <c r="C954" s="42">
        <v>16917</v>
      </c>
      <c r="D954" s="42">
        <v>16826</v>
      </c>
      <c r="E954" s="42">
        <v>16904</v>
      </c>
      <c r="F954" s="42">
        <f t="shared" si="89"/>
        <v>0.54060476445078121</v>
      </c>
      <c r="G954" s="42">
        <f t="shared" si="90"/>
        <v>0.4217905305055546</v>
      </c>
      <c r="H954" s="42">
        <f t="shared" si="91"/>
        <v>0.78021978021978022</v>
      </c>
      <c r="I954" s="42">
        <f t="shared" si="86"/>
        <v>2</v>
      </c>
      <c r="J954" s="42">
        <f t="shared" si="87"/>
        <v>8</v>
      </c>
      <c r="K954" s="42">
        <f t="shared" si="88"/>
        <v>3</v>
      </c>
    </row>
    <row r="955" spans="1:11" x14ac:dyDescent="0.25">
      <c r="A955" s="45" t="s">
        <v>927</v>
      </c>
      <c r="B955" s="42">
        <v>16930</v>
      </c>
      <c r="C955" s="42">
        <v>16977</v>
      </c>
      <c r="D955" s="42">
        <v>16906</v>
      </c>
      <c r="E955" s="42">
        <v>16947</v>
      </c>
      <c r="F955" s="42">
        <f t="shared" si="89"/>
        <v>0.4193738924985233</v>
      </c>
      <c r="G955" s="42">
        <f t="shared" si="90"/>
        <v>0.1004134672179563</v>
      </c>
      <c r="H955" s="42">
        <f t="shared" si="91"/>
        <v>0.2394366197183099</v>
      </c>
      <c r="I955" s="42">
        <f t="shared" si="86"/>
        <v>1</v>
      </c>
      <c r="J955" s="42">
        <f t="shared" si="87"/>
        <v>3</v>
      </c>
      <c r="K955" s="42">
        <f t="shared" si="88"/>
        <v>2</v>
      </c>
    </row>
    <row r="956" spans="1:11" x14ac:dyDescent="0.25">
      <c r="A956" s="45" t="s">
        <v>928</v>
      </c>
      <c r="B956" s="42">
        <v>16765</v>
      </c>
      <c r="C956" s="42">
        <v>16773</v>
      </c>
      <c r="D956" s="42">
        <v>16703</v>
      </c>
      <c r="E956" s="42">
        <v>16730</v>
      </c>
      <c r="F956" s="42">
        <f t="shared" si="89"/>
        <v>0.41753653444676403</v>
      </c>
      <c r="G956" s="42">
        <f t="shared" si="90"/>
        <v>-0.20876826722338201</v>
      </c>
      <c r="H956" s="42">
        <f t="shared" si="91"/>
        <v>0.5</v>
      </c>
      <c r="I956" s="42">
        <f t="shared" si="86"/>
        <v>1</v>
      </c>
      <c r="J956" s="42">
        <f t="shared" si="87"/>
        <v>6</v>
      </c>
      <c r="K956" s="42">
        <f t="shared" si="88"/>
        <v>2</v>
      </c>
    </row>
    <row r="957" spans="1:11" x14ac:dyDescent="0.25">
      <c r="A957" s="45" t="s">
        <v>929</v>
      </c>
      <c r="B957" s="42">
        <v>16742</v>
      </c>
      <c r="C957" s="42">
        <v>16794</v>
      </c>
      <c r="D957" s="42">
        <v>16715</v>
      </c>
      <c r="E957" s="42">
        <v>16746</v>
      </c>
      <c r="F957" s="42">
        <f t="shared" si="89"/>
        <v>0.47186716043483456</v>
      </c>
      <c r="G957" s="42">
        <f t="shared" si="90"/>
        <v>2.3892008123282762E-2</v>
      </c>
      <c r="H957" s="42">
        <f t="shared" si="91"/>
        <v>5.0632911392405063E-2</v>
      </c>
      <c r="I957" s="42">
        <f t="shared" si="86"/>
        <v>2</v>
      </c>
      <c r="J957" s="42">
        <f t="shared" si="87"/>
        <v>1</v>
      </c>
      <c r="K957" s="42">
        <f t="shared" si="88"/>
        <v>2</v>
      </c>
    </row>
    <row r="958" spans="1:11" x14ac:dyDescent="0.25">
      <c r="A958" s="45" t="s">
        <v>930</v>
      </c>
      <c r="B958" s="42">
        <v>16580</v>
      </c>
      <c r="C958" s="42">
        <v>16701</v>
      </c>
      <c r="D958" s="42">
        <v>16564</v>
      </c>
      <c r="E958" s="42">
        <v>16692</v>
      </c>
      <c r="F958" s="42">
        <f t="shared" si="89"/>
        <v>0.82629674306393242</v>
      </c>
      <c r="G958" s="42">
        <f t="shared" si="90"/>
        <v>0.67551266586248493</v>
      </c>
      <c r="H958" s="42">
        <f t="shared" si="91"/>
        <v>0.81751824817518248</v>
      </c>
      <c r="I958" s="42">
        <f t="shared" si="86"/>
        <v>5</v>
      </c>
      <c r="J958" s="42">
        <f t="shared" si="87"/>
        <v>9</v>
      </c>
      <c r="K958" s="42">
        <f t="shared" si="88"/>
        <v>3</v>
      </c>
    </row>
    <row r="959" spans="1:11" x14ac:dyDescent="0.25">
      <c r="A959" s="45" t="s">
        <v>931</v>
      </c>
      <c r="B959" s="42">
        <v>16413</v>
      </c>
      <c r="C959" s="42">
        <v>16543</v>
      </c>
      <c r="D959" s="42">
        <v>16413</v>
      </c>
      <c r="E959" s="42">
        <v>16523</v>
      </c>
      <c r="F959" s="42">
        <f t="shared" si="89"/>
        <v>0.79205507829159805</v>
      </c>
      <c r="G959" s="42">
        <f t="shared" si="90"/>
        <v>0.67020045086212143</v>
      </c>
      <c r="H959" s="42">
        <f t="shared" si="91"/>
        <v>0.84615384615384615</v>
      </c>
      <c r="I959" s="42">
        <f t="shared" si="86"/>
        <v>5</v>
      </c>
      <c r="J959" s="42">
        <f t="shared" si="87"/>
        <v>9</v>
      </c>
      <c r="K959" s="42">
        <f t="shared" si="88"/>
        <v>3</v>
      </c>
    </row>
    <row r="960" spans="1:11" x14ac:dyDescent="0.25">
      <c r="A960" s="45" t="s">
        <v>932</v>
      </c>
      <c r="B960" s="42">
        <v>16526</v>
      </c>
      <c r="C960" s="42">
        <v>16567</v>
      </c>
      <c r="D960" s="42">
        <v>16515</v>
      </c>
      <c r="E960" s="42">
        <v>16522</v>
      </c>
      <c r="F960" s="42">
        <f t="shared" si="89"/>
        <v>0.31465569405784821</v>
      </c>
      <c r="G960" s="42">
        <f t="shared" si="90"/>
        <v>-2.4204284158296018E-2</v>
      </c>
      <c r="H960" s="42">
        <f t="shared" si="91"/>
        <v>7.6923076923076927E-2</v>
      </c>
      <c r="I960" s="42">
        <f t="shared" si="86"/>
        <v>1</v>
      </c>
      <c r="J960" s="42">
        <f t="shared" si="87"/>
        <v>1</v>
      </c>
      <c r="K960" s="42">
        <f t="shared" si="88"/>
        <v>2</v>
      </c>
    </row>
    <row r="961" spans="1:11" x14ac:dyDescent="0.25">
      <c r="A961" s="45" t="s">
        <v>933</v>
      </c>
      <c r="B961" s="42">
        <v>16425</v>
      </c>
      <c r="C961" s="42">
        <v>16499</v>
      </c>
      <c r="D961" s="42">
        <v>16413</v>
      </c>
      <c r="E961" s="42">
        <v>16457</v>
      </c>
      <c r="F961" s="42">
        <f t="shared" si="89"/>
        <v>0.52359208523592082</v>
      </c>
      <c r="G961" s="42">
        <f t="shared" si="90"/>
        <v>0.19482496194824961</v>
      </c>
      <c r="H961" s="42">
        <f t="shared" si="91"/>
        <v>0.37209302325581395</v>
      </c>
      <c r="I961" s="42">
        <f t="shared" si="86"/>
        <v>2</v>
      </c>
      <c r="J961" s="42">
        <f t="shared" si="87"/>
        <v>4</v>
      </c>
      <c r="K961" s="42">
        <f t="shared" si="88"/>
        <v>2</v>
      </c>
    </row>
    <row r="962" spans="1:11" x14ac:dyDescent="0.25">
      <c r="A962" s="45" t="s">
        <v>934</v>
      </c>
      <c r="B962" s="42">
        <v>16301</v>
      </c>
      <c r="C962" s="42">
        <v>16425</v>
      </c>
      <c r="D962" s="42">
        <v>16240</v>
      </c>
      <c r="E962" s="42">
        <v>16423</v>
      </c>
      <c r="F962" s="42">
        <f t="shared" si="89"/>
        <v>1.1348996994049445</v>
      </c>
      <c r="G962" s="42">
        <f t="shared" si="90"/>
        <v>0.74842034231028776</v>
      </c>
      <c r="H962" s="42">
        <f t="shared" si="91"/>
        <v>0.6594594594594595</v>
      </c>
      <c r="I962" s="42">
        <f t="shared" si="86"/>
        <v>7</v>
      </c>
      <c r="J962" s="42">
        <f t="shared" si="87"/>
        <v>7</v>
      </c>
      <c r="K962" s="42">
        <f t="shared" si="88"/>
        <v>4</v>
      </c>
    </row>
    <row r="963" spans="1:11" x14ac:dyDescent="0.25">
      <c r="A963" s="45" t="s">
        <v>935</v>
      </c>
      <c r="B963" s="42">
        <v>16031</v>
      </c>
      <c r="C963" s="42">
        <v>16078</v>
      </c>
      <c r="D963" s="42">
        <v>15975</v>
      </c>
      <c r="E963" s="42">
        <v>16076</v>
      </c>
      <c r="F963" s="42">
        <f t="shared" si="89"/>
        <v>0.64250514627908428</v>
      </c>
      <c r="G963" s="42">
        <f t="shared" si="90"/>
        <v>0.28070613186950283</v>
      </c>
      <c r="H963" s="42">
        <f t="shared" si="91"/>
        <v>0.43689320388349512</v>
      </c>
      <c r="I963" s="42">
        <f t="shared" ref="I963:I1026" si="92">VLOOKUP(_xlfn.PERCENTRANK.EXC(F$4:F$1200,F963),$M$4:$O$13,3,TRUE)</f>
        <v>3</v>
      </c>
      <c r="J963" s="42">
        <f t="shared" ref="J963:J1026" si="93">VLOOKUP(H963,$M$17:$O$26,3,TRUE)</f>
        <v>5</v>
      </c>
      <c r="K963" s="42">
        <f t="shared" ref="K963:K1026" si="94">IF(I963&gt;=$O$3,IF(J963&gt;=$O$16,4,1),IF(J963&gt;=$O$16,3,2))</f>
        <v>2</v>
      </c>
    </row>
    <row r="964" spans="1:11" x14ac:dyDescent="0.25">
      <c r="A964" s="45" t="s">
        <v>936</v>
      </c>
      <c r="B964" s="42">
        <v>15977</v>
      </c>
      <c r="C964" s="42">
        <v>16039</v>
      </c>
      <c r="D964" s="42">
        <v>15858</v>
      </c>
      <c r="E964" s="42">
        <v>15859</v>
      </c>
      <c r="F964" s="42">
        <f t="shared" ref="F964:F1027" si="95">ABS(C964-D964)/B964*100</f>
        <v>1.1328785128622394</v>
      </c>
      <c r="G964" s="42">
        <f t="shared" ref="G964:G1027" si="96">(E964-B964)/B964*100</f>
        <v>-0.73856168241847653</v>
      </c>
      <c r="H964" s="42">
        <f t="shared" ref="H964:H1027" si="97">ABS(G964/F964)</f>
        <v>0.65193370165745856</v>
      </c>
      <c r="I964" s="42">
        <f t="shared" si="92"/>
        <v>7</v>
      </c>
      <c r="J964" s="42">
        <f t="shared" si="93"/>
        <v>7</v>
      </c>
      <c r="K964" s="42">
        <f t="shared" si="94"/>
        <v>4</v>
      </c>
    </row>
    <row r="965" spans="1:11" x14ac:dyDescent="0.25">
      <c r="A965" s="45" t="s">
        <v>937</v>
      </c>
      <c r="B965" s="42">
        <v>16123</v>
      </c>
      <c r="C965" s="42">
        <v>16146</v>
      </c>
      <c r="D965" s="42">
        <v>16025</v>
      </c>
      <c r="E965" s="42">
        <v>16050</v>
      </c>
      <c r="F965" s="42">
        <f t="shared" si="95"/>
        <v>0.7504806797742356</v>
      </c>
      <c r="G965" s="42">
        <f t="shared" si="96"/>
        <v>-0.45276933573156364</v>
      </c>
      <c r="H965" s="42">
        <f t="shared" si="97"/>
        <v>0.60330578512396693</v>
      </c>
      <c r="I965" s="42">
        <f t="shared" si="92"/>
        <v>4</v>
      </c>
      <c r="J965" s="42">
        <f t="shared" si="93"/>
        <v>7</v>
      </c>
      <c r="K965" s="42">
        <f t="shared" si="94"/>
        <v>3</v>
      </c>
    </row>
    <row r="966" spans="1:11" x14ac:dyDescent="0.25">
      <c r="A966" s="45" t="s">
        <v>938</v>
      </c>
      <c r="B966" s="42">
        <v>16147</v>
      </c>
      <c r="C966" s="42">
        <v>16242</v>
      </c>
      <c r="D966" s="42">
        <v>16090</v>
      </c>
      <c r="E966" s="42">
        <v>16218</v>
      </c>
      <c r="F966" s="42">
        <f t="shared" si="95"/>
        <v>0.94135133461324094</v>
      </c>
      <c r="G966" s="42">
        <f t="shared" si="96"/>
        <v>0.4397101628785533</v>
      </c>
      <c r="H966" s="42">
        <f t="shared" si="97"/>
        <v>0.46710526315789469</v>
      </c>
      <c r="I966" s="42">
        <f t="shared" si="92"/>
        <v>5</v>
      </c>
      <c r="J966" s="42">
        <f t="shared" si="93"/>
        <v>5</v>
      </c>
      <c r="K966" s="42">
        <f t="shared" si="94"/>
        <v>2</v>
      </c>
    </row>
    <row r="967" spans="1:11" x14ac:dyDescent="0.25">
      <c r="A967" s="45" t="s">
        <v>939</v>
      </c>
      <c r="B967" s="42">
        <v>16011</v>
      </c>
      <c r="C967" s="42">
        <v>16098</v>
      </c>
      <c r="D967" s="42">
        <v>15941</v>
      </c>
      <c r="E967" s="42">
        <v>16073</v>
      </c>
      <c r="F967" s="42">
        <f t="shared" si="95"/>
        <v>0.98057585410030601</v>
      </c>
      <c r="G967" s="42">
        <f t="shared" si="96"/>
        <v>0.38723377677846477</v>
      </c>
      <c r="H967" s="42">
        <f t="shared" si="97"/>
        <v>0.39490445859872608</v>
      </c>
      <c r="I967" s="42">
        <f t="shared" si="92"/>
        <v>5</v>
      </c>
      <c r="J967" s="42">
        <f t="shared" si="93"/>
        <v>4</v>
      </c>
      <c r="K967" s="42">
        <f t="shared" si="94"/>
        <v>2</v>
      </c>
    </row>
    <row r="968" spans="1:11" x14ac:dyDescent="0.25">
      <c r="A968" s="45" t="s">
        <v>940</v>
      </c>
      <c r="B968" s="42">
        <v>16258</v>
      </c>
      <c r="C968" s="42">
        <v>16265</v>
      </c>
      <c r="D968" s="42">
        <v>16050</v>
      </c>
      <c r="E968" s="42">
        <v>16073</v>
      </c>
      <c r="F968" s="42">
        <f t="shared" si="95"/>
        <v>1.3224258826423914</v>
      </c>
      <c r="G968" s="42">
        <f t="shared" si="96"/>
        <v>-1.1379013408783369</v>
      </c>
      <c r="H968" s="42">
        <f t="shared" si="97"/>
        <v>0.86046511627906996</v>
      </c>
      <c r="I968" s="42">
        <f t="shared" si="92"/>
        <v>8</v>
      </c>
      <c r="J968" s="42">
        <f t="shared" si="93"/>
        <v>9</v>
      </c>
      <c r="K968" s="42">
        <f t="shared" si="94"/>
        <v>4</v>
      </c>
    </row>
    <row r="969" spans="1:11" x14ac:dyDescent="0.25">
      <c r="A969" s="45" t="s">
        <v>941</v>
      </c>
      <c r="B969" s="42">
        <v>16160</v>
      </c>
      <c r="C969" s="42">
        <v>16217</v>
      </c>
      <c r="D969" s="42">
        <v>16083</v>
      </c>
      <c r="E969" s="42">
        <v>16208</v>
      </c>
      <c r="F969" s="42">
        <f t="shared" si="95"/>
        <v>0.82920792079207928</v>
      </c>
      <c r="G969" s="42">
        <f t="shared" si="96"/>
        <v>0.29702970297029702</v>
      </c>
      <c r="H969" s="42">
        <f t="shared" si="97"/>
        <v>0.35820895522388058</v>
      </c>
      <c r="I969" s="42">
        <f t="shared" si="92"/>
        <v>5</v>
      </c>
      <c r="J969" s="42">
        <f t="shared" si="93"/>
        <v>4</v>
      </c>
      <c r="K969" s="42">
        <f t="shared" si="94"/>
        <v>2</v>
      </c>
    </row>
    <row r="970" spans="1:11" x14ac:dyDescent="0.25">
      <c r="A970" s="45" t="s">
        <v>942</v>
      </c>
      <c r="B970" s="42">
        <v>16325</v>
      </c>
      <c r="C970" s="42">
        <v>16361</v>
      </c>
      <c r="D970" s="42">
        <v>16284</v>
      </c>
      <c r="E970" s="42">
        <v>16329</v>
      </c>
      <c r="F970" s="42">
        <f t="shared" si="95"/>
        <v>0.47166921898928027</v>
      </c>
      <c r="G970" s="42">
        <f t="shared" si="96"/>
        <v>2.4502297090352218E-2</v>
      </c>
      <c r="H970" s="42">
        <f t="shared" si="97"/>
        <v>5.1948051948051938E-2</v>
      </c>
      <c r="I970" s="42">
        <f t="shared" si="92"/>
        <v>2</v>
      </c>
      <c r="J970" s="42">
        <f t="shared" si="93"/>
        <v>1</v>
      </c>
      <c r="K970" s="42">
        <f t="shared" si="94"/>
        <v>2</v>
      </c>
    </row>
    <row r="971" spans="1:11" x14ac:dyDescent="0.25">
      <c r="A971" s="45" t="s">
        <v>943</v>
      </c>
      <c r="B971" s="42">
        <v>16197</v>
      </c>
      <c r="C971" s="42">
        <v>16265</v>
      </c>
      <c r="D971" s="42">
        <v>16153</v>
      </c>
      <c r="E971" s="42">
        <v>16264</v>
      </c>
      <c r="F971" s="42">
        <f t="shared" si="95"/>
        <v>0.69148607766870407</v>
      </c>
      <c r="G971" s="42">
        <f t="shared" si="96"/>
        <v>0.41365685003395697</v>
      </c>
      <c r="H971" s="42">
        <f t="shared" si="97"/>
        <v>0.59821428571428581</v>
      </c>
      <c r="I971" s="42">
        <f t="shared" si="92"/>
        <v>4</v>
      </c>
      <c r="J971" s="42">
        <f t="shared" si="93"/>
        <v>6</v>
      </c>
      <c r="K971" s="42">
        <f t="shared" si="94"/>
        <v>2</v>
      </c>
    </row>
    <row r="972" spans="1:11" x14ac:dyDescent="0.25">
      <c r="A972" s="45" t="s">
        <v>944</v>
      </c>
      <c r="B972" s="42">
        <v>16197</v>
      </c>
      <c r="C972" s="42">
        <v>16202</v>
      </c>
      <c r="D972" s="42">
        <v>16093</v>
      </c>
      <c r="E972" s="42">
        <v>16175</v>
      </c>
      <c r="F972" s="42">
        <f t="shared" si="95"/>
        <v>0.67296412915972093</v>
      </c>
      <c r="G972" s="42">
        <f t="shared" si="96"/>
        <v>-0.13582762239920973</v>
      </c>
      <c r="H972" s="42">
        <f t="shared" si="97"/>
        <v>0.20183486238532111</v>
      </c>
      <c r="I972" s="42">
        <f t="shared" si="92"/>
        <v>3</v>
      </c>
      <c r="J972" s="42">
        <f t="shared" si="93"/>
        <v>3</v>
      </c>
      <c r="K972" s="42">
        <f t="shared" si="94"/>
        <v>2</v>
      </c>
    </row>
    <row r="973" spans="1:11" x14ac:dyDescent="0.25">
      <c r="A973" s="45" t="s">
        <v>945</v>
      </c>
      <c r="B973" s="42">
        <v>16163</v>
      </c>
      <c r="C973" s="42">
        <v>16268</v>
      </c>
      <c r="D973" s="42">
        <v>16162</v>
      </c>
      <c r="E973" s="42">
        <v>16263</v>
      </c>
      <c r="F973" s="42">
        <f t="shared" si="95"/>
        <v>0.65581884551135305</v>
      </c>
      <c r="G973" s="42">
        <f t="shared" si="96"/>
        <v>0.61869702406731419</v>
      </c>
      <c r="H973" s="42">
        <f t="shared" si="97"/>
        <v>0.94339622641509435</v>
      </c>
      <c r="I973" s="42">
        <f t="shared" si="92"/>
        <v>3</v>
      </c>
      <c r="J973" s="42">
        <f t="shared" si="93"/>
        <v>10</v>
      </c>
      <c r="K973" s="42">
        <f t="shared" si="94"/>
        <v>3</v>
      </c>
    </row>
    <row r="974" spans="1:11" x14ac:dyDescent="0.25">
      <c r="A974" s="45" t="s">
        <v>946</v>
      </c>
      <c r="B974" s="42">
        <v>15883</v>
      </c>
      <c r="C974" s="42">
        <v>16009</v>
      </c>
      <c r="D974" s="42">
        <v>15868</v>
      </c>
      <c r="E974" s="42">
        <v>15927</v>
      </c>
      <c r="F974" s="42">
        <f t="shared" si="95"/>
        <v>0.88774161052697853</v>
      </c>
      <c r="G974" s="42">
        <f t="shared" si="96"/>
        <v>0.27702575080274505</v>
      </c>
      <c r="H974" s="42">
        <f t="shared" si="97"/>
        <v>0.31205673758865243</v>
      </c>
      <c r="I974" s="42">
        <f t="shared" si="92"/>
        <v>5</v>
      </c>
      <c r="J974" s="42">
        <f t="shared" si="93"/>
        <v>4</v>
      </c>
      <c r="K974" s="42">
        <f t="shared" si="94"/>
        <v>2</v>
      </c>
    </row>
    <row r="975" spans="1:11" x14ac:dyDescent="0.25">
      <c r="A975" s="45" t="s">
        <v>947</v>
      </c>
      <c r="B975" s="42">
        <v>15778</v>
      </c>
      <c r="C975" s="42">
        <v>15997</v>
      </c>
      <c r="D975" s="42">
        <v>15769</v>
      </c>
      <c r="E975" s="42">
        <v>15966</v>
      </c>
      <c r="F975" s="42">
        <f t="shared" si="95"/>
        <v>1.4450500697173279</v>
      </c>
      <c r="G975" s="42">
        <f t="shared" si="96"/>
        <v>1.1915325136265686</v>
      </c>
      <c r="H975" s="42">
        <f t="shared" si="97"/>
        <v>0.82456140350877194</v>
      </c>
      <c r="I975" s="42">
        <f t="shared" si="92"/>
        <v>8</v>
      </c>
      <c r="J975" s="42">
        <f t="shared" si="93"/>
        <v>9</v>
      </c>
      <c r="K975" s="42">
        <f t="shared" si="94"/>
        <v>4</v>
      </c>
    </row>
    <row r="976" spans="1:11" x14ac:dyDescent="0.25">
      <c r="A976" s="45" t="s">
        <v>948</v>
      </c>
      <c r="B976" s="42">
        <v>15825</v>
      </c>
      <c r="C976" s="42">
        <v>15957</v>
      </c>
      <c r="D976" s="42">
        <v>15746</v>
      </c>
      <c r="E976" s="42">
        <v>15848</v>
      </c>
      <c r="F976" s="42">
        <f t="shared" si="95"/>
        <v>1.3333333333333335</v>
      </c>
      <c r="G976" s="42">
        <f t="shared" si="96"/>
        <v>0.14533965244865718</v>
      </c>
      <c r="H976" s="42">
        <f t="shared" si="97"/>
        <v>0.10900473933649288</v>
      </c>
      <c r="I976" s="42">
        <f t="shared" si="92"/>
        <v>8</v>
      </c>
      <c r="J976" s="42">
        <f t="shared" si="93"/>
        <v>2</v>
      </c>
      <c r="K976" s="42">
        <f t="shared" si="94"/>
        <v>1</v>
      </c>
    </row>
    <row r="977" spans="1:11" x14ac:dyDescent="0.25">
      <c r="A977" s="45" t="s">
        <v>949</v>
      </c>
      <c r="B977" s="42">
        <v>15863</v>
      </c>
      <c r="C977" s="42">
        <v>15935</v>
      </c>
      <c r="D977" s="42">
        <v>15705</v>
      </c>
      <c r="E977" s="42">
        <v>15928</v>
      </c>
      <c r="F977" s="42">
        <f t="shared" si="95"/>
        <v>1.4499148962995649</v>
      </c>
      <c r="G977" s="42">
        <f t="shared" si="96"/>
        <v>0.40975855764987706</v>
      </c>
      <c r="H977" s="42">
        <f t="shared" si="97"/>
        <v>0.28260869565217395</v>
      </c>
      <c r="I977" s="42">
        <f t="shared" si="92"/>
        <v>8</v>
      </c>
      <c r="J977" s="42">
        <f t="shared" si="93"/>
        <v>3</v>
      </c>
      <c r="K977" s="42">
        <f t="shared" si="94"/>
        <v>1</v>
      </c>
    </row>
    <row r="978" spans="1:11" x14ac:dyDescent="0.25">
      <c r="A978" s="45" t="s">
        <v>950</v>
      </c>
      <c r="B978" s="42">
        <v>15940</v>
      </c>
      <c r="C978" s="42">
        <v>15998</v>
      </c>
      <c r="D978" s="42">
        <v>15611</v>
      </c>
      <c r="E978" s="42">
        <v>15681</v>
      </c>
      <c r="F978" s="42">
        <f t="shared" si="95"/>
        <v>2.4278544542032621</v>
      </c>
      <c r="G978" s="42">
        <f t="shared" si="96"/>
        <v>-1.6248431618569636</v>
      </c>
      <c r="H978" s="42">
        <f t="shared" si="97"/>
        <v>0.66925064599483208</v>
      </c>
      <c r="I978" s="42">
        <f t="shared" si="92"/>
        <v>10</v>
      </c>
      <c r="J978" s="42">
        <f t="shared" si="93"/>
        <v>7</v>
      </c>
      <c r="K978" s="42">
        <f t="shared" si="94"/>
        <v>4</v>
      </c>
    </row>
    <row r="979" spans="1:11" x14ac:dyDescent="0.25">
      <c r="A979" s="45" t="s">
        <v>951</v>
      </c>
      <c r="B979" s="42">
        <v>16195</v>
      </c>
      <c r="C979" s="42">
        <v>16255</v>
      </c>
      <c r="D979" s="42">
        <v>16000</v>
      </c>
      <c r="E979" s="42">
        <v>16009</v>
      </c>
      <c r="F979" s="42">
        <f t="shared" si="95"/>
        <v>1.5745600493979623</v>
      </c>
      <c r="G979" s="42">
        <f t="shared" si="96"/>
        <v>-1.1485026242667489</v>
      </c>
      <c r="H979" s="42">
        <f t="shared" si="97"/>
        <v>0.72941176470588232</v>
      </c>
      <c r="I979" s="42">
        <f t="shared" si="92"/>
        <v>9</v>
      </c>
      <c r="J979" s="42">
        <f t="shared" si="93"/>
        <v>8</v>
      </c>
      <c r="K979" s="42">
        <f t="shared" si="94"/>
        <v>4</v>
      </c>
    </row>
    <row r="980" spans="1:11" x14ac:dyDescent="0.25">
      <c r="A980" s="45" t="s">
        <v>952</v>
      </c>
      <c r="B980" s="42">
        <v>15935</v>
      </c>
      <c r="C980" s="42">
        <v>16033</v>
      </c>
      <c r="D980" s="42">
        <v>15905</v>
      </c>
      <c r="E980" s="42">
        <v>15976</v>
      </c>
      <c r="F980" s="42">
        <f t="shared" si="95"/>
        <v>0.80326325698148737</v>
      </c>
      <c r="G980" s="42">
        <f t="shared" si="96"/>
        <v>0.25729526200188263</v>
      </c>
      <c r="H980" s="42">
        <f t="shared" si="97"/>
        <v>0.32031249999999994</v>
      </c>
      <c r="I980" s="42">
        <f t="shared" si="92"/>
        <v>5</v>
      </c>
      <c r="J980" s="42">
        <f t="shared" si="93"/>
        <v>4</v>
      </c>
      <c r="K980" s="42">
        <f t="shared" si="94"/>
        <v>2</v>
      </c>
    </row>
    <row r="981" spans="1:11" x14ac:dyDescent="0.25">
      <c r="A981" s="45" t="s">
        <v>953</v>
      </c>
      <c r="B981" s="42">
        <v>15931</v>
      </c>
      <c r="C981" s="42">
        <v>15999</v>
      </c>
      <c r="D981" s="42">
        <v>15746</v>
      </c>
      <c r="E981" s="42">
        <v>15926</v>
      </c>
      <c r="F981" s="42">
        <f t="shared" si="95"/>
        <v>1.5880986755382587</v>
      </c>
      <c r="G981" s="42">
        <f t="shared" si="96"/>
        <v>-3.1385349318937918E-2</v>
      </c>
      <c r="H981" s="42">
        <f t="shared" si="97"/>
        <v>1.9762845849802372E-2</v>
      </c>
      <c r="I981" s="42">
        <f t="shared" si="92"/>
        <v>9</v>
      </c>
      <c r="J981" s="42">
        <f t="shared" si="93"/>
        <v>1</v>
      </c>
      <c r="K981" s="42">
        <f t="shared" si="94"/>
        <v>1</v>
      </c>
    </row>
    <row r="982" spans="1:11" x14ac:dyDescent="0.25">
      <c r="A982" s="45" t="s">
        <v>954</v>
      </c>
      <c r="B982" s="42">
        <v>16394</v>
      </c>
      <c r="C982" s="42">
        <v>16397</v>
      </c>
      <c r="D982" s="42">
        <v>16098</v>
      </c>
      <c r="E982" s="42">
        <v>16127</v>
      </c>
      <c r="F982" s="42">
        <f t="shared" si="95"/>
        <v>1.823837989508357</v>
      </c>
      <c r="G982" s="42">
        <f t="shared" si="96"/>
        <v>-1.628644626082713</v>
      </c>
      <c r="H982" s="42">
        <f t="shared" si="97"/>
        <v>0.89297658862876228</v>
      </c>
      <c r="I982" s="42">
        <f t="shared" si="92"/>
        <v>10</v>
      </c>
      <c r="J982" s="42">
        <f t="shared" si="93"/>
        <v>9</v>
      </c>
      <c r="K982" s="42">
        <f t="shared" si="94"/>
        <v>4</v>
      </c>
    </row>
    <row r="983" spans="1:11" x14ac:dyDescent="0.25">
      <c r="A983" s="45" t="s">
        <v>955</v>
      </c>
      <c r="B983" s="42">
        <v>16150</v>
      </c>
      <c r="C983" s="42">
        <v>16332</v>
      </c>
      <c r="D983" s="42">
        <v>16139</v>
      </c>
      <c r="E983" s="42">
        <v>16332</v>
      </c>
      <c r="F983" s="42">
        <f t="shared" si="95"/>
        <v>1.195046439628483</v>
      </c>
      <c r="G983" s="42">
        <f t="shared" si="96"/>
        <v>1.1269349845201238</v>
      </c>
      <c r="H983" s="42">
        <f t="shared" si="97"/>
        <v>0.94300518134715017</v>
      </c>
      <c r="I983" s="42">
        <f t="shared" si="92"/>
        <v>7</v>
      </c>
      <c r="J983" s="42">
        <f t="shared" si="93"/>
        <v>10</v>
      </c>
      <c r="K983" s="42">
        <f t="shared" si="94"/>
        <v>4</v>
      </c>
    </row>
    <row r="984" spans="1:11" x14ac:dyDescent="0.25">
      <c r="A984" s="45" t="s">
        <v>956</v>
      </c>
      <c r="B984" s="42">
        <v>16416</v>
      </c>
      <c r="C984" s="42">
        <v>16422</v>
      </c>
      <c r="D984" s="42">
        <v>16203</v>
      </c>
      <c r="E984" s="42">
        <v>16321</v>
      </c>
      <c r="F984" s="42">
        <f t="shared" si="95"/>
        <v>1.3340643274853801</v>
      </c>
      <c r="G984" s="42">
        <f t="shared" si="96"/>
        <v>-0.57870370370370372</v>
      </c>
      <c r="H984" s="42">
        <f t="shared" si="97"/>
        <v>0.43378995433789957</v>
      </c>
      <c r="I984" s="42">
        <f t="shared" si="92"/>
        <v>8</v>
      </c>
      <c r="J984" s="42">
        <f t="shared" si="93"/>
        <v>5</v>
      </c>
      <c r="K984" s="42">
        <f t="shared" si="94"/>
        <v>1</v>
      </c>
    </row>
    <row r="985" spans="1:11" x14ac:dyDescent="0.25">
      <c r="A985" s="45" t="s">
        <v>957</v>
      </c>
      <c r="B985" s="42">
        <v>16365</v>
      </c>
      <c r="C985" s="42">
        <v>16392</v>
      </c>
      <c r="D985" s="42">
        <v>16242</v>
      </c>
      <c r="E985" s="42">
        <v>16257</v>
      </c>
      <c r="F985" s="42">
        <f t="shared" si="95"/>
        <v>0.91659028414298804</v>
      </c>
      <c r="G985" s="42">
        <f t="shared" si="96"/>
        <v>-0.65994500458295147</v>
      </c>
      <c r="H985" s="42">
        <f t="shared" si="97"/>
        <v>0.72000000000000008</v>
      </c>
      <c r="I985" s="42">
        <f t="shared" si="92"/>
        <v>5</v>
      </c>
      <c r="J985" s="42">
        <f t="shared" si="93"/>
        <v>8</v>
      </c>
      <c r="K985" s="42">
        <f t="shared" si="94"/>
        <v>3</v>
      </c>
    </row>
    <row r="986" spans="1:11" x14ac:dyDescent="0.25">
      <c r="A986" s="45" t="s">
        <v>958</v>
      </c>
      <c r="B986" s="42">
        <v>16348</v>
      </c>
      <c r="C986" s="42">
        <v>16489</v>
      </c>
      <c r="D986" s="42">
        <v>16343</v>
      </c>
      <c r="E986" s="42">
        <v>16403</v>
      </c>
      <c r="F986" s="42">
        <f t="shared" si="95"/>
        <v>0.89307560557866406</v>
      </c>
      <c r="G986" s="42">
        <f t="shared" si="96"/>
        <v>0.33643259114264745</v>
      </c>
      <c r="H986" s="42">
        <f t="shared" si="97"/>
        <v>0.37671232876712335</v>
      </c>
      <c r="I986" s="42">
        <f t="shared" si="92"/>
        <v>5</v>
      </c>
      <c r="J986" s="42">
        <f t="shared" si="93"/>
        <v>4</v>
      </c>
      <c r="K986" s="42">
        <f t="shared" si="94"/>
        <v>2</v>
      </c>
    </row>
    <row r="987" spans="1:11" x14ac:dyDescent="0.25">
      <c r="A987" s="45" t="s">
        <v>959</v>
      </c>
      <c r="B987" s="42">
        <v>16350</v>
      </c>
      <c r="C987" s="42">
        <v>16368</v>
      </c>
      <c r="D987" s="42">
        <v>16233</v>
      </c>
      <c r="E987" s="42">
        <v>16302</v>
      </c>
      <c r="F987" s="42">
        <f t="shared" si="95"/>
        <v>0.82568807339449546</v>
      </c>
      <c r="G987" s="42">
        <f t="shared" si="96"/>
        <v>-0.29357798165137616</v>
      </c>
      <c r="H987" s="42">
        <f t="shared" si="97"/>
        <v>0.35555555555555557</v>
      </c>
      <c r="I987" s="42">
        <f t="shared" si="92"/>
        <v>5</v>
      </c>
      <c r="J987" s="42">
        <f t="shared" si="93"/>
        <v>4</v>
      </c>
      <c r="K987" s="42">
        <f t="shared" si="94"/>
        <v>2</v>
      </c>
    </row>
    <row r="988" spans="1:11" x14ac:dyDescent="0.25">
      <c r="A988" s="45" t="s">
        <v>960</v>
      </c>
      <c r="B988" s="42">
        <v>16349</v>
      </c>
      <c r="C988" s="42">
        <v>16400</v>
      </c>
      <c r="D988" s="42">
        <v>16282</v>
      </c>
      <c r="E988" s="42">
        <v>16353</v>
      </c>
      <c r="F988" s="42">
        <f t="shared" si="95"/>
        <v>0.72175668236589396</v>
      </c>
      <c r="G988" s="42">
        <f t="shared" si="96"/>
        <v>2.4466328215793014E-2</v>
      </c>
      <c r="H988" s="42">
        <f t="shared" si="97"/>
        <v>3.3898305084745763E-2</v>
      </c>
      <c r="I988" s="42">
        <f t="shared" si="92"/>
        <v>4</v>
      </c>
      <c r="J988" s="42">
        <f t="shared" si="93"/>
        <v>1</v>
      </c>
      <c r="K988" s="42">
        <f t="shared" si="94"/>
        <v>2</v>
      </c>
    </row>
    <row r="989" spans="1:11" x14ac:dyDescent="0.25">
      <c r="A989" s="45" t="s">
        <v>961</v>
      </c>
      <c r="B989" s="42">
        <v>15803</v>
      </c>
      <c r="C989" s="42">
        <v>15817</v>
      </c>
      <c r="D989" s="42">
        <v>15737</v>
      </c>
      <c r="E989" s="42">
        <v>15810</v>
      </c>
      <c r="F989" s="42">
        <f t="shared" si="95"/>
        <v>0.50623299373536668</v>
      </c>
      <c r="G989" s="42">
        <f t="shared" si="96"/>
        <v>4.4295386951844588E-2</v>
      </c>
      <c r="H989" s="42">
        <f t="shared" si="97"/>
        <v>8.7500000000000008E-2</v>
      </c>
      <c r="I989" s="42">
        <f t="shared" si="92"/>
        <v>2</v>
      </c>
      <c r="J989" s="42">
        <f t="shared" si="93"/>
        <v>1</v>
      </c>
      <c r="K989" s="42">
        <f t="shared" si="94"/>
        <v>2</v>
      </c>
    </row>
    <row r="990" spans="1:11" x14ac:dyDescent="0.25">
      <c r="A990" s="45" t="s">
        <v>962</v>
      </c>
      <c r="B990" s="42">
        <v>15735</v>
      </c>
      <c r="C990" s="42">
        <v>15816</v>
      </c>
      <c r="D990" s="42">
        <v>15730</v>
      </c>
      <c r="E990" s="42">
        <v>15816</v>
      </c>
      <c r="F990" s="42">
        <f t="shared" si="95"/>
        <v>0.54655227200508427</v>
      </c>
      <c r="G990" s="42">
        <f t="shared" si="96"/>
        <v>0.51477597712106771</v>
      </c>
      <c r="H990" s="42">
        <f t="shared" si="97"/>
        <v>0.94186046511627897</v>
      </c>
      <c r="I990" s="42">
        <f t="shared" si="92"/>
        <v>2</v>
      </c>
      <c r="J990" s="42">
        <f t="shared" si="93"/>
        <v>10</v>
      </c>
      <c r="K990" s="42">
        <f t="shared" si="94"/>
        <v>3</v>
      </c>
    </row>
    <row r="991" spans="1:11" x14ac:dyDescent="0.25">
      <c r="A991" s="45" t="s">
        <v>963</v>
      </c>
      <c r="B991" s="42">
        <v>15771</v>
      </c>
      <c r="C991" s="42">
        <v>15820</v>
      </c>
      <c r="D991" s="42">
        <v>15687</v>
      </c>
      <c r="E991" s="42">
        <v>15741</v>
      </c>
      <c r="F991" s="42">
        <f t="shared" si="95"/>
        <v>0.8433200177541057</v>
      </c>
      <c r="G991" s="42">
        <f t="shared" si="96"/>
        <v>-0.19022256039566293</v>
      </c>
      <c r="H991" s="42">
        <f t="shared" si="97"/>
        <v>0.22556390977443608</v>
      </c>
      <c r="I991" s="42">
        <f t="shared" si="92"/>
        <v>5</v>
      </c>
      <c r="J991" s="42">
        <f t="shared" si="93"/>
        <v>3</v>
      </c>
      <c r="K991" s="42">
        <f t="shared" si="94"/>
        <v>2</v>
      </c>
    </row>
    <row r="992" spans="1:11" x14ac:dyDescent="0.25">
      <c r="A992" s="45" t="s">
        <v>964</v>
      </c>
      <c r="B992" s="42">
        <v>15732</v>
      </c>
      <c r="C992" s="42">
        <v>15884</v>
      </c>
      <c r="D992" s="42">
        <v>15732</v>
      </c>
      <c r="E992" s="42">
        <v>15824</v>
      </c>
      <c r="F992" s="42">
        <f t="shared" si="95"/>
        <v>0.96618357487922701</v>
      </c>
      <c r="G992" s="42">
        <f t="shared" si="96"/>
        <v>0.58479532163742687</v>
      </c>
      <c r="H992" s="42">
        <f t="shared" si="97"/>
        <v>0.60526315789473684</v>
      </c>
      <c r="I992" s="42">
        <f t="shared" si="92"/>
        <v>5</v>
      </c>
      <c r="J992" s="42">
        <f t="shared" si="93"/>
        <v>7</v>
      </c>
      <c r="K992" s="42">
        <f t="shared" si="94"/>
        <v>3</v>
      </c>
    </row>
    <row r="993" spans="1:11" x14ac:dyDescent="0.25">
      <c r="A993" s="45" t="s">
        <v>965</v>
      </c>
      <c r="B993" s="42">
        <v>15362</v>
      </c>
      <c r="C993" s="42">
        <v>15470</v>
      </c>
      <c r="D993" s="42">
        <v>15315</v>
      </c>
      <c r="E993" s="42">
        <v>15452</v>
      </c>
      <c r="F993" s="42">
        <f t="shared" si="95"/>
        <v>1.0089832053118082</v>
      </c>
      <c r="G993" s="42">
        <f t="shared" si="96"/>
        <v>0.58586121598750163</v>
      </c>
      <c r="H993" s="42">
        <f t="shared" si="97"/>
        <v>0.58064516129032273</v>
      </c>
      <c r="I993" s="42">
        <f t="shared" si="92"/>
        <v>5</v>
      </c>
      <c r="J993" s="42">
        <f t="shared" si="93"/>
        <v>6</v>
      </c>
      <c r="K993" s="42">
        <f t="shared" si="94"/>
        <v>2</v>
      </c>
    </row>
    <row r="994" spans="1:11" x14ac:dyDescent="0.25">
      <c r="A994" s="45" t="s">
        <v>966</v>
      </c>
      <c r="B994" s="42">
        <v>15375</v>
      </c>
      <c r="C994" s="42">
        <v>15585</v>
      </c>
      <c r="D994" s="42">
        <v>15225</v>
      </c>
      <c r="E994" s="42">
        <v>15553</v>
      </c>
      <c r="F994" s="42">
        <f t="shared" si="95"/>
        <v>2.3414634146341462</v>
      </c>
      <c r="G994" s="42">
        <f t="shared" si="96"/>
        <v>1.1577235772357723</v>
      </c>
      <c r="H994" s="42">
        <f t="shared" si="97"/>
        <v>0.49444444444444446</v>
      </c>
      <c r="I994" s="42">
        <f t="shared" si="92"/>
        <v>10</v>
      </c>
      <c r="J994" s="42">
        <f t="shared" si="93"/>
        <v>5</v>
      </c>
      <c r="K994" s="42">
        <f t="shared" si="94"/>
        <v>1</v>
      </c>
    </row>
    <row r="995" spans="1:11" x14ac:dyDescent="0.25">
      <c r="A995" s="45" t="s">
        <v>967</v>
      </c>
      <c r="B995" s="42">
        <v>15665</v>
      </c>
      <c r="C995" s="42">
        <v>15680</v>
      </c>
      <c r="D995" s="42">
        <v>15421</v>
      </c>
      <c r="E995" s="42">
        <v>15430</v>
      </c>
      <c r="F995" s="42">
        <f t="shared" si="95"/>
        <v>1.6533673795084585</v>
      </c>
      <c r="G995" s="42">
        <f t="shared" si="96"/>
        <v>-1.5001595914458985</v>
      </c>
      <c r="H995" s="42">
        <f t="shared" si="97"/>
        <v>0.9073359073359073</v>
      </c>
      <c r="I995" s="42">
        <f t="shared" si="92"/>
        <v>9</v>
      </c>
      <c r="J995" s="42">
        <f t="shared" si="93"/>
        <v>10</v>
      </c>
      <c r="K995" s="42">
        <f t="shared" si="94"/>
        <v>4</v>
      </c>
    </row>
    <row r="996" spans="1:11" x14ac:dyDescent="0.25">
      <c r="A996" s="45" t="s">
        <v>968</v>
      </c>
      <c r="B996" s="42">
        <v>15615</v>
      </c>
      <c r="C996" s="42">
        <v>15728</v>
      </c>
      <c r="D996" s="42">
        <v>15614</v>
      </c>
      <c r="E996" s="42">
        <v>15698</v>
      </c>
      <c r="F996" s="42">
        <f t="shared" si="95"/>
        <v>0.73006724303554282</v>
      </c>
      <c r="G996" s="42">
        <f t="shared" si="96"/>
        <v>0.53154018571886008</v>
      </c>
      <c r="H996" s="42">
        <f t="shared" si="97"/>
        <v>0.72807017543859642</v>
      </c>
      <c r="I996" s="42">
        <f t="shared" si="92"/>
        <v>4</v>
      </c>
      <c r="J996" s="42">
        <f t="shared" si="93"/>
        <v>8</v>
      </c>
      <c r="K996" s="42">
        <f t="shared" si="94"/>
        <v>3</v>
      </c>
    </row>
    <row r="997" spans="1:11" x14ac:dyDescent="0.25">
      <c r="A997" s="45" t="s">
        <v>969</v>
      </c>
      <c r="B997" s="42">
        <v>15923</v>
      </c>
      <c r="C997" s="42">
        <v>15927</v>
      </c>
      <c r="D997" s="42">
        <v>15765</v>
      </c>
      <c r="E997" s="42">
        <v>15884</v>
      </c>
      <c r="F997" s="42">
        <f t="shared" si="95"/>
        <v>1.0173962193054074</v>
      </c>
      <c r="G997" s="42">
        <f t="shared" si="96"/>
        <v>-0.24492871946241285</v>
      </c>
      <c r="H997" s="42">
        <f t="shared" si="97"/>
        <v>0.2407407407407407</v>
      </c>
      <c r="I997" s="42">
        <f t="shared" si="92"/>
        <v>5</v>
      </c>
      <c r="J997" s="42">
        <f t="shared" si="93"/>
        <v>3</v>
      </c>
      <c r="K997" s="42">
        <f t="shared" si="94"/>
        <v>2</v>
      </c>
    </row>
    <row r="998" spans="1:11" x14ac:dyDescent="0.25">
      <c r="A998" s="45" t="s">
        <v>970</v>
      </c>
      <c r="B998" s="42">
        <v>15952</v>
      </c>
      <c r="C998" s="42">
        <v>15977</v>
      </c>
      <c r="D998" s="42">
        <v>15808</v>
      </c>
      <c r="E998" s="42">
        <v>15960</v>
      </c>
      <c r="F998" s="42">
        <f t="shared" si="95"/>
        <v>1.0594282848545638</v>
      </c>
      <c r="G998" s="42">
        <f t="shared" si="96"/>
        <v>5.0150451354062188E-2</v>
      </c>
      <c r="H998" s="42">
        <f t="shared" si="97"/>
        <v>4.7337278106508875E-2</v>
      </c>
      <c r="I998" s="42">
        <f t="shared" si="92"/>
        <v>6</v>
      </c>
      <c r="J998" s="42">
        <f t="shared" si="93"/>
        <v>1</v>
      </c>
      <c r="K998" s="42">
        <f t="shared" si="94"/>
        <v>1</v>
      </c>
    </row>
    <row r="999" spans="1:11" x14ac:dyDescent="0.25">
      <c r="A999" s="45" t="s">
        <v>971</v>
      </c>
      <c r="B999" s="42">
        <v>16105</v>
      </c>
      <c r="C999" s="42">
        <v>16145</v>
      </c>
      <c r="D999" s="42">
        <v>16053</v>
      </c>
      <c r="E999" s="42">
        <v>16103</v>
      </c>
      <c r="F999" s="42">
        <f t="shared" si="95"/>
        <v>0.57125116423470979</v>
      </c>
      <c r="G999" s="42">
        <f t="shared" si="96"/>
        <v>-1.2418503570319777E-2</v>
      </c>
      <c r="H999" s="42">
        <f t="shared" si="97"/>
        <v>2.1739130434782608E-2</v>
      </c>
      <c r="I999" s="42">
        <f t="shared" si="92"/>
        <v>2</v>
      </c>
      <c r="J999" s="42">
        <f t="shared" si="93"/>
        <v>1</v>
      </c>
      <c r="K999" s="42">
        <f t="shared" si="94"/>
        <v>2</v>
      </c>
    </row>
    <row r="1000" spans="1:11" x14ac:dyDescent="0.25">
      <c r="A1000" s="45" t="s">
        <v>972</v>
      </c>
      <c r="B1000" s="42">
        <v>15759</v>
      </c>
      <c r="C1000" s="42">
        <v>15818</v>
      </c>
      <c r="D1000" s="42">
        <v>15740</v>
      </c>
      <c r="E1000" s="42">
        <v>15792</v>
      </c>
      <c r="F1000" s="42">
        <f t="shared" si="95"/>
        <v>0.49495526365886161</v>
      </c>
      <c r="G1000" s="42">
        <f t="shared" si="96"/>
        <v>0.20940415000951837</v>
      </c>
      <c r="H1000" s="42">
        <f t="shared" si="97"/>
        <v>0.42307692307692307</v>
      </c>
      <c r="I1000" s="42">
        <f t="shared" si="92"/>
        <v>2</v>
      </c>
      <c r="J1000" s="42">
        <f t="shared" si="93"/>
        <v>5</v>
      </c>
      <c r="K1000" s="42">
        <f t="shared" si="94"/>
        <v>2</v>
      </c>
    </row>
    <row r="1001" spans="1:11" x14ac:dyDescent="0.25">
      <c r="A1001" s="45" t="s">
        <v>973</v>
      </c>
      <c r="B1001" s="42">
        <v>15871</v>
      </c>
      <c r="C1001" s="42">
        <v>15932</v>
      </c>
      <c r="D1001" s="42">
        <v>15842</v>
      </c>
      <c r="E1001" s="42">
        <v>15870</v>
      </c>
      <c r="F1001" s="42">
        <f t="shared" si="95"/>
        <v>0.56707201814630459</v>
      </c>
      <c r="G1001" s="42">
        <f t="shared" si="96"/>
        <v>-6.3008002016256065E-3</v>
      </c>
      <c r="H1001" s="42">
        <f t="shared" si="97"/>
        <v>1.1111111111111112E-2</v>
      </c>
      <c r="I1001" s="42">
        <f t="shared" si="92"/>
        <v>2</v>
      </c>
      <c r="J1001" s="42">
        <f t="shared" si="93"/>
        <v>1</v>
      </c>
      <c r="K1001" s="42">
        <f t="shared" si="94"/>
        <v>2</v>
      </c>
    </row>
    <row r="1002" spans="1:11" x14ac:dyDescent="0.25">
      <c r="A1002" s="45" t="s">
        <v>974</v>
      </c>
      <c r="B1002" s="42">
        <v>15588</v>
      </c>
      <c r="C1002" s="42">
        <v>15665</v>
      </c>
      <c r="D1002" s="42">
        <v>15570</v>
      </c>
      <c r="E1002" s="42">
        <v>15654</v>
      </c>
      <c r="F1002" s="42">
        <f t="shared" si="95"/>
        <v>0.60944316140620991</v>
      </c>
      <c r="G1002" s="42">
        <f t="shared" si="96"/>
        <v>0.42340261739799839</v>
      </c>
      <c r="H1002" s="42">
        <f t="shared" si="97"/>
        <v>0.6947368421052631</v>
      </c>
      <c r="I1002" s="42">
        <f t="shared" si="92"/>
        <v>3</v>
      </c>
      <c r="J1002" s="42">
        <f t="shared" si="93"/>
        <v>7</v>
      </c>
      <c r="K1002" s="42">
        <f t="shared" si="94"/>
        <v>3</v>
      </c>
    </row>
    <row r="1003" spans="1:11" x14ac:dyDescent="0.25">
      <c r="A1003" s="45" t="s">
        <v>975</v>
      </c>
      <c r="B1003" s="42">
        <v>15758</v>
      </c>
      <c r="C1003" s="42">
        <v>16061</v>
      </c>
      <c r="D1003" s="42">
        <v>15742</v>
      </c>
      <c r="E1003" s="42">
        <v>15935</v>
      </c>
      <c r="F1003" s="42">
        <f t="shared" si="95"/>
        <v>2.02436857469222</v>
      </c>
      <c r="G1003" s="42">
        <f t="shared" si="96"/>
        <v>1.1232389897195076</v>
      </c>
      <c r="H1003" s="42">
        <f t="shared" si="97"/>
        <v>0.55485893416927901</v>
      </c>
      <c r="I1003" s="42">
        <f t="shared" si="92"/>
        <v>10</v>
      </c>
      <c r="J1003" s="42">
        <f t="shared" si="93"/>
        <v>6</v>
      </c>
      <c r="K1003" s="42">
        <f t="shared" si="94"/>
        <v>1</v>
      </c>
    </row>
    <row r="1004" spans="1:11" x14ac:dyDescent="0.25">
      <c r="A1004" s="45" t="s">
        <v>976</v>
      </c>
      <c r="B1004" s="42">
        <v>15767</v>
      </c>
      <c r="C1004" s="42">
        <v>15814</v>
      </c>
      <c r="D1004" s="42">
        <v>15673</v>
      </c>
      <c r="E1004" s="42">
        <v>15692</v>
      </c>
      <c r="F1004" s="42">
        <f t="shared" si="95"/>
        <v>0.89427284835415732</v>
      </c>
      <c r="G1004" s="42">
        <f t="shared" si="96"/>
        <v>-0.47567704699689228</v>
      </c>
      <c r="H1004" s="42">
        <f t="shared" si="97"/>
        <v>0.53191489361702138</v>
      </c>
      <c r="I1004" s="42">
        <f t="shared" si="92"/>
        <v>5</v>
      </c>
      <c r="J1004" s="42">
        <f t="shared" si="93"/>
        <v>6</v>
      </c>
      <c r="K1004" s="42">
        <f t="shared" si="94"/>
        <v>2</v>
      </c>
    </row>
    <row r="1005" spans="1:11" x14ac:dyDescent="0.25">
      <c r="A1005" s="45" t="s">
        <v>977</v>
      </c>
      <c r="B1005" s="42">
        <v>15500</v>
      </c>
      <c r="C1005" s="42">
        <v>15555</v>
      </c>
      <c r="D1005" s="42">
        <v>15486</v>
      </c>
      <c r="E1005" s="42">
        <v>15539</v>
      </c>
      <c r="F1005" s="42">
        <f t="shared" si="95"/>
        <v>0.44516129032258062</v>
      </c>
      <c r="G1005" s="42">
        <f t="shared" si="96"/>
        <v>0.25161290322580643</v>
      </c>
      <c r="H1005" s="42">
        <f t="shared" si="97"/>
        <v>0.56521739130434778</v>
      </c>
      <c r="I1005" s="42">
        <f t="shared" si="92"/>
        <v>1</v>
      </c>
      <c r="J1005" s="42">
        <f t="shared" si="93"/>
        <v>6</v>
      </c>
      <c r="K1005" s="42">
        <f t="shared" si="94"/>
        <v>2</v>
      </c>
    </row>
    <row r="1006" spans="1:11" x14ac:dyDescent="0.25">
      <c r="A1006" s="45" t="s">
        <v>978</v>
      </c>
      <c r="B1006" s="42">
        <v>15518</v>
      </c>
      <c r="C1006" s="42">
        <v>15560</v>
      </c>
      <c r="D1006" s="42">
        <v>15453</v>
      </c>
      <c r="E1006" s="42">
        <v>15512</v>
      </c>
      <c r="F1006" s="42">
        <f t="shared" si="95"/>
        <v>0.68952184559865959</v>
      </c>
      <c r="G1006" s="42">
        <f t="shared" si="96"/>
        <v>-3.8664776388709889E-2</v>
      </c>
      <c r="H1006" s="42">
        <f t="shared" si="97"/>
        <v>5.6074766355140193E-2</v>
      </c>
      <c r="I1006" s="42">
        <f t="shared" si="92"/>
        <v>4</v>
      </c>
      <c r="J1006" s="42">
        <f t="shared" si="93"/>
        <v>1</v>
      </c>
      <c r="K1006" s="42">
        <f t="shared" si="94"/>
        <v>2</v>
      </c>
    </row>
    <row r="1007" spans="1:11" x14ac:dyDescent="0.25">
      <c r="A1007" s="45" t="s">
        <v>979</v>
      </c>
      <c r="B1007" s="42">
        <v>15462</v>
      </c>
      <c r="C1007" s="42">
        <v>15525</v>
      </c>
      <c r="D1007" s="42">
        <v>15335</v>
      </c>
      <c r="E1007" s="42">
        <v>15419</v>
      </c>
      <c r="F1007" s="42">
        <f t="shared" si="95"/>
        <v>1.2288190402276551</v>
      </c>
      <c r="G1007" s="42">
        <f t="shared" si="96"/>
        <v>-0.27810115120941664</v>
      </c>
      <c r="H1007" s="42">
        <f t="shared" si="97"/>
        <v>0.22631578947368419</v>
      </c>
      <c r="I1007" s="42">
        <f t="shared" si="92"/>
        <v>7</v>
      </c>
      <c r="J1007" s="42">
        <f t="shared" si="93"/>
        <v>3</v>
      </c>
      <c r="K1007" s="42">
        <f t="shared" si="94"/>
        <v>1</v>
      </c>
    </row>
    <row r="1008" spans="1:11" x14ac:dyDescent="0.25">
      <c r="A1008" s="45" t="s">
        <v>980</v>
      </c>
      <c r="B1008" s="42">
        <v>15238</v>
      </c>
      <c r="C1008" s="42">
        <v>15401</v>
      </c>
      <c r="D1008" s="42">
        <v>15226</v>
      </c>
      <c r="E1008" s="42">
        <v>15390</v>
      </c>
      <c r="F1008" s="42">
        <f t="shared" si="95"/>
        <v>1.1484446777792361</v>
      </c>
      <c r="G1008" s="42">
        <f t="shared" si="96"/>
        <v>0.99750623441396502</v>
      </c>
      <c r="H1008" s="42">
        <f t="shared" si="97"/>
        <v>0.86857142857142855</v>
      </c>
      <c r="I1008" s="42">
        <f t="shared" si="92"/>
        <v>7</v>
      </c>
      <c r="J1008" s="42">
        <f t="shared" si="93"/>
        <v>9</v>
      </c>
      <c r="K1008" s="42">
        <f t="shared" si="94"/>
        <v>4</v>
      </c>
    </row>
    <row r="1009" spans="1:11" x14ac:dyDescent="0.25">
      <c r="A1009" s="45" t="s">
        <v>981</v>
      </c>
      <c r="B1009" s="42">
        <v>14925</v>
      </c>
      <c r="C1009" s="42">
        <v>15060</v>
      </c>
      <c r="D1009" s="42">
        <v>14858</v>
      </c>
      <c r="E1009" s="42">
        <v>15028</v>
      </c>
      <c r="F1009" s="42">
        <f t="shared" si="95"/>
        <v>1.3534338358458962</v>
      </c>
      <c r="G1009" s="42">
        <f t="shared" si="96"/>
        <v>0.69011725293132331</v>
      </c>
      <c r="H1009" s="42">
        <f t="shared" si="97"/>
        <v>0.50990099009900991</v>
      </c>
      <c r="I1009" s="42">
        <f t="shared" si="92"/>
        <v>8</v>
      </c>
      <c r="J1009" s="42">
        <f t="shared" si="93"/>
        <v>6</v>
      </c>
      <c r="K1009" s="42">
        <f t="shared" si="94"/>
        <v>1</v>
      </c>
    </row>
    <row r="1010" spans="1:11" x14ac:dyDescent="0.25">
      <c r="A1010" s="45" t="s">
        <v>982</v>
      </c>
      <c r="B1010" s="42">
        <v>15003</v>
      </c>
      <c r="C1010" s="42">
        <v>15048</v>
      </c>
      <c r="D1010" s="42">
        <v>14954</v>
      </c>
      <c r="E1010" s="42">
        <v>15036</v>
      </c>
      <c r="F1010" s="42">
        <f t="shared" si="95"/>
        <v>0.62654135839498759</v>
      </c>
      <c r="G1010" s="42">
        <f t="shared" si="96"/>
        <v>0.21995600879824037</v>
      </c>
      <c r="H1010" s="42">
        <f t="shared" si="97"/>
        <v>0.35106382978723411</v>
      </c>
      <c r="I1010" s="42">
        <f t="shared" si="92"/>
        <v>3</v>
      </c>
      <c r="J1010" s="42">
        <f t="shared" si="93"/>
        <v>4</v>
      </c>
      <c r="K1010" s="42">
        <f t="shared" si="94"/>
        <v>2</v>
      </c>
    </row>
    <row r="1011" spans="1:11" x14ac:dyDescent="0.25">
      <c r="A1011" s="45" t="s">
        <v>983</v>
      </c>
      <c r="B1011" s="42">
        <v>14888</v>
      </c>
      <c r="C1011" s="42">
        <v>14970</v>
      </c>
      <c r="D1011" s="42">
        <v>14781</v>
      </c>
      <c r="E1011" s="42">
        <v>14832</v>
      </c>
      <c r="F1011" s="42">
        <f t="shared" si="95"/>
        <v>1.26947877485223</v>
      </c>
      <c r="G1011" s="42">
        <f t="shared" si="96"/>
        <v>-0.37614185921547555</v>
      </c>
      <c r="H1011" s="42">
        <f t="shared" si="97"/>
        <v>0.29629629629629628</v>
      </c>
      <c r="I1011" s="42">
        <f t="shared" si="92"/>
        <v>7</v>
      </c>
      <c r="J1011" s="42">
        <f t="shared" si="93"/>
        <v>3</v>
      </c>
      <c r="K1011" s="42">
        <f t="shared" si="94"/>
        <v>1</v>
      </c>
    </row>
    <row r="1012" spans="1:11" x14ac:dyDescent="0.25">
      <c r="A1012" s="45" t="s">
        <v>984</v>
      </c>
      <c r="B1012" s="42">
        <v>14677</v>
      </c>
      <c r="C1012" s="42">
        <v>14691</v>
      </c>
      <c r="D1012" s="42">
        <v>14630</v>
      </c>
      <c r="E1012" s="42">
        <v>14664</v>
      </c>
      <c r="F1012" s="42">
        <f t="shared" si="95"/>
        <v>0.41561627035497717</v>
      </c>
      <c r="G1012" s="42">
        <f t="shared" si="96"/>
        <v>-8.8573959255978746E-2</v>
      </c>
      <c r="H1012" s="42">
        <f t="shared" si="97"/>
        <v>0.21311475409836067</v>
      </c>
      <c r="I1012" s="42">
        <f t="shared" si="92"/>
        <v>1</v>
      </c>
      <c r="J1012" s="42">
        <f t="shared" si="93"/>
        <v>3</v>
      </c>
      <c r="K1012" s="42">
        <f t="shared" si="94"/>
        <v>2</v>
      </c>
    </row>
    <row r="1013" spans="1:11" x14ac:dyDescent="0.25">
      <c r="A1013" s="45" t="s">
        <v>985</v>
      </c>
      <c r="B1013" s="42">
        <v>14646</v>
      </c>
      <c r="C1013" s="42">
        <v>14704</v>
      </c>
      <c r="D1013" s="42">
        <v>14641</v>
      </c>
      <c r="E1013" s="42">
        <v>14668</v>
      </c>
      <c r="F1013" s="42">
        <f t="shared" si="95"/>
        <v>0.43015157722244984</v>
      </c>
      <c r="G1013" s="42">
        <f t="shared" si="96"/>
        <v>0.15021166188720469</v>
      </c>
      <c r="H1013" s="42">
        <f t="shared" si="97"/>
        <v>0.34920634920634919</v>
      </c>
      <c r="I1013" s="42">
        <f t="shared" si="92"/>
        <v>1</v>
      </c>
      <c r="J1013" s="42">
        <f t="shared" si="93"/>
        <v>4</v>
      </c>
      <c r="K1013" s="42">
        <f t="shared" si="94"/>
        <v>2</v>
      </c>
    </row>
    <row r="1014" spans="1:11" x14ac:dyDescent="0.25">
      <c r="A1014" s="45" t="s">
        <v>986</v>
      </c>
      <c r="B1014" s="42">
        <v>14461</v>
      </c>
      <c r="C1014" s="42">
        <v>14488</v>
      </c>
      <c r="D1014" s="42">
        <v>14443</v>
      </c>
      <c r="E1014" s="42">
        <v>14462</v>
      </c>
      <c r="F1014" s="42">
        <f t="shared" si="95"/>
        <v>0.31118179932231521</v>
      </c>
      <c r="G1014" s="42">
        <f t="shared" si="96"/>
        <v>6.9151510960514485E-3</v>
      </c>
      <c r="H1014" s="42">
        <f t="shared" si="97"/>
        <v>2.222222222222222E-2</v>
      </c>
      <c r="I1014" s="42">
        <f t="shared" si="92"/>
        <v>1</v>
      </c>
      <c r="J1014" s="42">
        <f t="shared" si="93"/>
        <v>1</v>
      </c>
      <c r="K1014" s="42">
        <f t="shared" si="94"/>
        <v>2</v>
      </c>
    </row>
    <row r="1015" spans="1:11" x14ac:dyDescent="0.25">
      <c r="A1015" s="45" t="s">
        <v>987</v>
      </c>
      <c r="B1015" s="42">
        <v>14436</v>
      </c>
      <c r="C1015" s="42">
        <v>14475</v>
      </c>
      <c r="D1015" s="42">
        <v>14402</v>
      </c>
      <c r="E1015" s="42">
        <v>14421</v>
      </c>
      <c r="F1015" s="42">
        <f t="shared" si="95"/>
        <v>0.50568024383485732</v>
      </c>
      <c r="G1015" s="42">
        <f t="shared" si="96"/>
        <v>-0.10390689941812137</v>
      </c>
      <c r="H1015" s="42">
        <f t="shared" si="97"/>
        <v>0.20547945205479451</v>
      </c>
      <c r="I1015" s="42">
        <f t="shared" si="92"/>
        <v>2</v>
      </c>
      <c r="J1015" s="42">
        <f t="shared" si="93"/>
        <v>3</v>
      </c>
      <c r="K1015" s="42">
        <f t="shared" si="94"/>
        <v>2</v>
      </c>
    </row>
    <row r="1016" spans="1:11" x14ac:dyDescent="0.25">
      <c r="A1016" s="45" t="s">
        <v>988</v>
      </c>
      <c r="B1016" s="42">
        <v>14305</v>
      </c>
      <c r="C1016" s="42">
        <v>14316</v>
      </c>
      <c r="D1016" s="42">
        <v>14262</v>
      </c>
      <c r="E1016" s="42">
        <v>14298</v>
      </c>
      <c r="F1016" s="42">
        <f t="shared" si="95"/>
        <v>0.37749038797623208</v>
      </c>
      <c r="G1016" s="42">
        <f t="shared" si="96"/>
        <v>-4.8933939182104161E-2</v>
      </c>
      <c r="H1016" s="42">
        <f t="shared" si="97"/>
        <v>0.12962962962962965</v>
      </c>
      <c r="I1016" s="42">
        <f t="shared" si="92"/>
        <v>1</v>
      </c>
      <c r="J1016" s="42">
        <f t="shared" si="93"/>
        <v>2</v>
      </c>
      <c r="K1016" s="42">
        <f t="shared" si="94"/>
        <v>2</v>
      </c>
    </row>
    <row r="1017" spans="1:11" x14ac:dyDescent="0.25">
      <c r="A1017" s="45" t="s">
        <v>989</v>
      </c>
      <c r="B1017" s="42">
        <v>14279</v>
      </c>
      <c r="C1017" s="42">
        <v>14317</v>
      </c>
      <c r="D1017" s="42">
        <v>14260</v>
      </c>
      <c r="E1017" s="42">
        <v>14299</v>
      </c>
      <c r="F1017" s="42">
        <f t="shared" si="95"/>
        <v>0.39918761818054482</v>
      </c>
      <c r="G1017" s="42">
        <f t="shared" si="96"/>
        <v>0.14006583094054204</v>
      </c>
      <c r="H1017" s="42">
        <f t="shared" si="97"/>
        <v>0.35087719298245612</v>
      </c>
      <c r="I1017" s="42">
        <f t="shared" si="92"/>
        <v>1</v>
      </c>
      <c r="J1017" s="42">
        <f t="shared" si="93"/>
        <v>4</v>
      </c>
      <c r="K1017" s="42">
        <f t="shared" si="94"/>
        <v>2</v>
      </c>
    </row>
    <row r="1018" spans="1:11" x14ac:dyDescent="0.25">
      <c r="A1018" s="45" t="s">
        <v>990</v>
      </c>
      <c r="B1018" s="42">
        <v>14130</v>
      </c>
      <c r="C1018" s="42">
        <v>14178</v>
      </c>
      <c r="D1018" s="42">
        <v>14128</v>
      </c>
      <c r="E1018" s="42">
        <v>14152</v>
      </c>
      <c r="F1018" s="42">
        <f t="shared" si="95"/>
        <v>0.35385704175513089</v>
      </c>
      <c r="G1018" s="42">
        <f t="shared" si="96"/>
        <v>0.15569709837225759</v>
      </c>
      <c r="H1018" s="42">
        <f t="shared" si="97"/>
        <v>0.44</v>
      </c>
      <c r="I1018" s="42">
        <f t="shared" si="92"/>
        <v>1</v>
      </c>
      <c r="J1018" s="42">
        <f t="shared" si="93"/>
        <v>5</v>
      </c>
      <c r="K1018" s="42">
        <f t="shared" si="94"/>
        <v>2</v>
      </c>
    </row>
    <row r="1019" spans="1:11" x14ac:dyDescent="0.25">
      <c r="A1019" s="45" t="s">
        <v>991</v>
      </c>
      <c r="B1019" s="42">
        <v>14036</v>
      </c>
      <c r="C1019" s="42">
        <v>14138</v>
      </c>
      <c r="D1019" s="42">
        <v>14006</v>
      </c>
      <c r="E1019" s="42">
        <v>14100</v>
      </c>
      <c r="F1019" s="42">
        <f t="shared" si="95"/>
        <v>0.94043887147335425</v>
      </c>
      <c r="G1019" s="42">
        <f t="shared" si="96"/>
        <v>0.45597036192647478</v>
      </c>
      <c r="H1019" s="42">
        <f t="shared" si="97"/>
        <v>0.48484848484848481</v>
      </c>
      <c r="I1019" s="42">
        <f t="shared" si="92"/>
        <v>5</v>
      </c>
      <c r="J1019" s="42">
        <f t="shared" si="93"/>
        <v>5</v>
      </c>
      <c r="K1019" s="42">
        <f t="shared" si="94"/>
        <v>2</v>
      </c>
    </row>
    <row r="1020" spans="1:11" x14ac:dyDescent="0.25">
      <c r="A1020" s="45" t="s">
        <v>992</v>
      </c>
      <c r="B1020" s="42">
        <v>14318</v>
      </c>
      <c r="C1020" s="42">
        <v>14322</v>
      </c>
      <c r="D1020" s="42">
        <v>14139</v>
      </c>
      <c r="E1020" s="42">
        <v>14258</v>
      </c>
      <c r="F1020" s="42">
        <f t="shared" si="95"/>
        <v>1.2781114680821344</v>
      </c>
      <c r="G1020" s="42">
        <f t="shared" si="96"/>
        <v>-0.41905294035479818</v>
      </c>
      <c r="H1020" s="42">
        <f t="shared" si="97"/>
        <v>0.32786885245901642</v>
      </c>
      <c r="I1020" s="42">
        <f t="shared" si="92"/>
        <v>8</v>
      </c>
      <c r="J1020" s="42">
        <f t="shared" si="93"/>
        <v>4</v>
      </c>
      <c r="K1020" s="42">
        <f t="shared" si="94"/>
        <v>1</v>
      </c>
    </row>
    <row r="1021" spans="1:11" x14ac:dyDescent="0.25">
      <c r="A1021" s="45" t="s">
        <v>993</v>
      </c>
      <c r="B1021" s="42">
        <v>14137</v>
      </c>
      <c r="C1021" s="42">
        <v>14178</v>
      </c>
      <c r="D1021" s="42">
        <v>14130</v>
      </c>
      <c r="E1021" s="42">
        <v>14170</v>
      </c>
      <c r="F1021" s="42">
        <f t="shared" si="95"/>
        <v>0.33953455471457877</v>
      </c>
      <c r="G1021" s="42">
        <f t="shared" si="96"/>
        <v>0.23343000636627287</v>
      </c>
      <c r="H1021" s="42">
        <f t="shared" si="97"/>
        <v>0.68749999999999989</v>
      </c>
      <c r="I1021" s="42">
        <f t="shared" si="92"/>
        <v>1</v>
      </c>
      <c r="J1021" s="42">
        <f t="shared" si="93"/>
        <v>7</v>
      </c>
      <c r="K1021" s="42">
        <f t="shared" si="94"/>
        <v>3</v>
      </c>
    </row>
    <row r="1022" spans="1:11" x14ac:dyDescent="0.25">
      <c r="A1022" s="45" t="s">
        <v>994</v>
      </c>
      <c r="B1022" s="42">
        <v>14176</v>
      </c>
      <c r="C1022" s="42">
        <v>14204</v>
      </c>
      <c r="D1022" s="42">
        <v>14141</v>
      </c>
      <c r="E1022" s="42">
        <v>14196</v>
      </c>
      <c r="F1022" s="42">
        <f t="shared" si="95"/>
        <v>0.44441309255079003</v>
      </c>
      <c r="G1022" s="42">
        <f t="shared" si="96"/>
        <v>0.14108352144469527</v>
      </c>
      <c r="H1022" s="42">
        <f t="shared" si="97"/>
        <v>0.3174603174603175</v>
      </c>
      <c r="I1022" s="42">
        <f t="shared" si="92"/>
        <v>1</v>
      </c>
      <c r="J1022" s="42">
        <f t="shared" si="93"/>
        <v>4</v>
      </c>
      <c r="K1022" s="42">
        <f t="shared" si="94"/>
        <v>2</v>
      </c>
    </row>
    <row r="1023" spans="1:11" x14ac:dyDescent="0.25">
      <c r="A1023" s="45" t="s">
        <v>995</v>
      </c>
      <c r="B1023" s="42">
        <v>14192</v>
      </c>
      <c r="C1023" s="42">
        <v>14236</v>
      </c>
      <c r="D1023" s="42">
        <v>14170</v>
      </c>
      <c r="E1023" s="42">
        <v>14224</v>
      </c>
      <c r="F1023" s="42">
        <f t="shared" si="95"/>
        <v>0.46505073280721537</v>
      </c>
      <c r="G1023" s="42">
        <f t="shared" si="96"/>
        <v>0.22547914317925591</v>
      </c>
      <c r="H1023" s="42">
        <f t="shared" si="97"/>
        <v>0.48484848484848481</v>
      </c>
      <c r="I1023" s="42">
        <f t="shared" si="92"/>
        <v>1</v>
      </c>
      <c r="J1023" s="42">
        <f t="shared" si="93"/>
        <v>5</v>
      </c>
      <c r="K1023" s="42">
        <f t="shared" si="94"/>
        <v>2</v>
      </c>
    </row>
    <row r="1024" spans="1:11" x14ac:dyDescent="0.25">
      <c r="A1024" s="45" t="s">
        <v>996</v>
      </c>
      <c r="B1024" s="42">
        <v>14099</v>
      </c>
      <c r="C1024" s="42">
        <v>14210</v>
      </c>
      <c r="D1024" s="42">
        <v>14098</v>
      </c>
      <c r="E1024" s="42">
        <v>14194</v>
      </c>
      <c r="F1024" s="42">
        <f t="shared" si="95"/>
        <v>0.79438258032484577</v>
      </c>
      <c r="G1024" s="42">
        <f t="shared" si="96"/>
        <v>0.67380665295411024</v>
      </c>
      <c r="H1024" s="42">
        <f t="shared" si="97"/>
        <v>0.8482142857142857</v>
      </c>
      <c r="I1024" s="42">
        <f t="shared" si="92"/>
        <v>5</v>
      </c>
      <c r="J1024" s="42">
        <f t="shared" si="93"/>
        <v>9</v>
      </c>
      <c r="K1024" s="42">
        <f t="shared" si="94"/>
        <v>3</v>
      </c>
    </row>
    <row r="1025" spans="1:11" x14ac:dyDescent="0.25">
      <c r="A1025" s="45" t="s">
        <v>997</v>
      </c>
      <c r="B1025" s="42">
        <v>14192</v>
      </c>
      <c r="C1025" s="42">
        <v>14221</v>
      </c>
      <c r="D1025" s="42">
        <v>14171</v>
      </c>
      <c r="E1025" s="42">
        <v>14184</v>
      </c>
      <c r="F1025" s="42">
        <f t="shared" si="95"/>
        <v>0.35231116121758738</v>
      </c>
      <c r="G1025" s="42">
        <f t="shared" si="96"/>
        <v>-5.6369785794813977E-2</v>
      </c>
      <c r="H1025" s="42">
        <f t="shared" si="97"/>
        <v>0.16</v>
      </c>
      <c r="I1025" s="42">
        <f t="shared" si="92"/>
        <v>1</v>
      </c>
      <c r="J1025" s="42">
        <f t="shared" si="93"/>
        <v>2</v>
      </c>
      <c r="K1025" s="42">
        <f t="shared" si="94"/>
        <v>2</v>
      </c>
    </row>
    <row r="1026" spans="1:11" x14ac:dyDescent="0.25">
      <c r="A1026" s="45" t="s">
        <v>998</v>
      </c>
      <c r="B1026" s="42">
        <v>14241</v>
      </c>
      <c r="C1026" s="42">
        <v>14260</v>
      </c>
      <c r="D1026" s="42">
        <v>14155</v>
      </c>
      <c r="E1026" s="42">
        <v>14203</v>
      </c>
      <c r="F1026" s="42">
        <f t="shared" si="95"/>
        <v>0.73730777333052455</v>
      </c>
      <c r="G1026" s="42">
        <f t="shared" si="96"/>
        <v>-0.26683519415771362</v>
      </c>
      <c r="H1026" s="42">
        <f t="shared" si="97"/>
        <v>0.36190476190476184</v>
      </c>
      <c r="I1026" s="42">
        <f t="shared" si="92"/>
        <v>4</v>
      </c>
      <c r="J1026" s="42">
        <f t="shared" si="93"/>
        <v>4</v>
      </c>
      <c r="K1026" s="42">
        <f t="shared" si="94"/>
        <v>2</v>
      </c>
    </row>
    <row r="1027" spans="1:11" x14ac:dyDescent="0.25">
      <c r="A1027" s="45" t="s">
        <v>999</v>
      </c>
      <c r="B1027" s="42">
        <v>14235</v>
      </c>
      <c r="C1027" s="42">
        <v>14283</v>
      </c>
      <c r="D1027" s="42">
        <v>14124</v>
      </c>
      <c r="E1027" s="42">
        <v>14277</v>
      </c>
      <c r="F1027" s="42">
        <f t="shared" si="95"/>
        <v>1.1169652265542678</v>
      </c>
      <c r="G1027" s="42">
        <f t="shared" si="96"/>
        <v>0.29504741833508957</v>
      </c>
      <c r="H1027" s="42">
        <f t="shared" si="97"/>
        <v>0.26415094339622641</v>
      </c>
      <c r="I1027" s="42">
        <f t="shared" ref="I1027:I1090" si="98">VLOOKUP(_xlfn.PERCENTRANK.EXC(F$4:F$1200,F1027),$M$4:$O$13,3,TRUE)</f>
        <v>7</v>
      </c>
      <c r="J1027" s="42">
        <f t="shared" ref="J1027:J1090" si="99">VLOOKUP(H1027,$M$17:$O$26,3,TRUE)</f>
        <v>3</v>
      </c>
      <c r="K1027" s="42">
        <f t="shared" ref="K1027:K1090" si="100">IF(I1027&gt;=$O$3,IF(J1027&gt;=$O$16,4,1),IF(J1027&gt;=$O$16,3,2))</f>
        <v>1</v>
      </c>
    </row>
    <row r="1028" spans="1:11" x14ac:dyDescent="0.25">
      <c r="A1028" s="45" t="s">
        <v>1000</v>
      </c>
      <c r="B1028" s="42">
        <v>14395</v>
      </c>
      <c r="C1028" s="42">
        <v>14405</v>
      </c>
      <c r="D1028" s="42">
        <v>14206</v>
      </c>
      <c r="E1028" s="42">
        <v>14276</v>
      </c>
      <c r="F1028" s="42">
        <f t="shared" ref="F1028:F1091" si="101">ABS(C1028-D1028)/B1028*100</f>
        <v>1.3824244529350469</v>
      </c>
      <c r="G1028" s="42">
        <f t="shared" ref="G1028:G1091" si="102">(E1028-B1028)/B1028*100</f>
        <v>-0.82667592914206323</v>
      </c>
      <c r="H1028" s="42">
        <f t="shared" ref="H1028:H1091" si="103">ABS(G1028/F1028)</f>
        <v>0.59798994974874375</v>
      </c>
      <c r="I1028" s="42">
        <f t="shared" si="98"/>
        <v>8</v>
      </c>
      <c r="J1028" s="42">
        <f t="shared" si="99"/>
        <v>6</v>
      </c>
      <c r="K1028" s="42">
        <f t="shared" si="100"/>
        <v>1</v>
      </c>
    </row>
    <row r="1029" spans="1:11" x14ac:dyDescent="0.25">
      <c r="A1029" s="45" t="s">
        <v>1001</v>
      </c>
      <c r="B1029" s="42">
        <v>14333</v>
      </c>
      <c r="C1029" s="42">
        <v>14387</v>
      </c>
      <c r="D1029" s="42">
        <v>14320</v>
      </c>
      <c r="E1029" s="42">
        <v>14348</v>
      </c>
      <c r="F1029" s="42">
        <f t="shared" si="101"/>
        <v>0.46745273145887112</v>
      </c>
      <c r="G1029" s="42">
        <f t="shared" si="102"/>
        <v>0.10465359659526967</v>
      </c>
      <c r="H1029" s="42">
        <f t="shared" si="103"/>
        <v>0.22388059701492541</v>
      </c>
      <c r="I1029" s="42">
        <f t="shared" si="98"/>
        <v>1</v>
      </c>
      <c r="J1029" s="42">
        <f t="shared" si="99"/>
        <v>3</v>
      </c>
      <c r="K1029" s="42">
        <f t="shared" si="100"/>
        <v>2</v>
      </c>
    </row>
    <row r="1030" spans="1:11" x14ac:dyDescent="0.25">
      <c r="A1030" s="45" t="s">
        <v>1002</v>
      </c>
      <c r="B1030" s="42">
        <v>14214</v>
      </c>
      <c r="C1030" s="42">
        <v>14256</v>
      </c>
      <c r="D1030" s="42">
        <v>14182</v>
      </c>
      <c r="E1030" s="42">
        <v>14225</v>
      </c>
      <c r="F1030" s="42">
        <f t="shared" si="101"/>
        <v>0.52061347966793303</v>
      </c>
      <c r="G1030" s="42">
        <f t="shared" si="102"/>
        <v>7.7388490220908962E-2</v>
      </c>
      <c r="H1030" s="42">
        <f t="shared" si="103"/>
        <v>0.14864864864864866</v>
      </c>
      <c r="I1030" s="42">
        <f t="shared" si="98"/>
        <v>2</v>
      </c>
      <c r="J1030" s="42">
        <f t="shared" si="99"/>
        <v>2</v>
      </c>
      <c r="K1030" s="42">
        <f t="shared" si="100"/>
        <v>2</v>
      </c>
    </row>
    <row r="1031" spans="1:11" x14ac:dyDescent="0.25">
      <c r="A1031" s="45" t="s">
        <v>1003</v>
      </c>
      <c r="B1031" s="42">
        <v>14149</v>
      </c>
      <c r="C1031" s="42">
        <v>14188</v>
      </c>
      <c r="D1031" s="42">
        <v>14137</v>
      </c>
      <c r="E1031" s="42">
        <v>14175</v>
      </c>
      <c r="F1031" s="42">
        <f t="shared" si="101"/>
        <v>0.36044950173157114</v>
      </c>
      <c r="G1031" s="42">
        <f t="shared" si="102"/>
        <v>0.18375856951021274</v>
      </c>
      <c r="H1031" s="42">
        <f t="shared" si="103"/>
        <v>0.50980392156862742</v>
      </c>
      <c r="I1031" s="42">
        <f t="shared" si="98"/>
        <v>1</v>
      </c>
      <c r="J1031" s="42">
        <f t="shared" si="99"/>
        <v>6</v>
      </c>
      <c r="K1031" s="42">
        <f t="shared" si="100"/>
        <v>2</v>
      </c>
    </row>
    <row r="1032" spans="1:11" x14ac:dyDescent="0.25">
      <c r="A1032" s="45" t="s">
        <v>1004</v>
      </c>
      <c r="B1032" s="42">
        <v>13982</v>
      </c>
      <c r="C1032" s="42">
        <v>14039</v>
      </c>
      <c r="D1032" s="42">
        <v>13982</v>
      </c>
      <c r="E1032" s="42">
        <v>13992</v>
      </c>
      <c r="F1032" s="42">
        <f t="shared" si="101"/>
        <v>0.40766700042912318</v>
      </c>
      <c r="G1032" s="42">
        <f t="shared" si="102"/>
        <v>7.1520526391074229E-2</v>
      </c>
      <c r="H1032" s="42">
        <f t="shared" si="103"/>
        <v>0.17543859649122803</v>
      </c>
      <c r="I1032" s="42">
        <f t="shared" si="98"/>
        <v>1</v>
      </c>
      <c r="J1032" s="42">
        <f t="shared" si="99"/>
        <v>2</v>
      </c>
      <c r="K1032" s="42">
        <f t="shared" si="100"/>
        <v>2</v>
      </c>
    </row>
    <row r="1033" spans="1:11" x14ac:dyDescent="0.25">
      <c r="A1033" s="45" t="s">
        <v>1005</v>
      </c>
      <c r="B1033" s="42">
        <v>13972</v>
      </c>
      <c r="C1033" s="42">
        <v>13997</v>
      </c>
      <c r="D1033" s="42">
        <v>13940</v>
      </c>
      <c r="E1033" s="42">
        <v>13960</v>
      </c>
      <c r="F1033" s="42">
        <f t="shared" si="101"/>
        <v>0.40795877469224162</v>
      </c>
      <c r="G1033" s="42">
        <f t="shared" si="102"/>
        <v>-8.5886057829945614E-2</v>
      </c>
      <c r="H1033" s="42">
        <f t="shared" si="103"/>
        <v>0.2105263157894737</v>
      </c>
      <c r="I1033" s="42">
        <f t="shared" si="98"/>
        <v>1</v>
      </c>
      <c r="J1033" s="42">
        <f t="shared" si="99"/>
        <v>3</v>
      </c>
      <c r="K1033" s="42">
        <f t="shared" si="100"/>
        <v>2</v>
      </c>
    </row>
    <row r="1034" spans="1:11" x14ac:dyDescent="0.25">
      <c r="A1034" s="45" t="s">
        <v>1006</v>
      </c>
      <c r="B1034" s="42">
        <v>13861</v>
      </c>
      <c r="C1034" s="42">
        <v>13951</v>
      </c>
      <c r="D1034" s="42">
        <v>13840</v>
      </c>
      <c r="E1034" s="42">
        <v>13921</v>
      </c>
      <c r="F1034" s="42">
        <f t="shared" si="101"/>
        <v>0.80080802250919836</v>
      </c>
      <c r="G1034" s="42">
        <f t="shared" si="102"/>
        <v>0.43286920135632351</v>
      </c>
      <c r="H1034" s="42">
        <f t="shared" si="103"/>
        <v>0.54054054054054068</v>
      </c>
      <c r="I1034" s="42">
        <f t="shared" si="98"/>
        <v>5</v>
      </c>
      <c r="J1034" s="42">
        <f t="shared" si="99"/>
        <v>6</v>
      </c>
      <c r="K1034" s="42">
        <f t="shared" si="100"/>
        <v>2</v>
      </c>
    </row>
    <row r="1035" spans="1:11" x14ac:dyDescent="0.25">
      <c r="A1035" s="45" t="s">
        <v>1007</v>
      </c>
      <c r="B1035" s="42">
        <v>13681</v>
      </c>
      <c r="C1035" s="42">
        <v>13788</v>
      </c>
      <c r="D1035" s="42">
        <v>13671</v>
      </c>
      <c r="E1035" s="42">
        <v>13738</v>
      </c>
      <c r="F1035" s="42">
        <f t="shared" si="101"/>
        <v>0.85520064322783429</v>
      </c>
      <c r="G1035" s="42">
        <f t="shared" si="102"/>
        <v>0.41663621080330382</v>
      </c>
      <c r="H1035" s="42">
        <f t="shared" si="103"/>
        <v>0.48717948717948711</v>
      </c>
      <c r="I1035" s="42">
        <f t="shared" si="98"/>
        <v>5</v>
      </c>
      <c r="J1035" s="42">
        <f t="shared" si="99"/>
        <v>5</v>
      </c>
      <c r="K1035" s="42">
        <f t="shared" si="100"/>
        <v>2</v>
      </c>
    </row>
    <row r="1036" spans="1:11" x14ac:dyDescent="0.25">
      <c r="A1036" s="45" t="s">
        <v>1008</v>
      </c>
      <c r="B1036" s="42">
        <v>13894</v>
      </c>
      <c r="C1036" s="42">
        <v>13964</v>
      </c>
      <c r="D1036" s="42">
        <v>13848</v>
      </c>
      <c r="E1036" s="42">
        <v>13912</v>
      </c>
      <c r="F1036" s="42">
        <f t="shared" si="101"/>
        <v>0.83489275946451702</v>
      </c>
      <c r="G1036" s="42">
        <f t="shared" si="102"/>
        <v>0.12955232474449402</v>
      </c>
      <c r="H1036" s="42">
        <f t="shared" si="103"/>
        <v>0.15517241379310345</v>
      </c>
      <c r="I1036" s="42">
        <f t="shared" si="98"/>
        <v>5</v>
      </c>
      <c r="J1036" s="42">
        <f t="shared" si="99"/>
        <v>2</v>
      </c>
      <c r="K1036" s="42">
        <f t="shared" si="100"/>
        <v>2</v>
      </c>
    </row>
    <row r="1037" spans="1:11" x14ac:dyDescent="0.25">
      <c r="A1037" s="45" t="s">
        <v>1009</v>
      </c>
      <c r="B1037" s="42">
        <v>13839</v>
      </c>
      <c r="C1037" s="42">
        <v>13844</v>
      </c>
      <c r="D1037" s="42">
        <v>13749</v>
      </c>
      <c r="E1037" s="42">
        <v>13789</v>
      </c>
      <c r="F1037" s="42">
        <f t="shared" si="101"/>
        <v>0.6864657851000795</v>
      </c>
      <c r="G1037" s="42">
        <f t="shared" si="102"/>
        <v>-0.36129778163162074</v>
      </c>
      <c r="H1037" s="42">
        <f t="shared" si="103"/>
        <v>0.52631578947368418</v>
      </c>
      <c r="I1037" s="42">
        <f t="shared" si="98"/>
        <v>3</v>
      </c>
      <c r="J1037" s="42">
        <f t="shared" si="99"/>
        <v>6</v>
      </c>
      <c r="K1037" s="42">
        <f t="shared" si="100"/>
        <v>2</v>
      </c>
    </row>
    <row r="1038" spans="1:11" x14ac:dyDescent="0.25">
      <c r="A1038" s="45" t="s">
        <v>1010</v>
      </c>
      <c r="B1038" s="42">
        <v>13709</v>
      </c>
      <c r="C1038" s="42">
        <v>13766</v>
      </c>
      <c r="D1038" s="42">
        <v>13662</v>
      </c>
      <c r="E1038" s="42">
        <v>13755</v>
      </c>
      <c r="F1038" s="42">
        <f t="shared" si="101"/>
        <v>0.75862572032971043</v>
      </c>
      <c r="G1038" s="42">
        <f t="shared" si="102"/>
        <v>0.335545991684295</v>
      </c>
      <c r="H1038" s="42">
        <f t="shared" si="103"/>
        <v>0.44230769230769229</v>
      </c>
      <c r="I1038" s="42">
        <f t="shared" si="98"/>
        <v>4</v>
      </c>
      <c r="J1038" s="42">
        <f t="shared" si="99"/>
        <v>5</v>
      </c>
      <c r="K1038" s="42">
        <f t="shared" si="100"/>
        <v>2</v>
      </c>
    </row>
    <row r="1039" spans="1:11" x14ac:dyDescent="0.25">
      <c r="A1039" s="45" t="s">
        <v>1011</v>
      </c>
      <c r="B1039" s="42">
        <v>13797</v>
      </c>
      <c r="C1039" s="42">
        <v>13872</v>
      </c>
      <c r="D1039" s="42">
        <v>13783</v>
      </c>
      <c r="E1039" s="42">
        <v>13869</v>
      </c>
      <c r="F1039" s="42">
        <f t="shared" si="101"/>
        <v>0.64506776835543955</v>
      </c>
      <c r="G1039" s="42">
        <f t="shared" si="102"/>
        <v>0.52185257664709717</v>
      </c>
      <c r="H1039" s="42">
        <f t="shared" si="103"/>
        <v>0.8089887640449438</v>
      </c>
      <c r="I1039" s="42">
        <f t="shared" si="98"/>
        <v>3</v>
      </c>
      <c r="J1039" s="42">
        <f t="shared" si="99"/>
        <v>9</v>
      </c>
      <c r="K1039" s="42">
        <f t="shared" si="100"/>
        <v>3</v>
      </c>
    </row>
    <row r="1040" spans="1:11" x14ac:dyDescent="0.25">
      <c r="A1040" s="45" t="s">
        <v>1012</v>
      </c>
      <c r="B1040" s="42">
        <v>13874</v>
      </c>
      <c r="C1040" s="42">
        <v>13892</v>
      </c>
      <c r="D1040" s="42">
        <v>13817</v>
      </c>
      <c r="E1040" s="42">
        <v>13868</v>
      </c>
      <c r="F1040" s="42">
        <f t="shared" si="101"/>
        <v>0.54057950122531362</v>
      </c>
      <c r="G1040" s="42">
        <f t="shared" si="102"/>
        <v>-4.3246360098025079E-2</v>
      </c>
      <c r="H1040" s="42">
        <f t="shared" si="103"/>
        <v>7.9999999999999974E-2</v>
      </c>
      <c r="I1040" s="42">
        <f t="shared" si="98"/>
        <v>2</v>
      </c>
      <c r="J1040" s="42">
        <f t="shared" si="99"/>
        <v>1</v>
      </c>
      <c r="K1040" s="42">
        <f t="shared" si="100"/>
        <v>2</v>
      </c>
    </row>
    <row r="1041" spans="1:11" x14ac:dyDescent="0.25">
      <c r="A1041" s="45" t="s">
        <v>1013</v>
      </c>
      <c r="B1041" s="42">
        <v>13733</v>
      </c>
      <c r="C1041" s="42">
        <v>13783</v>
      </c>
      <c r="D1041" s="42">
        <v>13715</v>
      </c>
      <c r="E1041" s="42">
        <v>13723</v>
      </c>
      <c r="F1041" s="42">
        <f t="shared" si="101"/>
        <v>0.49515764945751112</v>
      </c>
      <c r="G1041" s="42">
        <f t="shared" si="102"/>
        <v>-7.2817301390810454E-2</v>
      </c>
      <c r="H1041" s="42">
        <f t="shared" si="103"/>
        <v>0.14705882352941177</v>
      </c>
      <c r="I1041" s="42">
        <f t="shared" si="98"/>
        <v>2</v>
      </c>
      <c r="J1041" s="42">
        <f t="shared" si="99"/>
        <v>2</v>
      </c>
      <c r="K1041" s="42">
        <f t="shared" si="100"/>
        <v>2</v>
      </c>
    </row>
    <row r="1042" spans="1:11" x14ac:dyDescent="0.25">
      <c r="A1042" s="45" t="s">
        <v>1014</v>
      </c>
      <c r="B1042" s="42">
        <v>13760</v>
      </c>
      <c r="C1042" s="42">
        <v>13789</v>
      </c>
      <c r="D1042" s="42">
        <v>13685</v>
      </c>
      <c r="E1042" s="42">
        <v>13754</v>
      </c>
      <c r="F1042" s="42">
        <f t="shared" si="101"/>
        <v>0.7558139534883721</v>
      </c>
      <c r="G1042" s="42">
        <f t="shared" si="102"/>
        <v>-4.3604651162790699E-2</v>
      </c>
      <c r="H1042" s="42">
        <f t="shared" si="103"/>
        <v>5.7692307692307696E-2</v>
      </c>
      <c r="I1042" s="42">
        <f t="shared" si="98"/>
        <v>4</v>
      </c>
      <c r="J1042" s="42">
        <f t="shared" si="99"/>
        <v>1</v>
      </c>
      <c r="K1042" s="42">
        <f t="shared" si="100"/>
        <v>2</v>
      </c>
    </row>
    <row r="1043" spans="1:11" x14ac:dyDescent="0.25">
      <c r="A1043" s="45" t="s">
        <v>1015</v>
      </c>
      <c r="B1043" s="42">
        <v>13708</v>
      </c>
      <c r="C1043" s="42">
        <v>13838</v>
      </c>
      <c r="D1043" s="42">
        <v>13704</v>
      </c>
      <c r="E1043" s="42">
        <v>13741</v>
      </c>
      <c r="F1043" s="42">
        <f t="shared" si="101"/>
        <v>0.97753136854391598</v>
      </c>
      <c r="G1043" s="42">
        <f t="shared" si="102"/>
        <v>0.24073533702947186</v>
      </c>
      <c r="H1043" s="42">
        <f t="shared" si="103"/>
        <v>0.24626865671641793</v>
      </c>
      <c r="I1043" s="42">
        <f t="shared" si="98"/>
        <v>5</v>
      </c>
      <c r="J1043" s="42">
        <f t="shared" si="99"/>
        <v>3</v>
      </c>
      <c r="K1043" s="42">
        <f t="shared" si="100"/>
        <v>2</v>
      </c>
    </row>
    <row r="1044" spans="1:11" x14ac:dyDescent="0.25">
      <c r="A1044" s="45" t="s">
        <v>1016</v>
      </c>
      <c r="B1044" s="42">
        <v>13631</v>
      </c>
      <c r="C1044" s="42">
        <v>13682</v>
      </c>
      <c r="D1044" s="42">
        <v>13600</v>
      </c>
      <c r="E1044" s="42">
        <v>13646</v>
      </c>
      <c r="F1044" s="42">
        <f t="shared" si="101"/>
        <v>0.60156995084733333</v>
      </c>
      <c r="G1044" s="42">
        <f t="shared" si="102"/>
        <v>0.11004328369158536</v>
      </c>
      <c r="H1044" s="42">
        <f t="shared" si="103"/>
        <v>0.18292682926829268</v>
      </c>
      <c r="I1044" s="42">
        <f t="shared" si="98"/>
        <v>3</v>
      </c>
      <c r="J1044" s="42">
        <f t="shared" si="99"/>
        <v>2</v>
      </c>
      <c r="K1044" s="42">
        <f t="shared" si="100"/>
        <v>2</v>
      </c>
    </row>
    <row r="1045" spans="1:11" x14ac:dyDescent="0.25">
      <c r="A1045" s="45" t="s">
        <v>1017</v>
      </c>
      <c r="B1045" s="42">
        <v>13579</v>
      </c>
      <c r="C1045" s="42">
        <v>13768</v>
      </c>
      <c r="D1045" s="42">
        <v>13545</v>
      </c>
      <c r="E1045" s="42">
        <v>13678</v>
      </c>
      <c r="F1045" s="42">
        <f t="shared" si="101"/>
        <v>1.6422416967376094</v>
      </c>
      <c r="G1045" s="42">
        <f t="shared" si="102"/>
        <v>0.72906694160100149</v>
      </c>
      <c r="H1045" s="42">
        <f t="shared" si="103"/>
        <v>0.44394618834080718</v>
      </c>
      <c r="I1045" s="42">
        <f t="shared" si="98"/>
        <v>9</v>
      </c>
      <c r="J1045" s="42">
        <f t="shared" si="99"/>
        <v>5</v>
      </c>
      <c r="K1045" s="42">
        <f t="shared" si="100"/>
        <v>1</v>
      </c>
    </row>
    <row r="1046" spans="1:11" x14ac:dyDescent="0.25">
      <c r="A1046" s="45" t="s">
        <v>1018</v>
      </c>
      <c r="B1046" s="42">
        <v>13293</v>
      </c>
      <c r="C1046" s="42">
        <v>13370</v>
      </c>
      <c r="D1046" s="42">
        <v>13292</v>
      </c>
      <c r="E1046" s="42">
        <v>13362</v>
      </c>
      <c r="F1046" s="42">
        <f t="shared" si="101"/>
        <v>0.58677499435793279</v>
      </c>
      <c r="G1046" s="42">
        <f t="shared" si="102"/>
        <v>0.51907018731663279</v>
      </c>
      <c r="H1046" s="42">
        <f t="shared" si="103"/>
        <v>0.88461538461538447</v>
      </c>
      <c r="I1046" s="42">
        <f t="shared" si="98"/>
        <v>2</v>
      </c>
      <c r="J1046" s="42">
        <f t="shared" si="99"/>
        <v>9</v>
      </c>
      <c r="K1046" s="42">
        <f t="shared" si="100"/>
        <v>3</v>
      </c>
    </row>
    <row r="1047" spans="1:11" x14ac:dyDescent="0.25">
      <c r="A1047" s="45" t="s">
        <v>1019</v>
      </c>
      <c r="B1047" s="42">
        <v>13234</v>
      </c>
      <c r="C1047" s="42">
        <v>13296</v>
      </c>
      <c r="D1047" s="42">
        <v>13205</v>
      </c>
      <c r="E1047" s="42">
        <v>13210</v>
      </c>
      <c r="F1047" s="42">
        <f t="shared" si="101"/>
        <v>0.68762278978389002</v>
      </c>
      <c r="G1047" s="42">
        <f t="shared" si="102"/>
        <v>-0.18135106543750945</v>
      </c>
      <c r="H1047" s="42">
        <f t="shared" si="103"/>
        <v>0.26373626373626374</v>
      </c>
      <c r="I1047" s="42">
        <f t="shared" si="98"/>
        <v>4</v>
      </c>
      <c r="J1047" s="42">
        <f t="shared" si="99"/>
        <v>3</v>
      </c>
      <c r="K1047" s="42">
        <f t="shared" si="100"/>
        <v>2</v>
      </c>
    </row>
    <row r="1048" spans="1:11" x14ac:dyDescent="0.25">
      <c r="A1048" s="45" t="s">
        <v>1020</v>
      </c>
      <c r="B1048" s="42">
        <v>13284</v>
      </c>
      <c r="C1048" s="42">
        <v>13327</v>
      </c>
      <c r="D1048" s="42">
        <v>13227</v>
      </c>
      <c r="E1048" s="42">
        <v>13288</v>
      </c>
      <c r="F1048" s="42">
        <f t="shared" si="101"/>
        <v>0.75278530563083412</v>
      </c>
      <c r="G1048" s="42">
        <f t="shared" si="102"/>
        <v>3.0111412225233364E-2</v>
      </c>
      <c r="H1048" s="42">
        <f t="shared" si="103"/>
        <v>0.04</v>
      </c>
      <c r="I1048" s="42">
        <f t="shared" si="98"/>
        <v>4</v>
      </c>
      <c r="J1048" s="42">
        <f t="shared" si="99"/>
        <v>1</v>
      </c>
      <c r="K1048" s="42">
        <f t="shared" si="100"/>
        <v>2</v>
      </c>
    </row>
    <row r="1049" spans="1:11" x14ac:dyDescent="0.25">
      <c r="A1049" s="45" t="s">
        <v>1021</v>
      </c>
      <c r="B1049" s="42">
        <v>13090</v>
      </c>
      <c r="C1049" s="42">
        <v>13151</v>
      </c>
      <c r="D1049" s="42">
        <v>13053</v>
      </c>
      <c r="E1049" s="42">
        <v>13094</v>
      </c>
      <c r="F1049" s="42">
        <f t="shared" si="101"/>
        <v>0.74866310160427807</v>
      </c>
      <c r="G1049" s="42">
        <f t="shared" si="102"/>
        <v>3.0557677616501144E-2</v>
      </c>
      <c r="H1049" s="42">
        <f t="shared" si="103"/>
        <v>4.0816326530612242E-2</v>
      </c>
      <c r="I1049" s="42">
        <f t="shared" si="98"/>
        <v>4</v>
      </c>
      <c r="J1049" s="42">
        <f t="shared" si="99"/>
        <v>1</v>
      </c>
      <c r="K1049" s="42">
        <f t="shared" si="100"/>
        <v>2</v>
      </c>
    </row>
    <row r="1050" spans="1:11" x14ac:dyDescent="0.25">
      <c r="A1050" s="45" t="s">
        <v>1022</v>
      </c>
      <c r="B1050" s="42">
        <v>13113</v>
      </c>
      <c r="C1050" s="42">
        <v>13350</v>
      </c>
      <c r="D1050" s="42">
        <v>13096</v>
      </c>
      <c r="E1050" s="42">
        <v>13184</v>
      </c>
      <c r="F1050" s="42">
        <f t="shared" si="101"/>
        <v>1.9370090749637765</v>
      </c>
      <c r="G1050" s="42">
        <f t="shared" si="102"/>
        <v>0.54144741859223666</v>
      </c>
      <c r="H1050" s="42">
        <f t="shared" si="103"/>
        <v>0.27952755905511806</v>
      </c>
      <c r="I1050" s="42">
        <f t="shared" si="98"/>
        <v>10</v>
      </c>
      <c r="J1050" s="42">
        <f t="shared" si="99"/>
        <v>3</v>
      </c>
      <c r="K1050" s="42">
        <f t="shared" si="100"/>
        <v>1</v>
      </c>
    </row>
    <row r="1051" spans="1:11" x14ac:dyDescent="0.25">
      <c r="A1051" s="45" t="s">
        <v>1023</v>
      </c>
      <c r="B1051" s="42">
        <v>12942</v>
      </c>
      <c r="C1051" s="42">
        <v>13004</v>
      </c>
      <c r="D1051" s="42">
        <v>12923</v>
      </c>
      <c r="E1051" s="42">
        <v>12993</v>
      </c>
      <c r="F1051" s="42">
        <f t="shared" si="101"/>
        <v>0.62586926286509037</v>
      </c>
      <c r="G1051" s="42">
        <f t="shared" si="102"/>
        <v>0.39406583217431623</v>
      </c>
      <c r="H1051" s="42">
        <f t="shared" si="103"/>
        <v>0.62962962962962976</v>
      </c>
      <c r="I1051" s="42">
        <f t="shared" si="98"/>
        <v>3</v>
      </c>
      <c r="J1051" s="42">
        <f t="shared" si="99"/>
        <v>7</v>
      </c>
      <c r="K1051" s="42">
        <f t="shared" si="100"/>
        <v>3</v>
      </c>
    </row>
    <row r="1052" spans="1:11" x14ac:dyDescent="0.25">
      <c r="A1052" s="45" t="s">
        <v>1024</v>
      </c>
      <c r="B1052" s="42">
        <v>12891</v>
      </c>
      <c r="C1052" s="42">
        <v>12982</v>
      </c>
      <c r="D1052" s="42">
        <v>12888</v>
      </c>
      <c r="E1052" s="42">
        <v>12961</v>
      </c>
      <c r="F1052" s="42">
        <f t="shared" si="101"/>
        <v>0.72919090838569545</v>
      </c>
      <c r="G1052" s="42">
        <f t="shared" si="102"/>
        <v>0.54301450624466685</v>
      </c>
      <c r="H1052" s="42">
        <f t="shared" si="103"/>
        <v>0.74468085106382986</v>
      </c>
      <c r="I1052" s="42">
        <f t="shared" si="98"/>
        <v>4</v>
      </c>
      <c r="J1052" s="42">
        <f t="shared" si="99"/>
        <v>8</v>
      </c>
      <c r="K1052" s="42">
        <f t="shared" si="100"/>
        <v>3</v>
      </c>
    </row>
    <row r="1053" spans="1:11" x14ac:dyDescent="0.25">
      <c r="A1053" s="45" t="s">
        <v>1025</v>
      </c>
      <c r="B1053" s="42">
        <v>12848</v>
      </c>
      <c r="C1053" s="42">
        <v>12950</v>
      </c>
      <c r="D1053" s="42">
        <v>12804</v>
      </c>
      <c r="E1053" s="42">
        <v>12908</v>
      </c>
      <c r="F1053" s="42">
        <f t="shared" si="101"/>
        <v>1.1363636363636365</v>
      </c>
      <c r="G1053" s="42">
        <f t="shared" si="102"/>
        <v>0.46699875466998753</v>
      </c>
      <c r="H1053" s="42">
        <f t="shared" si="103"/>
        <v>0.41095890410958896</v>
      </c>
      <c r="I1053" s="42">
        <f t="shared" si="98"/>
        <v>7</v>
      </c>
      <c r="J1053" s="42">
        <f t="shared" si="99"/>
        <v>5</v>
      </c>
      <c r="K1053" s="42">
        <f t="shared" si="100"/>
        <v>1</v>
      </c>
    </row>
    <row r="1054" spans="1:11" x14ac:dyDescent="0.25">
      <c r="A1054" s="45" t="s">
        <v>1026</v>
      </c>
      <c r="B1054" s="42">
        <v>12696</v>
      </c>
      <c r="C1054" s="42">
        <v>12785</v>
      </c>
      <c r="D1054" s="42">
        <v>12686</v>
      </c>
      <c r="E1054" s="42">
        <v>12774</v>
      </c>
      <c r="F1054" s="42">
        <f t="shared" si="101"/>
        <v>0.77977315689981097</v>
      </c>
      <c r="G1054" s="42">
        <f t="shared" si="102"/>
        <v>0.61436672967863892</v>
      </c>
      <c r="H1054" s="42">
        <f t="shared" si="103"/>
        <v>0.78787878787878785</v>
      </c>
      <c r="I1054" s="42">
        <f t="shared" si="98"/>
        <v>4</v>
      </c>
      <c r="J1054" s="42">
        <f t="shared" si="99"/>
        <v>8</v>
      </c>
      <c r="K1054" s="42">
        <f t="shared" si="100"/>
        <v>3</v>
      </c>
    </row>
    <row r="1055" spans="1:11" x14ac:dyDescent="0.25">
      <c r="A1055" s="45" t="s">
        <v>1027</v>
      </c>
      <c r="B1055" s="42">
        <v>12510</v>
      </c>
      <c r="C1055" s="42">
        <v>12587</v>
      </c>
      <c r="D1055" s="42">
        <v>12496</v>
      </c>
      <c r="E1055" s="42">
        <v>12572</v>
      </c>
      <c r="F1055" s="42">
        <f t="shared" si="101"/>
        <v>0.72741806554756194</v>
      </c>
      <c r="G1055" s="42">
        <f t="shared" si="102"/>
        <v>0.49560351718625095</v>
      </c>
      <c r="H1055" s="42">
        <f t="shared" si="103"/>
        <v>0.68131868131868123</v>
      </c>
      <c r="I1055" s="42">
        <f t="shared" si="98"/>
        <v>4</v>
      </c>
      <c r="J1055" s="42">
        <f t="shared" si="99"/>
        <v>7</v>
      </c>
      <c r="K1055" s="42">
        <f t="shared" si="100"/>
        <v>3</v>
      </c>
    </row>
    <row r="1056" spans="1:11" x14ac:dyDescent="0.25">
      <c r="A1056" s="45" t="s">
        <v>1028</v>
      </c>
      <c r="B1056" s="42">
        <v>12395</v>
      </c>
      <c r="C1056" s="42">
        <v>12486</v>
      </c>
      <c r="D1056" s="42">
        <v>12370</v>
      </c>
      <c r="E1056" s="42">
        <v>12469</v>
      </c>
      <c r="F1056" s="42">
        <f t="shared" si="101"/>
        <v>0.93586123436869695</v>
      </c>
      <c r="G1056" s="42">
        <f t="shared" si="102"/>
        <v>0.59701492537313439</v>
      </c>
      <c r="H1056" s="42">
        <f t="shared" si="103"/>
        <v>0.63793103448275879</v>
      </c>
      <c r="I1056" s="42">
        <f t="shared" si="98"/>
        <v>5</v>
      </c>
      <c r="J1056" s="42">
        <f t="shared" si="99"/>
        <v>7</v>
      </c>
      <c r="K1056" s="42">
        <f t="shared" si="100"/>
        <v>3</v>
      </c>
    </row>
    <row r="1057" spans="1:11" x14ac:dyDescent="0.25">
      <c r="A1057" s="45" t="s">
        <v>1029</v>
      </c>
      <c r="B1057" s="42">
        <v>12600</v>
      </c>
      <c r="C1057" s="42">
        <v>12634</v>
      </c>
      <c r="D1057" s="42">
        <v>12515</v>
      </c>
      <c r="E1057" s="42">
        <v>12578</v>
      </c>
      <c r="F1057" s="42">
        <f t="shared" si="101"/>
        <v>0.94444444444444442</v>
      </c>
      <c r="G1057" s="42">
        <f t="shared" si="102"/>
        <v>-0.17460317460317459</v>
      </c>
      <c r="H1057" s="42">
        <f t="shared" si="103"/>
        <v>0.18487394957983191</v>
      </c>
      <c r="I1057" s="42">
        <f t="shared" si="98"/>
        <v>5</v>
      </c>
      <c r="J1057" s="42">
        <f t="shared" si="99"/>
        <v>2</v>
      </c>
      <c r="K1057" s="42">
        <f t="shared" si="100"/>
        <v>2</v>
      </c>
    </row>
    <row r="1058" spans="1:11" x14ac:dyDescent="0.25">
      <c r="A1058" s="45" t="s">
        <v>1030</v>
      </c>
      <c r="B1058" s="42">
        <v>12733</v>
      </c>
      <c r="C1058" s="42">
        <v>12743</v>
      </c>
      <c r="D1058" s="42">
        <v>12555</v>
      </c>
      <c r="E1058" s="42">
        <v>12574</v>
      </c>
      <c r="F1058" s="42">
        <f t="shared" si="101"/>
        <v>1.4764784418440273</v>
      </c>
      <c r="G1058" s="42">
        <f t="shared" si="102"/>
        <v>-1.2487237885808529</v>
      </c>
      <c r="H1058" s="42">
        <f t="shared" si="103"/>
        <v>0.8457446808510638</v>
      </c>
      <c r="I1058" s="42">
        <f t="shared" si="98"/>
        <v>8</v>
      </c>
      <c r="J1058" s="42">
        <f t="shared" si="99"/>
        <v>9</v>
      </c>
      <c r="K1058" s="42">
        <f t="shared" si="100"/>
        <v>4</v>
      </c>
    </row>
    <row r="1059" spans="1:11" x14ac:dyDescent="0.25">
      <c r="A1059" s="45" t="s">
        <v>1031</v>
      </c>
      <c r="B1059" s="42">
        <v>12813</v>
      </c>
      <c r="C1059" s="42">
        <v>12819</v>
      </c>
      <c r="D1059" s="42">
        <v>12786</v>
      </c>
      <c r="E1059" s="42">
        <v>12797</v>
      </c>
      <c r="F1059" s="42">
        <f t="shared" si="101"/>
        <v>0.25755092484195735</v>
      </c>
      <c r="G1059" s="42">
        <f t="shared" si="102"/>
        <v>-0.12487317568094904</v>
      </c>
      <c r="H1059" s="42">
        <f t="shared" si="103"/>
        <v>0.48484848484848492</v>
      </c>
      <c r="I1059" s="42">
        <f t="shared" si="98"/>
        <v>1</v>
      </c>
      <c r="J1059" s="42">
        <f t="shared" si="99"/>
        <v>5</v>
      </c>
      <c r="K1059" s="42">
        <f t="shared" si="100"/>
        <v>2</v>
      </c>
    </row>
    <row r="1060" spans="1:11" x14ac:dyDescent="0.25">
      <c r="A1060" s="45" t="s">
        <v>1032</v>
      </c>
      <c r="B1060" s="42">
        <v>12855</v>
      </c>
      <c r="C1060" s="42">
        <v>12867</v>
      </c>
      <c r="D1060" s="42">
        <v>12747</v>
      </c>
      <c r="E1060" s="42">
        <v>12796</v>
      </c>
      <c r="F1060" s="42">
        <f t="shared" si="101"/>
        <v>0.93348891481913643</v>
      </c>
      <c r="G1060" s="42">
        <f t="shared" si="102"/>
        <v>-0.45896538311940877</v>
      </c>
      <c r="H1060" s="42">
        <f t="shared" si="103"/>
        <v>0.4916666666666667</v>
      </c>
      <c r="I1060" s="42">
        <f t="shared" si="98"/>
        <v>5</v>
      </c>
      <c r="J1060" s="42">
        <f t="shared" si="99"/>
        <v>5</v>
      </c>
      <c r="K1060" s="42">
        <f t="shared" si="100"/>
        <v>2</v>
      </c>
    </row>
    <row r="1061" spans="1:11" x14ac:dyDescent="0.25">
      <c r="A1061" s="45" t="s">
        <v>1033</v>
      </c>
      <c r="B1061" s="42">
        <v>12837</v>
      </c>
      <c r="C1061" s="42">
        <v>12894</v>
      </c>
      <c r="D1061" s="42">
        <v>12825</v>
      </c>
      <c r="E1061" s="42">
        <v>12866</v>
      </c>
      <c r="F1061" s="42">
        <f t="shared" si="101"/>
        <v>0.53750876372984346</v>
      </c>
      <c r="G1061" s="42">
        <f t="shared" si="102"/>
        <v>0.22590948040819506</v>
      </c>
      <c r="H1061" s="42">
        <f t="shared" si="103"/>
        <v>0.42028985507246375</v>
      </c>
      <c r="I1061" s="42">
        <f t="shared" si="98"/>
        <v>2</v>
      </c>
      <c r="J1061" s="42">
        <f t="shared" si="99"/>
        <v>5</v>
      </c>
      <c r="K1061" s="42">
        <f t="shared" si="100"/>
        <v>2</v>
      </c>
    </row>
    <row r="1062" spans="1:11" x14ac:dyDescent="0.25">
      <c r="A1062" s="45" t="s">
        <v>1034</v>
      </c>
      <c r="B1062" s="42">
        <v>12837</v>
      </c>
      <c r="C1062" s="42">
        <v>12894</v>
      </c>
      <c r="D1062" s="42">
        <v>12831</v>
      </c>
      <c r="E1062" s="42">
        <v>12865</v>
      </c>
      <c r="F1062" s="42">
        <f t="shared" si="101"/>
        <v>0.49076887123159618</v>
      </c>
      <c r="G1062" s="42">
        <f t="shared" si="102"/>
        <v>0.21811949832515384</v>
      </c>
      <c r="H1062" s="42">
        <f t="shared" si="103"/>
        <v>0.44444444444444442</v>
      </c>
      <c r="I1062" s="42">
        <f t="shared" si="98"/>
        <v>2</v>
      </c>
      <c r="J1062" s="42">
        <f t="shared" si="99"/>
        <v>5</v>
      </c>
      <c r="K1062" s="42">
        <f t="shared" si="100"/>
        <v>2</v>
      </c>
    </row>
    <row r="1063" spans="1:11" x14ac:dyDescent="0.25">
      <c r="A1063" s="45" t="s">
        <v>1035</v>
      </c>
      <c r="B1063" s="42">
        <v>12820</v>
      </c>
      <c r="C1063" s="42">
        <v>12823</v>
      </c>
      <c r="D1063" s="42">
        <v>12758</v>
      </c>
      <c r="E1063" s="42">
        <v>12795</v>
      </c>
      <c r="F1063" s="42">
        <f t="shared" si="101"/>
        <v>0.50702028081123252</v>
      </c>
      <c r="G1063" s="42">
        <f t="shared" si="102"/>
        <v>-0.19500780031201248</v>
      </c>
      <c r="H1063" s="42">
        <f t="shared" si="103"/>
        <v>0.38461538461538458</v>
      </c>
      <c r="I1063" s="42">
        <f t="shared" si="98"/>
        <v>2</v>
      </c>
      <c r="J1063" s="42">
        <f t="shared" si="99"/>
        <v>4</v>
      </c>
      <c r="K1063" s="42">
        <f t="shared" si="100"/>
        <v>2</v>
      </c>
    </row>
    <row r="1064" spans="1:11" x14ac:dyDescent="0.25">
      <c r="A1064" s="45" t="s">
        <v>1036</v>
      </c>
      <c r="B1064" s="42">
        <v>12868</v>
      </c>
      <c r="C1064" s="42">
        <v>12930</v>
      </c>
      <c r="D1064" s="42">
        <v>12847</v>
      </c>
      <c r="E1064" s="42">
        <v>12877</v>
      </c>
      <c r="F1064" s="42">
        <f t="shared" si="101"/>
        <v>0.64501087970158533</v>
      </c>
      <c r="G1064" s="42">
        <f t="shared" si="102"/>
        <v>6.9940938762822508E-2</v>
      </c>
      <c r="H1064" s="42">
        <f t="shared" si="103"/>
        <v>0.10843373493975904</v>
      </c>
      <c r="I1064" s="42">
        <f t="shared" si="98"/>
        <v>3</v>
      </c>
      <c r="J1064" s="42">
        <f t="shared" si="99"/>
        <v>2</v>
      </c>
      <c r="K1064" s="42">
        <f t="shared" si="100"/>
        <v>2</v>
      </c>
    </row>
    <row r="1065" spans="1:11" x14ac:dyDescent="0.25">
      <c r="A1065" s="45" t="s">
        <v>1037</v>
      </c>
      <c r="B1065" s="42">
        <v>12899</v>
      </c>
      <c r="C1065" s="42">
        <v>12928</v>
      </c>
      <c r="D1065" s="42">
        <v>12813</v>
      </c>
      <c r="E1065" s="42">
        <v>12833</v>
      </c>
      <c r="F1065" s="42">
        <f t="shared" si="101"/>
        <v>0.89154197999844942</v>
      </c>
      <c r="G1065" s="42">
        <f t="shared" si="102"/>
        <v>-0.51166757112954486</v>
      </c>
      <c r="H1065" s="42">
        <f t="shared" si="103"/>
        <v>0.57391304347826089</v>
      </c>
      <c r="I1065" s="42">
        <f t="shared" si="98"/>
        <v>5</v>
      </c>
      <c r="J1065" s="42">
        <f t="shared" si="99"/>
        <v>6</v>
      </c>
      <c r="K1065" s="42">
        <f t="shared" si="100"/>
        <v>2</v>
      </c>
    </row>
    <row r="1066" spans="1:11" x14ac:dyDescent="0.25">
      <c r="A1066" s="45" t="s">
        <v>1038</v>
      </c>
      <c r="B1066" s="42">
        <v>12744</v>
      </c>
      <c r="C1066" s="42">
        <v>12777</v>
      </c>
      <c r="D1066" s="42">
        <v>12727</v>
      </c>
      <c r="E1066" s="42">
        <v>12743</v>
      </c>
      <c r="F1066" s="42">
        <f t="shared" si="101"/>
        <v>0.39234149403640933</v>
      </c>
      <c r="G1066" s="42">
        <f t="shared" si="102"/>
        <v>-7.8468298807281862E-3</v>
      </c>
      <c r="H1066" s="42">
        <f t="shared" si="103"/>
        <v>0.02</v>
      </c>
      <c r="I1066" s="42">
        <f t="shared" si="98"/>
        <v>1</v>
      </c>
      <c r="J1066" s="42">
        <f t="shared" si="99"/>
        <v>1</v>
      </c>
      <c r="K1066" s="42">
        <f t="shared" si="100"/>
        <v>2</v>
      </c>
    </row>
    <row r="1067" spans="1:11" x14ac:dyDescent="0.25">
      <c r="A1067" s="45" t="s">
        <v>1039</v>
      </c>
      <c r="B1067" s="42">
        <v>12819</v>
      </c>
      <c r="C1067" s="42">
        <v>12841</v>
      </c>
      <c r="D1067" s="42">
        <v>12750</v>
      </c>
      <c r="E1067" s="42">
        <v>12830</v>
      </c>
      <c r="F1067" s="42">
        <f t="shared" si="101"/>
        <v>0.70988376628442151</v>
      </c>
      <c r="G1067" s="42">
        <f t="shared" si="102"/>
        <v>8.581012559482018E-2</v>
      </c>
      <c r="H1067" s="42">
        <f t="shared" si="103"/>
        <v>0.12087912087912088</v>
      </c>
      <c r="I1067" s="42">
        <f t="shared" si="98"/>
        <v>4</v>
      </c>
      <c r="J1067" s="42">
        <f t="shared" si="99"/>
        <v>2</v>
      </c>
      <c r="K1067" s="42">
        <f t="shared" si="100"/>
        <v>2</v>
      </c>
    </row>
    <row r="1068" spans="1:11" x14ac:dyDescent="0.25">
      <c r="A1068" s="45" t="s">
        <v>1040</v>
      </c>
      <c r="B1068" s="42">
        <v>12908</v>
      </c>
      <c r="C1068" s="42">
        <v>12955</v>
      </c>
      <c r="D1068" s="42">
        <v>12887</v>
      </c>
      <c r="E1068" s="42">
        <v>12907</v>
      </c>
      <c r="F1068" s="42">
        <f t="shared" si="101"/>
        <v>0.52680508211961574</v>
      </c>
      <c r="G1068" s="42">
        <f t="shared" si="102"/>
        <v>-7.7471335605825845E-3</v>
      </c>
      <c r="H1068" s="42">
        <f t="shared" si="103"/>
        <v>1.4705882352941176E-2</v>
      </c>
      <c r="I1068" s="42">
        <f t="shared" si="98"/>
        <v>2</v>
      </c>
      <c r="J1068" s="42">
        <f t="shared" si="99"/>
        <v>1</v>
      </c>
      <c r="K1068" s="42">
        <f t="shared" si="100"/>
        <v>2</v>
      </c>
    </row>
    <row r="1069" spans="1:11" x14ac:dyDescent="0.25">
      <c r="A1069" s="45" t="s">
        <v>1041</v>
      </c>
      <c r="B1069" s="42">
        <v>12911</v>
      </c>
      <c r="C1069" s="42">
        <v>12984</v>
      </c>
      <c r="D1069" s="42">
        <v>12903</v>
      </c>
      <c r="E1069" s="42">
        <v>12979</v>
      </c>
      <c r="F1069" s="42">
        <f t="shared" si="101"/>
        <v>0.6273720083649601</v>
      </c>
      <c r="G1069" s="42">
        <f t="shared" si="102"/>
        <v>0.52668267368910238</v>
      </c>
      <c r="H1069" s="42">
        <f t="shared" si="103"/>
        <v>0.83950617283950624</v>
      </c>
      <c r="I1069" s="42">
        <f t="shared" si="98"/>
        <v>3</v>
      </c>
      <c r="J1069" s="42">
        <f t="shared" si="99"/>
        <v>9</v>
      </c>
      <c r="K1069" s="42">
        <f t="shared" si="100"/>
        <v>3</v>
      </c>
    </row>
    <row r="1070" spans="1:11" x14ac:dyDescent="0.25">
      <c r="A1070" s="45" t="s">
        <v>1042</v>
      </c>
      <c r="B1070" s="42">
        <v>12893</v>
      </c>
      <c r="C1070" s="42">
        <v>12935</v>
      </c>
      <c r="D1070" s="42">
        <v>12840</v>
      </c>
      <c r="E1070" s="42">
        <v>12865</v>
      </c>
      <c r="F1070" s="42">
        <f t="shared" si="101"/>
        <v>0.73683394089816179</v>
      </c>
      <c r="G1070" s="42">
        <f t="shared" si="102"/>
        <v>-0.21717210889630034</v>
      </c>
      <c r="H1070" s="42">
        <f t="shared" si="103"/>
        <v>0.29473684210526319</v>
      </c>
      <c r="I1070" s="42">
        <f t="shared" si="98"/>
        <v>4</v>
      </c>
      <c r="J1070" s="42">
        <f t="shared" si="99"/>
        <v>3</v>
      </c>
      <c r="K1070" s="42">
        <f t="shared" si="100"/>
        <v>2</v>
      </c>
    </row>
    <row r="1071" spans="1:11" x14ac:dyDescent="0.25">
      <c r="A1071" s="45" t="s">
        <v>1043</v>
      </c>
      <c r="B1071" s="42">
        <v>12761</v>
      </c>
      <c r="C1071" s="42">
        <v>12859</v>
      </c>
      <c r="D1071" s="42">
        <v>12758</v>
      </c>
      <c r="E1071" s="42">
        <v>12837</v>
      </c>
      <c r="F1071" s="42">
        <f t="shared" si="101"/>
        <v>0.79147402241203668</v>
      </c>
      <c r="G1071" s="42">
        <f t="shared" si="102"/>
        <v>0.59556461092390878</v>
      </c>
      <c r="H1071" s="42">
        <f t="shared" si="103"/>
        <v>0.75247524752475248</v>
      </c>
      <c r="I1071" s="42">
        <f t="shared" si="98"/>
        <v>5</v>
      </c>
      <c r="J1071" s="42">
        <f t="shared" si="99"/>
        <v>8</v>
      </c>
      <c r="K1071" s="42">
        <f t="shared" si="100"/>
        <v>3</v>
      </c>
    </row>
    <row r="1072" spans="1:11" x14ac:dyDescent="0.25">
      <c r="A1072" s="45" t="s">
        <v>1044</v>
      </c>
      <c r="B1072" s="42">
        <v>12679</v>
      </c>
      <c r="C1072" s="42">
        <v>12733</v>
      </c>
      <c r="D1072" s="42">
        <v>12600</v>
      </c>
      <c r="E1072" s="42">
        <v>12600</v>
      </c>
      <c r="F1072" s="42">
        <f t="shared" si="101"/>
        <v>1.0489786260746115</v>
      </c>
      <c r="G1072" s="42">
        <f t="shared" si="102"/>
        <v>-0.6230775297736415</v>
      </c>
      <c r="H1072" s="42">
        <f t="shared" si="103"/>
        <v>0.59398496240601517</v>
      </c>
      <c r="I1072" s="42">
        <f t="shared" si="98"/>
        <v>6</v>
      </c>
      <c r="J1072" s="42">
        <f t="shared" si="99"/>
        <v>6</v>
      </c>
      <c r="K1072" s="42">
        <f t="shared" si="100"/>
        <v>1</v>
      </c>
    </row>
    <row r="1073" spans="1:11" x14ac:dyDescent="0.25">
      <c r="A1073" s="45" t="s">
        <v>1045</v>
      </c>
      <c r="B1073" s="42">
        <v>12520</v>
      </c>
      <c r="C1073" s="42">
        <v>12632</v>
      </c>
      <c r="D1073" s="42">
        <v>12490</v>
      </c>
      <c r="E1073" s="42">
        <v>12623</v>
      </c>
      <c r="F1073" s="42">
        <f t="shared" si="101"/>
        <v>1.134185303514377</v>
      </c>
      <c r="G1073" s="42">
        <f t="shared" si="102"/>
        <v>0.82268370607028762</v>
      </c>
      <c r="H1073" s="42">
        <f t="shared" si="103"/>
        <v>0.72535211267605648</v>
      </c>
      <c r="I1073" s="42">
        <f t="shared" si="98"/>
        <v>7</v>
      </c>
      <c r="J1073" s="42">
        <f t="shared" si="99"/>
        <v>8</v>
      </c>
      <c r="K1073" s="42">
        <f t="shared" si="100"/>
        <v>4</v>
      </c>
    </row>
    <row r="1074" spans="1:11" x14ac:dyDescent="0.25">
      <c r="A1074" s="45" t="s">
        <v>1046</v>
      </c>
      <c r="B1074" s="42">
        <v>12472</v>
      </c>
      <c r="C1074" s="42">
        <v>12573</v>
      </c>
      <c r="D1074" s="42">
        <v>12459</v>
      </c>
      <c r="E1074" s="42">
        <v>12524</v>
      </c>
      <c r="F1074" s="42">
        <f t="shared" si="101"/>
        <v>0.91404746632456713</v>
      </c>
      <c r="G1074" s="42">
        <f t="shared" si="102"/>
        <v>0.41693393200769718</v>
      </c>
      <c r="H1074" s="42">
        <f t="shared" si="103"/>
        <v>0.45614035087719285</v>
      </c>
      <c r="I1074" s="42">
        <f t="shared" si="98"/>
        <v>5</v>
      </c>
      <c r="J1074" s="42">
        <f t="shared" si="99"/>
        <v>5</v>
      </c>
      <c r="K1074" s="42">
        <f t="shared" si="100"/>
        <v>2</v>
      </c>
    </row>
    <row r="1075" spans="1:11" x14ac:dyDescent="0.25">
      <c r="A1075" s="45" t="s">
        <v>1047</v>
      </c>
      <c r="B1075" s="42">
        <v>12409</v>
      </c>
      <c r="C1075" s="42">
        <v>12493</v>
      </c>
      <c r="D1075" s="42">
        <v>12371</v>
      </c>
      <c r="E1075" s="42">
        <v>12455</v>
      </c>
      <c r="F1075" s="42">
        <f t="shared" si="101"/>
        <v>0.98315738576839395</v>
      </c>
      <c r="G1075" s="42">
        <f t="shared" si="102"/>
        <v>0.37069868643726328</v>
      </c>
      <c r="H1075" s="42">
        <f t="shared" si="103"/>
        <v>0.37704918032786883</v>
      </c>
      <c r="I1075" s="42">
        <f t="shared" si="98"/>
        <v>5</v>
      </c>
      <c r="J1075" s="42">
        <f t="shared" si="99"/>
        <v>4</v>
      </c>
      <c r="K1075" s="42">
        <f t="shared" si="100"/>
        <v>2</v>
      </c>
    </row>
    <row r="1076" spans="1:11" x14ac:dyDescent="0.25">
      <c r="A1076" s="45" t="s">
        <v>1048</v>
      </c>
      <c r="B1076" s="42">
        <v>12419</v>
      </c>
      <c r="C1076" s="42">
        <v>12485</v>
      </c>
      <c r="D1076" s="42">
        <v>12406</v>
      </c>
      <c r="E1076" s="42">
        <v>12462</v>
      </c>
      <c r="F1076" s="42">
        <f t="shared" si="101"/>
        <v>0.63612207102021101</v>
      </c>
      <c r="G1076" s="42">
        <f t="shared" si="102"/>
        <v>0.34624365890973507</v>
      </c>
      <c r="H1076" s="42">
        <f t="shared" si="103"/>
        <v>0.54430379746835433</v>
      </c>
      <c r="I1076" s="42">
        <f t="shared" si="98"/>
        <v>3</v>
      </c>
      <c r="J1076" s="42">
        <f t="shared" si="99"/>
        <v>6</v>
      </c>
      <c r="K1076" s="42">
        <f t="shared" si="100"/>
        <v>2</v>
      </c>
    </row>
    <row r="1077" spans="1:11" x14ac:dyDescent="0.25">
      <c r="A1077" s="45" t="s">
        <v>1049</v>
      </c>
      <c r="B1077" s="42">
        <v>12209</v>
      </c>
      <c r="C1077" s="42">
        <v>12272</v>
      </c>
      <c r="D1077" s="42">
        <v>12127</v>
      </c>
      <c r="E1077" s="42">
        <v>12267</v>
      </c>
      <c r="F1077" s="42">
        <f t="shared" si="101"/>
        <v>1.1876484560570071</v>
      </c>
      <c r="G1077" s="42">
        <f t="shared" si="102"/>
        <v>0.47505938242280288</v>
      </c>
      <c r="H1077" s="42">
        <f t="shared" si="103"/>
        <v>0.4</v>
      </c>
      <c r="I1077" s="42">
        <f t="shared" si="98"/>
        <v>7</v>
      </c>
      <c r="J1077" s="42">
        <f t="shared" si="99"/>
        <v>5</v>
      </c>
      <c r="K1077" s="42">
        <f t="shared" si="100"/>
        <v>1</v>
      </c>
    </row>
    <row r="1078" spans="1:11" x14ac:dyDescent="0.25">
      <c r="A1078" s="45" t="s">
        <v>1050</v>
      </c>
      <c r="B1078" s="42">
        <v>12168</v>
      </c>
      <c r="C1078" s="42">
        <v>12285</v>
      </c>
      <c r="D1078" s="42">
        <v>12050</v>
      </c>
      <c r="E1078" s="42">
        <v>12252</v>
      </c>
      <c r="F1078" s="42">
        <f t="shared" si="101"/>
        <v>1.9312952005259696</v>
      </c>
      <c r="G1078" s="42">
        <f t="shared" si="102"/>
        <v>0.69033530571992108</v>
      </c>
      <c r="H1078" s="42">
        <f t="shared" si="103"/>
        <v>0.35744680851063831</v>
      </c>
      <c r="I1078" s="42">
        <f t="shared" si="98"/>
        <v>10</v>
      </c>
      <c r="J1078" s="42">
        <f t="shared" si="99"/>
        <v>4</v>
      </c>
      <c r="K1078" s="42">
        <f t="shared" si="100"/>
        <v>1</v>
      </c>
    </row>
    <row r="1079" spans="1:11" x14ac:dyDescent="0.25">
      <c r="A1079" s="45" t="s">
        <v>1051</v>
      </c>
      <c r="B1079" s="42">
        <v>12526</v>
      </c>
      <c r="C1079" s="42">
        <v>12567</v>
      </c>
      <c r="D1079" s="42">
        <v>12386</v>
      </c>
      <c r="E1079" s="42">
        <v>12420</v>
      </c>
      <c r="F1079" s="42">
        <f t="shared" si="101"/>
        <v>1.4449944116238225</v>
      </c>
      <c r="G1079" s="42">
        <f t="shared" si="102"/>
        <v>-0.84623982117196239</v>
      </c>
      <c r="H1079" s="42">
        <f t="shared" si="103"/>
        <v>0.58563535911602216</v>
      </c>
      <c r="I1079" s="42">
        <f t="shared" si="98"/>
        <v>8</v>
      </c>
      <c r="J1079" s="42">
        <f t="shared" si="99"/>
        <v>6</v>
      </c>
      <c r="K1079" s="42">
        <f t="shared" si="100"/>
        <v>1</v>
      </c>
    </row>
    <row r="1080" spans="1:11" x14ac:dyDescent="0.25">
      <c r="A1080" s="45" t="s">
        <v>1052</v>
      </c>
      <c r="B1080" s="42">
        <v>12500</v>
      </c>
      <c r="C1080" s="42">
        <v>12575</v>
      </c>
      <c r="D1080" s="42">
        <v>12459</v>
      </c>
      <c r="E1080" s="42">
        <v>12565</v>
      </c>
      <c r="F1080" s="42">
        <f t="shared" si="101"/>
        <v>0.92800000000000005</v>
      </c>
      <c r="G1080" s="42">
        <f t="shared" si="102"/>
        <v>0.52</v>
      </c>
      <c r="H1080" s="42">
        <f t="shared" si="103"/>
        <v>0.56034482758620685</v>
      </c>
      <c r="I1080" s="42">
        <f t="shared" si="98"/>
        <v>5</v>
      </c>
      <c r="J1080" s="42">
        <f t="shared" si="99"/>
        <v>6</v>
      </c>
      <c r="K1080" s="42">
        <f t="shared" si="100"/>
        <v>2</v>
      </c>
    </row>
    <row r="1081" spans="1:11" x14ac:dyDescent="0.25">
      <c r="A1081" s="45" t="s">
        <v>1053</v>
      </c>
      <c r="B1081" s="42">
        <v>12659</v>
      </c>
      <c r="C1081" s="42">
        <v>12675</v>
      </c>
      <c r="D1081" s="42">
        <v>12504</v>
      </c>
      <c r="E1081" s="42">
        <v>12632</v>
      </c>
      <c r="F1081" s="42">
        <f t="shared" si="101"/>
        <v>1.3508176001263923</v>
      </c>
      <c r="G1081" s="42">
        <f t="shared" si="102"/>
        <v>-0.21328698949364089</v>
      </c>
      <c r="H1081" s="42">
        <f t="shared" si="103"/>
        <v>0.15789473684210525</v>
      </c>
      <c r="I1081" s="42">
        <f t="shared" si="98"/>
        <v>8</v>
      </c>
      <c r="J1081" s="42">
        <f t="shared" si="99"/>
        <v>2</v>
      </c>
      <c r="K1081" s="42">
        <f t="shared" si="100"/>
        <v>1</v>
      </c>
    </row>
    <row r="1082" spans="1:11" x14ac:dyDescent="0.25">
      <c r="A1082" s="45" t="s">
        <v>1054</v>
      </c>
      <c r="B1082" s="42">
        <v>12832</v>
      </c>
      <c r="C1082" s="42">
        <v>12843</v>
      </c>
      <c r="D1082" s="42">
        <v>12735</v>
      </c>
      <c r="E1082" s="42">
        <v>12774</v>
      </c>
      <c r="F1082" s="42">
        <f t="shared" si="101"/>
        <v>0.84164588528678297</v>
      </c>
      <c r="G1082" s="42">
        <f t="shared" si="102"/>
        <v>-0.45199501246882795</v>
      </c>
      <c r="H1082" s="42">
        <f t="shared" si="103"/>
        <v>0.53703703703703709</v>
      </c>
      <c r="I1082" s="42">
        <f t="shared" si="98"/>
        <v>5</v>
      </c>
      <c r="J1082" s="42">
        <f t="shared" si="99"/>
        <v>6</v>
      </c>
      <c r="K1082" s="42">
        <f t="shared" si="100"/>
        <v>2</v>
      </c>
    </row>
    <row r="1083" spans="1:11" x14ac:dyDescent="0.25">
      <c r="A1083" s="45" t="s">
        <v>1055</v>
      </c>
      <c r="B1083" s="42">
        <v>12783</v>
      </c>
      <c r="C1083" s="42">
        <v>12837</v>
      </c>
      <c r="D1083" s="42">
        <v>12760</v>
      </c>
      <c r="E1083" s="42">
        <v>12832</v>
      </c>
      <c r="F1083" s="42">
        <f t="shared" si="101"/>
        <v>0.60236251271219587</v>
      </c>
      <c r="G1083" s="42">
        <f t="shared" si="102"/>
        <v>0.38332159899867013</v>
      </c>
      <c r="H1083" s="42">
        <f t="shared" si="103"/>
        <v>0.63636363636363646</v>
      </c>
      <c r="I1083" s="42">
        <f t="shared" si="98"/>
        <v>3</v>
      </c>
      <c r="J1083" s="42">
        <f t="shared" si="99"/>
        <v>7</v>
      </c>
      <c r="K1083" s="42">
        <f t="shared" si="100"/>
        <v>3</v>
      </c>
    </row>
    <row r="1084" spans="1:11" x14ac:dyDescent="0.25">
      <c r="A1084" s="45" t="s">
        <v>1056</v>
      </c>
      <c r="B1084" s="42">
        <v>12909</v>
      </c>
      <c r="C1084" s="42">
        <v>12957</v>
      </c>
      <c r="D1084" s="42">
        <v>12870</v>
      </c>
      <c r="E1084" s="42">
        <v>12881</v>
      </c>
      <c r="F1084" s="42">
        <f t="shared" si="101"/>
        <v>0.67394840808738088</v>
      </c>
      <c r="G1084" s="42">
        <f t="shared" si="102"/>
        <v>-0.21690293593616855</v>
      </c>
      <c r="H1084" s="42">
        <f t="shared" si="103"/>
        <v>0.32183908045977011</v>
      </c>
      <c r="I1084" s="42">
        <f t="shared" si="98"/>
        <v>3</v>
      </c>
      <c r="J1084" s="42">
        <f t="shared" si="99"/>
        <v>4</v>
      </c>
      <c r="K1084" s="42">
        <f t="shared" si="100"/>
        <v>2</v>
      </c>
    </row>
    <row r="1085" spans="1:11" x14ac:dyDescent="0.25">
      <c r="A1085" s="45" t="s">
        <v>1057</v>
      </c>
      <c r="B1085" s="42">
        <v>12845</v>
      </c>
      <c r="C1085" s="42">
        <v>12985</v>
      </c>
      <c r="D1085" s="42">
        <v>12840</v>
      </c>
      <c r="E1085" s="42">
        <v>12943</v>
      </c>
      <c r="F1085" s="42">
        <f t="shared" si="101"/>
        <v>1.1288439081354613</v>
      </c>
      <c r="G1085" s="42">
        <f t="shared" si="102"/>
        <v>0.76294277929155307</v>
      </c>
      <c r="H1085" s="42">
        <f t="shared" si="103"/>
        <v>0.67586206896551715</v>
      </c>
      <c r="I1085" s="42">
        <f t="shared" si="98"/>
        <v>7</v>
      </c>
      <c r="J1085" s="42">
        <f t="shared" si="99"/>
        <v>7</v>
      </c>
      <c r="K1085" s="42">
        <f t="shared" si="100"/>
        <v>4</v>
      </c>
    </row>
    <row r="1086" spans="1:11" x14ac:dyDescent="0.25">
      <c r="A1086" s="45" t="s">
        <v>1058</v>
      </c>
      <c r="B1086" s="42">
        <v>12795</v>
      </c>
      <c r="C1086" s="42">
        <v>12818</v>
      </c>
      <c r="D1086" s="42">
        <v>12767</v>
      </c>
      <c r="E1086" s="42">
        <v>12794</v>
      </c>
      <c r="F1086" s="42">
        <f t="shared" si="101"/>
        <v>0.39859320046893315</v>
      </c>
      <c r="G1086" s="42">
        <f t="shared" si="102"/>
        <v>-7.8155529503712382E-3</v>
      </c>
      <c r="H1086" s="42">
        <f t="shared" si="103"/>
        <v>1.9607843137254902E-2</v>
      </c>
      <c r="I1086" s="42">
        <f t="shared" si="98"/>
        <v>1</v>
      </c>
      <c r="J1086" s="42">
        <f t="shared" si="99"/>
        <v>1</v>
      </c>
      <c r="K1086" s="42">
        <f t="shared" si="100"/>
        <v>2</v>
      </c>
    </row>
    <row r="1087" spans="1:11" x14ac:dyDescent="0.25">
      <c r="A1087" s="45" t="s">
        <v>1059</v>
      </c>
      <c r="B1087" s="42">
        <v>12656</v>
      </c>
      <c r="C1087" s="42">
        <v>12679</v>
      </c>
      <c r="D1087" s="42">
        <v>12582</v>
      </c>
      <c r="E1087" s="42">
        <v>12634</v>
      </c>
      <c r="F1087" s="42">
        <f t="shared" si="101"/>
        <v>0.76643489254108721</v>
      </c>
      <c r="G1087" s="42">
        <f t="shared" si="102"/>
        <v>-0.1738305941845765</v>
      </c>
      <c r="H1087" s="42">
        <f t="shared" si="103"/>
        <v>0.22680412371134023</v>
      </c>
      <c r="I1087" s="42">
        <f t="shared" si="98"/>
        <v>4</v>
      </c>
      <c r="J1087" s="42">
        <f t="shared" si="99"/>
        <v>3</v>
      </c>
      <c r="K1087" s="42">
        <f t="shared" si="100"/>
        <v>2</v>
      </c>
    </row>
    <row r="1088" spans="1:11" x14ac:dyDescent="0.25">
      <c r="A1088" s="45" t="s">
        <v>1060</v>
      </c>
      <c r="B1088" s="42">
        <v>12711</v>
      </c>
      <c r="C1088" s="42">
        <v>12736</v>
      </c>
      <c r="D1088" s="42">
        <v>12592</v>
      </c>
      <c r="E1088" s="42">
        <v>12622</v>
      </c>
      <c r="F1088" s="42">
        <f t="shared" si="101"/>
        <v>1.1328770356384235</v>
      </c>
      <c r="G1088" s="42">
        <f t="shared" si="102"/>
        <v>-0.70018094563763666</v>
      </c>
      <c r="H1088" s="42">
        <f t="shared" si="103"/>
        <v>0.61805555555555547</v>
      </c>
      <c r="I1088" s="42">
        <f t="shared" si="98"/>
        <v>7</v>
      </c>
      <c r="J1088" s="42">
        <f t="shared" si="99"/>
        <v>7</v>
      </c>
      <c r="K1088" s="42">
        <f t="shared" si="100"/>
        <v>4</v>
      </c>
    </row>
    <row r="1089" spans="1:11" x14ac:dyDescent="0.25">
      <c r="A1089" s="45" t="s">
        <v>1061</v>
      </c>
      <c r="B1089" s="42">
        <v>12574</v>
      </c>
      <c r="C1089" s="42">
        <v>12688</v>
      </c>
      <c r="D1089" s="42">
        <v>12568</v>
      </c>
      <c r="E1089" s="42">
        <v>12675</v>
      </c>
      <c r="F1089" s="42">
        <f t="shared" si="101"/>
        <v>0.9543502465404804</v>
      </c>
      <c r="G1089" s="42">
        <f t="shared" si="102"/>
        <v>0.80324479083823763</v>
      </c>
      <c r="H1089" s="42">
        <f t="shared" si="103"/>
        <v>0.84166666666666667</v>
      </c>
      <c r="I1089" s="42">
        <f t="shared" si="98"/>
        <v>5</v>
      </c>
      <c r="J1089" s="42">
        <f t="shared" si="99"/>
        <v>9</v>
      </c>
      <c r="K1089" s="42">
        <f t="shared" si="100"/>
        <v>3</v>
      </c>
    </row>
    <row r="1090" spans="1:11" x14ac:dyDescent="0.25">
      <c r="A1090" s="45" t="s">
        <v>1062</v>
      </c>
      <c r="B1090" s="42">
        <v>12681</v>
      </c>
      <c r="C1090" s="42">
        <v>12699</v>
      </c>
      <c r="D1090" s="42">
        <v>12530</v>
      </c>
      <c r="E1090" s="42">
        <v>12541</v>
      </c>
      <c r="F1090" s="42">
        <f t="shared" si="101"/>
        <v>1.3327024682596009</v>
      </c>
      <c r="G1090" s="42">
        <f t="shared" si="102"/>
        <v>-1.1040138790316223</v>
      </c>
      <c r="H1090" s="42">
        <f t="shared" si="103"/>
        <v>0.82840236686390545</v>
      </c>
      <c r="I1090" s="42">
        <f t="shared" si="98"/>
        <v>8</v>
      </c>
      <c r="J1090" s="42">
        <f t="shared" si="99"/>
        <v>9</v>
      </c>
      <c r="K1090" s="42">
        <f t="shared" si="100"/>
        <v>4</v>
      </c>
    </row>
    <row r="1091" spans="1:11" x14ac:dyDescent="0.25">
      <c r="A1091" s="45" t="s">
        <v>1063</v>
      </c>
      <c r="B1091" s="42">
        <v>12561</v>
      </c>
      <c r="C1091" s="42">
        <v>12656</v>
      </c>
      <c r="D1091" s="42">
        <v>12537</v>
      </c>
      <c r="E1091" s="42">
        <v>12636</v>
      </c>
      <c r="F1091" s="42">
        <f t="shared" si="101"/>
        <v>0.94737680121009471</v>
      </c>
      <c r="G1091" s="42">
        <f t="shared" si="102"/>
        <v>0.59708621925005978</v>
      </c>
      <c r="H1091" s="42">
        <f t="shared" si="103"/>
        <v>0.63025210084033623</v>
      </c>
      <c r="I1091" s="42">
        <f t="shared" ref="I1091:I1154" si="104">VLOOKUP(_xlfn.PERCENTRANK.EXC(F$4:F$1200,F1091),$M$4:$O$13,3,TRUE)</f>
        <v>5</v>
      </c>
      <c r="J1091" s="42">
        <f t="shared" ref="J1091:J1154" si="105">VLOOKUP(H1091,$M$17:$O$26,3,TRUE)</f>
        <v>7</v>
      </c>
      <c r="K1091" s="42">
        <f t="shared" ref="K1091:K1154" si="106">IF(I1091&gt;=$O$3,IF(J1091&gt;=$O$16,4,1),IF(J1091&gt;=$O$16,3,2))</f>
        <v>3</v>
      </c>
    </row>
    <row r="1092" spans="1:11" x14ac:dyDescent="0.25">
      <c r="A1092" s="45" t="s">
        <v>1064</v>
      </c>
      <c r="B1092" s="42">
        <v>12607</v>
      </c>
      <c r="C1092" s="42">
        <v>12671</v>
      </c>
      <c r="D1092" s="42">
        <v>12497</v>
      </c>
      <c r="E1092" s="42">
        <v>12581</v>
      </c>
      <c r="F1092" s="42">
        <f t="shared" ref="F1092:F1155" si="107">ABS(C1092-D1092)/B1092*100</f>
        <v>1.3801856111683986</v>
      </c>
      <c r="G1092" s="42">
        <f t="shared" ref="G1092:G1155" si="108">(E1092-B1092)/B1092*100</f>
        <v>-0.20623463155389865</v>
      </c>
      <c r="H1092" s="42">
        <f t="shared" ref="H1092:H1155" si="109">ABS(G1092/F1092)</f>
        <v>0.14942528735632185</v>
      </c>
      <c r="I1092" s="42">
        <f t="shared" si="104"/>
        <v>8</v>
      </c>
      <c r="J1092" s="42">
        <f t="shared" si="105"/>
        <v>2</v>
      </c>
      <c r="K1092" s="42">
        <f t="shared" si="106"/>
        <v>1</v>
      </c>
    </row>
    <row r="1093" spans="1:11" x14ac:dyDescent="0.25">
      <c r="A1093" s="45" t="s">
        <v>1065</v>
      </c>
      <c r="B1093" s="42">
        <v>12745</v>
      </c>
      <c r="C1093" s="42">
        <v>12758</v>
      </c>
      <c r="D1093" s="42">
        <v>12484</v>
      </c>
      <c r="E1093" s="42">
        <v>12580</v>
      </c>
      <c r="F1093" s="42">
        <f t="shared" si="107"/>
        <v>2.1498626912514713</v>
      </c>
      <c r="G1093" s="42">
        <f t="shared" si="108"/>
        <v>-1.2946253432718713</v>
      </c>
      <c r="H1093" s="42">
        <f t="shared" si="109"/>
        <v>0.6021897810218978</v>
      </c>
      <c r="I1093" s="42">
        <f t="shared" si="104"/>
        <v>10</v>
      </c>
      <c r="J1093" s="42">
        <f t="shared" si="105"/>
        <v>7</v>
      </c>
      <c r="K1093" s="42">
        <f t="shared" si="106"/>
        <v>4</v>
      </c>
    </row>
    <row r="1094" spans="1:11" x14ac:dyDescent="0.25">
      <c r="A1094" s="45" t="s">
        <v>1066</v>
      </c>
      <c r="B1094" s="42">
        <v>12691</v>
      </c>
      <c r="C1094" s="42">
        <v>12797</v>
      </c>
      <c r="D1094" s="42">
        <v>12650</v>
      </c>
      <c r="E1094" s="42">
        <v>12769</v>
      </c>
      <c r="F1094" s="42">
        <f t="shared" si="107"/>
        <v>1.1583011583011582</v>
      </c>
      <c r="G1094" s="42">
        <f t="shared" si="108"/>
        <v>0.61460877787408397</v>
      </c>
      <c r="H1094" s="42">
        <f t="shared" si="109"/>
        <v>0.53061224489795922</v>
      </c>
      <c r="I1094" s="42">
        <f t="shared" si="104"/>
        <v>7</v>
      </c>
      <c r="J1094" s="42">
        <f t="shared" si="105"/>
        <v>6</v>
      </c>
      <c r="K1094" s="42">
        <f t="shared" si="106"/>
        <v>1</v>
      </c>
    </row>
    <row r="1095" spans="1:11" x14ac:dyDescent="0.25">
      <c r="A1095" s="45" t="s">
        <v>1067</v>
      </c>
      <c r="B1095" s="42">
        <v>12694</v>
      </c>
      <c r="C1095" s="42">
        <v>12738</v>
      </c>
      <c r="D1095" s="42">
        <v>12665</v>
      </c>
      <c r="E1095" s="42">
        <v>12736</v>
      </c>
      <c r="F1095" s="42">
        <f t="shared" si="107"/>
        <v>0.57507483850638097</v>
      </c>
      <c r="G1095" s="42">
        <f t="shared" si="108"/>
        <v>0.33086497557901368</v>
      </c>
      <c r="H1095" s="42">
        <f t="shared" si="109"/>
        <v>0.57534246575342463</v>
      </c>
      <c r="I1095" s="42">
        <f t="shared" si="104"/>
        <v>2</v>
      </c>
      <c r="J1095" s="42">
        <f t="shared" si="105"/>
        <v>6</v>
      </c>
      <c r="K1095" s="42">
        <f t="shared" si="106"/>
        <v>2</v>
      </c>
    </row>
    <row r="1096" spans="1:11" x14ac:dyDescent="0.25">
      <c r="A1096" s="45" t="s">
        <v>1068</v>
      </c>
      <c r="B1096" s="42">
        <v>12567</v>
      </c>
      <c r="C1096" s="42">
        <v>12587</v>
      </c>
      <c r="D1096" s="42">
        <v>12476</v>
      </c>
      <c r="E1096" s="42">
        <v>12550</v>
      </c>
      <c r="F1096" s="42">
        <f t="shared" si="107"/>
        <v>0.88326569587013604</v>
      </c>
      <c r="G1096" s="42">
        <f t="shared" si="108"/>
        <v>-0.13527492639452535</v>
      </c>
      <c r="H1096" s="42">
        <f t="shared" si="109"/>
        <v>0.15315315315315317</v>
      </c>
      <c r="I1096" s="42">
        <f t="shared" si="104"/>
        <v>5</v>
      </c>
      <c r="J1096" s="42">
        <f t="shared" si="105"/>
        <v>2</v>
      </c>
      <c r="K1096" s="42">
        <f t="shared" si="106"/>
        <v>2</v>
      </c>
    </row>
    <row r="1097" spans="1:11" x14ac:dyDescent="0.25">
      <c r="A1097" s="45" t="s">
        <v>1069</v>
      </c>
      <c r="B1097" s="42">
        <v>12686</v>
      </c>
      <c r="C1097" s="42">
        <v>12739</v>
      </c>
      <c r="D1097" s="42">
        <v>12643</v>
      </c>
      <c r="E1097" s="42">
        <v>12732</v>
      </c>
      <c r="F1097" s="42">
        <f t="shared" si="107"/>
        <v>0.75673971306952548</v>
      </c>
      <c r="G1097" s="42">
        <f t="shared" si="108"/>
        <v>0.36260444584581425</v>
      </c>
      <c r="H1097" s="42">
        <f t="shared" si="109"/>
        <v>0.47916666666666663</v>
      </c>
      <c r="I1097" s="42">
        <f t="shared" si="104"/>
        <v>4</v>
      </c>
      <c r="J1097" s="42">
        <f t="shared" si="105"/>
        <v>5</v>
      </c>
      <c r="K1097" s="42">
        <f t="shared" si="106"/>
        <v>2</v>
      </c>
    </row>
    <row r="1098" spans="1:11" x14ac:dyDescent="0.25">
      <c r="A1098" s="45" t="s">
        <v>1070</v>
      </c>
      <c r="B1098" s="42">
        <v>12765</v>
      </c>
      <c r="C1098" s="42">
        <v>12810</v>
      </c>
      <c r="D1098" s="42">
        <v>12661</v>
      </c>
      <c r="E1098" s="42">
        <v>12728</v>
      </c>
      <c r="F1098" s="42">
        <f t="shared" si="107"/>
        <v>1.1672542107324717</v>
      </c>
      <c r="G1098" s="42">
        <f t="shared" si="108"/>
        <v>-0.28985507246376813</v>
      </c>
      <c r="H1098" s="42">
        <f t="shared" si="109"/>
        <v>0.24832214765100669</v>
      </c>
      <c r="I1098" s="42">
        <f t="shared" si="104"/>
        <v>7</v>
      </c>
      <c r="J1098" s="42">
        <f t="shared" si="105"/>
        <v>3</v>
      </c>
      <c r="K1098" s="42">
        <f t="shared" si="106"/>
        <v>1</v>
      </c>
    </row>
    <row r="1099" spans="1:11" x14ac:dyDescent="0.25">
      <c r="A1099" s="45" t="s">
        <v>1071</v>
      </c>
      <c r="B1099" s="42">
        <v>12796</v>
      </c>
      <c r="C1099" s="42">
        <v>12884</v>
      </c>
      <c r="D1099" s="42">
        <v>12781</v>
      </c>
      <c r="E1099" s="42">
        <v>12863</v>
      </c>
      <c r="F1099" s="42">
        <f t="shared" si="107"/>
        <v>0.80493904345107847</v>
      </c>
      <c r="G1099" s="42">
        <f t="shared" si="108"/>
        <v>0.52360112535167236</v>
      </c>
      <c r="H1099" s="42">
        <f t="shared" si="109"/>
        <v>0.65048543689320382</v>
      </c>
      <c r="I1099" s="42">
        <f t="shared" si="104"/>
        <v>5</v>
      </c>
      <c r="J1099" s="42">
        <f t="shared" si="105"/>
        <v>7</v>
      </c>
      <c r="K1099" s="42">
        <f t="shared" si="106"/>
        <v>3</v>
      </c>
    </row>
    <row r="1100" spans="1:11" x14ac:dyDescent="0.25">
      <c r="A1100" s="45" t="s">
        <v>1072</v>
      </c>
      <c r="B1100" s="42">
        <v>12736</v>
      </c>
      <c r="C1100" s="42">
        <v>12762</v>
      </c>
      <c r="D1100" s="42">
        <v>12706</v>
      </c>
      <c r="E1100" s="42">
        <v>12726</v>
      </c>
      <c r="F1100" s="42">
        <f t="shared" si="107"/>
        <v>0.43969849246231157</v>
      </c>
      <c r="G1100" s="42">
        <f t="shared" si="108"/>
        <v>-7.8517587939698499E-2</v>
      </c>
      <c r="H1100" s="42">
        <f t="shared" si="109"/>
        <v>0.17857142857142858</v>
      </c>
      <c r="I1100" s="42">
        <f t="shared" si="104"/>
        <v>1</v>
      </c>
      <c r="J1100" s="42">
        <f t="shared" si="105"/>
        <v>2</v>
      </c>
      <c r="K1100" s="42">
        <f t="shared" si="106"/>
        <v>2</v>
      </c>
    </row>
    <row r="1101" spans="1:11" x14ac:dyDescent="0.25">
      <c r="A1101" s="45" t="s">
        <v>1073</v>
      </c>
      <c r="B1101" s="42">
        <v>12631</v>
      </c>
      <c r="C1101" s="42">
        <v>12676</v>
      </c>
      <c r="D1101" s="42">
        <v>12574</v>
      </c>
      <c r="E1101" s="42">
        <v>12630</v>
      </c>
      <c r="F1101" s="42">
        <f t="shared" si="107"/>
        <v>0.80753701211305517</v>
      </c>
      <c r="G1101" s="42">
        <f t="shared" si="108"/>
        <v>-7.9170295305201494E-3</v>
      </c>
      <c r="H1101" s="42">
        <f t="shared" si="109"/>
        <v>9.8039215686274526E-3</v>
      </c>
      <c r="I1101" s="42">
        <f t="shared" si="104"/>
        <v>5</v>
      </c>
      <c r="J1101" s="42">
        <f t="shared" si="105"/>
        <v>1</v>
      </c>
      <c r="K1101" s="42">
        <f t="shared" si="106"/>
        <v>2</v>
      </c>
    </row>
    <row r="1102" spans="1:11" x14ac:dyDescent="0.25">
      <c r="A1102" s="45" t="s">
        <v>1074</v>
      </c>
      <c r="B1102" s="42">
        <v>12561</v>
      </c>
      <c r="C1102" s="42">
        <v>12565</v>
      </c>
      <c r="D1102" s="42">
        <v>12464</v>
      </c>
      <c r="E1102" s="42">
        <v>12552</v>
      </c>
      <c r="F1102" s="42">
        <f t="shared" si="107"/>
        <v>0.80407610859008039</v>
      </c>
      <c r="G1102" s="42">
        <f t="shared" si="108"/>
        <v>-7.1650346310007176E-2</v>
      </c>
      <c r="H1102" s="42">
        <f t="shared" si="109"/>
        <v>8.9108910891089119E-2</v>
      </c>
      <c r="I1102" s="42">
        <f t="shared" si="104"/>
        <v>5</v>
      </c>
      <c r="J1102" s="42">
        <f t="shared" si="105"/>
        <v>1</v>
      </c>
      <c r="K1102" s="42">
        <f t="shared" si="106"/>
        <v>2</v>
      </c>
    </row>
    <row r="1103" spans="1:11" x14ac:dyDescent="0.25">
      <c r="A1103" s="45" t="s">
        <v>1075</v>
      </c>
      <c r="B1103" s="42">
        <v>12295</v>
      </c>
      <c r="C1103" s="42">
        <v>12433</v>
      </c>
      <c r="D1103" s="42">
        <v>12252</v>
      </c>
      <c r="E1103" s="42">
        <v>12425</v>
      </c>
      <c r="F1103" s="42">
        <f t="shared" si="107"/>
        <v>1.4721431476209841</v>
      </c>
      <c r="G1103" s="42">
        <f t="shared" si="108"/>
        <v>1.0573403822692151</v>
      </c>
      <c r="H1103" s="42">
        <f t="shared" si="109"/>
        <v>0.71823204419889508</v>
      </c>
      <c r="I1103" s="42">
        <f t="shared" si="104"/>
        <v>8</v>
      </c>
      <c r="J1103" s="42">
        <f t="shared" si="105"/>
        <v>8</v>
      </c>
      <c r="K1103" s="42">
        <f t="shared" si="106"/>
        <v>4</v>
      </c>
    </row>
    <row r="1104" spans="1:11" x14ac:dyDescent="0.25">
      <c r="A1104" s="45" t="s">
        <v>1076</v>
      </c>
      <c r="B1104" s="42">
        <v>12741</v>
      </c>
      <c r="C1104" s="42">
        <v>12777</v>
      </c>
      <c r="D1104" s="42">
        <v>12700</v>
      </c>
      <c r="E1104" s="42">
        <v>12719</v>
      </c>
      <c r="F1104" s="42">
        <f t="shared" si="107"/>
        <v>0.60434816733380425</v>
      </c>
      <c r="G1104" s="42">
        <f t="shared" si="108"/>
        <v>-0.1726709049525155</v>
      </c>
      <c r="H1104" s="42">
        <f t="shared" si="109"/>
        <v>0.2857142857142857</v>
      </c>
      <c r="I1104" s="42">
        <f t="shared" si="104"/>
        <v>3</v>
      </c>
      <c r="J1104" s="42">
        <f t="shared" si="105"/>
        <v>3</v>
      </c>
      <c r="K1104" s="42">
        <f t="shared" si="106"/>
        <v>2</v>
      </c>
    </row>
    <row r="1105" spans="1:11" x14ac:dyDescent="0.25">
      <c r="A1105" s="45" t="s">
        <v>1077</v>
      </c>
      <c r="B1105" s="42">
        <v>12855</v>
      </c>
      <c r="C1105" s="42">
        <v>12920</v>
      </c>
      <c r="D1105" s="42">
        <v>12852</v>
      </c>
      <c r="E1105" s="42">
        <v>12900</v>
      </c>
      <c r="F1105" s="42">
        <f t="shared" si="107"/>
        <v>0.52897705173084397</v>
      </c>
      <c r="G1105" s="42">
        <f t="shared" si="108"/>
        <v>0.3500583430571762</v>
      </c>
      <c r="H1105" s="42">
        <f t="shared" si="109"/>
        <v>0.66176470588235303</v>
      </c>
      <c r="I1105" s="42">
        <f t="shared" si="104"/>
        <v>2</v>
      </c>
      <c r="J1105" s="42">
        <f t="shared" si="105"/>
        <v>7</v>
      </c>
      <c r="K1105" s="42">
        <f t="shared" si="106"/>
        <v>3</v>
      </c>
    </row>
    <row r="1106" spans="1:11" x14ac:dyDescent="0.25">
      <c r="A1106" s="45" t="s">
        <v>1078</v>
      </c>
      <c r="B1106" s="42">
        <v>12980</v>
      </c>
      <c r="C1106" s="42">
        <v>13029</v>
      </c>
      <c r="D1106" s="42">
        <v>12943</v>
      </c>
      <c r="E1106" s="42">
        <v>12983</v>
      </c>
      <c r="F1106" s="42">
        <f t="shared" si="107"/>
        <v>0.66255778120184905</v>
      </c>
      <c r="G1106" s="42">
        <f t="shared" si="108"/>
        <v>2.3112480739599383E-2</v>
      </c>
      <c r="H1106" s="42">
        <f t="shared" si="109"/>
        <v>3.4883720930232558E-2</v>
      </c>
      <c r="I1106" s="42">
        <f t="shared" si="104"/>
        <v>3</v>
      </c>
      <c r="J1106" s="42">
        <f t="shared" si="105"/>
        <v>1</v>
      </c>
      <c r="K1106" s="42">
        <f t="shared" si="106"/>
        <v>2</v>
      </c>
    </row>
    <row r="1107" spans="1:11" x14ac:dyDescent="0.25">
      <c r="A1107" s="45" t="s">
        <v>1079</v>
      </c>
      <c r="B1107" s="42">
        <v>12789</v>
      </c>
      <c r="C1107" s="42">
        <v>12799</v>
      </c>
      <c r="D1107" s="42">
        <v>12747</v>
      </c>
      <c r="E1107" s="42">
        <v>12761</v>
      </c>
      <c r="F1107" s="42">
        <f t="shared" si="107"/>
        <v>0.40659942137774652</v>
      </c>
      <c r="G1107" s="42">
        <f t="shared" si="108"/>
        <v>-0.21893814997263275</v>
      </c>
      <c r="H1107" s="42">
        <f t="shared" si="109"/>
        <v>0.53846153846153844</v>
      </c>
      <c r="I1107" s="42">
        <f t="shared" si="104"/>
        <v>1</v>
      </c>
      <c r="J1107" s="42">
        <f t="shared" si="105"/>
        <v>6</v>
      </c>
      <c r="K1107" s="42">
        <f t="shared" si="106"/>
        <v>2</v>
      </c>
    </row>
    <row r="1108" spans="1:11" x14ac:dyDescent="0.25">
      <c r="A1108" s="45" t="s">
        <v>1080</v>
      </c>
      <c r="B1108" s="42">
        <v>12733</v>
      </c>
      <c r="C1108" s="42">
        <v>12742</v>
      </c>
      <c r="D1108" s="42">
        <v>12658</v>
      </c>
      <c r="E1108" s="42">
        <v>12706</v>
      </c>
      <c r="F1108" s="42">
        <f t="shared" si="107"/>
        <v>0.65970313358988453</v>
      </c>
      <c r="G1108" s="42">
        <f t="shared" si="108"/>
        <v>-0.21204743579674862</v>
      </c>
      <c r="H1108" s="42">
        <f t="shared" si="109"/>
        <v>0.32142857142857145</v>
      </c>
      <c r="I1108" s="42">
        <f t="shared" si="104"/>
        <v>3</v>
      </c>
      <c r="J1108" s="42">
        <f t="shared" si="105"/>
        <v>4</v>
      </c>
      <c r="K1108" s="42">
        <f t="shared" si="106"/>
        <v>2</v>
      </c>
    </row>
    <row r="1109" spans="1:11" x14ac:dyDescent="0.25">
      <c r="A1109" s="45" t="s">
        <v>1081</v>
      </c>
      <c r="B1109" s="42">
        <v>12700</v>
      </c>
      <c r="C1109" s="42">
        <v>12822</v>
      </c>
      <c r="D1109" s="42">
        <v>12700</v>
      </c>
      <c r="E1109" s="42">
        <v>12787</v>
      </c>
      <c r="F1109" s="42">
        <f t="shared" si="107"/>
        <v>0.96062992125984259</v>
      </c>
      <c r="G1109" s="42">
        <f t="shared" si="108"/>
        <v>0.68503937007874016</v>
      </c>
      <c r="H1109" s="42">
        <f t="shared" si="109"/>
        <v>0.71311475409836056</v>
      </c>
      <c r="I1109" s="42">
        <f t="shared" si="104"/>
        <v>5</v>
      </c>
      <c r="J1109" s="42">
        <f t="shared" si="105"/>
        <v>8</v>
      </c>
      <c r="K1109" s="42">
        <f t="shared" si="106"/>
        <v>3</v>
      </c>
    </row>
    <row r="1110" spans="1:11" x14ac:dyDescent="0.25">
      <c r="A1110" s="45" t="s">
        <v>1082</v>
      </c>
      <c r="B1110" s="42">
        <v>12708</v>
      </c>
      <c r="C1110" s="42">
        <v>12783</v>
      </c>
      <c r="D1110" s="42">
        <v>12670</v>
      </c>
      <c r="E1110" s="42">
        <v>12698</v>
      </c>
      <c r="F1110" s="42">
        <f t="shared" si="107"/>
        <v>0.88920365124331124</v>
      </c>
      <c r="G1110" s="42">
        <f t="shared" si="108"/>
        <v>-7.8690588605602768E-2</v>
      </c>
      <c r="H1110" s="42">
        <f t="shared" si="109"/>
        <v>8.8495575221238937E-2</v>
      </c>
      <c r="I1110" s="42">
        <f t="shared" si="104"/>
        <v>5</v>
      </c>
      <c r="J1110" s="42">
        <f t="shared" si="105"/>
        <v>1</v>
      </c>
      <c r="K1110" s="42">
        <f t="shared" si="106"/>
        <v>2</v>
      </c>
    </row>
    <row r="1111" spans="1:11" x14ac:dyDescent="0.25">
      <c r="A1111" s="45" t="s">
        <v>1083</v>
      </c>
      <c r="B1111" s="42">
        <v>12844</v>
      </c>
      <c r="C1111" s="42">
        <v>12853</v>
      </c>
      <c r="D1111" s="42">
        <v>12762</v>
      </c>
      <c r="E1111" s="42">
        <v>12819</v>
      </c>
      <c r="F1111" s="42">
        <f t="shared" si="107"/>
        <v>0.708502024291498</v>
      </c>
      <c r="G1111" s="42">
        <f t="shared" si="108"/>
        <v>-0.19464341326689505</v>
      </c>
      <c r="H1111" s="42">
        <f t="shared" si="109"/>
        <v>0.27472527472527469</v>
      </c>
      <c r="I1111" s="42">
        <f t="shared" si="104"/>
        <v>4</v>
      </c>
      <c r="J1111" s="42">
        <f t="shared" si="105"/>
        <v>3</v>
      </c>
      <c r="K1111" s="42">
        <f t="shared" si="106"/>
        <v>2</v>
      </c>
    </row>
    <row r="1112" spans="1:11" x14ac:dyDescent="0.25">
      <c r="A1112" s="45" t="s">
        <v>1084</v>
      </c>
      <c r="B1112" s="42">
        <v>12759</v>
      </c>
      <c r="C1112" s="42">
        <v>12794</v>
      </c>
      <c r="D1112" s="42">
        <v>12724</v>
      </c>
      <c r="E1112" s="42">
        <v>12780</v>
      </c>
      <c r="F1112" s="42">
        <f t="shared" si="107"/>
        <v>0.5486323379575202</v>
      </c>
      <c r="G1112" s="42">
        <f t="shared" si="108"/>
        <v>0.16458970138725607</v>
      </c>
      <c r="H1112" s="42">
        <f t="shared" si="109"/>
        <v>0.3</v>
      </c>
      <c r="I1112" s="42">
        <f t="shared" si="104"/>
        <v>2</v>
      </c>
      <c r="J1112" s="42">
        <f t="shared" si="105"/>
        <v>4</v>
      </c>
      <c r="K1112" s="42">
        <f t="shared" si="106"/>
        <v>2</v>
      </c>
    </row>
    <row r="1113" spans="1:11" x14ac:dyDescent="0.25">
      <c r="A1113" s="45" t="s">
        <v>1085</v>
      </c>
      <c r="B1113" s="42">
        <v>12836</v>
      </c>
      <c r="C1113" s="42">
        <v>12879</v>
      </c>
      <c r="D1113" s="42">
        <v>12796</v>
      </c>
      <c r="E1113" s="42">
        <v>12863</v>
      </c>
      <c r="F1113" s="42">
        <f t="shared" si="107"/>
        <v>0.64661888438765969</v>
      </c>
      <c r="G1113" s="42">
        <f t="shared" si="108"/>
        <v>0.21034590215020257</v>
      </c>
      <c r="H1113" s="42">
        <f t="shared" si="109"/>
        <v>0.32530120481927716</v>
      </c>
      <c r="I1113" s="42">
        <f t="shared" si="104"/>
        <v>3</v>
      </c>
      <c r="J1113" s="42">
        <f t="shared" si="105"/>
        <v>4</v>
      </c>
      <c r="K1113" s="42">
        <f t="shared" si="106"/>
        <v>2</v>
      </c>
    </row>
    <row r="1114" spans="1:11" x14ac:dyDescent="0.25">
      <c r="A1114" s="45" t="s">
        <v>1086</v>
      </c>
      <c r="B1114" s="42">
        <v>12755</v>
      </c>
      <c r="C1114" s="42">
        <v>12875</v>
      </c>
      <c r="D1114" s="42">
        <v>12753</v>
      </c>
      <c r="E1114" s="42">
        <v>12820</v>
      </c>
      <c r="F1114" s="42">
        <f t="shared" si="107"/>
        <v>0.95648765190121532</v>
      </c>
      <c r="G1114" s="42">
        <f t="shared" si="108"/>
        <v>0.50960407683261466</v>
      </c>
      <c r="H1114" s="42">
        <f t="shared" si="109"/>
        <v>0.53278688524590156</v>
      </c>
      <c r="I1114" s="42">
        <f t="shared" si="104"/>
        <v>5</v>
      </c>
      <c r="J1114" s="42">
        <f t="shared" si="105"/>
        <v>6</v>
      </c>
      <c r="K1114" s="42">
        <f t="shared" si="106"/>
        <v>2</v>
      </c>
    </row>
    <row r="1115" spans="1:11" x14ac:dyDescent="0.25">
      <c r="A1115" s="45" t="s">
        <v>1087</v>
      </c>
      <c r="B1115" s="42">
        <v>12662</v>
      </c>
      <c r="C1115" s="42">
        <v>12698</v>
      </c>
      <c r="D1115" s="42">
        <v>12628</v>
      </c>
      <c r="E1115" s="42">
        <v>12692</v>
      </c>
      <c r="F1115" s="42">
        <f t="shared" si="107"/>
        <v>0.55283525509398201</v>
      </c>
      <c r="G1115" s="42">
        <f t="shared" si="108"/>
        <v>0.23692939504027802</v>
      </c>
      <c r="H1115" s="42">
        <f t="shared" si="109"/>
        <v>0.4285714285714286</v>
      </c>
      <c r="I1115" s="42">
        <f t="shared" si="104"/>
        <v>2</v>
      </c>
      <c r="J1115" s="42">
        <f t="shared" si="105"/>
        <v>5</v>
      </c>
      <c r="K1115" s="42">
        <f t="shared" si="106"/>
        <v>2</v>
      </c>
    </row>
    <row r="1116" spans="1:11" x14ac:dyDescent="0.25">
      <c r="A1116" s="45" t="s">
        <v>1088</v>
      </c>
      <c r="B1116" s="42">
        <v>12425</v>
      </c>
      <c r="C1116" s="42">
        <v>12505</v>
      </c>
      <c r="D1116" s="42">
        <v>12371</v>
      </c>
      <c r="E1116" s="42">
        <v>12493</v>
      </c>
      <c r="F1116" s="42">
        <f t="shared" si="107"/>
        <v>1.0784708249496981</v>
      </c>
      <c r="G1116" s="42">
        <f t="shared" si="108"/>
        <v>0.54728370221327971</v>
      </c>
      <c r="H1116" s="42">
        <f t="shared" si="109"/>
        <v>0.5074626865671642</v>
      </c>
      <c r="I1116" s="42">
        <f t="shared" si="104"/>
        <v>6</v>
      </c>
      <c r="J1116" s="42">
        <f t="shared" si="105"/>
        <v>6</v>
      </c>
      <c r="K1116" s="42">
        <f t="shared" si="106"/>
        <v>1</v>
      </c>
    </row>
    <row r="1117" spans="1:11" x14ac:dyDescent="0.25">
      <c r="A1117" s="45" t="s">
        <v>1089</v>
      </c>
      <c r="B1117" s="42">
        <v>12583</v>
      </c>
      <c r="C1117" s="42">
        <v>12600</v>
      </c>
      <c r="D1117" s="42">
        <v>12455</v>
      </c>
      <c r="E1117" s="42">
        <v>12550</v>
      </c>
      <c r="F1117" s="42">
        <f t="shared" si="107"/>
        <v>1.1523484065803069</v>
      </c>
      <c r="G1117" s="42">
        <f t="shared" si="108"/>
        <v>-0.2622586028768974</v>
      </c>
      <c r="H1117" s="42">
        <f t="shared" si="109"/>
        <v>0.22758620689655168</v>
      </c>
      <c r="I1117" s="42">
        <f t="shared" si="104"/>
        <v>7</v>
      </c>
      <c r="J1117" s="42">
        <f t="shared" si="105"/>
        <v>3</v>
      </c>
      <c r="K1117" s="42">
        <f t="shared" si="106"/>
        <v>1</v>
      </c>
    </row>
    <row r="1118" spans="1:11" x14ac:dyDescent="0.25">
      <c r="A1118" s="45" t="s">
        <v>1090</v>
      </c>
      <c r="B1118" s="42">
        <v>12576</v>
      </c>
      <c r="C1118" s="42">
        <v>12596</v>
      </c>
      <c r="D1118" s="42">
        <v>12434</v>
      </c>
      <c r="E1118" s="42">
        <v>12593</v>
      </c>
      <c r="F1118" s="42">
        <f t="shared" si="107"/>
        <v>1.2881679389312977</v>
      </c>
      <c r="G1118" s="42">
        <f t="shared" si="108"/>
        <v>0.13517811704834604</v>
      </c>
      <c r="H1118" s="42">
        <f t="shared" si="109"/>
        <v>0.10493827160493827</v>
      </c>
      <c r="I1118" s="42">
        <f t="shared" si="104"/>
        <v>8</v>
      </c>
      <c r="J1118" s="42">
        <f t="shared" si="105"/>
        <v>2</v>
      </c>
      <c r="K1118" s="42">
        <f t="shared" si="106"/>
        <v>1</v>
      </c>
    </row>
    <row r="1119" spans="1:11" x14ac:dyDescent="0.25">
      <c r="A1119" s="45" t="s">
        <v>1091</v>
      </c>
      <c r="B1119" s="42">
        <v>12450</v>
      </c>
      <c r="C1119" s="42">
        <v>12656</v>
      </c>
      <c r="D1119" s="42">
        <v>12437</v>
      </c>
      <c r="E1119" s="42">
        <v>12646</v>
      </c>
      <c r="F1119" s="42">
        <f t="shared" si="107"/>
        <v>1.7590361445783131</v>
      </c>
      <c r="G1119" s="42">
        <f t="shared" si="108"/>
        <v>1.5742971887550201</v>
      </c>
      <c r="H1119" s="42">
        <f t="shared" si="109"/>
        <v>0.89497716894977175</v>
      </c>
      <c r="I1119" s="42">
        <f t="shared" si="104"/>
        <v>10</v>
      </c>
      <c r="J1119" s="42">
        <f t="shared" si="105"/>
        <v>9</v>
      </c>
      <c r="K1119" s="42">
        <f t="shared" si="106"/>
        <v>4</v>
      </c>
    </row>
    <row r="1120" spans="1:11" x14ac:dyDescent="0.25">
      <c r="A1120" s="45" t="s">
        <v>1092</v>
      </c>
      <c r="B1120" s="42">
        <v>12458</v>
      </c>
      <c r="C1120" s="42">
        <v>12537</v>
      </c>
      <c r="D1120" s="42">
        <v>12322</v>
      </c>
      <c r="E1120" s="42">
        <v>12396</v>
      </c>
      <c r="F1120" s="42">
        <f t="shared" si="107"/>
        <v>1.725798683576818</v>
      </c>
      <c r="G1120" s="42">
        <f t="shared" si="108"/>
        <v>-0.49767217851982665</v>
      </c>
      <c r="H1120" s="42">
        <f t="shared" si="109"/>
        <v>0.28837209302325584</v>
      </c>
      <c r="I1120" s="42">
        <f t="shared" si="104"/>
        <v>9</v>
      </c>
      <c r="J1120" s="42">
        <f t="shared" si="105"/>
        <v>3</v>
      </c>
      <c r="K1120" s="42">
        <f t="shared" si="106"/>
        <v>1</v>
      </c>
    </row>
    <row r="1121" spans="1:11" x14ac:dyDescent="0.25">
      <c r="A1121" s="45" t="s">
        <v>1093</v>
      </c>
      <c r="B1121" s="42">
        <v>12519</v>
      </c>
      <c r="C1121" s="42">
        <v>12804</v>
      </c>
      <c r="D1121" s="42">
        <v>12481</v>
      </c>
      <c r="E1121" s="42">
        <v>12797</v>
      </c>
      <c r="F1121" s="42">
        <f t="shared" si="107"/>
        <v>2.5800782810128604</v>
      </c>
      <c r="G1121" s="42">
        <f t="shared" si="108"/>
        <v>2.2206246505311928</v>
      </c>
      <c r="H1121" s="42">
        <f t="shared" si="109"/>
        <v>0.86068111455108376</v>
      </c>
      <c r="I1121" s="42">
        <f t="shared" si="104"/>
        <v>10</v>
      </c>
      <c r="J1121" s="42">
        <f t="shared" si="105"/>
        <v>9</v>
      </c>
      <c r="K1121" s="42">
        <f t="shared" si="106"/>
        <v>4</v>
      </c>
    </row>
    <row r="1122" spans="1:11" x14ac:dyDescent="0.25">
      <c r="A1122" s="45" t="s">
        <v>1094</v>
      </c>
      <c r="B1122" s="42">
        <v>12150</v>
      </c>
      <c r="C1122" s="42">
        <v>12410</v>
      </c>
      <c r="D1122" s="42">
        <v>12103</v>
      </c>
      <c r="E1122" s="42">
        <v>12360</v>
      </c>
      <c r="F1122" s="42">
        <f t="shared" si="107"/>
        <v>2.5267489711934159</v>
      </c>
      <c r="G1122" s="42">
        <f t="shared" si="108"/>
        <v>1.728395061728395</v>
      </c>
      <c r="H1122" s="42">
        <f t="shared" si="109"/>
        <v>0.6840390879478826</v>
      </c>
      <c r="I1122" s="42">
        <f t="shared" si="104"/>
        <v>10</v>
      </c>
      <c r="J1122" s="42">
        <f t="shared" si="105"/>
        <v>7</v>
      </c>
      <c r="K1122" s="42">
        <f t="shared" si="106"/>
        <v>4</v>
      </c>
    </row>
    <row r="1123" spans="1:11" x14ac:dyDescent="0.25">
      <c r="A1123" s="45" t="s">
        <v>1095</v>
      </c>
      <c r="B1123" s="42">
        <v>12309</v>
      </c>
      <c r="C1123" s="42">
        <v>12325</v>
      </c>
      <c r="D1123" s="42">
        <v>12150</v>
      </c>
      <c r="E1123" s="42">
        <v>12211</v>
      </c>
      <c r="F1123" s="42">
        <f t="shared" si="107"/>
        <v>1.4217239418311804</v>
      </c>
      <c r="G1123" s="42">
        <f t="shared" si="108"/>
        <v>-0.79616540742546094</v>
      </c>
      <c r="H1123" s="42">
        <f t="shared" si="109"/>
        <v>0.55999999999999994</v>
      </c>
      <c r="I1123" s="42">
        <f t="shared" si="104"/>
        <v>8</v>
      </c>
      <c r="J1123" s="42">
        <f t="shared" si="105"/>
        <v>6</v>
      </c>
      <c r="K1123" s="42">
        <f t="shared" si="106"/>
        <v>1</v>
      </c>
    </row>
    <row r="1124" spans="1:11" x14ac:dyDescent="0.25">
      <c r="A1124" s="45" t="s">
        <v>1096</v>
      </c>
      <c r="B1124" s="42">
        <v>12325</v>
      </c>
      <c r="C1124" s="42">
        <v>12339</v>
      </c>
      <c r="D1124" s="42">
        <v>12263</v>
      </c>
      <c r="E1124" s="42">
        <v>12327</v>
      </c>
      <c r="F1124" s="42">
        <f t="shared" si="107"/>
        <v>0.61663286004056794</v>
      </c>
      <c r="G1124" s="42">
        <f t="shared" si="108"/>
        <v>1.6227180527383367E-2</v>
      </c>
      <c r="H1124" s="42">
        <f t="shared" si="109"/>
        <v>2.6315789473684209E-2</v>
      </c>
      <c r="I1124" s="42">
        <f t="shared" si="104"/>
        <v>3</v>
      </c>
      <c r="J1124" s="42">
        <f t="shared" si="105"/>
        <v>1</v>
      </c>
      <c r="K1124" s="42">
        <f t="shared" si="106"/>
        <v>2</v>
      </c>
    </row>
    <row r="1125" spans="1:11" x14ac:dyDescent="0.25">
      <c r="A1125" s="45" t="s">
        <v>1097</v>
      </c>
      <c r="B1125" s="42">
        <v>12298</v>
      </c>
      <c r="C1125" s="42">
        <v>12369</v>
      </c>
      <c r="D1125" s="42">
        <v>12254</v>
      </c>
      <c r="E1125" s="42">
        <v>12269</v>
      </c>
      <c r="F1125" s="42">
        <f t="shared" si="107"/>
        <v>0.93511140022767925</v>
      </c>
      <c r="G1125" s="42">
        <f t="shared" si="108"/>
        <v>-0.23581070092698</v>
      </c>
      <c r="H1125" s="42">
        <f t="shared" si="109"/>
        <v>0.2521739130434783</v>
      </c>
      <c r="I1125" s="42">
        <f t="shared" si="104"/>
        <v>5</v>
      </c>
      <c r="J1125" s="42">
        <f t="shared" si="105"/>
        <v>3</v>
      </c>
      <c r="K1125" s="42">
        <f t="shared" si="106"/>
        <v>2</v>
      </c>
    </row>
    <row r="1126" spans="1:11" x14ac:dyDescent="0.25">
      <c r="A1126" s="45" t="s">
        <v>1098</v>
      </c>
      <c r="B1126" s="42">
        <v>12029</v>
      </c>
      <c r="C1126" s="42">
        <v>12119</v>
      </c>
      <c r="D1126" s="42">
        <v>12014</v>
      </c>
      <c r="E1126" s="42">
        <v>12107</v>
      </c>
      <c r="F1126" s="42">
        <f t="shared" si="107"/>
        <v>0.87289051458974143</v>
      </c>
      <c r="G1126" s="42">
        <f t="shared" si="108"/>
        <v>0.64843295369523646</v>
      </c>
      <c r="H1126" s="42">
        <f t="shared" si="109"/>
        <v>0.74285714285714277</v>
      </c>
      <c r="I1126" s="42">
        <f t="shared" si="104"/>
        <v>5</v>
      </c>
      <c r="J1126" s="42">
        <f t="shared" si="105"/>
        <v>8</v>
      </c>
      <c r="K1126" s="42">
        <f t="shared" si="106"/>
        <v>3</v>
      </c>
    </row>
    <row r="1127" spans="1:11" x14ac:dyDescent="0.25">
      <c r="A1127" s="45" t="s">
        <v>1099</v>
      </c>
      <c r="B1127" s="42">
        <v>12048</v>
      </c>
      <c r="C1127" s="42">
        <v>12077</v>
      </c>
      <c r="D1127" s="42">
        <v>12027</v>
      </c>
      <c r="E1127" s="42">
        <v>12049</v>
      </c>
      <c r="F1127" s="42">
        <f t="shared" si="107"/>
        <v>0.41500664010624166</v>
      </c>
      <c r="G1127" s="42">
        <f t="shared" si="108"/>
        <v>8.3001328021248336E-3</v>
      </c>
      <c r="H1127" s="42">
        <f t="shared" si="109"/>
        <v>0.02</v>
      </c>
      <c r="I1127" s="42">
        <f t="shared" si="104"/>
        <v>1</v>
      </c>
      <c r="J1127" s="42">
        <f t="shared" si="105"/>
        <v>1</v>
      </c>
      <c r="K1127" s="42">
        <f t="shared" si="106"/>
        <v>2</v>
      </c>
    </row>
    <row r="1128" spans="1:11" x14ac:dyDescent="0.25">
      <c r="A1128" s="45" t="s">
        <v>1100</v>
      </c>
      <c r="B1128" s="42">
        <v>12026</v>
      </c>
      <c r="C1128" s="42">
        <v>12058</v>
      </c>
      <c r="D1128" s="42">
        <v>11973</v>
      </c>
      <c r="E1128" s="42">
        <v>12050</v>
      </c>
      <c r="F1128" s="42">
        <f t="shared" si="107"/>
        <v>0.70680192915350071</v>
      </c>
      <c r="G1128" s="42">
        <f t="shared" si="108"/>
        <v>0.19956760352569433</v>
      </c>
      <c r="H1128" s="42">
        <f t="shared" si="109"/>
        <v>0.28235294117647058</v>
      </c>
      <c r="I1128" s="42">
        <f t="shared" si="104"/>
        <v>4</v>
      </c>
      <c r="J1128" s="42">
        <f t="shared" si="105"/>
        <v>3</v>
      </c>
      <c r="K1128" s="42">
        <f t="shared" si="106"/>
        <v>2</v>
      </c>
    </row>
    <row r="1129" spans="1:11" x14ac:dyDescent="0.25">
      <c r="A1129" s="45" t="s">
        <v>1101</v>
      </c>
      <c r="B1129" s="42">
        <v>12062</v>
      </c>
      <c r="C1129" s="42">
        <v>12128</v>
      </c>
      <c r="D1129" s="42">
        <v>12049</v>
      </c>
      <c r="E1129" s="42">
        <v>12100</v>
      </c>
      <c r="F1129" s="42">
        <f t="shared" si="107"/>
        <v>0.65494942795556288</v>
      </c>
      <c r="G1129" s="42">
        <f t="shared" si="108"/>
        <v>0.3150389653457138</v>
      </c>
      <c r="H1129" s="42">
        <f t="shared" si="109"/>
        <v>0.48101265822784811</v>
      </c>
      <c r="I1129" s="42">
        <f t="shared" si="104"/>
        <v>3</v>
      </c>
      <c r="J1129" s="42">
        <f t="shared" si="105"/>
        <v>5</v>
      </c>
      <c r="K1129" s="42">
        <f t="shared" si="106"/>
        <v>2</v>
      </c>
    </row>
    <row r="1130" spans="1:11" x14ac:dyDescent="0.25">
      <c r="A1130" s="45" t="s">
        <v>1102</v>
      </c>
      <c r="B1130" s="42">
        <v>12206</v>
      </c>
      <c r="C1130" s="42">
        <v>12264</v>
      </c>
      <c r="D1130" s="42">
        <v>12158</v>
      </c>
      <c r="E1130" s="42">
        <v>12262</v>
      </c>
      <c r="F1130" s="42">
        <f t="shared" si="107"/>
        <v>0.86842536457479924</v>
      </c>
      <c r="G1130" s="42">
        <f t="shared" si="108"/>
        <v>0.45879075864329016</v>
      </c>
      <c r="H1130" s="42">
        <f t="shared" si="109"/>
        <v>0.52830188679245282</v>
      </c>
      <c r="I1130" s="42">
        <f t="shared" si="104"/>
        <v>5</v>
      </c>
      <c r="J1130" s="42">
        <f t="shared" si="105"/>
        <v>6</v>
      </c>
      <c r="K1130" s="42">
        <f t="shared" si="106"/>
        <v>2</v>
      </c>
    </row>
    <row r="1131" spans="1:11" x14ac:dyDescent="0.25">
      <c r="A1131" s="45" t="s">
        <v>1103</v>
      </c>
      <c r="B1131" s="42">
        <v>12191</v>
      </c>
      <c r="C1131" s="42">
        <v>12297</v>
      </c>
      <c r="D1131" s="42">
        <v>12135</v>
      </c>
      <c r="E1131" s="42">
        <v>12148</v>
      </c>
      <c r="F1131" s="42">
        <f t="shared" si="107"/>
        <v>1.3288491510130425</v>
      </c>
      <c r="G1131" s="42">
        <f t="shared" si="108"/>
        <v>-0.35271921909605447</v>
      </c>
      <c r="H1131" s="42">
        <f t="shared" si="109"/>
        <v>0.26543209876543211</v>
      </c>
      <c r="I1131" s="42">
        <f t="shared" si="104"/>
        <v>8</v>
      </c>
      <c r="J1131" s="42">
        <f t="shared" si="105"/>
        <v>3</v>
      </c>
      <c r="K1131" s="42">
        <f t="shared" si="106"/>
        <v>1</v>
      </c>
    </row>
    <row r="1132" spans="1:11" x14ac:dyDescent="0.25">
      <c r="A1132" s="45" t="s">
        <v>1104</v>
      </c>
      <c r="B1132" s="42">
        <v>12006</v>
      </c>
      <c r="C1132" s="42">
        <v>12098</v>
      </c>
      <c r="D1132" s="42">
        <v>12002</v>
      </c>
      <c r="E1132" s="42">
        <v>12090</v>
      </c>
      <c r="F1132" s="42">
        <f t="shared" si="107"/>
        <v>0.79960019990004993</v>
      </c>
      <c r="G1132" s="42">
        <f t="shared" si="108"/>
        <v>0.69965017491254378</v>
      </c>
      <c r="H1132" s="42">
        <f t="shared" si="109"/>
        <v>0.87500000000000011</v>
      </c>
      <c r="I1132" s="42">
        <f t="shared" si="104"/>
        <v>5</v>
      </c>
      <c r="J1132" s="42">
        <f t="shared" si="105"/>
        <v>9</v>
      </c>
      <c r="K1132" s="42">
        <f t="shared" si="106"/>
        <v>3</v>
      </c>
    </row>
    <row r="1133" spans="1:11" x14ac:dyDescent="0.25">
      <c r="A1133" s="45" t="s">
        <v>1105</v>
      </c>
      <c r="B1133" s="42">
        <v>12138</v>
      </c>
      <c r="C1133" s="42">
        <v>12199</v>
      </c>
      <c r="D1133" s="42">
        <v>12103</v>
      </c>
      <c r="E1133" s="42">
        <v>12189</v>
      </c>
      <c r="F1133" s="42">
        <f t="shared" si="107"/>
        <v>0.79090459713297079</v>
      </c>
      <c r="G1133" s="42">
        <f t="shared" si="108"/>
        <v>0.42016806722689076</v>
      </c>
      <c r="H1133" s="42">
        <f t="shared" si="109"/>
        <v>0.53125</v>
      </c>
      <c r="I1133" s="42">
        <f t="shared" si="104"/>
        <v>5</v>
      </c>
      <c r="J1133" s="42">
        <f t="shared" si="105"/>
        <v>6</v>
      </c>
      <c r="K1133" s="42">
        <f t="shared" si="106"/>
        <v>2</v>
      </c>
    </row>
    <row r="1134" spans="1:11" x14ac:dyDescent="0.25">
      <c r="A1134" s="45" t="s">
        <v>1106</v>
      </c>
      <c r="B1134" s="42">
        <v>12127</v>
      </c>
      <c r="C1134" s="42">
        <v>12207</v>
      </c>
      <c r="D1134" s="42">
        <v>12118</v>
      </c>
      <c r="E1134" s="42">
        <v>12201</v>
      </c>
      <c r="F1134" s="42">
        <f t="shared" si="107"/>
        <v>0.73389956295868719</v>
      </c>
      <c r="G1134" s="42">
        <f t="shared" si="108"/>
        <v>0.61020862538138043</v>
      </c>
      <c r="H1134" s="42">
        <f t="shared" si="109"/>
        <v>0.83146067415730351</v>
      </c>
      <c r="I1134" s="42">
        <f t="shared" si="104"/>
        <v>4</v>
      </c>
      <c r="J1134" s="42">
        <f t="shared" si="105"/>
        <v>9</v>
      </c>
      <c r="K1134" s="42">
        <f t="shared" si="106"/>
        <v>3</v>
      </c>
    </row>
    <row r="1135" spans="1:11" x14ac:dyDescent="0.25">
      <c r="A1135" s="45" t="s">
        <v>1107</v>
      </c>
      <c r="B1135" s="42">
        <v>12010</v>
      </c>
      <c r="C1135" s="42">
        <v>12082</v>
      </c>
      <c r="D1135" s="42">
        <v>11967</v>
      </c>
      <c r="E1135" s="42">
        <v>11997</v>
      </c>
      <c r="F1135" s="42">
        <f t="shared" si="107"/>
        <v>0.95753538717735209</v>
      </c>
      <c r="G1135" s="42">
        <f t="shared" si="108"/>
        <v>-0.10824313072439634</v>
      </c>
      <c r="H1135" s="42">
        <f t="shared" si="109"/>
        <v>0.11304347826086958</v>
      </c>
      <c r="I1135" s="42">
        <f t="shared" si="104"/>
        <v>5</v>
      </c>
      <c r="J1135" s="42">
        <f t="shared" si="105"/>
        <v>2</v>
      </c>
      <c r="K1135" s="42">
        <f t="shared" si="106"/>
        <v>2</v>
      </c>
    </row>
    <row r="1136" spans="1:11" x14ac:dyDescent="0.25">
      <c r="A1136" s="45" t="s">
        <v>1108</v>
      </c>
      <c r="B1136" s="42">
        <v>12071</v>
      </c>
      <c r="C1136" s="42">
        <v>12137</v>
      </c>
      <c r="D1136" s="42">
        <v>12031</v>
      </c>
      <c r="E1136" s="42">
        <v>12134</v>
      </c>
      <c r="F1136" s="42">
        <f t="shared" si="107"/>
        <v>0.87813768536161052</v>
      </c>
      <c r="G1136" s="42">
        <f t="shared" si="108"/>
        <v>0.5219120205451081</v>
      </c>
      <c r="H1136" s="42">
        <f t="shared" si="109"/>
        <v>0.59433962264150941</v>
      </c>
      <c r="I1136" s="42">
        <f t="shared" si="104"/>
        <v>5</v>
      </c>
      <c r="J1136" s="42">
        <f t="shared" si="105"/>
        <v>6</v>
      </c>
      <c r="K1136" s="42">
        <f t="shared" si="106"/>
        <v>2</v>
      </c>
    </row>
    <row r="1137" spans="1:11" x14ac:dyDescent="0.25">
      <c r="A1137" s="45" t="s">
        <v>1109</v>
      </c>
      <c r="B1137" s="42">
        <v>11870</v>
      </c>
      <c r="C1137" s="42">
        <v>11895</v>
      </c>
      <c r="D1137" s="42">
        <v>11850</v>
      </c>
      <c r="E1137" s="42">
        <v>11875</v>
      </c>
      <c r="F1137" s="42">
        <f t="shared" si="107"/>
        <v>0.37910699241786017</v>
      </c>
      <c r="G1137" s="42">
        <f t="shared" si="108"/>
        <v>4.2122999157540017E-2</v>
      </c>
      <c r="H1137" s="42">
        <f t="shared" si="109"/>
        <v>0.1111111111111111</v>
      </c>
      <c r="I1137" s="42">
        <f t="shared" si="104"/>
        <v>1</v>
      </c>
      <c r="J1137" s="42">
        <f t="shared" si="105"/>
        <v>2</v>
      </c>
      <c r="K1137" s="42">
        <f t="shared" si="106"/>
        <v>2</v>
      </c>
    </row>
    <row r="1138" spans="1:11" x14ac:dyDescent="0.25">
      <c r="A1138" s="45" t="s">
        <v>1110</v>
      </c>
      <c r="B1138" s="42">
        <v>11729</v>
      </c>
      <c r="C1138" s="42">
        <v>11837</v>
      </c>
      <c r="D1138" s="42">
        <v>11724</v>
      </c>
      <c r="E1138" s="42">
        <v>11782</v>
      </c>
      <c r="F1138" s="42">
        <f t="shared" si="107"/>
        <v>0.96342399181515903</v>
      </c>
      <c r="G1138" s="42">
        <f t="shared" si="108"/>
        <v>0.45187142978941086</v>
      </c>
      <c r="H1138" s="42">
        <f t="shared" si="109"/>
        <v>0.46902654867256638</v>
      </c>
      <c r="I1138" s="42">
        <f t="shared" si="104"/>
        <v>5</v>
      </c>
      <c r="J1138" s="42">
        <f t="shared" si="105"/>
        <v>5</v>
      </c>
      <c r="K1138" s="42">
        <f t="shared" si="106"/>
        <v>2</v>
      </c>
    </row>
    <row r="1139" spans="1:11" x14ac:dyDescent="0.25">
      <c r="A1139" s="45" t="s">
        <v>1111</v>
      </c>
      <c r="B1139" s="42">
        <v>11559</v>
      </c>
      <c r="C1139" s="42">
        <v>11608</v>
      </c>
      <c r="D1139" s="42">
        <v>11516</v>
      </c>
      <c r="E1139" s="42">
        <v>11580</v>
      </c>
      <c r="F1139" s="42">
        <f t="shared" si="107"/>
        <v>0.79591660178216106</v>
      </c>
      <c r="G1139" s="42">
        <f t="shared" si="108"/>
        <v>0.18167661562418894</v>
      </c>
      <c r="H1139" s="42">
        <f t="shared" si="109"/>
        <v>0.22826086956521738</v>
      </c>
      <c r="I1139" s="42">
        <f t="shared" si="104"/>
        <v>5</v>
      </c>
      <c r="J1139" s="42">
        <f t="shared" si="105"/>
        <v>3</v>
      </c>
      <c r="K1139" s="42">
        <f t="shared" si="106"/>
        <v>2</v>
      </c>
    </row>
    <row r="1140" spans="1:11" x14ac:dyDescent="0.25">
      <c r="A1140" s="45" t="s">
        <v>1112</v>
      </c>
      <c r="B1140" s="42">
        <v>11454</v>
      </c>
      <c r="C1140" s="42">
        <v>11486</v>
      </c>
      <c r="D1140" s="42">
        <v>11415</v>
      </c>
      <c r="E1140" s="42">
        <v>11480</v>
      </c>
      <c r="F1140" s="42">
        <f t="shared" si="107"/>
        <v>0.61987078749781732</v>
      </c>
      <c r="G1140" s="42">
        <f t="shared" si="108"/>
        <v>0.22699493626680634</v>
      </c>
      <c r="H1140" s="42">
        <f t="shared" si="109"/>
        <v>0.36619718309859156</v>
      </c>
      <c r="I1140" s="42">
        <f t="shared" si="104"/>
        <v>3</v>
      </c>
      <c r="J1140" s="42">
        <f t="shared" si="105"/>
        <v>4</v>
      </c>
      <c r="K1140" s="42">
        <f t="shared" si="106"/>
        <v>2</v>
      </c>
    </row>
    <row r="1141" spans="1:11" x14ac:dyDescent="0.25">
      <c r="A1141" s="45" t="s">
        <v>1113</v>
      </c>
      <c r="B1141" s="42">
        <v>11361</v>
      </c>
      <c r="C1141" s="42">
        <v>11449</v>
      </c>
      <c r="D1141" s="42">
        <v>11357</v>
      </c>
      <c r="E1141" s="42">
        <v>11447</v>
      </c>
      <c r="F1141" s="42">
        <f t="shared" si="107"/>
        <v>0.80978787078602232</v>
      </c>
      <c r="G1141" s="42">
        <f t="shared" si="108"/>
        <v>0.75697561834345573</v>
      </c>
      <c r="H1141" s="42">
        <f t="shared" si="109"/>
        <v>0.93478260869565222</v>
      </c>
      <c r="I1141" s="42">
        <f t="shared" si="104"/>
        <v>5</v>
      </c>
      <c r="J1141" s="42">
        <f t="shared" si="105"/>
        <v>10</v>
      </c>
      <c r="K1141" s="42">
        <f t="shared" si="106"/>
        <v>3</v>
      </c>
    </row>
    <row r="1142" spans="1:11" x14ac:dyDescent="0.25">
      <c r="A1142" s="45" t="s">
        <v>1114</v>
      </c>
      <c r="B1142" s="42">
        <v>11520</v>
      </c>
      <c r="C1142" s="42">
        <v>11528</v>
      </c>
      <c r="D1142" s="42">
        <v>11398</v>
      </c>
      <c r="E1142" s="42">
        <v>11438</v>
      </c>
      <c r="F1142" s="42">
        <f t="shared" si="107"/>
        <v>1.1284722222222221</v>
      </c>
      <c r="G1142" s="42">
        <f t="shared" si="108"/>
        <v>-0.71180555555555558</v>
      </c>
      <c r="H1142" s="42">
        <f t="shared" si="109"/>
        <v>0.63076923076923086</v>
      </c>
      <c r="I1142" s="42">
        <f t="shared" si="104"/>
        <v>7</v>
      </c>
      <c r="J1142" s="42">
        <f t="shared" si="105"/>
        <v>7</v>
      </c>
      <c r="K1142" s="42">
        <f t="shared" si="106"/>
        <v>4</v>
      </c>
    </row>
    <row r="1143" spans="1:11" x14ac:dyDescent="0.25">
      <c r="A1143" s="45" t="s">
        <v>1115</v>
      </c>
      <c r="B1143" s="42">
        <v>11470</v>
      </c>
      <c r="C1143" s="42">
        <v>11547</v>
      </c>
      <c r="D1143" s="42">
        <v>11460</v>
      </c>
      <c r="E1143" s="42">
        <v>11507</v>
      </c>
      <c r="F1143" s="42">
        <f t="shared" si="107"/>
        <v>0.75850043591979077</v>
      </c>
      <c r="G1143" s="42">
        <f t="shared" si="108"/>
        <v>0.32258064516129031</v>
      </c>
      <c r="H1143" s="42">
        <f t="shared" si="109"/>
        <v>0.42528735632183906</v>
      </c>
      <c r="I1143" s="42">
        <f t="shared" si="104"/>
        <v>4</v>
      </c>
      <c r="J1143" s="42">
        <f t="shared" si="105"/>
        <v>5</v>
      </c>
      <c r="K1143" s="42">
        <f t="shared" si="106"/>
        <v>2</v>
      </c>
    </row>
    <row r="1144" spans="1:11" x14ac:dyDescent="0.25">
      <c r="A1144" s="45" t="s">
        <v>1116</v>
      </c>
      <c r="B1144" s="42">
        <v>11426</v>
      </c>
      <c r="C1144" s="42">
        <v>11475</v>
      </c>
      <c r="D1144" s="42">
        <v>11395</v>
      </c>
      <c r="E1144" s="42">
        <v>11471</v>
      </c>
      <c r="F1144" s="42">
        <f t="shared" si="107"/>
        <v>0.70015753544547521</v>
      </c>
      <c r="G1144" s="42">
        <f t="shared" si="108"/>
        <v>0.39383861368807976</v>
      </c>
      <c r="H1144" s="42">
        <f t="shared" si="109"/>
        <v>0.56249999999999989</v>
      </c>
      <c r="I1144" s="42">
        <f t="shared" si="104"/>
        <v>4</v>
      </c>
      <c r="J1144" s="42">
        <f t="shared" si="105"/>
        <v>6</v>
      </c>
      <c r="K1144" s="42">
        <f t="shared" si="106"/>
        <v>2</v>
      </c>
    </row>
    <row r="1145" spans="1:11" x14ac:dyDescent="0.25">
      <c r="A1145" s="45" t="s">
        <v>1117</v>
      </c>
      <c r="B1145" s="42">
        <v>11442</v>
      </c>
      <c r="C1145" s="42">
        <v>11465</v>
      </c>
      <c r="D1145" s="42">
        <v>11333</v>
      </c>
      <c r="E1145" s="42">
        <v>11354</v>
      </c>
      <c r="F1145" s="42">
        <f t="shared" si="107"/>
        <v>1.1536444677503932</v>
      </c>
      <c r="G1145" s="42">
        <f t="shared" si="108"/>
        <v>-0.7690963118335955</v>
      </c>
      <c r="H1145" s="42">
        <f t="shared" si="109"/>
        <v>0.66666666666666674</v>
      </c>
      <c r="I1145" s="42">
        <f t="shared" si="104"/>
        <v>7</v>
      </c>
      <c r="J1145" s="42">
        <f t="shared" si="105"/>
        <v>7</v>
      </c>
      <c r="K1145" s="42">
        <f t="shared" si="106"/>
        <v>4</v>
      </c>
    </row>
    <row r="1146" spans="1:11" x14ac:dyDescent="0.25">
      <c r="A1146" s="45" t="s">
        <v>1118</v>
      </c>
      <c r="B1146" s="42">
        <v>11385</v>
      </c>
      <c r="C1146" s="42">
        <v>11431</v>
      </c>
      <c r="D1146" s="42">
        <v>11360</v>
      </c>
      <c r="E1146" s="42">
        <v>11405</v>
      </c>
      <c r="F1146" s="42">
        <f t="shared" si="107"/>
        <v>0.62362758014931929</v>
      </c>
      <c r="G1146" s="42">
        <f t="shared" si="108"/>
        <v>0.17566974088713219</v>
      </c>
      <c r="H1146" s="42">
        <f t="shared" si="109"/>
        <v>0.28169014084507044</v>
      </c>
      <c r="I1146" s="42">
        <f t="shared" si="104"/>
        <v>3</v>
      </c>
      <c r="J1146" s="42">
        <f t="shared" si="105"/>
        <v>3</v>
      </c>
      <c r="K1146" s="42">
        <f t="shared" si="106"/>
        <v>2</v>
      </c>
    </row>
    <row r="1147" spans="1:11" x14ac:dyDescent="0.25">
      <c r="A1147" s="45" t="s">
        <v>1119</v>
      </c>
      <c r="B1147" s="42">
        <v>11500</v>
      </c>
      <c r="C1147" s="42">
        <v>11574</v>
      </c>
      <c r="D1147" s="42">
        <v>11435</v>
      </c>
      <c r="E1147" s="42">
        <v>11495</v>
      </c>
      <c r="F1147" s="42">
        <f t="shared" si="107"/>
        <v>1.2086956521739129</v>
      </c>
      <c r="G1147" s="42">
        <f t="shared" si="108"/>
        <v>-4.3478260869565216E-2</v>
      </c>
      <c r="H1147" s="42">
        <f t="shared" si="109"/>
        <v>3.5971223021582732E-2</v>
      </c>
      <c r="I1147" s="42">
        <f t="shared" si="104"/>
        <v>7</v>
      </c>
      <c r="J1147" s="42">
        <f t="shared" si="105"/>
        <v>1</v>
      </c>
      <c r="K1147" s="42">
        <f t="shared" si="106"/>
        <v>1</v>
      </c>
    </row>
    <row r="1148" spans="1:11" x14ac:dyDescent="0.25">
      <c r="A1148" s="45" t="s">
        <v>1120</v>
      </c>
      <c r="B1148" s="42">
        <v>11211</v>
      </c>
      <c r="C1148" s="42">
        <v>11407</v>
      </c>
      <c r="D1148" s="42">
        <v>11180</v>
      </c>
      <c r="E1148" s="42">
        <v>11380</v>
      </c>
      <c r="F1148" s="42">
        <f t="shared" si="107"/>
        <v>2.0247970743020245</v>
      </c>
      <c r="G1148" s="42">
        <f t="shared" si="108"/>
        <v>1.5074480421015075</v>
      </c>
      <c r="H1148" s="42">
        <f t="shared" si="109"/>
        <v>0.74449339207048471</v>
      </c>
      <c r="I1148" s="42">
        <f t="shared" si="104"/>
        <v>10</v>
      </c>
      <c r="J1148" s="42">
        <f t="shared" si="105"/>
        <v>8</v>
      </c>
      <c r="K1148" s="42">
        <f t="shared" si="106"/>
        <v>4</v>
      </c>
    </row>
    <row r="1149" spans="1:11" x14ac:dyDescent="0.25">
      <c r="A1149" s="45" t="s">
        <v>1121</v>
      </c>
      <c r="B1149" s="42">
        <v>11375</v>
      </c>
      <c r="C1149" s="42">
        <v>11484</v>
      </c>
      <c r="D1149" s="42">
        <v>11346</v>
      </c>
      <c r="E1149" s="42">
        <v>11424</v>
      </c>
      <c r="F1149" s="42">
        <f t="shared" si="107"/>
        <v>1.2131868131868131</v>
      </c>
      <c r="G1149" s="42">
        <f t="shared" si="108"/>
        <v>0.43076923076923074</v>
      </c>
      <c r="H1149" s="42">
        <f t="shared" si="109"/>
        <v>0.35507246376811596</v>
      </c>
      <c r="I1149" s="42">
        <f t="shared" si="104"/>
        <v>7</v>
      </c>
      <c r="J1149" s="42">
        <f t="shared" si="105"/>
        <v>4</v>
      </c>
      <c r="K1149" s="42">
        <f t="shared" si="106"/>
        <v>1</v>
      </c>
    </row>
    <row r="1150" spans="1:11" x14ac:dyDescent="0.25">
      <c r="A1150" s="45" t="s">
        <v>1122</v>
      </c>
      <c r="B1150" s="42">
        <v>11491</v>
      </c>
      <c r="C1150" s="42">
        <v>11532</v>
      </c>
      <c r="D1150" s="42">
        <v>11276</v>
      </c>
      <c r="E1150" s="42">
        <v>11316</v>
      </c>
      <c r="F1150" s="42">
        <f t="shared" si="107"/>
        <v>2.2278304760247147</v>
      </c>
      <c r="G1150" s="42">
        <f t="shared" si="108"/>
        <v>-1.52293098947002</v>
      </c>
      <c r="H1150" s="42">
        <f t="shared" si="109"/>
        <v>0.68359375000000011</v>
      </c>
      <c r="I1150" s="42">
        <f t="shared" si="104"/>
        <v>10</v>
      </c>
      <c r="J1150" s="42">
        <f t="shared" si="105"/>
        <v>7</v>
      </c>
      <c r="K1150" s="42">
        <f t="shared" si="106"/>
        <v>4</v>
      </c>
    </row>
    <row r="1151" spans="1:11" x14ac:dyDescent="0.25">
      <c r="A1151" s="45" t="s">
        <v>1123</v>
      </c>
      <c r="B1151" s="42">
        <v>11688</v>
      </c>
      <c r="C1151" s="42">
        <v>11746</v>
      </c>
      <c r="D1151" s="42">
        <v>11660</v>
      </c>
      <c r="E1151" s="42">
        <v>11707</v>
      </c>
      <c r="F1151" s="42">
        <f t="shared" si="107"/>
        <v>0.73579739904175223</v>
      </c>
      <c r="G1151" s="42">
        <f t="shared" si="108"/>
        <v>0.16255989048596853</v>
      </c>
      <c r="H1151" s="42">
        <f t="shared" si="109"/>
        <v>0.22093023255813954</v>
      </c>
      <c r="I1151" s="42">
        <f t="shared" si="104"/>
        <v>4</v>
      </c>
      <c r="J1151" s="42">
        <f t="shared" si="105"/>
        <v>3</v>
      </c>
      <c r="K1151" s="42">
        <f t="shared" si="106"/>
        <v>2</v>
      </c>
    </row>
    <row r="1152" spans="1:11" x14ac:dyDescent="0.25">
      <c r="A1152" s="45" t="s">
        <v>1124</v>
      </c>
      <c r="B1152" s="42">
        <v>11603</v>
      </c>
      <c r="C1152" s="42">
        <v>11650</v>
      </c>
      <c r="D1152" s="42">
        <v>11553</v>
      </c>
      <c r="E1152" s="42">
        <v>11607</v>
      </c>
      <c r="F1152" s="42">
        <f t="shared" si="107"/>
        <v>0.83599069206239762</v>
      </c>
      <c r="G1152" s="42">
        <f t="shared" si="108"/>
        <v>3.4473842971645269E-2</v>
      </c>
      <c r="H1152" s="42">
        <f t="shared" si="109"/>
        <v>4.1237113402061862E-2</v>
      </c>
      <c r="I1152" s="42">
        <f t="shared" si="104"/>
        <v>5</v>
      </c>
      <c r="J1152" s="42">
        <f t="shared" si="105"/>
        <v>1</v>
      </c>
      <c r="K1152" s="42">
        <f t="shared" si="106"/>
        <v>2</v>
      </c>
    </row>
    <row r="1153" spans="1:11" x14ac:dyDescent="0.25">
      <c r="A1153" s="45" t="s">
        <v>1125</v>
      </c>
      <c r="B1153" s="42">
        <v>11568</v>
      </c>
      <c r="C1153" s="42">
        <v>11631</v>
      </c>
      <c r="D1153" s="42">
        <v>11532</v>
      </c>
      <c r="E1153" s="42">
        <v>11623</v>
      </c>
      <c r="F1153" s="42">
        <f t="shared" si="107"/>
        <v>0.85580912863070546</v>
      </c>
      <c r="G1153" s="42">
        <f t="shared" si="108"/>
        <v>0.47544951590594742</v>
      </c>
      <c r="H1153" s="42">
        <f t="shared" si="109"/>
        <v>0.55555555555555547</v>
      </c>
      <c r="I1153" s="42">
        <f t="shared" si="104"/>
        <v>5</v>
      </c>
      <c r="J1153" s="42">
        <f t="shared" si="105"/>
        <v>6</v>
      </c>
      <c r="K1153" s="42">
        <f t="shared" si="106"/>
        <v>2</v>
      </c>
    </row>
    <row r="1154" spans="1:11" x14ac:dyDescent="0.25">
      <c r="A1154" s="45" t="s">
        <v>1126</v>
      </c>
      <c r="B1154" s="42">
        <v>11476</v>
      </c>
      <c r="C1154" s="42">
        <v>11620</v>
      </c>
      <c r="D1154" s="42">
        <v>11474</v>
      </c>
      <c r="E1154" s="42">
        <v>11578</v>
      </c>
      <c r="F1154" s="42">
        <f t="shared" si="107"/>
        <v>1.2722202858138723</v>
      </c>
      <c r="G1154" s="42">
        <f t="shared" si="108"/>
        <v>0.88881143255489725</v>
      </c>
      <c r="H1154" s="42">
        <f t="shared" si="109"/>
        <v>0.6986301369863015</v>
      </c>
      <c r="I1154" s="42">
        <f t="shared" si="104"/>
        <v>7</v>
      </c>
      <c r="J1154" s="42">
        <f t="shared" si="105"/>
        <v>7</v>
      </c>
      <c r="K1154" s="42">
        <f t="shared" si="106"/>
        <v>4</v>
      </c>
    </row>
    <row r="1155" spans="1:11" x14ac:dyDescent="0.25">
      <c r="A1155" s="45" t="s">
        <v>1127</v>
      </c>
      <c r="B1155" s="42">
        <v>11347</v>
      </c>
      <c r="C1155" s="42">
        <v>11414</v>
      </c>
      <c r="D1155" s="42">
        <v>11341</v>
      </c>
      <c r="E1155" s="42">
        <v>11386</v>
      </c>
      <c r="F1155" s="42">
        <f t="shared" si="107"/>
        <v>0.64334185247201903</v>
      </c>
      <c r="G1155" s="42">
        <f t="shared" si="108"/>
        <v>0.34370318145765399</v>
      </c>
      <c r="H1155" s="42">
        <f t="shared" si="109"/>
        <v>0.53424657534246578</v>
      </c>
      <c r="I1155" s="42">
        <f t="shared" ref="I1155:I1218" si="110">VLOOKUP(_xlfn.PERCENTRANK.EXC(F$4:F$1200,F1155),$M$4:$O$13,3,TRUE)</f>
        <v>3</v>
      </c>
      <c r="J1155" s="42">
        <f t="shared" ref="J1155:J1218" si="111">VLOOKUP(H1155,$M$17:$O$26,3,TRUE)</f>
        <v>6</v>
      </c>
      <c r="K1155" s="42">
        <f t="shared" ref="K1155:K1218" si="112">IF(I1155&gt;=$O$3,IF(J1155&gt;=$O$16,4,1),IF(J1155&gt;=$O$16,3,2))</f>
        <v>2</v>
      </c>
    </row>
    <row r="1156" spans="1:11" x14ac:dyDescent="0.25">
      <c r="A1156" s="45" t="s">
        <v>1128</v>
      </c>
      <c r="B1156" s="42">
        <v>11112</v>
      </c>
      <c r="C1156" s="42">
        <v>11213</v>
      </c>
      <c r="D1156" s="42">
        <v>11098</v>
      </c>
      <c r="E1156" s="42">
        <v>11210</v>
      </c>
      <c r="F1156" s="42">
        <f t="shared" ref="F1156:F1219" si="113">ABS(C1156-D1156)/B1156*100</f>
        <v>1.0349172066234702</v>
      </c>
      <c r="G1156" s="42">
        <f t="shared" ref="G1156:G1219" si="114">(E1156-B1156)/B1156*100</f>
        <v>0.88192944564434839</v>
      </c>
      <c r="H1156" s="42">
        <f t="shared" ref="H1156:H1219" si="115">ABS(G1156/F1156)</f>
        <v>0.85217391304347812</v>
      </c>
      <c r="I1156" s="42">
        <f t="shared" si="110"/>
        <v>6</v>
      </c>
      <c r="J1156" s="42">
        <f t="shared" si="111"/>
        <v>9</v>
      </c>
      <c r="K1156" s="42">
        <f t="shared" si="112"/>
        <v>4</v>
      </c>
    </row>
    <row r="1157" spans="1:11" x14ac:dyDescent="0.25">
      <c r="A1157" s="45" t="s">
        <v>1129</v>
      </c>
      <c r="B1157" s="42">
        <v>11066</v>
      </c>
      <c r="C1157" s="42">
        <v>11087</v>
      </c>
      <c r="D1157" s="42">
        <v>11001</v>
      </c>
      <c r="E1157" s="42">
        <v>11076</v>
      </c>
      <c r="F1157" s="42">
        <f t="shared" si="113"/>
        <v>0.77715525031628419</v>
      </c>
      <c r="G1157" s="42">
        <f t="shared" si="114"/>
        <v>9.0366889571660947E-2</v>
      </c>
      <c r="H1157" s="42">
        <f t="shared" si="115"/>
        <v>0.11627906976744186</v>
      </c>
      <c r="I1157" s="42">
        <f t="shared" si="110"/>
        <v>4</v>
      </c>
      <c r="J1157" s="42">
        <f t="shared" si="111"/>
        <v>2</v>
      </c>
      <c r="K1157" s="42">
        <f t="shared" si="112"/>
        <v>2</v>
      </c>
    </row>
    <row r="1158" spans="1:11" x14ac:dyDescent="0.25">
      <c r="A1158" s="45" t="s">
        <v>1130</v>
      </c>
      <c r="B1158" s="42">
        <v>10911</v>
      </c>
      <c r="C1158" s="42">
        <v>10967</v>
      </c>
      <c r="D1158" s="42">
        <v>10863</v>
      </c>
      <c r="E1158" s="42">
        <v>10955</v>
      </c>
      <c r="F1158" s="42">
        <f t="shared" si="113"/>
        <v>0.95316652919072498</v>
      </c>
      <c r="G1158" s="42">
        <f t="shared" si="114"/>
        <v>0.40326276234992203</v>
      </c>
      <c r="H1158" s="42">
        <f t="shared" si="115"/>
        <v>0.42307692307692302</v>
      </c>
      <c r="I1158" s="42">
        <f t="shared" si="110"/>
        <v>5</v>
      </c>
      <c r="J1158" s="42">
        <f t="shared" si="111"/>
        <v>5</v>
      </c>
      <c r="K1158" s="42">
        <f t="shared" si="112"/>
        <v>2</v>
      </c>
    </row>
    <row r="1159" spans="1:11" x14ac:dyDescent="0.25">
      <c r="A1159" s="45" t="s">
        <v>1131</v>
      </c>
      <c r="B1159" s="42">
        <v>10963</v>
      </c>
      <c r="C1159" s="42">
        <v>11026</v>
      </c>
      <c r="D1159" s="42">
        <v>10936</v>
      </c>
      <c r="E1159" s="42">
        <v>11025</v>
      </c>
      <c r="F1159" s="42">
        <f t="shared" si="113"/>
        <v>0.82094317248928206</v>
      </c>
      <c r="G1159" s="42">
        <f t="shared" si="114"/>
        <v>0.56553862993706105</v>
      </c>
      <c r="H1159" s="42">
        <f t="shared" si="115"/>
        <v>0.68888888888888899</v>
      </c>
      <c r="I1159" s="42">
        <f t="shared" si="110"/>
        <v>5</v>
      </c>
      <c r="J1159" s="42">
        <f t="shared" si="111"/>
        <v>7</v>
      </c>
      <c r="K1159" s="42">
        <f t="shared" si="112"/>
        <v>3</v>
      </c>
    </row>
    <row r="1160" spans="1:11" x14ac:dyDescent="0.25">
      <c r="A1160" s="45" t="s">
        <v>1132</v>
      </c>
      <c r="B1160" s="42">
        <v>11002</v>
      </c>
      <c r="C1160" s="42">
        <v>11007</v>
      </c>
      <c r="D1160" s="42">
        <v>10950</v>
      </c>
      <c r="E1160" s="42">
        <v>10970</v>
      </c>
      <c r="F1160" s="42">
        <f t="shared" si="113"/>
        <v>0.51808762043264867</v>
      </c>
      <c r="G1160" s="42">
        <f t="shared" si="114"/>
        <v>-0.2908562079621887</v>
      </c>
      <c r="H1160" s="42">
        <f t="shared" si="115"/>
        <v>0.56140350877192979</v>
      </c>
      <c r="I1160" s="42">
        <f t="shared" si="110"/>
        <v>2</v>
      </c>
      <c r="J1160" s="42">
        <f t="shared" si="111"/>
        <v>6</v>
      </c>
      <c r="K1160" s="42">
        <f t="shared" si="112"/>
        <v>2</v>
      </c>
    </row>
    <row r="1161" spans="1:11" x14ac:dyDescent="0.25">
      <c r="A1161" s="45" t="s">
        <v>1133</v>
      </c>
      <c r="B1161" s="42">
        <v>10836</v>
      </c>
      <c r="C1161" s="42">
        <v>10880</v>
      </c>
      <c r="D1161" s="42">
        <v>10810</v>
      </c>
      <c r="E1161" s="42">
        <v>10855</v>
      </c>
      <c r="F1161" s="42">
        <f t="shared" si="113"/>
        <v>0.64599483204134367</v>
      </c>
      <c r="G1161" s="42">
        <f t="shared" si="114"/>
        <v>0.17534145441122187</v>
      </c>
      <c r="H1161" s="42">
        <f t="shared" si="115"/>
        <v>0.27142857142857146</v>
      </c>
      <c r="I1161" s="42">
        <f t="shared" si="110"/>
        <v>3</v>
      </c>
      <c r="J1161" s="42">
        <f t="shared" si="111"/>
        <v>3</v>
      </c>
      <c r="K1161" s="42">
        <f t="shared" si="112"/>
        <v>2</v>
      </c>
    </row>
    <row r="1162" spans="1:11" x14ac:dyDescent="0.25">
      <c r="A1162" s="45" t="s">
        <v>1134</v>
      </c>
      <c r="B1162" s="42">
        <v>10729</v>
      </c>
      <c r="C1162" s="42">
        <v>10803</v>
      </c>
      <c r="D1162" s="42">
        <v>10700</v>
      </c>
      <c r="E1162" s="42">
        <v>10783</v>
      </c>
      <c r="F1162" s="42">
        <f t="shared" si="113"/>
        <v>0.96001491285301521</v>
      </c>
      <c r="G1162" s="42">
        <f t="shared" si="114"/>
        <v>0.5033087892627458</v>
      </c>
      <c r="H1162" s="42">
        <f t="shared" si="115"/>
        <v>0.52427184466019416</v>
      </c>
      <c r="I1162" s="42">
        <f t="shared" si="110"/>
        <v>5</v>
      </c>
      <c r="J1162" s="42">
        <f t="shared" si="111"/>
        <v>6</v>
      </c>
      <c r="K1162" s="42">
        <f t="shared" si="112"/>
        <v>2</v>
      </c>
    </row>
    <row r="1163" spans="1:11" x14ac:dyDescent="0.25">
      <c r="A1163" s="45" t="s">
        <v>1135</v>
      </c>
      <c r="B1163" s="42">
        <v>10943</v>
      </c>
      <c r="C1163" s="42">
        <v>10965</v>
      </c>
      <c r="D1163" s="42">
        <v>10866</v>
      </c>
      <c r="E1163" s="42">
        <v>10900</v>
      </c>
      <c r="F1163" s="42">
        <f t="shared" si="113"/>
        <v>0.90468792835602663</v>
      </c>
      <c r="G1163" s="42">
        <f t="shared" si="114"/>
        <v>-0.39294526181120354</v>
      </c>
      <c r="H1163" s="42">
        <f t="shared" si="115"/>
        <v>0.43434343434343442</v>
      </c>
      <c r="I1163" s="42">
        <f t="shared" si="110"/>
        <v>5</v>
      </c>
      <c r="J1163" s="42">
        <f t="shared" si="111"/>
        <v>5</v>
      </c>
      <c r="K1163" s="42">
        <f t="shared" si="112"/>
        <v>2</v>
      </c>
    </row>
    <row r="1164" spans="1:11" x14ac:dyDescent="0.25">
      <c r="A1164" s="45" t="s">
        <v>1136</v>
      </c>
      <c r="B1164" s="42">
        <v>10851</v>
      </c>
      <c r="C1164" s="42">
        <v>10924</v>
      </c>
      <c r="D1164" s="42">
        <v>10827</v>
      </c>
      <c r="E1164" s="42">
        <v>10920</v>
      </c>
      <c r="F1164" s="42">
        <f t="shared" si="113"/>
        <v>0.89392682702055115</v>
      </c>
      <c r="G1164" s="42">
        <f t="shared" si="114"/>
        <v>0.63588609344760849</v>
      </c>
      <c r="H1164" s="42">
        <f t="shared" si="115"/>
        <v>0.71134020618556693</v>
      </c>
      <c r="I1164" s="42">
        <f t="shared" si="110"/>
        <v>5</v>
      </c>
      <c r="J1164" s="42">
        <f t="shared" si="111"/>
        <v>8</v>
      </c>
      <c r="K1164" s="42">
        <f t="shared" si="112"/>
        <v>3</v>
      </c>
    </row>
    <row r="1165" spans="1:11" x14ac:dyDescent="0.25">
      <c r="A1165" s="45" t="s">
        <v>1137</v>
      </c>
      <c r="B1165" s="42">
        <v>10918</v>
      </c>
      <c r="C1165" s="42">
        <v>10924</v>
      </c>
      <c r="D1165" s="42">
        <v>10850</v>
      </c>
      <c r="E1165" s="42">
        <v>10865</v>
      </c>
      <c r="F1165" s="42">
        <f t="shared" si="113"/>
        <v>0.67777981315259206</v>
      </c>
      <c r="G1165" s="42">
        <f t="shared" si="114"/>
        <v>-0.48543689320388345</v>
      </c>
      <c r="H1165" s="42">
        <f t="shared" si="115"/>
        <v>0.71621621621621612</v>
      </c>
      <c r="I1165" s="42">
        <f t="shared" si="110"/>
        <v>3</v>
      </c>
      <c r="J1165" s="42">
        <f t="shared" si="111"/>
        <v>8</v>
      </c>
      <c r="K1165" s="42">
        <f t="shared" si="112"/>
        <v>3</v>
      </c>
    </row>
    <row r="1166" spans="1:11" x14ac:dyDescent="0.25">
      <c r="A1166" s="45" t="s">
        <v>1138</v>
      </c>
      <c r="B1166" s="42">
        <v>10755</v>
      </c>
      <c r="C1166" s="42">
        <v>10972</v>
      </c>
      <c r="D1166" s="42">
        <v>10755</v>
      </c>
      <c r="E1166" s="42">
        <v>10935</v>
      </c>
      <c r="F1166" s="42">
        <f t="shared" si="113"/>
        <v>2.0176662017666205</v>
      </c>
      <c r="G1166" s="42">
        <f t="shared" si="114"/>
        <v>1.6736401673640167</v>
      </c>
      <c r="H1166" s="42">
        <f t="shared" si="115"/>
        <v>0.82949308755760354</v>
      </c>
      <c r="I1166" s="42">
        <f t="shared" si="110"/>
        <v>10</v>
      </c>
      <c r="J1166" s="42">
        <f t="shared" si="111"/>
        <v>9</v>
      </c>
      <c r="K1166" s="42">
        <f t="shared" si="112"/>
        <v>4</v>
      </c>
    </row>
    <row r="1167" spans="1:11" x14ac:dyDescent="0.25">
      <c r="A1167" s="45" t="s">
        <v>1139</v>
      </c>
      <c r="B1167" s="42">
        <v>10820</v>
      </c>
      <c r="C1167" s="42">
        <v>10844</v>
      </c>
      <c r="D1167" s="42">
        <v>10691</v>
      </c>
      <c r="E1167" s="42">
        <v>10736</v>
      </c>
      <c r="F1167" s="42">
        <f t="shared" si="113"/>
        <v>1.4140480591497226</v>
      </c>
      <c r="G1167" s="42">
        <f t="shared" si="114"/>
        <v>-0.77634011090573007</v>
      </c>
      <c r="H1167" s="42">
        <f t="shared" si="115"/>
        <v>0.5490196078431373</v>
      </c>
      <c r="I1167" s="42">
        <f t="shared" si="110"/>
        <v>8</v>
      </c>
      <c r="J1167" s="42">
        <f t="shared" si="111"/>
        <v>6</v>
      </c>
      <c r="K1167" s="42">
        <f t="shared" si="112"/>
        <v>1</v>
      </c>
    </row>
    <row r="1168" spans="1:11" x14ac:dyDescent="0.25">
      <c r="A1168" s="45" t="s">
        <v>1140</v>
      </c>
      <c r="B1168" s="42">
        <v>10735</v>
      </c>
      <c r="C1168" s="42">
        <v>10877</v>
      </c>
      <c r="D1168" s="42">
        <v>10644</v>
      </c>
      <c r="E1168" s="42">
        <v>10850</v>
      </c>
      <c r="F1168" s="42">
        <f t="shared" si="113"/>
        <v>2.1704704238472283</v>
      </c>
      <c r="G1168" s="42">
        <f t="shared" si="114"/>
        <v>1.0712622263623661</v>
      </c>
      <c r="H1168" s="42">
        <f t="shared" si="115"/>
        <v>0.49356223175965674</v>
      </c>
      <c r="I1168" s="42">
        <f t="shared" si="110"/>
        <v>10</v>
      </c>
      <c r="J1168" s="42">
        <f t="shared" si="111"/>
        <v>5</v>
      </c>
      <c r="K1168" s="42">
        <f t="shared" si="112"/>
        <v>1</v>
      </c>
    </row>
    <row r="1169" spans="1:11" x14ac:dyDescent="0.25">
      <c r="A1169" s="45" t="s">
        <v>1141</v>
      </c>
      <c r="B1169" s="42">
        <v>10922</v>
      </c>
      <c r="C1169" s="42">
        <v>10960</v>
      </c>
      <c r="D1169" s="42">
        <v>10792</v>
      </c>
      <c r="E1169" s="42">
        <v>10835</v>
      </c>
      <c r="F1169" s="42">
        <f t="shared" si="113"/>
        <v>1.5381798205456876</v>
      </c>
      <c r="G1169" s="42">
        <f t="shared" si="114"/>
        <v>-0.79655740706830247</v>
      </c>
      <c r="H1169" s="42">
        <f t="shared" si="115"/>
        <v>0.51785714285714279</v>
      </c>
      <c r="I1169" s="42">
        <f t="shared" si="110"/>
        <v>9</v>
      </c>
      <c r="J1169" s="42">
        <f t="shared" si="111"/>
        <v>6</v>
      </c>
      <c r="K1169" s="42">
        <f t="shared" si="112"/>
        <v>1</v>
      </c>
    </row>
    <row r="1170" spans="1:11" x14ac:dyDescent="0.25">
      <c r="A1170" s="45" t="s">
        <v>1142</v>
      </c>
      <c r="B1170" s="42">
        <v>10850</v>
      </c>
      <c r="C1170" s="42">
        <v>10938</v>
      </c>
      <c r="D1170" s="42">
        <v>10766</v>
      </c>
      <c r="E1170" s="42">
        <v>10769</v>
      </c>
      <c r="F1170" s="42">
        <f t="shared" si="113"/>
        <v>1.5852534562211984</v>
      </c>
      <c r="G1170" s="42">
        <f t="shared" si="114"/>
        <v>-0.74654377880184342</v>
      </c>
      <c r="H1170" s="42">
        <f t="shared" si="115"/>
        <v>0.47093023255813954</v>
      </c>
      <c r="I1170" s="42">
        <f t="shared" si="110"/>
        <v>9</v>
      </c>
      <c r="J1170" s="42">
        <f t="shared" si="111"/>
        <v>5</v>
      </c>
      <c r="K1170" s="42">
        <f t="shared" si="112"/>
        <v>1</v>
      </c>
    </row>
    <row r="1171" spans="1:11" x14ac:dyDescent="0.25">
      <c r="A1171" s="45" t="s">
        <v>1143</v>
      </c>
      <c r="B1171" s="42">
        <v>10985</v>
      </c>
      <c r="C1171" s="42">
        <v>10995</v>
      </c>
      <c r="D1171" s="42">
        <v>10881</v>
      </c>
      <c r="E1171" s="42">
        <v>10928</v>
      </c>
      <c r="F1171" s="42">
        <f t="shared" si="113"/>
        <v>1.0377787892580792</v>
      </c>
      <c r="G1171" s="42">
        <f t="shared" si="114"/>
        <v>-0.5188893946290396</v>
      </c>
      <c r="H1171" s="42">
        <f t="shared" si="115"/>
        <v>0.5</v>
      </c>
      <c r="I1171" s="42">
        <f t="shared" si="110"/>
        <v>6</v>
      </c>
      <c r="J1171" s="42">
        <f t="shared" si="111"/>
        <v>6</v>
      </c>
      <c r="K1171" s="42">
        <f t="shared" si="112"/>
        <v>1</v>
      </c>
    </row>
    <row r="1172" spans="1:11" x14ac:dyDescent="0.25">
      <c r="A1172" s="45" t="s">
        <v>1144</v>
      </c>
      <c r="B1172" s="42">
        <v>10873</v>
      </c>
      <c r="C1172" s="42">
        <v>10955</v>
      </c>
      <c r="D1172" s="42">
        <v>10850</v>
      </c>
      <c r="E1172" s="42">
        <v>10953</v>
      </c>
      <c r="F1172" s="42">
        <f t="shared" si="113"/>
        <v>0.96569484043042397</v>
      </c>
      <c r="G1172" s="42">
        <f t="shared" si="114"/>
        <v>0.73576749747079917</v>
      </c>
      <c r="H1172" s="42">
        <f t="shared" si="115"/>
        <v>0.76190476190476186</v>
      </c>
      <c r="I1172" s="42">
        <f t="shared" si="110"/>
        <v>5</v>
      </c>
      <c r="J1172" s="42">
        <f t="shared" si="111"/>
        <v>8</v>
      </c>
      <c r="K1172" s="42">
        <f t="shared" si="112"/>
        <v>3</v>
      </c>
    </row>
    <row r="1173" spans="1:11" x14ac:dyDescent="0.25">
      <c r="A1173" s="45" t="s">
        <v>1145</v>
      </c>
      <c r="B1173" s="42">
        <v>10827</v>
      </c>
      <c r="C1173" s="42">
        <v>10876</v>
      </c>
      <c r="D1173" s="42">
        <v>10810</v>
      </c>
      <c r="E1173" s="42">
        <v>10855</v>
      </c>
      <c r="F1173" s="42">
        <f t="shared" si="113"/>
        <v>0.60958714325297869</v>
      </c>
      <c r="G1173" s="42">
        <f t="shared" si="114"/>
        <v>0.25861272744065761</v>
      </c>
      <c r="H1173" s="42">
        <f t="shared" si="115"/>
        <v>0.4242424242424242</v>
      </c>
      <c r="I1173" s="42">
        <f t="shared" si="110"/>
        <v>3</v>
      </c>
      <c r="J1173" s="42">
        <f t="shared" si="111"/>
        <v>5</v>
      </c>
      <c r="K1173" s="42">
        <f t="shared" si="112"/>
        <v>2</v>
      </c>
    </row>
    <row r="1174" spans="1:11" x14ac:dyDescent="0.25">
      <c r="A1174" s="45" t="s">
        <v>1146</v>
      </c>
      <c r="B1174" s="42">
        <v>10774</v>
      </c>
      <c r="C1174" s="42">
        <v>10813</v>
      </c>
      <c r="D1174" s="42">
        <v>10691</v>
      </c>
      <c r="E1174" s="42">
        <v>10700</v>
      </c>
      <c r="F1174" s="42">
        <f t="shared" si="113"/>
        <v>1.1323556710599592</v>
      </c>
      <c r="G1174" s="42">
        <f t="shared" si="114"/>
        <v>-0.68683868572489326</v>
      </c>
      <c r="H1174" s="42">
        <f t="shared" si="115"/>
        <v>0.60655737704918034</v>
      </c>
      <c r="I1174" s="42">
        <f t="shared" si="110"/>
        <v>7</v>
      </c>
      <c r="J1174" s="42">
        <f t="shared" si="111"/>
        <v>7</v>
      </c>
      <c r="K1174" s="42">
        <f t="shared" si="112"/>
        <v>4</v>
      </c>
    </row>
    <row r="1175" spans="1:11" x14ac:dyDescent="0.25">
      <c r="A1175" s="45" t="s">
        <v>1147</v>
      </c>
      <c r="B1175" s="42">
        <v>10732</v>
      </c>
      <c r="C1175" s="42">
        <v>10762</v>
      </c>
      <c r="D1175" s="42">
        <v>10661</v>
      </c>
      <c r="E1175" s="42">
        <v>10675</v>
      </c>
      <c r="F1175" s="42">
        <f t="shared" si="113"/>
        <v>0.94111069698099137</v>
      </c>
      <c r="G1175" s="42">
        <f t="shared" si="114"/>
        <v>-0.53112187849422288</v>
      </c>
      <c r="H1175" s="42">
        <f t="shared" si="115"/>
        <v>0.56435643564356441</v>
      </c>
      <c r="I1175" s="42">
        <f t="shared" si="110"/>
        <v>5</v>
      </c>
      <c r="J1175" s="42">
        <f t="shared" si="111"/>
        <v>6</v>
      </c>
      <c r="K1175" s="42">
        <f t="shared" si="112"/>
        <v>2</v>
      </c>
    </row>
    <row r="1176" spans="1:11" x14ac:dyDescent="0.25">
      <c r="A1176" s="45" t="s">
        <v>1148</v>
      </c>
      <c r="B1176" s="42">
        <v>10638</v>
      </c>
      <c r="C1176" s="42">
        <v>10687</v>
      </c>
      <c r="D1176" s="42">
        <v>10558</v>
      </c>
      <c r="E1176" s="42">
        <v>10681</v>
      </c>
      <c r="F1176" s="42">
        <f t="shared" si="113"/>
        <v>1.2126339537507052</v>
      </c>
      <c r="G1176" s="42">
        <f t="shared" si="114"/>
        <v>0.40421131791690162</v>
      </c>
      <c r="H1176" s="42">
        <f t="shared" si="115"/>
        <v>0.33333333333333326</v>
      </c>
      <c r="I1176" s="42">
        <f t="shared" si="110"/>
        <v>7</v>
      </c>
      <c r="J1176" s="42">
        <f t="shared" si="111"/>
        <v>4</v>
      </c>
      <c r="K1176" s="42">
        <f t="shared" si="112"/>
        <v>1</v>
      </c>
    </row>
    <row r="1177" spans="1:11" x14ac:dyDescent="0.25">
      <c r="A1177" s="45" t="s">
        <v>1149</v>
      </c>
      <c r="B1177" s="42">
        <v>10938</v>
      </c>
      <c r="C1177" s="42">
        <v>10946</v>
      </c>
      <c r="D1177" s="42">
        <v>10726</v>
      </c>
      <c r="E1177" s="42">
        <v>10777</v>
      </c>
      <c r="F1177" s="42">
        <f t="shared" si="113"/>
        <v>2.0113366246114461</v>
      </c>
      <c r="G1177" s="42">
        <f t="shared" si="114"/>
        <v>-1.4719327116474676</v>
      </c>
      <c r="H1177" s="42">
        <f t="shared" si="115"/>
        <v>0.73181818181818192</v>
      </c>
      <c r="I1177" s="42">
        <f t="shared" si="110"/>
        <v>10</v>
      </c>
      <c r="J1177" s="42">
        <f t="shared" si="111"/>
        <v>8</v>
      </c>
      <c r="K1177" s="42">
        <f t="shared" si="112"/>
        <v>4</v>
      </c>
    </row>
    <row r="1178" spans="1:11" x14ac:dyDescent="0.25">
      <c r="A1178" s="45" t="s">
        <v>1150</v>
      </c>
      <c r="B1178" s="42">
        <v>10710</v>
      </c>
      <c r="C1178" s="42">
        <v>10846</v>
      </c>
      <c r="D1178" s="42">
        <v>10697</v>
      </c>
      <c r="E1178" s="42">
        <v>10840</v>
      </c>
      <c r="F1178" s="42">
        <f t="shared" si="113"/>
        <v>1.3912231559290382</v>
      </c>
      <c r="G1178" s="42">
        <f t="shared" si="114"/>
        <v>1.2138188608776845</v>
      </c>
      <c r="H1178" s="42">
        <f t="shared" si="115"/>
        <v>0.87248322147651025</v>
      </c>
      <c r="I1178" s="42">
        <f t="shared" si="110"/>
        <v>8</v>
      </c>
      <c r="J1178" s="42">
        <f t="shared" si="111"/>
        <v>9</v>
      </c>
      <c r="K1178" s="42">
        <f t="shared" si="112"/>
        <v>4</v>
      </c>
    </row>
    <row r="1179" spans="1:11" x14ac:dyDescent="0.25">
      <c r="A1179" s="45" t="s">
        <v>1151</v>
      </c>
      <c r="B1179" s="42">
        <v>10576</v>
      </c>
      <c r="C1179" s="42">
        <v>10684</v>
      </c>
      <c r="D1179" s="42">
        <v>10572</v>
      </c>
      <c r="E1179" s="42">
        <v>10602</v>
      </c>
      <c r="F1179" s="42">
        <f t="shared" si="113"/>
        <v>1.059001512859304</v>
      </c>
      <c r="G1179" s="42">
        <f t="shared" si="114"/>
        <v>0.24583963691376703</v>
      </c>
      <c r="H1179" s="42">
        <f t="shared" si="115"/>
        <v>0.23214285714285718</v>
      </c>
      <c r="I1179" s="42">
        <f t="shared" si="110"/>
        <v>6</v>
      </c>
      <c r="J1179" s="42">
        <f t="shared" si="111"/>
        <v>3</v>
      </c>
      <c r="K1179" s="42">
        <f t="shared" si="112"/>
        <v>1</v>
      </c>
    </row>
    <row r="1180" spans="1:11" x14ac:dyDescent="0.25">
      <c r="A1180" s="45" t="s">
        <v>1152</v>
      </c>
      <c r="B1180" s="42">
        <v>10531</v>
      </c>
      <c r="C1180" s="42">
        <v>10628</v>
      </c>
      <c r="D1180" s="42">
        <v>10525</v>
      </c>
      <c r="E1180" s="42">
        <v>10592</v>
      </c>
      <c r="F1180" s="42">
        <f t="shared" si="113"/>
        <v>0.97806476118127428</v>
      </c>
      <c r="G1180" s="42">
        <f t="shared" si="114"/>
        <v>0.57924223720444401</v>
      </c>
      <c r="H1180" s="42">
        <f t="shared" si="115"/>
        <v>0.59223300970873793</v>
      </c>
      <c r="I1180" s="42">
        <f t="shared" si="110"/>
        <v>5</v>
      </c>
      <c r="J1180" s="42">
        <f t="shared" si="111"/>
        <v>6</v>
      </c>
      <c r="K1180" s="42">
        <f t="shared" si="112"/>
        <v>2</v>
      </c>
    </row>
    <row r="1181" spans="1:11" x14ac:dyDescent="0.25">
      <c r="A1181" s="45" t="s">
        <v>1153</v>
      </c>
      <c r="B1181" s="42">
        <v>10287</v>
      </c>
      <c r="C1181" s="42">
        <v>10361</v>
      </c>
      <c r="D1181" s="42">
        <v>10265</v>
      </c>
      <c r="E1181" s="42">
        <v>10352</v>
      </c>
      <c r="F1181" s="42">
        <f t="shared" si="113"/>
        <v>0.93321668124817736</v>
      </c>
      <c r="G1181" s="42">
        <f t="shared" si="114"/>
        <v>0.63186546126178667</v>
      </c>
      <c r="H1181" s="42">
        <f t="shared" si="115"/>
        <v>0.67708333333333326</v>
      </c>
      <c r="I1181" s="42">
        <f t="shared" si="110"/>
        <v>5</v>
      </c>
      <c r="J1181" s="42">
        <f t="shared" si="111"/>
        <v>7</v>
      </c>
      <c r="K1181" s="42">
        <f t="shared" si="112"/>
        <v>3</v>
      </c>
    </row>
    <row r="1182" spans="1:11" x14ac:dyDescent="0.25">
      <c r="A1182" s="45" t="s">
        <v>1154</v>
      </c>
      <c r="B1182" s="42">
        <v>10308</v>
      </c>
      <c r="C1182" s="42">
        <v>10364</v>
      </c>
      <c r="D1182" s="42">
        <v>10252</v>
      </c>
      <c r="E1182" s="42">
        <v>10284</v>
      </c>
      <c r="F1182" s="42">
        <f t="shared" si="113"/>
        <v>1.086534730306558</v>
      </c>
      <c r="G1182" s="42">
        <f t="shared" si="114"/>
        <v>-0.23282887077997672</v>
      </c>
      <c r="H1182" s="42">
        <f t="shared" si="115"/>
        <v>0.21428571428571427</v>
      </c>
      <c r="I1182" s="42">
        <f t="shared" si="110"/>
        <v>6</v>
      </c>
      <c r="J1182" s="42">
        <f t="shared" si="111"/>
        <v>3</v>
      </c>
      <c r="K1182" s="42">
        <f t="shared" si="112"/>
        <v>1</v>
      </c>
    </row>
    <row r="1183" spans="1:11" x14ac:dyDescent="0.25">
      <c r="A1183" s="45" t="s">
        <v>1155</v>
      </c>
      <c r="B1183" s="42">
        <v>10240</v>
      </c>
      <c r="C1183" s="42">
        <v>10317</v>
      </c>
      <c r="D1183" s="42">
        <v>10202</v>
      </c>
      <c r="E1183" s="42">
        <v>10276</v>
      </c>
      <c r="F1183" s="42">
        <f t="shared" si="113"/>
        <v>1.123046875</v>
      </c>
      <c r="G1183" s="42">
        <f t="shared" si="114"/>
        <v>0.3515625</v>
      </c>
      <c r="H1183" s="42">
        <f t="shared" si="115"/>
        <v>0.31304347826086959</v>
      </c>
      <c r="I1183" s="42">
        <f t="shared" si="110"/>
        <v>7</v>
      </c>
      <c r="J1183" s="42">
        <f t="shared" si="111"/>
        <v>4</v>
      </c>
      <c r="K1183" s="42">
        <f t="shared" si="112"/>
        <v>1</v>
      </c>
    </row>
    <row r="1184" spans="1:11" x14ac:dyDescent="0.25">
      <c r="A1184" s="45" t="s">
        <v>1156</v>
      </c>
      <c r="B1184" s="42">
        <v>10231</v>
      </c>
      <c r="C1184" s="42">
        <v>10242</v>
      </c>
      <c r="D1184" s="42">
        <v>10061</v>
      </c>
      <c r="E1184" s="42">
        <v>10129</v>
      </c>
      <c r="F1184" s="42">
        <f t="shared" si="113"/>
        <v>1.7691330270745771</v>
      </c>
      <c r="G1184" s="42">
        <f t="shared" si="114"/>
        <v>-0.99696999315804902</v>
      </c>
      <c r="H1184" s="42">
        <f t="shared" si="115"/>
        <v>0.56353591160220995</v>
      </c>
      <c r="I1184" s="42">
        <f t="shared" si="110"/>
        <v>10</v>
      </c>
      <c r="J1184" s="42">
        <f t="shared" si="111"/>
        <v>6</v>
      </c>
      <c r="K1184" s="42">
        <f t="shared" si="112"/>
        <v>1</v>
      </c>
    </row>
    <row r="1185" spans="1:11" x14ac:dyDescent="0.25">
      <c r="A1185" s="45" t="s">
        <v>1157</v>
      </c>
      <c r="B1185" s="42">
        <v>10476</v>
      </c>
      <c r="C1185" s="42">
        <v>10478</v>
      </c>
      <c r="D1185" s="42">
        <v>10358</v>
      </c>
      <c r="E1185" s="42">
        <v>10392</v>
      </c>
      <c r="F1185" s="42">
        <f t="shared" si="113"/>
        <v>1.1454753722794959</v>
      </c>
      <c r="G1185" s="42">
        <f t="shared" si="114"/>
        <v>-0.80183276059564712</v>
      </c>
      <c r="H1185" s="42">
        <f t="shared" si="115"/>
        <v>0.7</v>
      </c>
      <c r="I1185" s="42">
        <f t="shared" si="110"/>
        <v>7</v>
      </c>
      <c r="J1185" s="42">
        <f t="shared" si="111"/>
        <v>8</v>
      </c>
      <c r="K1185" s="42">
        <f t="shared" si="112"/>
        <v>4</v>
      </c>
    </row>
    <row r="1186" spans="1:11" x14ac:dyDescent="0.25">
      <c r="A1186" s="45" t="s">
        <v>1158</v>
      </c>
      <c r="B1186" s="42">
        <v>10539</v>
      </c>
      <c r="C1186" s="42">
        <v>10567</v>
      </c>
      <c r="D1186" s="42">
        <v>10471</v>
      </c>
      <c r="E1186" s="42">
        <v>10526</v>
      </c>
      <c r="F1186" s="42">
        <f t="shared" si="113"/>
        <v>0.91090236265300317</v>
      </c>
      <c r="G1186" s="42">
        <f t="shared" si="114"/>
        <v>-0.12335136160926084</v>
      </c>
      <c r="H1186" s="42">
        <f t="shared" si="115"/>
        <v>0.13541666666666666</v>
      </c>
      <c r="I1186" s="42">
        <f t="shared" si="110"/>
        <v>5</v>
      </c>
      <c r="J1186" s="42">
        <f t="shared" si="111"/>
        <v>2</v>
      </c>
      <c r="K1186" s="42">
        <f t="shared" si="112"/>
        <v>2</v>
      </c>
    </row>
    <row r="1187" spans="1:11" x14ac:dyDescent="0.25">
      <c r="A1187" s="45" t="s">
        <v>1159</v>
      </c>
      <c r="B1187" s="42">
        <v>10408</v>
      </c>
      <c r="C1187" s="42">
        <v>10449</v>
      </c>
      <c r="D1187" s="42">
        <v>10328</v>
      </c>
      <c r="E1187" s="42">
        <v>10433</v>
      </c>
      <c r="F1187" s="42">
        <f t="shared" si="113"/>
        <v>1.1625672559569562</v>
      </c>
      <c r="G1187" s="42">
        <f t="shared" si="114"/>
        <v>0.24019984627209837</v>
      </c>
      <c r="H1187" s="42">
        <f t="shared" si="115"/>
        <v>0.20661157024793386</v>
      </c>
      <c r="I1187" s="42">
        <f t="shared" si="110"/>
        <v>7</v>
      </c>
      <c r="J1187" s="42">
        <f t="shared" si="111"/>
        <v>3</v>
      </c>
      <c r="K1187" s="42">
        <f t="shared" si="112"/>
        <v>1</v>
      </c>
    </row>
    <row r="1188" spans="1:11" x14ac:dyDescent="0.25">
      <c r="A1188" s="45" t="s">
        <v>1160</v>
      </c>
      <c r="B1188" s="42">
        <v>10315</v>
      </c>
      <c r="C1188" s="42">
        <v>10319</v>
      </c>
      <c r="D1188" s="42">
        <v>10168</v>
      </c>
      <c r="E1188" s="42">
        <v>10215</v>
      </c>
      <c r="F1188" s="42">
        <f t="shared" si="113"/>
        <v>1.4638875424139604</v>
      </c>
      <c r="G1188" s="42">
        <f t="shared" si="114"/>
        <v>-0.96946194861851664</v>
      </c>
      <c r="H1188" s="42">
        <f t="shared" si="115"/>
        <v>0.66225165562913901</v>
      </c>
      <c r="I1188" s="42">
        <f t="shared" si="110"/>
        <v>8</v>
      </c>
      <c r="J1188" s="42">
        <f t="shared" si="111"/>
        <v>7</v>
      </c>
      <c r="K1188" s="42">
        <f t="shared" si="112"/>
        <v>4</v>
      </c>
    </row>
    <row r="1189" spans="1:11" x14ac:dyDescent="0.25">
      <c r="A1189" s="45" t="s">
        <v>1161</v>
      </c>
      <c r="B1189" s="42">
        <v>10338</v>
      </c>
      <c r="C1189" s="42">
        <v>10412</v>
      </c>
      <c r="D1189" s="42">
        <v>10324</v>
      </c>
      <c r="E1189" s="42">
        <v>10389</v>
      </c>
      <c r="F1189" s="42">
        <f t="shared" si="113"/>
        <v>0.85122847746179153</v>
      </c>
      <c r="G1189" s="42">
        <f t="shared" si="114"/>
        <v>0.49332559489262912</v>
      </c>
      <c r="H1189" s="42">
        <f t="shared" si="115"/>
        <v>0.57954545454545447</v>
      </c>
      <c r="I1189" s="42">
        <f t="shared" si="110"/>
        <v>5</v>
      </c>
      <c r="J1189" s="42">
        <f t="shared" si="111"/>
        <v>6</v>
      </c>
      <c r="K1189" s="42">
        <f t="shared" si="112"/>
        <v>2</v>
      </c>
    </row>
    <row r="1190" spans="1:11" x14ac:dyDescent="0.25">
      <c r="A1190" s="45" t="s">
        <v>1162</v>
      </c>
      <c r="B1190" s="42">
        <v>10081</v>
      </c>
      <c r="C1190" s="42">
        <v>10125</v>
      </c>
      <c r="D1190" s="42">
        <v>10069</v>
      </c>
      <c r="E1190" s="42">
        <v>10118</v>
      </c>
      <c r="F1190" s="42">
        <f t="shared" si="113"/>
        <v>0.55550044638428731</v>
      </c>
      <c r="G1190" s="42">
        <f t="shared" si="114"/>
        <v>0.36702708064676126</v>
      </c>
      <c r="H1190" s="42">
        <f t="shared" si="115"/>
        <v>0.6607142857142857</v>
      </c>
      <c r="I1190" s="42">
        <f t="shared" si="110"/>
        <v>2</v>
      </c>
      <c r="J1190" s="42">
        <f t="shared" si="111"/>
        <v>7</v>
      </c>
      <c r="K1190" s="42">
        <f t="shared" si="112"/>
        <v>3</v>
      </c>
    </row>
    <row r="1191" spans="1:11" x14ac:dyDescent="0.25">
      <c r="A1191" s="45" t="s">
        <v>1163</v>
      </c>
      <c r="B1191" s="42">
        <v>10131</v>
      </c>
      <c r="C1191" s="42">
        <v>10185</v>
      </c>
      <c r="D1191" s="42">
        <v>10102</v>
      </c>
      <c r="E1191" s="42">
        <v>10127</v>
      </c>
      <c r="F1191" s="42">
        <f t="shared" si="113"/>
        <v>0.81926759451189413</v>
      </c>
      <c r="G1191" s="42">
        <f t="shared" si="114"/>
        <v>-3.9482775639127429E-2</v>
      </c>
      <c r="H1191" s="42">
        <f t="shared" si="115"/>
        <v>4.8192771084337352E-2</v>
      </c>
      <c r="I1191" s="42">
        <f t="shared" si="110"/>
        <v>5</v>
      </c>
      <c r="J1191" s="42">
        <f t="shared" si="111"/>
        <v>1</v>
      </c>
      <c r="K1191" s="42">
        <f t="shared" si="112"/>
        <v>2</v>
      </c>
    </row>
    <row r="1192" spans="1:11" x14ac:dyDescent="0.25">
      <c r="A1192" s="45" t="s">
        <v>1164</v>
      </c>
      <c r="B1192" s="42">
        <v>10105</v>
      </c>
      <c r="C1192" s="42">
        <v>10140</v>
      </c>
      <c r="D1192" s="42">
        <v>9985</v>
      </c>
      <c r="E1192" s="42">
        <v>10043</v>
      </c>
      <c r="F1192" s="42">
        <f t="shared" si="113"/>
        <v>1.5338941118258289</v>
      </c>
      <c r="G1192" s="42">
        <f t="shared" si="114"/>
        <v>-0.61355764473033148</v>
      </c>
      <c r="H1192" s="42">
        <f t="shared" si="115"/>
        <v>0.39999999999999997</v>
      </c>
      <c r="I1192" s="42">
        <f t="shared" si="110"/>
        <v>9</v>
      </c>
      <c r="J1192" s="42">
        <f t="shared" si="111"/>
        <v>4</v>
      </c>
      <c r="K1192" s="42">
        <f t="shared" si="112"/>
        <v>1</v>
      </c>
    </row>
    <row r="1193" spans="1:11" x14ac:dyDescent="0.25">
      <c r="A1193" s="45" t="s">
        <v>1165</v>
      </c>
      <c r="B1193" s="42">
        <v>10077</v>
      </c>
      <c r="C1193" s="42">
        <v>10146</v>
      </c>
      <c r="D1193" s="42">
        <v>10008</v>
      </c>
      <c r="E1193" s="42">
        <v>10134</v>
      </c>
      <c r="F1193" s="42">
        <f t="shared" si="113"/>
        <v>1.3694551949985114</v>
      </c>
      <c r="G1193" s="42">
        <f t="shared" si="114"/>
        <v>0.5656445370646026</v>
      </c>
      <c r="H1193" s="42">
        <f t="shared" si="115"/>
        <v>0.41304347826086962</v>
      </c>
      <c r="I1193" s="42">
        <f t="shared" si="110"/>
        <v>8</v>
      </c>
      <c r="J1193" s="42">
        <f t="shared" si="111"/>
        <v>5</v>
      </c>
      <c r="K1193" s="42">
        <f t="shared" si="112"/>
        <v>1</v>
      </c>
    </row>
    <row r="1194" spans="1:11" x14ac:dyDescent="0.25">
      <c r="A1194" s="45" t="s">
        <v>1166</v>
      </c>
      <c r="B1194" s="42">
        <v>10085</v>
      </c>
      <c r="C1194" s="42">
        <v>10184</v>
      </c>
      <c r="D1194" s="42">
        <v>9985</v>
      </c>
      <c r="E1194" s="42">
        <v>9991</v>
      </c>
      <c r="F1194" s="42">
        <f t="shared" si="113"/>
        <v>1.9732275656916214</v>
      </c>
      <c r="G1194" s="42">
        <f t="shared" si="114"/>
        <v>-0.93207734258800201</v>
      </c>
      <c r="H1194" s="42">
        <f t="shared" si="115"/>
        <v>0.47236180904522612</v>
      </c>
      <c r="I1194" s="42">
        <f t="shared" si="110"/>
        <v>10</v>
      </c>
      <c r="J1194" s="42">
        <f t="shared" si="111"/>
        <v>5</v>
      </c>
      <c r="K1194" s="42">
        <f t="shared" si="112"/>
        <v>1</v>
      </c>
    </row>
    <row r="1195" spans="1:11" x14ac:dyDescent="0.25">
      <c r="A1195" s="45" t="s">
        <v>1167</v>
      </c>
      <c r="B1195" s="42">
        <v>9813</v>
      </c>
      <c r="C1195" s="42">
        <v>9987</v>
      </c>
      <c r="D1195" s="42">
        <v>9792</v>
      </c>
      <c r="E1195" s="42">
        <v>9963</v>
      </c>
      <c r="F1195" s="42">
        <f t="shared" si="113"/>
        <v>1.9871598899419136</v>
      </c>
      <c r="G1195" s="42">
        <f t="shared" si="114"/>
        <v>1.5285845307245491</v>
      </c>
      <c r="H1195" s="42">
        <f t="shared" si="115"/>
        <v>0.76923076923076938</v>
      </c>
      <c r="I1195" s="42">
        <f t="shared" si="110"/>
        <v>10</v>
      </c>
      <c r="J1195" s="42">
        <f t="shared" si="111"/>
        <v>8</v>
      </c>
      <c r="K1195" s="42">
        <f t="shared" si="112"/>
        <v>4</v>
      </c>
    </row>
    <row r="1196" spans="1:11" x14ac:dyDescent="0.25">
      <c r="A1196" s="45" t="s">
        <v>1168</v>
      </c>
      <c r="B1196" s="42">
        <v>9500</v>
      </c>
      <c r="C1196" s="42">
        <v>9530</v>
      </c>
      <c r="D1196" s="42">
        <v>9422</v>
      </c>
      <c r="E1196" s="42">
        <v>9463</v>
      </c>
      <c r="F1196" s="42">
        <f t="shared" si="113"/>
        <v>1.1368421052631579</v>
      </c>
      <c r="G1196" s="42">
        <f t="shared" si="114"/>
        <v>-0.38947368421052631</v>
      </c>
      <c r="H1196" s="42">
        <f t="shared" si="115"/>
        <v>0.34259259259259262</v>
      </c>
      <c r="I1196" s="42">
        <f t="shared" si="110"/>
        <v>7</v>
      </c>
      <c r="J1196" s="42">
        <f t="shared" si="111"/>
        <v>4</v>
      </c>
      <c r="K1196" s="42">
        <f t="shared" si="112"/>
        <v>1</v>
      </c>
    </row>
    <row r="1197" spans="1:11" x14ac:dyDescent="0.25">
      <c r="A1197" s="45" t="s">
        <v>1169</v>
      </c>
      <c r="B1197" s="42">
        <v>9533</v>
      </c>
      <c r="C1197" s="42">
        <v>9680</v>
      </c>
      <c r="D1197" s="42">
        <v>9450</v>
      </c>
      <c r="E1197" s="42">
        <v>9653</v>
      </c>
      <c r="F1197" s="42">
        <f t="shared" si="113"/>
        <v>2.4126717717402704</v>
      </c>
      <c r="G1197" s="42">
        <f t="shared" si="114"/>
        <v>1.2587852722123152</v>
      </c>
      <c r="H1197" s="42">
        <f t="shared" si="115"/>
        <v>0.52173913043478271</v>
      </c>
      <c r="I1197" s="42">
        <f t="shared" si="110"/>
        <v>10</v>
      </c>
      <c r="J1197" s="42">
        <f t="shared" si="111"/>
        <v>6</v>
      </c>
      <c r="K1197" s="42">
        <f t="shared" si="112"/>
        <v>1</v>
      </c>
    </row>
    <row r="1198" spans="1:11" x14ac:dyDescent="0.25">
      <c r="A1198" s="45" t="s">
        <v>1170</v>
      </c>
      <c r="B1198" s="42">
        <v>9613</v>
      </c>
      <c r="C1198" s="42">
        <v>9621</v>
      </c>
      <c r="D1198" s="42">
        <v>9377</v>
      </c>
      <c r="E1198" s="42">
        <v>9406</v>
      </c>
      <c r="F1198" s="42">
        <f t="shared" si="113"/>
        <v>2.5382294809112658</v>
      </c>
      <c r="G1198" s="42">
        <f t="shared" si="114"/>
        <v>-2.1533340268386563</v>
      </c>
      <c r="H1198" s="42">
        <f t="shared" si="115"/>
        <v>0.84836065573770514</v>
      </c>
      <c r="I1198" s="42">
        <f t="shared" si="110"/>
        <v>10</v>
      </c>
      <c r="J1198" s="42">
        <f t="shared" si="111"/>
        <v>9</v>
      </c>
      <c r="K1198" s="42">
        <f t="shared" si="112"/>
        <v>4</v>
      </c>
    </row>
    <row r="1199" spans="1:11" x14ac:dyDescent="0.25">
      <c r="A1199" s="45" t="s">
        <v>1171</v>
      </c>
      <c r="B1199" s="42">
        <v>9573</v>
      </c>
      <c r="C1199" s="42">
        <v>9881</v>
      </c>
      <c r="D1199" s="42">
        <v>9525</v>
      </c>
      <c r="E1199" s="42">
        <v>9876</v>
      </c>
      <c r="F1199" s="42">
        <f t="shared" si="113"/>
        <v>3.7187924370625716</v>
      </c>
      <c r="G1199" s="42">
        <f t="shared" si="114"/>
        <v>3.1651519899717955</v>
      </c>
      <c r="H1199" s="42">
        <f t="shared" si="115"/>
        <v>0.851123595505618</v>
      </c>
      <c r="I1199" s="42">
        <f t="shared" si="110"/>
        <v>10</v>
      </c>
      <c r="J1199" s="42">
        <f t="shared" si="111"/>
        <v>9</v>
      </c>
      <c r="K1199" s="42">
        <f t="shared" si="112"/>
        <v>4</v>
      </c>
    </row>
    <row r="1200" spans="1:11" x14ac:dyDescent="0.25">
      <c r="A1200" s="45" t="s">
        <v>1172</v>
      </c>
      <c r="B1200" s="42">
        <v>9639</v>
      </c>
      <c r="C1200" s="42">
        <v>9788</v>
      </c>
      <c r="D1200" s="42">
        <v>9516</v>
      </c>
      <c r="E1200" s="42">
        <v>9674</v>
      </c>
      <c r="F1200" s="42">
        <f t="shared" si="113"/>
        <v>2.821869488536155</v>
      </c>
      <c r="G1200" s="42">
        <f t="shared" si="114"/>
        <v>0.36310820624546114</v>
      </c>
      <c r="H1200" s="42">
        <f t="shared" si="115"/>
        <v>0.12867647058823531</v>
      </c>
      <c r="I1200" s="42">
        <f t="shared" si="110"/>
        <v>10</v>
      </c>
      <c r="J1200" s="42">
        <f t="shared" si="111"/>
        <v>2</v>
      </c>
      <c r="K1200" s="42">
        <f t="shared" si="112"/>
        <v>1</v>
      </c>
    </row>
    <row r="1201" spans="1:11" x14ac:dyDescent="0.25">
      <c r="A1201" s="45" t="s">
        <v>1173</v>
      </c>
      <c r="B1201" s="42">
        <v>9289</v>
      </c>
      <c r="C1201" s="42">
        <v>9440</v>
      </c>
      <c r="D1201" s="42">
        <v>9240</v>
      </c>
      <c r="E1201" s="42">
        <v>9440</v>
      </c>
      <c r="F1201" s="42">
        <f t="shared" si="113"/>
        <v>2.1530842932500809</v>
      </c>
      <c r="G1201" s="42">
        <f t="shared" si="114"/>
        <v>1.6255786414038111</v>
      </c>
      <c r="H1201" s="42">
        <f t="shared" si="115"/>
        <v>0.755</v>
      </c>
      <c r="I1201" s="42">
        <f t="shared" si="110"/>
        <v>10</v>
      </c>
      <c r="J1201" s="42">
        <f t="shared" si="111"/>
        <v>8</v>
      </c>
      <c r="K1201" s="42">
        <f t="shared" si="112"/>
        <v>4</v>
      </c>
    </row>
    <row r="1202" spans="1:11" x14ac:dyDescent="0.25">
      <c r="A1202" s="45" t="s">
        <v>1174</v>
      </c>
      <c r="B1202" s="42">
        <v>8704</v>
      </c>
      <c r="C1202" s="42">
        <v>9052</v>
      </c>
      <c r="D1202" s="42">
        <v>8658</v>
      </c>
      <c r="E1202" s="42">
        <v>8809</v>
      </c>
      <c r="F1202" s="42">
        <f t="shared" si="113"/>
        <v>4.5266544117647056</v>
      </c>
      <c r="G1202" s="42">
        <f t="shared" si="114"/>
        <v>1.2063419117647058</v>
      </c>
      <c r="H1202" s="42">
        <f t="shared" si="115"/>
        <v>0.26649746192893403</v>
      </c>
      <c r="I1202" s="42">
        <f t="shared" si="110"/>
        <v>10</v>
      </c>
      <c r="J1202" s="42">
        <f t="shared" si="111"/>
        <v>3</v>
      </c>
      <c r="K1202" s="42">
        <f t="shared" si="112"/>
        <v>1</v>
      </c>
    </row>
    <row r="1203" spans="1:11" x14ac:dyDescent="0.25">
      <c r="A1203" s="45" t="s">
        <v>1175</v>
      </c>
      <c r="B1203" s="42">
        <v>9157</v>
      </c>
      <c r="C1203" s="42">
        <v>9340</v>
      </c>
      <c r="D1203" s="42">
        <v>8889</v>
      </c>
      <c r="E1203" s="42">
        <v>8910</v>
      </c>
      <c r="F1203" s="42">
        <f t="shared" si="113"/>
        <v>4.9251938407775473</v>
      </c>
      <c r="G1203" s="42">
        <f t="shared" si="114"/>
        <v>-2.6973899748826033</v>
      </c>
      <c r="H1203" s="42">
        <f t="shared" si="115"/>
        <v>0.54767184035476713</v>
      </c>
      <c r="I1203" s="42">
        <f t="shared" si="110"/>
        <v>10</v>
      </c>
      <c r="J1203" s="42">
        <f t="shared" si="111"/>
        <v>6</v>
      </c>
      <c r="K1203" s="42">
        <f t="shared" si="112"/>
        <v>1</v>
      </c>
    </row>
    <row r="1204" spans="1:11" x14ac:dyDescent="0.25">
      <c r="A1204" s="45" t="s">
        <v>1176</v>
      </c>
      <c r="B1204" s="42">
        <v>8484</v>
      </c>
      <c r="C1204" s="42">
        <v>8625</v>
      </c>
      <c r="D1204" s="42">
        <v>8397</v>
      </c>
      <c r="E1204" s="42">
        <v>8510</v>
      </c>
      <c r="F1204" s="42">
        <f t="shared" si="113"/>
        <v>2.6874115983026874</v>
      </c>
      <c r="G1204" s="42">
        <f t="shared" si="114"/>
        <v>0.30645921735030646</v>
      </c>
      <c r="H1204" s="42">
        <f t="shared" si="115"/>
        <v>0.11403508771929824</v>
      </c>
      <c r="I1204" s="42">
        <f t="shared" si="110"/>
        <v>10</v>
      </c>
      <c r="J1204" s="42">
        <f t="shared" si="111"/>
        <v>2</v>
      </c>
      <c r="K1204" s="42">
        <f t="shared" si="112"/>
        <v>1</v>
      </c>
    </row>
    <row r="1205" spans="1:11" x14ac:dyDescent="0.25">
      <c r="A1205" s="45" t="s">
        <v>1177</v>
      </c>
      <c r="B1205" s="42">
        <v>8788</v>
      </c>
      <c r="C1205" s="42">
        <v>8843</v>
      </c>
      <c r="D1205" s="42">
        <v>8550</v>
      </c>
      <c r="E1205" s="42">
        <v>8726</v>
      </c>
      <c r="F1205" s="42">
        <f t="shared" si="113"/>
        <v>3.3340919435593994</v>
      </c>
      <c r="G1205" s="42">
        <f t="shared" si="114"/>
        <v>-0.70550751024123803</v>
      </c>
      <c r="H1205" s="42">
        <f t="shared" si="115"/>
        <v>0.21160409556313992</v>
      </c>
      <c r="I1205" s="42">
        <f t="shared" si="110"/>
        <v>10</v>
      </c>
      <c r="J1205" s="42">
        <f t="shared" si="111"/>
        <v>3</v>
      </c>
      <c r="K1205" s="42">
        <f t="shared" si="112"/>
        <v>1</v>
      </c>
    </row>
    <row r="1206" spans="1:11" x14ac:dyDescent="0.25">
      <c r="A1206" s="45" t="s">
        <v>1178</v>
      </c>
      <c r="B1206" s="42">
        <v>9396</v>
      </c>
      <c r="C1206" s="42">
        <v>9504</v>
      </c>
      <c r="D1206" s="42">
        <v>9073</v>
      </c>
      <c r="E1206" s="42">
        <v>9469</v>
      </c>
      <c r="F1206" s="42">
        <f t="shared" si="113"/>
        <v>4.5870583226905062</v>
      </c>
      <c r="G1206" s="42">
        <f t="shared" si="114"/>
        <v>0.77692635163899537</v>
      </c>
      <c r="H1206" s="42">
        <f t="shared" si="115"/>
        <v>0.16937354988399075</v>
      </c>
      <c r="I1206" s="42">
        <f t="shared" si="110"/>
        <v>10</v>
      </c>
      <c r="J1206" s="42">
        <f t="shared" si="111"/>
        <v>2</v>
      </c>
      <c r="K1206" s="42">
        <f t="shared" si="112"/>
        <v>1</v>
      </c>
    </row>
    <row r="1207" spans="1:11" x14ac:dyDescent="0.25">
      <c r="A1207" s="45" t="s">
        <v>1179</v>
      </c>
      <c r="B1207" s="42">
        <v>9623</v>
      </c>
      <c r="C1207" s="42">
        <v>9645</v>
      </c>
      <c r="D1207" s="42">
        <v>9180</v>
      </c>
      <c r="E1207" s="42">
        <v>9206</v>
      </c>
      <c r="F1207" s="42">
        <f t="shared" si="113"/>
        <v>4.832172919048114</v>
      </c>
      <c r="G1207" s="42">
        <f t="shared" si="114"/>
        <v>-4.3333679725657275</v>
      </c>
      <c r="H1207" s="42">
        <f t="shared" si="115"/>
        <v>0.89677419354838694</v>
      </c>
      <c r="I1207" s="42">
        <f t="shared" si="110"/>
        <v>10</v>
      </c>
      <c r="J1207" s="42">
        <f t="shared" si="111"/>
        <v>9</v>
      </c>
      <c r="K1207" s="42">
        <f t="shared" si="112"/>
        <v>4</v>
      </c>
    </row>
    <row r="1208" spans="1:11" x14ac:dyDescent="0.25">
      <c r="A1208" s="45" t="s">
        <v>1180</v>
      </c>
      <c r="B1208" s="42">
        <v>10030</v>
      </c>
      <c r="C1208" s="42">
        <v>10346</v>
      </c>
      <c r="D1208" s="42">
        <v>9763</v>
      </c>
      <c r="E1208" s="42">
        <v>10185</v>
      </c>
      <c r="F1208" s="42">
        <f t="shared" si="113"/>
        <v>5.8125623130608179</v>
      </c>
      <c r="G1208" s="42">
        <f t="shared" si="114"/>
        <v>1.5453639082751744</v>
      </c>
      <c r="H1208" s="42">
        <f t="shared" si="115"/>
        <v>0.26586620926243565</v>
      </c>
      <c r="I1208" s="42">
        <f t="shared" si="110"/>
        <v>10</v>
      </c>
      <c r="J1208" s="42">
        <f t="shared" si="111"/>
        <v>3</v>
      </c>
      <c r="K1208" s="42">
        <f t="shared" si="112"/>
        <v>1</v>
      </c>
    </row>
    <row r="1209" spans="1:11" x14ac:dyDescent="0.25">
      <c r="A1209" s="45" t="s">
        <v>1181</v>
      </c>
      <c r="B1209" s="42">
        <v>10362</v>
      </c>
      <c r="C1209" s="42">
        <v>10378</v>
      </c>
      <c r="D1209" s="42">
        <v>9780</v>
      </c>
      <c r="E1209" s="42">
        <v>9819</v>
      </c>
      <c r="F1209" s="42">
        <f t="shared" si="113"/>
        <v>5.7710866628064084</v>
      </c>
      <c r="G1209" s="42">
        <f t="shared" si="114"/>
        <v>-5.2403011001737116</v>
      </c>
      <c r="H1209" s="42">
        <f t="shared" si="115"/>
        <v>0.90802675585284276</v>
      </c>
      <c r="I1209" s="42">
        <f t="shared" si="110"/>
        <v>10</v>
      </c>
      <c r="J1209" s="42">
        <f t="shared" si="111"/>
        <v>10</v>
      </c>
      <c r="K1209" s="42">
        <f t="shared" si="112"/>
        <v>4</v>
      </c>
    </row>
    <row r="1210" spans="1:11" x14ac:dyDescent="0.25">
      <c r="A1210" s="45" t="s">
        <v>1182</v>
      </c>
      <c r="B1210" s="42">
        <v>10821</v>
      </c>
      <c r="C1210" s="42">
        <v>10879</v>
      </c>
      <c r="D1210" s="42">
        <v>10739</v>
      </c>
      <c r="E1210" s="42">
        <v>10760</v>
      </c>
      <c r="F1210" s="42">
        <f t="shared" si="113"/>
        <v>1.2937806117734036</v>
      </c>
      <c r="G1210" s="42">
        <f t="shared" si="114"/>
        <v>-0.56371869512984007</v>
      </c>
      <c r="H1210" s="42">
        <f t="shared" si="115"/>
        <v>0.43571428571428567</v>
      </c>
      <c r="I1210" s="42">
        <f t="shared" si="110"/>
        <v>8</v>
      </c>
      <c r="J1210" s="42">
        <f t="shared" si="111"/>
        <v>5</v>
      </c>
      <c r="K1210" s="42">
        <f t="shared" si="112"/>
        <v>1</v>
      </c>
    </row>
    <row r="1211" spans="1:11" x14ac:dyDescent="0.25">
      <c r="A1211" s="45" t="s">
        <v>1183</v>
      </c>
      <c r="B1211" s="42">
        <v>10962</v>
      </c>
      <c r="C1211" s="42">
        <v>11050</v>
      </c>
      <c r="D1211" s="42">
        <v>10875</v>
      </c>
      <c r="E1211" s="42">
        <v>11046</v>
      </c>
      <c r="F1211" s="42">
        <f t="shared" si="113"/>
        <v>1.5964240102171137</v>
      </c>
      <c r="G1211" s="42">
        <f t="shared" si="114"/>
        <v>0.76628352490421447</v>
      </c>
      <c r="H1211" s="42">
        <f t="shared" si="115"/>
        <v>0.47999999999999993</v>
      </c>
      <c r="I1211" s="42">
        <f t="shared" si="110"/>
        <v>9</v>
      </c>
      <c r="J1211" s="42">
        <f t="shared" si="111"/>
        <v>5</v>
      </c>
      <c r="K1211" s="42">
        <f t="shared" si="112"/>
        <v>1</v>
      </c>
    </row>
    <row r="1212" spans="1:11" x14ac:dyDescent="0.25">
      <c r="A1212" s="45" t="s">
        <v>1184</v>
      </c>
      <c r="B1212" s="42">
        <v>10957</v>
      </c>
      <c r="C1212" s="42">
        <v>10966</v>
      </c>
      <c r="D1212" s="42">
        <v>10680</v>
      </c>
      <c r="E1212" s="42">
        <v>10737</v>
      </c>
      <c r="F1212" s="42">
        <f t="shared" si="113"/>
        <v>2.610203522862097</v>
      </c>
      <c r="G1212" s="42">
        <f t="shared" si="114"/>
        <v>-2.0078488637400751</v>
      </c>
      <c r="H1212" s="42">
        <f t="shared" si="115"/>
        <v>0.76923076923076938</v>
      </c>
      <c r="I1212" s="42">
        <f t="shared" si="110"/>
        <v>10</v>
      </c>
      <c r="J1212" s="42">
        <f t="shared" si="111"/>
        <v>8</v>
      </c>
      <c r="K1212" s="42">
        <f t="shared" si="112"/>
        <v>4</v>
      </c>
    </row>
    <row r="1213" spans="1:11" x14ac:dyDescent="0.25">
      <c r="A1213" s="45" t="s">
        <v>1185</v>
      </c>
      <c r="B1213" s="42">
        <v>11263</v>
      </c>
      <c r="C1213" s="42">
        <v>11287</v>
      </c>
      <c r="D1213" s="42">
        <v>11120</v>
      </c>
      <c r="E1213" s="42">
        <v>11225</v>
      </c>
      <c r="F1213" s="42">
        <f t="shared" si="113"/>
        <v>1.4827310663233597</v>
      </c>
      <c r="G1213" s="42">
        <f t="shared" si="114"/>
        <v>-0.33738790730711177</v>
      </c>
      <c r="H1213" s="42">
        <f t="shared" si="115"/>
        <v>0.22754491017964071</v>
      </c>
      <c r="I1213" s="42">
        <f t="shared" si="110"/>
        <v>8</v>
      </c>
      <c r="J1213" s="42">
        <f t="shared" si="111"/>
        <v>3</v>
      </c>
      <c r="K1213" s="42">
        <f t="shared" si="112"/>
        <v>1</v>
      </c>
    </row>
    <row r="1214" spans="1:11" x14ac:dyDescent="0.25">
      <c r="A1214" s="45" t="s">
        <v>1186</v>
      </c>
      <c r="B1214" s="42">
        <v>11481</v>
      </c>
      <c r="C1214" s="42">
        <v>11486</v>
      </c>
      <c r="D1214" s="42">
        <v>11374</v>
      </c>
      <c r="E1214" s="42">
        <v>11392</v>
      </c>
      <c r="F1214" s="42">
        <f t="shared" si="113"/>
        <v>0.9755247800714224</v>
      </c>
      <c r="G1214" s="42">
        <f t="shared" si="114"/>
        <v>-0.77519379844961245</v>
      </c>
      <c r="H1214" s="42">
        <f t="shared" si="115"/>
        <v>0.7946428571428571</v>
      </c>
      <c r="I1214" s="42">
        <f t="shared" si="110"/>
        <v>5</v>
      </c>
      <c r="J1214" s="42">
        <f t="shared" si="111"/>
        <v>8</v>
      </c>
      <c r="K1214" s="42">
        <f t="shared" si="112"/>
        <v>3</v>
      </c>
    </row>
    <row r="1215" spans="1:11" x14ac:dyDescent="0.25">
      <c r="A1215" s="45" t="s">
        <v>1187</v>
      </c>
      <c r="B1215" s="42">
        <v>11380</v>
      </c>
      <c r="C1215" s="42">
        <v>11450</v>
      </c>
      <c r="D1215" s="42">
        <v>11368</v>
      </c>
      <c r="E1215" s="42">
        <v>11450</v>
      </c>
      <c r="F1215" s="42">
        <f t="shared" si="113"/>
        <v>0.72056239015817225</v>
      </c>
      <c r="G1215" s="42">
        <f t="shared" si="114"/>
        <v>0.61511423550087874</v>
      </c>
      <c r="H1215" s="42">
        <f t="shared" si="115"/>
        <v>0.85365853658536583</v>
      </c>
      <c r="I1215" s="42">
        <f t="shared" si="110"/>
        <v>4</v>
      </c>
      <c r="J1215" s="42">
        <f t="shared" si="111"/>
        <v>9</v>
      </c>
      <c r="K1215" s="42">
        <f t="shared" si="112"/>
        <v>3</v>
      </c>
    </row>
    <row r="1216" spans="1:11" x14ac:dyDescent="0.25">
      <c r="A1216" s="45" t="s">
        <v>1188</v>
      </c>
      <c r="B1216" s="42">
        <v>11331</v>
      </c>
      <c r="C1216" s="42">
        <v>11400</v>
      </c>
      <c r="D1216" s="42">
        <v>11206</v>
      </c>
      <c r="E1216" s="42">
        <v>11255</v>
      </c>
      <c r="F1216" s="42">
        <f t="shared" si="113"/>
        <v>1.7121172006001235</v>
      </c>
      <c r="G1216" s="42">
        <f t="shared" si="114"/>
        <v>-0.67072632600829585</v>
      </c>
      <c r="H1216" s="42">
        <f t="shared" si="115"/>
        <v>0.39175257731958762</v>
      </c>
      <c r="I1216" s="42">
        <f t="shared" si="110"/>
        <v>9</v>
      </c>
      <c r="J1216" s="42">
        <f t="shared" si="111"/>
        <v>4</v>
      </c>
      <c r="K1216" s="42">
        <f t="shared" si="112"/>
        <v>1</v>
      </c>
    </row>
    <row r="1217" spans="1:11" x14ac:dyDescent="0.25">
      <c r="A1217" s="45" t="s">
        <v>1189</v>
      </c>
      <c r="B1217" s="42">
        <v>11171</v>
      </c>
      <c r="C1217" s="42">
        <v>11298</v>
      </c>
      <c r="D1217" s="42">
        <v>11072</v>
      </c>
      <c r="E1217" s="42">
        <v>11298</v>
      </c>
      <c r="F1217" s="42">
        <f t="shared" si="113"/>
        <v>2.0230955151732162</v>
      </c>
      <c r="G1217" s="42">
        <f t="shared" si="114"/>
        <v>1.1368722585265418</v>
      </c>
      <c r="H1217" s="42">
        <f t="shared" si="115"/>
        <v>0.56194690265486724</v>
      </c>
      <c r="I1217" s="42">
        <f t="shared" si="110"/>
        <v>10</v>
      </c>
      <c r="J1217" s="42">
        <f t="shared" si="111"/>
        <v>6</v>
      </c>
      <c r="K1217" s="42">
        <f t="shared" si="112"/>
        <v>1</v>
      </c>
    </row>
    <row r="1218" spans="1:11" x14ac:dyDescent="0.25">
      <c r="A1218" s="45" t="s">
        <v>1190</v>
      </c>
      <c r="B1218" s="42">
        <v>11306</v>
      </c>
      <c r="C1218" s="42">
        <v>11345</v>
      </c>
      <c r="D1218" s="42">
        <v>11160</v>
      </c>
      <c r="E1218" s="42">
        <v>11166</v>
      </c>
      <c r="F1218" s="42">
        <f t="shared" si="113"/>
        <v>1.6362993101008316</v>
      </c>
      <c r="G1218" s="42">
        <f t="shared" si="114"/>
        <v>-1.2382805589952239</v>
      </c>
      <c r="H1218" s="42">
        <f t="shared" si="115"/>
        <v>0.7567567567567568</v>
      </c>
      <c r="I1218" s="42">
        <f t="shared" si="110"/>
        <v>9</v>
      </c>
      <c r="J1218" s="42">
        <f t="shared" si="111"/>
        <v>8</v>
      </c>
      <c r="K1218" s="42">
        <f t="shared" si="112"/>
        <v>4</v>
      </c>
    </row>
    <row r="1219" spans="1:11" x14ac:dyDescent="0.25">
      <c r="A1219" s="45" t="s">
        <v>1191</v>
      </c>
      <c r="B1219" s="42">
        <v>11549</v>
      </c>
      <c r="C1219" s="42">
        <v>11555</v>
      </c>
      <c r="D1219" s="42">
        <v>11340</v>
      </c>
      <c r="E1219" s="42">
        <v>11342</v>
      </c>
      <c r="F1219" s="42">
        <f t="shared" si="113"/>
        <v>1.8616330418218026</v>
      </c>
      <c r="G1219" s="42">
        <f t="shared" si="114"/>
        <v>-1.7923629751493635</v>
      </c>
      <c r="H1219" s="42">
        <f t="shared" si="115"/>
        <v>0.96279069767441861</v>
      </c>
      <c r="I1219" s="42">
        <f t="shared" ref="I1219:I1282" si="116">VLOOKUP(_xlfn.PERCENTRANK.EXC(F$4:F$1200,F1219),$M$4:$O$13,3,TRUE)</f>
        <v>10</v>
      </c>
      <c r="J1219" s="42">
        <f t="shared" ref="J1219:J1282" si="117">VLOOKUP(H1219,$M$17:$O$26,3,TRUE)</f>
        <v>10</v>
      </c>
      <c r="K1219" s="42">
        <f t="shared" ref="K1219:K1282" si="118">IF(I1219&gt;=$O$3,IF(J1219&gt;=$O$16,4,1),IF(J1219&gt;=$O$16,3,2))</f>
        <v>4</v>
      </c>
    </row>
    <row r="1220" spans="1:11" x14ac:dyDescent="0.25">
      <c r="A1220" s="45" t="s">
        <v>1192</v>
      </c>
      <c r="B1220" s="42">
        <v>11505</v>
      </c>
      <c r="C1220" s="42">
        <v>11512</v>
      </c>
      <c r="D1220" s="42">
        <v>11315</v>
      </c>
      <c r="E1220" s="42">
        <v>11335</v>
      </c>
      <c r="F1220" s="42">
        <f t="shared" ref="F1220:F1283" si="119">ABS(C1220-D1220)/B1220*100</f>
        <v>1.7122990004345937</v>
      </c>
      <c r="G1220" s="42">
        <f t="shared" ref="G1220:G1283" si="120">(E1220-B1220)/B1220*100</f>
        <v>-1.4776184267709691</v>
      </c>
      <c r="H1220" s="42">
        <f t="shared" ref="H1220:H1283" si="121">ABS(G1220/F1220)</f>
        <v>0.86294416243654815</v>
      </c>
      <c r="I1220" s="42">
        <f t="shared" si="116"/>
        <v>9</v>
      </c>
      <c r="J1220" s="42">
        <f t="shared" si="117"/>
        <v>9</v>
      </c>
      <c r="K1220" s="42">
        <f t="shared" si="118"/>
        <v>4</v>
      </c>
    </row>
    <row r="1221" spans="1:11" x14ac:dyDescent="0.25">
      <c r="A1221" s="45" t="s">
        <v>1193</v>
      </c>
      <c r="B1221" s="42">
        <v>11666</v>
      </c>
      <c r="C1221" s="42">
        <v>11678</v>
      </c>
      <c r="D1221" s="42">
        <v>11600</v>
      </c>
      <c r="E1221" s="42">
        <v>11600</v>
      </c>
      <c r="F1221" s="42">
        <f t="shared" si="119"/>
        <v>0.66860963483627633</v>
      </c>
      <c r="G1221" s="42">
        <f t="shared" si="120"/>
        <v>-0.56574661409223392</v>
      </c>
      <c r="H1221" s="42">
        <f t="shared" si="121"/>
        <v>0.84615384615384626</v>
      </c>
      <c r="I1221" s="42">
        <f t="shared" si="116"/>
        <v>3</v>
      </c>
      <c r="J1221" s="42">
        <f t="shared" si="117"/>
        <v>9</v>
      </c>
      <c r="K1221" s="42">
        <f t="shared" si="118"/>
        <v>3</v>
      </c>
    </row>
    <row r="1222" spans="1:11" x14ac:dyDescent="0.25">
      <c r="A1222" s="45" t="s">
        <v>1194</v>
      </c>
      <c r="B1222" s="42">
        <v>11723</v>
      </c>
      <c r="C1222" s="42">
        <v>11738</v>
      </c>
      <c r="D1222" s="42">
        <v>11621</v>
      </c>
      <c r="E1222" s="42">
        <v>11665</v>
      </c>
      <c r="F1222" s="42">
        <f t="shared" si="119"/>
        <v>0.99803804486906078</v>
      </c>
      <c r="G1222" s="42">
        <f t="shared" si="120"/>
        <v>-0.49475390258466262</v>
      </c>
      <c r="H1222" s="42">
        <f t="shared" si="121"/>
        <v>0.49572649572649574</v>
      </c>
      <c r="I1222" s="42">
        <f t="shared" si="116"/>
        <v>5</v>
      </c>
      <c r="J1222" s="42">
        <f t="shared" si="117"/>
        <v>5</v>
      </c>
      <c r="K1222" s="42">
        <f t="shared" si="118"/>
        <v>2</v>
      </c>
    </row>
    <row r="1223" spans="1:11" x14ac:dyDescent="0.25">
      <c r="A1223" s="45" t="s">
        <v>1195</v>
      </c>
      <c r="B1223" s="42">
        <v>11762</v>
      </c>
      <c r="C1223" s="42">
        <v>11822</v>
      </c>
      <c r="D1223" s="42">
        <v>11760</v>
      </c>
      <c r="E1223" s="42">
        <v>11793</v>
      </c>
      <c r="F1223" s="42">
        <f t="shared" si="119"/>
        <v>0.52712123788471354</v>
      </c>
      <c r="G1223" s="42">
        <f t="shared" si="120"/>
        <v>0.26356061894235677</v>
      </c>
      <c r="H1223" s="42">
        <f t="shared" si="121"/>
        <v>0.5</v>
      </c>
      <c r="I1223" s="42">
        <f t="shared" si="116"/>
        <v>2</v>
      </c>
      <c r="J1223" s="42">
        <f t="shared" si="117"/>
        <v>6</v>
      </c>
      <c r="K1223" s="42">
        <f t="shared" si="118"/>
        <v>2</v>
      </c>
    </row>
    <row r="1224" spans="1:11" x14ac:dyDescent="0.25">
      <c r="A1224" s="45" t="s">
        <v>1196</v>
      </c>
      <c r="B1224" s="42">
        <v>11627</v>
      </c>
      <c r="C1224" s="42">
        <v>11652</v>
      </c>
      <c r="D1224" s="42">
        <v>11603</v>
      </c>
      <c r="E1224" s="42">
        <v>11636</v>
      </c>
      <c r="F1224" s="42">
        <f t="shared" si="119"/>
        <v>0.42143287176399757</v>
      </c>
      <c r="G1224" s="42">
        <f t="shared" si="120"/>
        <v>7.740603767093833E-2</v>
      </c>
      <c r="H1224" s="42">
        <f t="shared" si="121"/>
        <v>0.18367346938775511</v>
      </c>
      <c r="I1224" s="42">
        <f t="shared" si="116"/>
        <v>1</v>
      </c>
      <c r="J1224" s="42">
        <f t="shared" si="117"/>
        <v>2</v>
      </c>
      <c r="K1224" s="42">
        <f t="shared" si="118"/>
        <v>2</v>
      </c>
    </row>
    <row r="1225" spans="1:11" x14ac:dyDescent="0.25">
      <c r="A1225" s="45" t="s">
        <v>1197</v>
      </c>
      <c r="B1225" s="42">
        <v>11774</v>
      </c>
      <c r="C1225" s="42">
        <v>11786</v>
      </c>
      <c r="D1225" s="42">
        <v>11749</v>
      </c>
      <c r="E1225" s="42">
        <v>11764</v>
      </c>
      <c r="F1225" s="42">
        <f t="shared" si="119"/>
        <v>0.31425174112451165</v>
      </c>
      <c r="G1225" s="42">
        <f t="shared" si="120"/>
        <v>-8.4932903006624774E-2</v>
      </c>
      <c r="H1225" s="42">
        <f t="shared" si="121"/>
        <v>0.27027027027027029</v>
      </c>
      <c r="I1225" s="42">
        <f t="shared" si="116"/>
        <v>1</v>
      </c>
      <c r="J1225" s="42">
        <f t="shared" si="117"/>
        <v>3</v>
      </c>
      <c r="K1225" s="42">
        <f t="shared" si="118"/>
        <v>2</v>
      </c>
    </row>
    <row r="1226" spans="1:11" x14ac:dyDescent="0.25">
      <c r="A1226" s="45" t="s">
        <v>1198</v>
      </c>
      <c r="B1226" s="42">
        <v>11810</v>
      </c>
      <c r="C1226" s="42">
        <v>11812</v>
      </c>
      <c r="D1226" s="42">
        <v>11736</v>
      </c>
      <c r="E1226" s="42">
        <v>11764</v>
      </c>
      <c r="F1226" s="42">
        <f t="shared" si="119"/>
        <v>0.64352243861134628</v>
      </c>
      <c r="G1226" s="42">
        <f t="shared" si="120"/>
        <v>-0.38950042337002544</v>
      </c>
      <c r="H1226" s="42">
        <f t="shared" si="121"/>
        <v>0.60526315789473695</v>
      </c>
      <c r="I1226" s="42">
        <f t="shared" si="116"/>
        <v>3</v>
      </c>
      <c r="J1226" s="42">
        <f t="shared" si="117"/>
        <v>7</v>
      </c>
      <c r="K1226" s="42">
        <f t="shared" si="118"/>
        <v>3</v>
      </c>
    </row>
    <row r="1227" spans="1:11" x14ac:dyDescent="0.25">
      <c r="A1227" s="45" t="s">
        <v>1199</v>
      </c>
      <c r="B1227" s="42">
        <v>11775</v>
      </c>
      <c r="C1227" s="42">
        <v>11811</v>
      </c>
      <c r="D1227" s="42">
        <v>11708</v>
      </c>
      <c r="E1227" s="42">
        <v>11772</v>
      </c>
      <c r="F1227" s="42">
        <f t="shared" si="119"/>
        <v>0.87473460721868357</v>
      </c>
      <c r="G1227" s="42">
        <f t="shared" si="120"/>
        <v>-2.5477707006369425E-2</v>
      </c>
      <c r="H1227" s="42">
        <f t="shared" si="121"/>
        <v>2.9126213592233011E-2</v>
      </c>
      <c r="I1227" s="42">
        <f t="shared" si="116"/>
        <v>5</v>
      </c>
      <c r="J1227" s="42">
        <f t="shared" si="117"/>
        <v>1</v>
      </c>
      <c r="K1227" s="42">
        <f t="shared" si="118"/>
        <v>2</v>
      </c>
    </row>
    <row r="1228" spans="1:11" x14ac:dyDescent="0.25">
      <c r="A1228" s="45" t="s">
        <v>1200</v>
      </c>
      <c r="B1228" s="42">
        <v>11780</v>
      </c>
      <c r="C1228" s="42">
        <v>11842</v>
      </c>
      <c r="D1228" s="42">
        <v>11773</v>
      </c>
      <c r="E1228" s="42">
        <v>11839</v>
      </c>
      <c r="F1228" s="42">
        <f t="shared" si="119"/>
        <v>0.5857385398981324</v>
      </c>
      <c r="G1228" s="42">
        <f t="shared" si="120"/>
        <v>0.50084889643463493</v>
      </c>
      <c r="H1228" s="42">
        <f t="shared" si="121"/>
        <v>0.85507246376811585</v>
      </c>
      <c r="I1228" s="42">
        <f t="shared" si="116"/>
        <v>2</v>
      </c>
      <c r="J1228" s="42">
        <f t="shared" si="117"/>
        <v>9</v>
      </c>
      <c r="K1228" s="42">
        <f t="shared" si="118"/>
        <v>3</v>
      </c>
    </row>
    <row r="1229" spans="1:11" x14ac:dyDescent="0.25">
      <c r="A1229" s="45" t="s">
        <v>1201</v>
      </c>
      <c r="B1229" s="42">
        <v>11657</v>
      </c>
      <c r="C1229" s="42">
        <v>11710</v>
      </c>
      <c r="D1229" s="42">
        <v>11645</v>
      </c>
      <c r="E1229" s="42">
        <v>11673</v>
      </c>
      <c r="F1229" s="42">
        <f t="shared" si="119"/>
        <v>0.55760487260873293</v>
      </c>
      <c r="G1229" s="42">
        <f t="shared" si="120"/>
        <v>0.13725658402676502</v>
      </c>
      <c r="H1229" s="42">
        <f t="shared" si="121"/>
        <v>0.24615384615384614</v>
      </c>
      <c r="I1229" s="42">
        <f t="shared" si="116"/>
        <v>2</v>
      </c>
      <c r="J1229" s="42">
        <f t="shared" si="117"/>
        <v>3</v>
      </c>
      <c r="K1229" s="42">
        <f t="shared" si="118"/>
        <v>2</v>
      </c>
    </row>
    <row r="1230" spans="1:11" x14ac:dyDescent="0.25">
      <c r="A1230" s="45" t="s">
        <v>1202</v>
      </c>
      <c r="B1230" s="42">
        <v>11565</v>
      </c>
      <c r="C1230" s="42">
        <v>11595</v>
      </c>
      <c r="D1230" s="42">
        <v>11520</v>
      </c>
      <c r="E1230" s="42">
        <v>11595</v>
      </c>
      <c r="F1230" s="42">
        <f t="shared" si="119"/>
        <v>0.64850843060959795</v>
      </c>
      <c r="G1230" s="42">
        <f t="shared" si="120"/>
        <v>0.25940337224383914</v>
      </c>
      <c r="H1230" s="42">
        <f t="shared" si="121"/>
        <v>0.39999999999999991</v>
      </c>
      <c r="I1230" s="42">
        <f t="shared" si="116"/>
        <v>3</v>
      </c>
      <c r="J1230" s="42">
        <f t="shared" si="117"/>
        <v>4</v>
      </c>
      <c r="K1230" s="42">
        <f t="shared" si="118"/>
        <v>2</v>
      </c>
    </row>
    <row r="1231" spans="1:11" x14ac:dyDescent="0.25">
      <c r="A1231" s="45" t="s">
        <v>1203</v>
      </c>
      <c r="B1231" s="42">
        <v>11614</v>
      </c>
      <c r="C1231" s="42">
        <v>11626</v>
      </c>
      <c r="D1231" s="42">
        <v>11485</v>
      </c>
      <c r="E1231" s="42">
        <v>11495</v>
      </c>
      <c r="F1231" s="42">
        <f t="shared" si="119"/>
        <v>1.2140520061994144</v>
      </c>
      <c r="G1231" s="42">
        <f t="shared" si="120"/>
        <v>-1.0246254520406406</v>
      </c>
      <c r="H1231" s="42">
        <f t="shared" si="121"/>
        <v>0.84397163120567376</v>
      </c>
      <c r="I1231" s="42">
        <f t="shared" si="116"/>
        <v>7</v>
      </c>
      <c r="J1231" s="42">
        <f t="shared" si="117"/>
        <v>9</v>
      </c>
      <c r="K1231" s="42">
        <f t="shared" si="118"/>
        <v>4</v>
      </c>
    </row>
    <row r="1232" spans="1:11" x14ac:dyDescent="0.25">
      <c r="A1232" s="45" t="s">
        <v>1204</v>
      </c>
      <c r="B1232" s="42">
        <v>11741</v>
      </c>
      <c r="C1232" s="42">
        <v>11742</v>
      </c>
      <c r="D1232" s="42">
        <v>11660</v>
      </c>
      <c r="E1232" s="42">
        <v>11692</v>
      </c>
      <c r="F1232" s="42">
        <f t="shared" si="119"/>
        <v>0.69840729069074181</v>
      </c>
      <c r="G1232" s="42">
        <f t="shared" si="120"/>
        <v>-0.41734094199812621</v>
      </c>
      <c r="H1232" s="42">
        <f t="shared" si="121"/>
        <v>0.59756097560975607</v>
      </c>
      <c r="I1232" s="42">
        <f t="shared" si="116"/>
        <v>4</v>
      </c>
      <c r="J1232" s="42">
        <f t="shared" si="117"/>
        <v>6</v>
      </c>
      <c r="K1232" s="42">
        <f t="shared" si="118"/>
        <v>2</v>
      </c>
    </row>
    <row r="1233" spans="1:11" x14ac:dyDescent="0.25">
      <c r="A1233" s="45" t="s">
        <v>1205</v>
      </c>
      <c r="B1233" s="42">
        <v>11554</v>
      </c>
      <c r="C1233" s="42">
        <v>11659</v>
      </c>
      <c r="D1233" s="42">
        <v>11539</v>
      </c>
      <c r="E1233" s="42">
        <v>11634</v>
      </c>
      <c r="F1233" s="42">
        <f t="shared" si="119"/>
        <v>1.0386013501817553</v>
      </c>
      <c r="G1233" s="42">
        <f t="shared" si="120"/>
        <v>0.69240090012117017</v>
      </c>
      <c r="H1233" s="42">
        <f t="shared" si="121"/>
        <v>0.66666666666666663</v>
      </c>
      <c r="I1233" s="42">
        <f t="shared" si="116"/>
        <v>6</v>
      </c>
      <c r="J1233" s="42">
        <f t="shared" si="117"/>
        <v>7</v>
      </c>
      <c r="K1233" s="42">
        <f t="shared" si="118"/>
        <v>4</v>
      </c>
    </row>
    <row r="1234" spans="1:11" x14ac:dyDescent="0.25">
      <c r="A1234" s="45" t="s">
        <v>1206</v>
      </c>
      <c r="B1234" s="42">
        <v>11541</v>
      </c>
      <c r="C1234" s="42">
        <v>11639</v>
      </c>
      <c r="D1234" s="42">
        <v>11519</v>
      </c>
      <c r="E1234" s="42">
        <v>11619</v>
      </c>
      <c r="F1234" s="42">
        <f t="shared" si="119"/>
        <v>1.0397712503249286</v>
      </c>
      <c r="G1234" s="42">
        <f t="shared" si="120"/>
        <v>0.67585131271120347</v>
      </c>
      <c r="H1234" s="42">
        <f t="shared" si="121"/>
        <v>0.64999999999999991</v>
      </c>
      <c r="I1234" s="42">
        <f t="shared" si="116"/>
        <v>6</v>
      </c>
      <c r="J1234" s="42">
        <f t="shared" si="117"/>
        <v>7</v>
      </c>
      <c r="K1234" s="42">
        <f t="shared" si="118"/>
        <v>4</v>
      </c>
    </row>
    <row r="1235" spans="1:11" x14ac:dyDescent="0.25">
      <c r="A1235" s="45" t="s">
        <v>1207</v>
      </c>
      <c r="B1235" s="42">
        <v>11309</v>
      </c>
      <c r="C1235" s="42">
        <v>11375</v>
      </c>
      <c r="D1235" s="42">
        <v>11298</v>
      </c>
      <c r="E1235" s="42">
        <v>11352</v>
      </c>
      <c r="F1235" s="42">
        <f t="shared" si="119"/>
        <v>0.68087364046334775</v>
      </c>
      <c r="G1235" s="42">
        <f t="shared" si="120"/>
        <v>0.38022813688212925</v>
      </c>
      <c r="H1235" s="42">
        <f t="shared" si="121"/>
        <v>0.55844155844155841</v>
      </c>
      <c r="I1235" s="42">
        <f t="shared" si="116"/>
        <v>3</v>
      </c>
      <c r="J1235" s="42">
        <f t="shared" si="117"/>
        <v>6</v>
      </c>
      <c r="K1235" s="42">
        <f t="shared" si="118"/>
        <v>2</v>
      </c>
    </row>
    <row r="1236" spans="1:11" x14ac:dyDescent="0.25">
      <c r="A1236" s="45" t="s">
        <v>1208</v>
      </c>
      <c r="B1236" s="42">
        <v>11455</v>
      </c>
      <c r="C1236" s="42">
        <v>11470</v>
      </c>
      <c r="D1236" s="42">
        <v>11211</v>
      </c>
      <c r="E1236" s="42">
        <v>11241</v>
      </c>
      <c r="F1236" s="42">
        <f t="shared" si="119"/>
        <v>2.2610213880401573</v>
      </c>
      <c r="G1236" s="42">
        <f t="shared" si="120"/>
        <v>-1.868179834133566</v>
      </c>
      <c r="H1236" s="42">
        <f t="shared" si="121"/>
        <v>0.82625482625482616</v>
      </c>
      <c r="I1236" s="42">
        <f t="shared" si="116"/>
        <v>10</v>
      </c>
      <c r="J1236" s="42">
        <f t="shared" si="117"/>
        <v>9</v>
      </c>
      <c r="K1236" s="42">
        <f t="shared" si="118"/>
        <v>4</v>
      </c>
    </row>
    <row r="1237" spans="1:11" x14ac:dyDescent="0.25">
      <c r="A1237" s="45" t="s">
        <v>1209</v>
      </c>
      <c r="B1237" s="42">
        <v>11367</v>
      </c>
      <c r="C1237" s="42">
        <v>11455</v>
      </c>
      <c r="D1237" s="42">
        <v>11271</v>
      </c>
      <c r="E1237" s="42">
        <v>11452</v>
      </c>
      <c r="F1237" s="42">
        <f t="shared" si="119"/>
        <v>1.6187208586258466</v>
      </c>
      <c r="G1237" s="42">
        <f t="shared" si="120"/>
        <v>0.74777865751737482</v>
      </c>
      <c r="H1237" s="42">
        <f t="shared" si="121"/>
        <v>0.46195652173913049</v>
      </c>
      <c r="I1237" s="42">
        <f t="shared" si="116"/>
        <v>9</v>
      </c>
      <c r="J1237" s="42">
        <f t="shared" si="117"/>
        <v>5</v>
      </c>
      <c r="K1237" s="42">
        <f t="shared" si="118"/>
        <v>1</v>
      </c>
    </row>
    <row r="1238" spans="1:11" x14ac:dyDescent="0.25">
      <c r="A1238" s="45" t="s">
        <v>1210</v>
      </c>
      <c r="B1238" s="42">
        <v>12116</v>
      </c>
      <c r="C1238" s="42">
        <v>12117</v>
      </c>
      <c r="D1238" s="42">
        <v>12079</v>
      </c>
      <c r="E1238" s="42">
        <v>12099</v>
      </c>
      <c r="F1238" s="42">
        <f t="shared" si="119"/>
        <v>0.31363486299108617</v>
      </c>
      <c r="G1238" s="42">
        <f t="shared" si="120"/>
        <v>-0.14031033344338065</v>
      </c>
      <c r="H1238" s="42">
        <f t="shared" si="121"/>
        <v>0.44736842105263153</v>
      </c>
      <c r="I1238" s="42">
        <f t="shared" si="116"/>
        <v>1</v>
      </c>
      <c r="J1238" s="42">
        <f t="shared" si="117"/>
        <v>5</v>
      </c>
      <c r="K1238" s="42">
        <f t="shared" si="118"/>
        <v>2</v>
      </c>
    </row>
    <row r="1239" spans="1:11" x14ac:dyDescent="0.25">
      <c r="A1239" s="45" t="s">
        <v>1211</v>
      </c>
      <c r="B1239" s="42">
        <v>12077</v>
      </c>
      <c r="C1239" s="42">
        <v>12106</v>
      </c>
      <c r="D1239" s="42">
        <v>12072</v>
      </c>
      <c r="E1239" s="42">
        <v>12106</v>
      </c>
      <c r="F1239" s="42">
        <f t="shared" si="119"/>
        <v>0.28152686925560988</v>
      </c>
      <c r="G1239" s="42">
        <f t="shared" si="120"/>
        <v>0.24012585907096134</v>
      </c>
      <c r="H1239" s="42">
        <f t="shared" si="121"/>
        <v>0.8529411764705882</v>
      </c>
      <c r="I1239" s="42">
        <f t="shared" si="116"/>
        <v>1</v>
      </c>
      <c r="J1239" s="42">
        <f t="shared" si="117"/>
        <v>9</v>
      </c>
      <c r="K1239" s="42">
        <f t="shared" si="118"/>
        <v>3</v>
      </c>
    </row>
    <row r="1240" spans="1:11" x14ac:dyDescent="0.25">
      <c r="A1240" s="45" t="s">
        <v>1212</v>
      </c>
      <c r="B1240" s="42">
        <v>12066</v>
      </c>
      <c r="C1240" s="42">
        <v>12104</v>
      </c>
      <c r="D1240" s="42">
        <v>12050</v>
      </c>
      <c r="E1240" s="42">
        <v>12095</v>
      </c>
      <c r="F1240" s="42">
        <f t="shared" si="119"/>
        <v>0.44753853804077576</v>
      </c>
      <c r="G1240" s="42">
        <f t="shared" si="120"/>
        <v>0.24034477042930549</v>
      </c>
      <c r="H1240" s="42">
        <f t="shared" si="121"/>
        <v>0.53703703703703698</v>
      </c>
      <c r="I1240" s="42">
        <f t="shared" si="116"/>
        <v>1</v>
      </c>
      <c r="J1240" s="42">
        <f t="shared" si="117"/>
        <v>6</v>
      </c>
      <c r="K1240" s="42">
        <f t="shared" si="118"/>
        <v>2</v>
      </c>
    </row>
    <row r="1241" spans="1:11" x14ac:dyDescent="0.25">
      <c r="A1241" s="45" t="s">
        <v>1213</v>
      </c>
      <c r="B1241" s="42">
        <v>12067</v>
      </c>
      <c r="C1241" s="42">
        <v>12085</v>
      </c>
      <c r="D1241" s="42">
        <v>12015</v>
      </c>
      <c r="E1241" s="42">
        <v>12037</v>
      </c>
      <c r="F1241" s="42">
        <f t="shared" si="119"/>
        <v>0.5800944725283832</v>
      </c>
      <c r="G1241" s="42">
        <f t="shared" si="120"/>
        <v>-0.2486119167978785</v>
      </c>
      <c r="H1241" s="42">
        <f t="shared" si="121"/>
        <v>0.42857142857142855</v>
      </c>
      <c r="I1241" s="42">
        <f t="shared" si="116"/>
        <v>2</v>
      </c>
      <c r="J1241" s="42">
        <f t="shared" si="117"/>
        <v>5</v>
      </c>
      <c r="K1241" s="42">
        <f t="shared" si="118"/>
        <v>2</v>
      </c>
    </row>
    <row r="1242" spans="1:11" x14ac:dyDescent="0.25">
      <c r="A1242" s="45" t="s">
        <v>1214</v>
      </c>
      <c r="B1242" s="42">
        <v>12174</v>
      </c>
      <c r="C1242" s="42">
        <v>12197</v>
      </c>
      <c r="D1242" s="42">
        <v>12152</v>
      </c>
      <c r="E1242" s="42">
        <v>12175</v>
      </c>
      <c r="F1242" s="42">
        <f t="shared" si="119"/>
        <v>0.36964021685559389</v>
      </c>
      <c r="G1242" s="42">
        <f t="shared" si="120"/>
        <v>8.2142270412354206E-3</v>
      </c>
      <c r="H1242" s="42">
        <f t="shared" si="121"/>
        <v>2.2222222222222223E-2</v>
      </c>
      <c r="I1242" s="42">
        <f t="shared" si="116"/>
        <v>1</v>
      </c>
      <c r="J1242" s="42">
        <f t="shared" si="117"/>
        <v>1</v>
      </c>
      <c r="K1242" s="42">
        <f t="shared" si="118"/>
        <v>2</v>
      </c>
    </row>
    <row r="1243" spans="1:11" x14ac:dyDescent="0.25">
      <c r="A1243" s="45" t="s">
        <v>1215</v>
      </c>
      <c r="B1243" s="42">
        <v>12122</v>
      </c>
      <c r="C1243" s="42">
        <v>12174</v>
      </c>
      <c r="D1243" s="42">
        <v>12114</v>
      </c>
      <c r="E1243" s="42">
        <v>12172</v>
      </c>
      <c r="F1243" s="42">
        <f t="shared" si="119"/>
        <v>0.49496782709123904</v>
      </c>
      <c r="G1243" s="42">
        <f t="shared" si="120"/>
        <v>0.41247318924269921</v>
      </c>
      <c r="H1243" s="42">
        <f t="shared" si="121"/>
        <v>0.83333333333333337</v>
      </c>
      <c r="I1243" s="42">
        <f t="shared" si="116"/>
        <v>2</v>
      </c>
      <c r="J1243" s="42">
        <f t="shared" si="117"/>
        <v>9</v>
      </c>
      <c r="K1243" s="42">
        <f t="shared" si="118"/>
        <v>3</v>
      </c>
    </row>
    <row r="1244" spans="1:11" x14ac:dyDescent="0.25">
      <c r="A1244" s="45" t="s">
        <v>1216</v>
      </c>
      <c r="B1244" s="42">
        <v>12015</v>
      </c>
      <c r="C1244" s="42">
        <v>12037</v>
      </c>
      <c r="D1244" s="42">
        <v>11997</v>
      </c>
      <c r="E1244" s="42">
        <v>12013</v>
      </c>
      <c r="F1244" s="42">
        <f t="shared" si="119"/>
        <v>0.33291718684977112</v>
      </c>
      <c r="G1244" s="42">
        <f t="shared" si="120"/>
        <v>-1.6645859342488557E-2</v>
      </c>
      <c r="H1244" s="42">
        <f t="shared" si="121"/>
        <v>0.05</v>
      </c>
      <c r="I1244" s="42">
        <f t="shared" si="116"/>
        <v>1</v>
      </c>
      <c r="J1244" s="42">
        <f t="shared" si="117"/>
        <v>1</v>
      </c>
      <c r="K1244" s="42">
        <f t="shared" si="118"/>
        <v>2</v>
      </c>
    </row>
    <row r="1245" spans="1:11" x14ac:dyDescent="0.25">
      <c r="A1245" s="45" t="s">
        <v>1217</v>
      </c>
      <c r="B1245" s="42">
        <v>11970</v>
      </c>
      <c r="C1245" s="42">
        <v>12005</v>
      </c>
      <c r="D1245" s="42">
        <v>11940</v>
      </c>
      <c r="E1245" s="42">
        <v>11982</v>
      </c>
      <c r="F1245" s="42">
        <f t="shared" si="119"/>
        <v>0.54302422723475352</v>
      </c>
      <c r="G1245" s="42">
        <f t="shared" si="120"/>
        <v>0.10025062656641603</v>
      </c>
      <c r="H1245" s="42">
        <f t="shared" si="121"/>
        <v>0.18461538461538463</v>
      </c>
      <c r="I1245" s="42">
        <f t="shared" si="116"/>
        <v>2</v>
      </c>
      <c r="J1245" s="42">
        <f t="shared" si="117"/>
        <v>2</v>
      </c>
      <c r="K1245" s="42">
        <f t="shared" si="118"/>
        <v>2</v>
      </c>
    </row>
    <row r="1246" spans="1:11" x14ac:dyDescent="0.25">
      <c r="A1246" s="45" t="s">
        <v>1218</v>
      </c>
      <c r="B1246" s="42">
        <v>11808</v>
      </c>
      <c r="C1246" s="42">
        <v>11920</v>
      </c>
      <c r="D1246" s="42">
        <v>11804</v>
      </c>
      <c r="E1246" s="42">
        <v>11896</v>
      </c>
      <c r="F1246" s="42">
        <f t="shared" si="119"/>
        <v>0.98238482384823844</v>
      </c>
      <c r="G1246" s="42">
        <f t="shared" si="120"/>
        <v>0.74525745257452569</v>
      </c>
      <c r="H1246" s="42">
        <f t="shared" si="121"/>
        <v>0.75862068965517238</v>
      </c>
      <c r="I1246" s="42">
        <f t="shared" si="116"/>
        <v>5</v>
      </c>
      <c r="J1246" s="42">
        <f t="shared" si="117"/>
        <v>8</v>
      </c>
      <c r="K1246" s="42">
        <f t="shared" si="118"/>
        <v>3</v>
      </c>
    </row>
    <row r="1247" spans="1:11" x14ac:dyDescent="0.25">
      <c r="A1247" s="45" t="s">
        <v>1219</v>
      </c>
      <c r="B1247" s="42">
        <v>11867</v>
      </c>
      <c r="C1247" s="42">
        <v>11911</v>
      </c>
      <c r="D1247" s="42">
        <v>11845</v>
      </c>
      <c r="E1247" s="42">
        <v>11908</v>
      </c>
      <c r="F1247" s="42">
        <f t="shared" si="119"/>
        <v>0.5561641526923401</v>
      </c>
      <c r="G1247" s="42">
        <f t="shared" si="120"/>
        <v>0.34549591303615068</v>
      </c>
      <c r="H1247" s="42">
        <f t="shared" si="121"/>
        <v>0.62121212121212122</v>
      </c>
      <c r="I1247" s="42">
        <f t="shared" si="116"/>
        <v>2</v>
      </c>
      <c r="J1247" s="42">
        <f t="shared" si="117"/>
        <v>7</v>
      </c>
      <c r="K1247" s="42">
        <f t="shared" si="118"/>
        <v>3</v>
      </c>
    </row>
    <row r="1248" spans="1:11" x14ac:dyDescent="0.25">
      <c r="A1248" s="45" t="s">
        <v>1220</v>
      </c>
      <c r="B1248" s="42">
        <v>11938</v>
      </c>
      <c r="C1248" s="42">
        <v>11978</v>
      </c>
      <c r="D1248" s="42">
        <v>11901</v>
      </c>
      <c r="E1248" s="42">
        <v>11977</v>
      </c>
      <c r="F1248" s="42">
        <f t="shared" si="119"/>
        <v>0.64499916233875021</v>
      </c>
      <c r="G1248" s="42">
        <f t="shared" si="120"/>
        <v>0.32668788741832805</v>
      </c>
      <c r="H1248" s="42">
        <f t="shared" si="121"/>
        <v>0.50649350649350655</v>
      </c>
      <c r="I1248" s="42">
        <f t="shared" si="116"/>
        <v>3</v>
      </c>
      <c r="J1248" s="42">
        <f t="shared" si="117"/>
        <v>6</v>
      </c>
      <c r="K1248" s="42">
        <f t="shared" si="118"/>
        <v>2</v>
      </c>
    </row>
    <row r="1249" spans="1:11" x14ac:dyDescent="0.25">
      <c r="A1249" s="45" t="s">
        <v>1221</v>
      </c>
      <c r="B1249" s="42">
        <v>12092</v>
      </c>
      <c r="C1249" s="42">
        <v>12094</v>
      </c>
      <c r="D1249" s="42">
        <v>12035</v>
      </c>
      <c r="E1249" s="42">
        <v>12043</v>
      </c>
      <c r="F1249" s="42">
        <f t="shared" si="119"/>
        <v>0.48792590142242803</v>
      </c>
      <c r="G1249" s="42">
        <f t="shared" si="120"/>
        <v>-0.40522659609659278</v>
      </c>
      <c r="H1249" s="42">
        <f t="shared" si="121"/>
        <v>0.83050847457627119</v>
      </c>
      <c r="I1249" s="42">
        <f t="shared" si="116"/>
        <v>2</v>
      </c>
      <c r="J1249" s="42">
        <f t="shared" si="117"/>
        <v>9</v>
      </c>
      <c r="K1249" s="42">
        <f t="shared" si="118"/>
        <v>3</v>
      </c>
    </row>
    <row r="1250" spans="1:11" x14ac:dyDescent="0.25">
      <c r="A1250" s="45" t="s">
        <v>1222</v>
      </c>
      <c r="B1250" s="42">
        <v>12099</v>
      </c>
      <c r="C1250" s="42">
        <v>12171</v>
      </c>
      <c r="D1250" s="42">
        <v>12093</v>
      </c>
      <c r="E1250" s="42">
        <v>12170</v>
      </c>
      <c r="F1250" s="42">
        <f t="shared" si="119"/>
        <v>0.64468137862633279</v>
      </c>
      <c r="G1250" s="42">
        <f t="shared" si="120"/>
        <v>0.58682535746755926</v>
      </c>
      <c r="H1250" s="42">
        <f t="shared" si="121"/>
        <v>0.91025641025641013</v>
      </c>
      <c r="I1250" s="42">
        <f t="shared" si="116"/>
        <v>3</v>
      </c>
      <c r="J1250" s="42">
        <f t="shared" si="117"/>
        <v>10</v>
      </c>
      <c r="K1250" s="42">
        <f t="shared" si="118"/>
        <v>3</v>
      </c>
    </row>
    <row r="1251" spans="1:11" x14ac:dyDescent="0.25">
      <c r="A1251" s="45" t="s">
        <v>1223</v>
      </c>
      <c r="B1251" s="42">
        <v>11996</v>
      </c>
      <c r="C1251" s="42">
        <v>12024</v>
      </c>
      <c r="D1251" s="42">
        <v>11965</v>
      </c>
      <c r="E1251" s="42">
        <v>12024</v>
      </c>
      <c r="F1251" s="42">
        <f t="shared" si="119"/>
        <v>0.49183061020340113</v>
      </c>
      <c r="G1251" s="42">
        <f t="shared" si="120"/>
        <v>0.23341113704568192</v>
      </c>
      <c r="H1251" s="42">
        <f t="shared" si="121"/>
        <v>0.47457627118644075</v>
      </c>
      <c r="I1251" s="42">
        <f t="shared" si="116"/>
        <v>2</v>
      </c>
      <c r="J1251" s="42">
        <f t="shared" si="117"/>
        <v>5</v>
      </c>
      <c r="K1251" s="42">
        <f t="shared" si="118"/>
        <v>2</v>
      </c>
    </row>
    <row r="1252" spans="1:11" x14ac:dyDescent="0.25">
      <c r="A1252" s="45" t="s">
        <v>1224</v>
      </c>
      <c r="B1252" s="42">
        <v>12066</v>
      </c>
      <c r="C1252" s="42">
        <v>12075</v>
      </c>
      <c r="D1252" s="42">
        <v>12020</v>
      </c>
      <c r="E1252" s="42">
        <v>12021</v>
      </c>
      <c r="F1252" s="42">
        <f t="shared" si="119"/>
        <v>0.45582628874523456</v>
      </c>
      <c r="G1252" s="42">
        <f t="shared" si="120"/>
        <v>-0.37294878170064644</v>
      </c>
      <c r="H1252" s="42">
        <f t="shared" si="121"/>
        <v>0.81818181818181812</v>
      </c>
      <c r="I1252" s="42">
        <f t="shared" si="116"/>
        <v>1</v>
      </c>
      <c r="J1252" s="42">
        <f t="shared" si="117"/>
        <v>9</v>
      </c>
      <c r="K1252" s="42">
        <f t="shared" si="118"/>
        <v>3</v>
      </c>
    </row>
    <row r="1253" spans="1:11" x14ac:dyDescent="0.25">
      <c r="A1253" s="45" t="s">
        <v>1225</v>
      </c>
      <c r="B1253" s="42">
        <v>12103</v>
      </c>
      <c r="C1253" s="42">
        <v>12110</v>
      </c>
      <c r="D1253" s="42">
        <v>12068</v>
      </c>
      <c r="E1253" s="42">
        <v>12082</v>
      </c>
      <c r="F1253" s="42">
        <f t="shared" si="119"/>
        <v>0.34702139965297862</v>
      </c>
      <c r="G1253" s="42">
        <f t="shared" si="120"/>
        <v>-0.17351069982648931</v>
      </c>
      <c r="H1253" s="42">
        <f t="shared" si="121"/>
        <v>0.5</v>
      </c>
      <c r="I1253" s="42">
        <f t="shared" si="116"/>
        <v>1</v>
      </c>
      <c r="J1253" s="42">
        <f t="shared" si="117"/>
        <v>6</v>
      </c>
      <c r="K1253" s="42">
        <f t="shared" si="118"/>
        <v>2</v>
      </c>
    </row>
    <row r="1254" spans="1:11" x14ac:dyDescent="0.25">
      <c r="A1254" s="45" t="s">
        <v>1226</v>
      </c>
      <c r="B1254" s="42">
        <v>12007</v>
      </c>
      <c r="C1254" s="42">
        <v>12026</v>
      </c>
      <c r="D1254" s="42">
        <v>12000</v>
      </c>
      <c r="E1254" s="42">
        <v>12025</v>
      </c>
      <c r="F1254" s="42">
        <f t="shared" si="119"/>
        <v>0.21654035146164738</v>
      </c>
      <c r="G1254" s="42">
        <f t="shared" si="120"/>
        <v>0.14991255101190973</v>
      </c>
      <c r="H1254" s="42">
        <f t="shared" si="121"/>
        <v>0.69230769230769229</v>
      </c>
      <c r="I1254" s="42">
        <f t="shared" si="116"/>
        <v>1</v>
      </c>
      <c r="J1254" s="42">
        <f t="shared" si="117"/>
        <v>7</v>
      </c>
      <c r="K1254" s="42">
        <f t="shared" si="118"/>
        <v>3</v>
      </c>
    </row>
    <row r="1255" spans="1:11" x14ac:dyDescent="0.25">
      <c r="A1255" s="45" t="s">
        <v>1227</v>
      </c>
      <c r="B1255" s="42">
        <v>12017</v>
      </c>
      <c r="C1255" s="42">
        <v>12026</v>
      </c>
      <c r="D1255" s="42">
        <v>12006</v>
      </c>
      <c r="E1255" s="42">
        <v>12018</v>
      </c>
      <c r="F1255" s="42">
        <f t="shared" si="119"/>
        <v>0.16643088957310476</v>
      </c>
      <c r="G1255" s="42">
        <f t="shared" si="120"/>
        <v>8.3215444786552371E-3</v>
      </c>
      <c r="H1255" s="42">
        <f t="shared" si="121"/>
        <v>4.9999999999999996E-2</v>
      </c>
      <c r="I1255" s="42">
        <f t="shared" si="116"/>
        <v>1</v>
      </c>
      <c r="J1255" s="42">
        <f t="shared" si="117"/>
        <v>1</v>
      </c>
      <c r="K1255" s="42">
        <f t="shared" si="118"/>
        <v>2</v>
      </c>
    </row>
    <row r="1256" spans="1:11" x14ac:dyDescent="0.25">
      <c r="A1256" s="45" t="s">
        <v>1228</v>
      </c>
      <c r="B1256" s="42">
        <v>11980</v>
      </c>
      <c r="C1256" s="42">
        <v>11998</v>
      </c>
      <c r="D1256" s="42">
        <v>11958</v>
      </c>
      <c r="E1256" s="42">
        <v>11991</v>
      </c>
      <c r="F1256" s="42">
        <f t="shared" si="119"/>
        <v>0.333889816360601</v>
      </c>
      <c r="G1256" s="42">
        <f t="shared" si="120"/>
        <v>9.1819699499165283E-2</v>
      </c>
      <c r="H1256" s="42">
        <f t="shared" si="121"/>
        <v>0.27500000000000002</v>
      </c>
      <c r="I1256" s="42">
        <f t="shared" si="116"/>
        <v>1</v>
      </c>
      <c r="J1256" s="42">
        <f t="shared" si="117"/>
        <v>3</v>
      </c>
      <c r="K1256" s="42">
        <f t="shared" si="118"/>
        <v>2</v>
      </c>
    </row>
    <row r="1257" spans="1:11" x14ac:dyDescent="0.25">
      <c r="A1257" s="45" t="s">
        <v>1229</v>
      </c>
      <c r="B1257" s="42">
        <v>12014</v>
      </c>
      <c r="C1257" s="42">
        <v>12044</v>
      </c>
      <c r="D1257" s="42">
        <v>12008</v>
      </c>
      <c r="E1257" s="42">
        <v>12032</v>
      </c>
      <c r="F1257" s="42">
        <f t="shared" si="119"/>
        <v>0.29965040785749958</v>
      </c>
      <c r="G1257" s="42">
        <f t="shared" si="120"/>
        <v>0.14982520392874979</v>
      </c>
      <c r="H1257" s="42">
        <f t="shared" si="121"/>
        <v>0.5</v>
      </c>
      <c r="I1257" s="42">
        <f t="shared" si="116"/>
        <v>1</v>
      </c>
      <c r="J1257" s="42">
        <f t="shared" si="117"/>
        <v>6</v>
      </c>
      <c r="K1257" s="42">
        <f t="shared" si="118"/>
        <v>2</v>
      </c>
    </row>
    <row r="1258" spans="1:11" x14ac:dyDescent="0.25">
      <c r="A1258" s="45" t="s">
        <v>1230</v>
      </c>
      <c r="B1258" s="42">
        <v>11977</v>
      </c>
      <c r="C1258" s="42">
        <v>12029</v>
      </c>
      <c r="D1258" s="42">
        <v>11970</v>
      </c>
      <c r="E1258" s="42">
        <v>12015</v>
      </c>
      <c r="F1258" s="42">
        <f t="shared" si="119"/>
        <v>0.49261083743842365</v>
      </c>
      <c r="G1258" s="42">
        <f t="shared" si="120"/>
        <v>0.31727477665525589</v>
      </c>
      <c r="H1258" s="42">
        <f t="shared" si="121"/>
        <v>0.64406779661016944</v>
      </c>
      <c r="I1258" s="42">
        <f t="shared" si="116"/>
        <v>2</v>
      </c>
      <c r="J1258" s="42">
        <f t="shared" si="117"/>
        <v>7</v>
      </c>
      <c r="K1258" s="42">
        <f t="shared" si="118"/>
        <v>3</v>
      </c>
    </row>
    <row r="1259" spans="1:11" x14ac:dyDescent="0.25">
      <c r="A1259" s="45" t="s">
        <v>1231</v>
      </c>
      <c r="B1259" s="42">
        <v>12039</v>
      </c>
      <c r="C1259" s="42">
        <v>12079</v>
      </c>
      <c r="D1259" s="42">
        <v>12026</v>
      </c>
      <c r="E1259" s="42">
        <v>12071</v>
      </c>
      <c r="F1259" s="42">
        <f t="shared" si="119"/>
        <v>0.44023589999169371</v>
      </c>
      <c r="G1259" s="42">
        <f t="shared" si="120"/>
        <v>0.26580280754215468</v>
      </c>
      <c r="H1259" s="42">
        <f t="shared" si="121"/>
        <v>0.60377358490566035</v>
      </c>
      <c r="I1259" s="42">
        <f t="shared" si="116"/>
        <v>1</v>
      </c>
      <c r="J1259" s="42">
        <f t="shared" si="117"/>
        <v>7</v>
      </c>
      <c r="K1259" s="42">
        <f t="shared" si="118"/>
        <v>3</v>
      </c>
    </row>
    <row r="1260" spans="1:11" x14ac:dyDescent="0.25">
      <c r="A1260" s="45" t="s">
        <v>1232</v>
      </c>
      <c r="B1260" s="42">
        <v>12080</v>
      </c>
      <c r="C1260" s="42">
        <v>12118</v>
      </c>
      <c r="D1260" s="42">
        <v>12080</v>
      </c>
      <c r="E1260" s="42">
        <v>12098</v>
      </c>
      <c r="F1260" s="42">
        <f t="shared" si="119"/>
        <v>0.31456953642384106</v>
      </c>
      <c r="G1260" s="42">
        <f t="shared" si="120"/>
        <v>0.1490066225165563</v>
      </c>
      <c r="H1260" s="42">
        <f t="shared" si="121"/>
        <v>0.47368421052631582</v>
      </c>
      <c r="I1260" s="42">
        <f t="shared" si="116"/>
        <v>1</v>
      </c>
      <c r="J1260" s="42">
        <f t="shared" si="117"/>
        <v>5</v>
      </c>
      <c r="K1260" s="42">
        <f t="shared" si="118"/>
        <v>2</v>
      </c>
    </row>
    <row r="1261" spans="1:11" x14ac:dyDescent="0.25">
      <c r="A1261" s="45" t="s">
        <v>1233</v>
      </c>
      <c r="B1261" s="42">
        <v>12088</v>
      </c>
      <c r="C1261" s="42">
        <v>12093</v>
      </c>
      <c r="D1261" s="42">
        <v>12058</v>
      </c>
      <c r="E1261" s="42">
        <v>12078</v>
      </c>
      <c r="F1261" s="42">
        <f t="shared" si="119"/>
        <v>0.28954334877564525</v>
      </c>
      <c r="G1261" s="42">
        <f t="shared" si="120"/>
        <v>-8.2726671078755795E-2</v>
      </c>
      <c r="H1261" s="42">
        <f t="shared" si="121"/>
        <v>0.28571428571428575</v>
      </c>
      <c r="I1261" s="42">
        <f t="shared" si="116"/>
        <v>1</v>
      </c>
      <c r="J1261" s="42">
        <f t="shared" si="117"/>
        <v>3</v>
      </c>
      <c r="K1261" s="42">
        <f t="shared" si="118"/>
        <v>2</v>
      </c>
    </row>
    <row r="1262" spans="1:11" x14ac:dyDescent="0.25">
      <c r="A1262" s="45" t="s">
        <v>1234</v>
      </c>
      <c r="B1262" s="42">
        <v>11966</v>
      </c>
      <c r="C1262" s="42">
        <v>12004</v>
      </c>
      <c r="D1262" s="42">
        <v>11953</v>
      </c>
      <c r="E1262" s="42">
        <v>11982</v>
      </c>
      <c r="F1262" s="42">
        <f t="shared" si="119"/>
        <v>0.42620758816647164</v>
      </c>
      <c r="G1262" s="42">
        <f t="shared" si="120"/>
        <v>0.13371218452281466</v>
      </c>
      <c r="H1262" s="42">
        <f t="shared" si="121"/>
        <v>0.31372549019607848</v>
      </c>
      <c r="I1262" s="42">
        <f t="shared" si="116"/>
        <v>1</v>
      </c>
      <c r="J1262" s="42">
        <f t="shared" si="117"/>
        <v>4</v>
      </c>
      <c r="K1262" s="42">
        <f t="shared" si="118"/>
        <v>2</v>
      </c>
    </row>
    <row r="1263" spans="1:11" x14ac:dyDescent="0.25">
      <c r="A1263" s="45" t="s">
        <v>1235</v>
      </c>
      <c r="B1263" s="42">
        <v>11958</v>
      </c>
      <c r="C1263" s="42">
        <v>11991</v>
      </c>
      <c r="D1263" s="42">
        <v>11908</v>
      </c>
      <c r="E1263" s="42">
        <v>11919</v>
      </c>
      <c r="F1263" s="42">
        <f t="shared" si="119"/>
        <v>0.69409600267603278</v>
      </c>
      <c r="G1263" s="42">
        <f t="shared" si="120"/>
        <v>-0.32614149523331659</v>
      </c>
      <c r="H1263" s="42">
        <f t="shared" si="121"/>
        <v>0.46987951807228912</v>
      </c>
      <c r="I1263" s="42">
        <f t="shared" si="116"/>
        <v>4</v>
      </c>
      <c r="J1263" s="42">
        <f t="shared" si="117"/>
        <v>5</v>
      </c>
      <c r="K1263" s="42">
        <f t="shared" si="118"/>
        <v>2</v>
      </c>
    </row>
    <row r="1264" spans="1:11" x14ac:dyDescent="0.25">
      <c r="A1264" s="45" t="s">
        <v>1236</v>
      </c>
      <c r="B1264" s="42">
        <v>11850</v>
      </c>
      <c r="C1264" s="42">
        <v>11955</v>
      </c>
      <c r="D1264" s="42">
        <v>11838</v>
      </c>
      <c r="E1264" s="42">
        <v>11942</v>
      </c>
      <c r="F1264" s="42">
        <f t="shared" si="119"/>
        <v>0.98734177215189878</v>
      </c>
      <c r="G1264" s="42">
        <f t="shared" si="120"/>
        <v>0.77637130801687759</v>
      </c>
      <c r="H1264" s="42">
        <f t="shared" si="121"/>
        <v>0.7863247863247862</v>
      </c>
      <c r="I1264" s="42">
        <f t="shared" si="116"/>
        <v>5</v>
      </c>
      <c r="J1264" s="42">
        <f t="shared" si="117"/>
        <v>8</v>
      </c>
      <c r="K1264" s="42">
        <f t="shared" si="118"/>
        <v>3</v>
      </c>
    </row>
    <row r="1265" spans="1:11" x14ac:dyDescent="0.25">
      <c r="A1265" s="45" t="s">
        <v>1237</v>
      </c>
      <c r="B1265" s="42">
        <v>11709</v>
      </c>
      <c r="C1265" s="42">
        <v>11774</v>
      </c>
      <c r="D1265" s="42">
        <v>11696</v>
      </c>
      <c r="E1265" s="42">
        <v>11765</v>
      </c>
      <c r="F1265" s="42">
        <f t="shared" si="119"/>
        <v>0.66615424032795278</v>
      </c>
      <c r="G1265" s="42">
        <f t="shared" si="120"/>
        <v>0.47826458279955586</v>
      </c>
      <c r="H1265" s="42">
        <f t="shared" si="121"/>
        <v>0.71794871794871795</v>
      </c>
      <c r="I1265" s="42">
        <f t="shared" si="116"/>
        <v>3</v>
      </c>
      <c r="J1265" s="42">
        <f t="shared" si="117"/>
        <v>8</v>
      </c>
      <c r="K1265" s="42">
        <f t="shared" si="118"/>
        <v>3</v>
      </c>
    </row>
    <row r="1266" spans="1:11" x14ac:dyDescent="0.25">
      <c r="A1266" s="45" t="s">
        <v>1238</v>
      </c>
      <c r="B1266" s="42">
        <v>11616</v>
      </c>
      <c r="C1266" s="42">
        <v>11632</v>
      </c>
      <c r="D1266" s="42">
        <v>11559</v>
      </c>
      <c r="E1266" s="42">
        <v>11615</v>
      </c>
      <c r="F1266" s="42">
        <f t="shared" si="119"/>
        <v>0.62844352617079891</v>
      </c>
      <c r="G1266" s="42">
        <f t="shared" si="120"/>
        <v>-8.6088154269972454E-3</v>
      </c>
      <c r="H1266" s="42">
        <f t="shared" si="121"/>
        <v>1.3698630136986302E-2</v>
      </c>
      <c r="I1266" s="42">
        <f t="shared" si="116"/>
        <v>3</v>
      </c>
      <c r="J1266" s="42">
        <f t="shared" si="117"/>
        <v>1</v>
      </c>
      <c r="K1266" s="42">
        <f t="shared" si="118"/>
        <v>2</v>
      </c>
    </row>
    <row r="1267" spans="1:11" x14ac:dyDescent="0.25">
      <c r="A1267" s="45" t="s">
        <v>1239</v>
      </c>
      <c r="B1267" s="42">
        <v>11673</v>
      </c>
      <c r="C1267" s="42">
        <v>11683</v>
      </c>
      <c r="D1267" s="42">
        <v>11639</v>
      </c>
      <c r="E1267" s="42">
        <v>11640</v>
      </c>
      <c r="F1267" s="42">
        <f t="shared" si="119"/>
        <v>0.3769382335303692</v>
      </c>
      <c r="G1267" s="42">
        <f t="shared" si="120"/>
        <v>-0.28270367514777689</v>
      </c>
      <c r="H1267" s="42">
        <f t="shared" si="121"/>
        <v>0.75</v>
      </c>
      <c r="I1267" s="42">
        <f t="shared" si="116"/>
        <v>1</v>
      </c>
      <c r="J1267" s="42">
        <f t="shared" si="117"/>
        <v>8</v>
      </c>
      <c r="K1267" s="42">
        <f t="shared" si="118"/>
        <v>3</v>
      </c>
    </row>
    <row r="1268" spans="1:11" x14ac:dyDescent="0.25">
      <c r="A1268" s="45" t="s">
        <v>1240</v>
      </c>
      <c r="B1268" s="42">
        <v>11627</v>
      </c>
      <c r="C1268" s="42">
        <v>11678</v>
      </c>
      <c r="D1268" s="42">
        <v>11617</v>
      </c>
      <c r="E1268" s="42">
        <v>11677</v>
      </c>
      <c r="F1268" s="42">
        <f t="shared" si="119"/>
        <v>0.52464092199191537</v>
      </c>
      <c r="G1268" s="42">
        <f t="shared" si="120"/>
        <v>0.43003354261632409</v>
      </c>
      <c r="H1268" s="42">
        <f t="shared" si="121"/>
        <v>0.81967213114754101</v>
      </c>
      <c r="I1268" s="42">
        <f t="shared" si="116"/>
        <v>2</v>
      </c>
      <c r="J1268" s="42">
        <f t="shared" si="117"/>
        <v>9</v>
      </c>
      <c r="K1268" s="42">
        <f t="shared" si="118"/>
        <v>3</v>
      </c>
    </row>
    <row r="1269" spans="1:11" x14ac:dyDescent="0.25">
      <c r="A1269" s="45" t="s">
        <v>1241</v>
      </c>
      <c r="B1269" s="42">
        <v>11609</v>
      </c>
      <c r="C1269" s="42">
        <v>11631</v>
      </c>
      <c r="D1269" s="42">
        <v>11596</v>
      </c>
      <c r="E1269" s="42">
        <v>11629</v>
      </c>
      <c r="F1269" s="42">
        <f t="shared" si="119"/>
        <v>0.30149022310276508</v>
      </c>
      <c r="G1269" s="42">
        <f t="shared" si="120"/>
        <v>0.17228012748729432</v>
      </c>
      <c r="H1269" s="42">
        <f t="shared" si="121"/>
        <v>0.5714285714285714</v>
      </c>
      <c r="I1269" s="42">
        <f t="shared" si="116"/>
        <v>1</v>
      </c>
      <c r="J1269" s="42">
        <f t="shared" si="117"/>
        <v>6</v>
      </c>
      <c r="K1269" s="42">
        <f t="shared" si="118"/>
        <v>2</v>
      </c>
    </row>
    <row r="1270" spans="1:11" x14ac:dyDescent="0.25">
      <c r="A1270" s="45" t="s">
        <v>1242</v>
      </c>
      <c r="B1270" s="42">
        <v>11504</v>
      </c>
      <c r="C1270" s="42">
        <v>11549</v>
      </c>
      <c r="D1270" s="42">
        <v>11478</v>
      </c>
      <c r="E1270" s="42">
        <v>11544</v>
      </c>
      <c r="F1270" s="42">
        <f t="shared" si="119"/>
        <v>0.61717663421418634</v>
      </c>
      <c r="G1270" s="42">
        <f t="shared" si="120"/>
        <v>0.34770514603616137</v>
      </c>
      <c r="H1270" s="42">
        <f t="shared" si="121"/>
        <v>0.56338028169014098</v>
      </c>
      <c r="I1270" s="42">
        <f t="shared" si="116"/>
        <v>3</v>
      </c>
      <c r="J1270" s="42">
        <f t="shared" si="117"/>
        <v>6</v>
      </c>
      <c r="K1270" s="42">
        <f t="shared" si="118"/>
        <v>2</v>
      </c>
    </row>
    <row r="1271" spans="1:11" x14ac:dyDescent="0.25">
      <c r="A1271" s="45" t="s">
        <v>1243</v>
      </c>
      <c r="B1271" s="42">
        <v>11527</v>
      </c>
      <c r="C1271" s="42">
        <v>11543</v>
      </c>
      <c r="D1271" s="42">
        <v>11450</v>
      </c>
      <c r="E1271" s="42">
        <v>11481</v>
      </c>
      <c r="F1271" s="42">
        <f t="shared" si="119"/>
        <v>0.80680142274659494</v>
      </c>
      <c r="G1271" s="42">
        <f t="shared" si="120"/>
        <v>-0.3990630693155201</v>
      </c>
      <c r="H1271" s="42">
        <f t="shared" si="121"/>
        <v>0.4946236559139785</v>
      </c>
      <c r="I1271" s="42">
        <f t="shared" si="116"/>
        <v>5</v>
      </c>
      <c r="J1271" s="42">
        <f t="shared" si="117"/>
        <v>5</v>
      </c>
      <c r="K1271" s="42">
        <f t="shared" si="118"/>
        <v>2</v>
      </c>
    </row>
    <row r="1272" spans="1:11" x14ac:dyDescent="0.25">
      <c r="A1272" s="45" t="s">
        <v>1244</v>
      </c>
      <c r="B1272" s="42">
        <v>11509</v>
      </c>
      <c r="C1272" s="42">
        <v>11530</v>
      </c>
      <c r="D1272" s="42">
        <v>11431</v>
      </c>
      <c r="E1272" s="42">
        <v>11442</v>
      </c>
      <c r="F1272" s="42">
        <f t="shared" si="119"/>
        <v>0.86019636805977928</v>
      </c>
      <c r="G1272" s="42">
        <f t="shared" si="120"/>
        <v>-0.58215309757581024</v>
      </c>
      <c r="H1272" s="42">
        <f t="shared" si="121"/>
        <v>0.6767676767676768</v>
      </c>
      <c r="I1272" s="42">
        <f t="shared" si="116"/>
        <v>5</v>
      </c>
      <c r="J1272" s="42">
        <f t="shared" si="117"/>
        <v>7</v>
      </c>
      <c r="K1272" s="42">
        <f t="shared" si="118"/>
        <v>3</v>
      </c>
    </row>
    <row r="1273" spans="1:11" x14ac:dyDescent="0.25">
      <c r="A1273" s="45" t="s">
        <v>1245</v>
      </c>
      <c r="B1273" s="42">
        <v>11465</v>
      </c>
      <c r="C1273" s="42">
        <v>11498</v>
      </c>
      <c r="D1273" s="42">
        <v>11424</v>
      </c>
      <c r="E1273" s="42">
        <v>11480</v>
      </c>
      <c r="F1273" s="42">
        <f t="shared" si="119"/>
        <v>0.64544265154819014</v>
      </c>
      <c r="G1273" s="42">
        <f t="shared" si="120"/>
        <v>0.13083296990841692</v>
      </c>
      <c r="H1273" s="42">
        <f t="shared" si="121"/>
        <v>0.20270270270270271</v>
      </c>
      <c r="I1273" s="42">
        <f t="shared" si="116"/>
        <v>3</v>
      </c>
      <c r="J1273" s="42">
        <f t="shared" si="117"/>
        <v>3</v>
      </c>
      <c r="K1273" s="42">
        <f t="shared" si="118"/>
        <v>2</v>
      </c>
    </row>
    <row r="1274" spans="1:11" x14ac:dyDescent="0.25">
      <c r="A1274" s="45" t="s">
        <v>1246</v>
      </c>
      <c r="B1274" s="42">
        <v>11616</v>
      </c>
      <c r="C1274" s="42">
        <v>11622</v>
      </c>
      <c r="D1274" s="42">
        <v>11585</v>
      </c>
      <c r="E1274" s="42">
        <v>11619</v>
      </c>
      <c r="F1274" s="42">
        <f t="shared" si="119"/>
        <v>0.31852617079889806</v>
      </c>
      <c r="G1274" s="42">
        <f t="shared" si="120"/>
        <v>2.5826446280991736E-2</v>
      </c>
      <c r="H1274" s="42">
        <f t="shared" si="121"/>
        <v>8.1081081081081086E-2</v>
      </c>
      <c r="I1274" s="42">
        <f t="shared" si="116"/>
        <v>1</v>
      </c>
      <c r="J1274" s="42">
        <f t="shared" si="117"/>
        <v>1</v>
      </c>
      <c r="K1274" s="42">
        <f t="shared" si="118"/>
        <v>2</v>
      </c>
    </row>
    <row r="1275" spans="1:11" x14ac:dyDescent="0.25">
      <c r="A1275" s="45" t="s">
        <v>1247</v>
      </c>
      <c r="B1275" s="42">
        <v>11618</v>
      </c>
      <c r="C1275" s="42">
        <v>11629</v>
      </c>
      <c r="D1275" s="42">
        <v>11604</v>
      </c>
      <c r="E1275" s="42">
        <v>11629</v>
      </c>
      <c r="F1275" s="42">
        <f t="shared" si="119"/>
        <v>0.21518333620244448</v>
      </c>
      <c r="G1275" s="42">
        <f t="shared" si="120"/>
        <v>9.4680667929075576E-2</v>
      </c>
      <c r="H1275" s="42">
        <f t="shared" si="121"/>
        <v>0.44</v>
      </c>
      <c r="I1275" s="42">
        <f t="shared" si="116"/>
        <v>1</v>
      </c>
      <c r="J1275" s="42">
        <f t="shared" si="117"/>
        <v>5</v>
      </c>
      <c r="K1275" s="42">
        <f t="shared" si="118"/>
        <v>2</v>
      </c>
    </row>
    <row r="1276" spans="1:11" x14ac:dyDescent="0.25">
      <c r="A1276" s="45" t="s">
        <v>1248</v>
      </c>
      <c r="B1276" s="42">
        <v>11570</v>
      </c>
      <c r="C1276" s="42">
        <v>11621</v>
      </c>
      <c r="D1276" s="42">
        <v>11566</v>
      </c>
      <c r="E1276" s="42">
        <v>11620</v>
      </c>
      <c r="F1276" s="42">
        <f t="shared" si="119"/>
        <v>0.47536732929991354</v>
      </c>
      <c r="G1276" s="42">
        <f t="shared" si="120"/>
        <v>0.43215211754537602</v>
      </c>
      <c r="H1276" s="42">
        <f t="shared" si="121"/>
        <v>0.90909090909090928</v>
      </c>
      <c r="I1276" s="42">
        <f t="shared" si="116"/>
        <v>2</v>
      </c>
      <c r="J1276" s="42">
        <f t="shared" si="117"/>
        <v>10</v>
      </c>
      <c r="K1276" s="42">
        <f t="shared" si="118"/>
        <v>3</v>
      </c>
    </row>
    <row r="1277" spans="1:11" x14ac:dyDescent="0.25">
      <c r="A1277" s="45" t="s">
        <v>1249</v>
      </c>
      <c r="B1277" s="42">
        <v>11548</v>
      </c>
      <c r="C1277" s="42">
        <v>11572</v>
      </c>
      <c r="D1277" s="42">
        <v>11541</v>
      </c>
      <c r="E1277" s="42">
        <v>11557</v>
      </c>
      <c r="F1277" s="42">
        <f t="shared" si="119"/>
        <v>0.26844475233806719</v>
      </c>
      <c r="G1277" s="42">
        <f t="shared" si="120"/>
        <v>7.7935573259438867E-2</v>
      </c>
      <c r="H1277" s="42">
        <f t="shared" si="121"/>
        <v>0.29032258064516131</v>
      </c>
      <c r="I1277" s="42">
        <f t="shared" si="116"/>
        <v>1</v>
      </c>
      <c r="J1277" s="42">
        <f t="shared" si="117"/>
        <v>3</v>
      </c>
      <c r="K1277" s="42">
        <f t="shared" si="118"/>
        <v>2</v>
      </c>
    </row>
    <row r="1278" spans="1:11" x14ac:dyDescent="0.25">
      <c r="A1278" s="45" t="s">
        <v>1250</v>
      </c>
      <c r="B1278" s="42">
        <v>11549</v>
      </c>
      <c r="C1278" s="42">
        <v>11568</v>
      </c>
      <c r="D1278" s="42">
        <v>11527</v>
      </c>
      <c r="E1278" s="42">
        <v>11538</v>
      </c>
      <c r="F1278" s="42">
        <f t="shared" si="119"/>
        <v>0.35500909169625078</v>
      </c>
      <c r="G1278" s="42">
        <f t="shared" si="120"/>
        <v>-9.5246341674603857E-2</v>
      </c>
      <c r="H1278" s="42">
        <f t="shared" si="121"/>
        <v>0.26829268292682923</v>
      </c>
      <c r="I1278" s="42">
        <f t="shared" si="116"/>
        <v>1</v>
      </c>
      <c r="J1278" s="42">
        <f t="shared" si="117"/>
        <v>3</v>
      </c>
      <c r="K1278" s="42">
        <f t="shared" si="118"/>
        <v>2</v>
      </c>
    </row>
    <row r="1279" spans="1:11" x14ac:dyDescent="0.25">
      <c r="A1279" s="45" t="s">
        <v>1251</v>
      </c>
      <c r="B1279" s="42">
        <v>11592</v>
      </c>
      <c r="C1279" s="42">
        <v>11614</v>
      </c>
      <c r="D1279" s="42">
        <v>11542</v>
      </c>
      <c r="E1279" s="42">
        <v>11563</v>
      </c>
      <c r="F1279" s="42">
        <f t="shared" si="119"/>
        <v>0.6211180124223602</v>
      </c>
      <c r="G1279" s="42">
        <f t="shared" si="120"/>
        <v>-0.25017253278122847</v>
      </c>
      <c r="H1279" s="42">
        <f t="shared" si="121"/>
        <v>0.4027777777777779</v>
      </c>
      <c r="I1279" s="42">
        <f t="shared" si="116"/>
        <v>3</v>
      </c>
      <c r="J1279" s="42">
        <f t="shared" si="117"/>
        <v>5</v>
      </c>
      <c r="K1279" s="42">
        <f t="shared" si="118"/>
        <v>2</v>
      </c>
    </row>
    <row r="1280" spans="1:11" x14ac:dyDescent="0.25">
      <c r="A1280" s="45" t="s">
        <v>1252</v>
      </c>
      <c r="B1280" s="42">
        <v>11654</v>
      </c>
      <c r="C1280" s="42">
        <v>11665</v>
      </c>
      <c r="D1280" s="42">
        <v>11623</v>
      </c>
      <c r="E1280" s="42">
        <v>11630</v>
      </c>
      <c r="F1280" s="42">
        <f t="shared" si="119"/>
        <v>0.36039128196327441</v>
      </c>
      <c r="G1280" s="42">
        <f t="shared" si="120"/>
        <v>-0.20593787540758535</v>
      </c>
      <c r="H1280" s="42">
        <f t="shared" si="121"/>
        <v>0.57142857142857129</v>
      </c>
      <c r="I1280" s="42">
        <f t="shared" si="116"/>
        <v>1</v>
      </c>
      <c r="J1280" s="42">
        <f t="shared" si="117"/>
        <v>6</v>
      </c>
      <c r="K1280" s="42">
        <f t="shared" si="118"/>
        <v>2</v>
      </c>
    </row>
    <row r="1281" spans="1:11" x14ac:dyDescent="0.25">
      <c r="A1281" s="45" t="s">
        <v>1253</v>
      </c>
      <c r="B1281" s="42">
        <v>11595</v>
      </c>
      <c r="C1281" s="42">
        <v>11636</v>
      </c>
      <c r="D1281" s="42">
        <v>11582</v>
      </c>
      <c r="E1281" s="42">
        <v>11606</v>
      </c>
      <c r="F1281" s="42">
        <f t="shared" si="119"/>
        <v>0.46571798188874519</v>
      </c>
      <c r="G1281" s="42">
        <f t="shared" si="120"/>
        <v>9.4868477792151781E-2</v>
      </c>
      <c r="H1281" s="42">
        <f t="shared" si="121"/>
        <v>0.20370370370370366</v>
      </c>
      <c r="I1281" s="42">
        <f t="shared" si="116"/>
        <v>1</v>
      </c>
      <c r="J1281" s="42">
        <f t="shared" si="117"/>
        <v>3</v>
      </c>
      <c r="K1281" s="42">
        <f t="shared" si="118"/>
        <v>2</v>
      </c>
    </row>
    <row r="1282" spans="1:11" x14ac:dyDescent="0.25">
      <c r="A1282" s="45" t="s">
        <v>1254</v>
      </c>
      <c r="B1282" s="42">
        <v>11523</v>
      </c>
      <c r="C1282" s="42">
        <v>11549</v>
      </c>
      <c r="D1282" s="42">
        <v>11513</v>
      </c>
      <c r="E1282" s="42">
        <v>11540</v>
      </c>
      <c r="F1282" s="42">
        <f t="shared" si="119"/>
        <v>0.31241864097891175</v>
      </c>
      <c r="G1282" s="42">
        <f t="shared" si="120"/>
        <v>0.14753102490670833</v>
      </c>
      <c r="H1282" s="42">
        <f t="shared" si="121"/>
        <v>0.47222222222222221</v>
      </c>
      <c r="I1282" s="42">
        <f t="shared" si="116"/>
        <v>1</v>
      </c>
      <c r="J1282" s="42">
        <f t="shared" si="117"/>
        <v>5</v>
      </c>
      <c r="K1282" s="42">
        <f t="shared" si="118"/>
        <v>2</v>
      </c>
    </row>
    <row r="1283" spans="1:11" x14ac:dyDescent="0.25">
      <c r="A1283" s="45" t="s">
        <v>1255</v>
      </c>
      <c r="B1283" s="42">
        <v>11442</v>
      </c>
      <c r="C1283" s="42">
        <v>11477</v>
      </c>
      <c r="D1283" s="42">
        <v>11436</v>
      </c>
      <c r="E1283" s="42">
        <v>11465</v>
      </c>
      <c r="F1283" s="42">
        <f t="shared" si="119"/>
        <v>0.3583289634679252</v>
      </c>
      <c r="G1283" s="42">
        <f t="shared" si="120"/>
        <v>0.20101380877468972</v>
      </c>
      <c r="H1283" s="42">
        <f t="shared" si="121"/>
        <v>0.5609756097560975</v>
      </c>
      <c r="I1283" s="42">
        <f t="shared" ref="I1283:I1346" si="122">VLOOKUP(_xlfn.PERCENTRANK.EXC(F$4:F$1200,F1283),$M$4:$O$13,3,TRUE)</f>
        <v>1</v>
      </c>
      <c r="J1283" s="42">
        <f t="shared" ref="J1283:J1346" si="123">VLOOKUP(H1283,$M$17:$O$26,3,TRUE)</f>
        <v>6</v>
      </c>
      <c r="K1283" s="42">
        <f t="shared" ref="K1283:K1346" si="124">IF(I1283&gt;=$O$3,IF(J1283&gt;=$O$16,4,1),IF(J1283&gt;=$O$16,3,2))</f>
        <v>2</v>
      </c>
    </row>
    <row r="1284" spans="1:11" x14ac:dyDescent="0.25">
      <c r="A1284" s="45" t="s">
        <v>1256</v>
      </c>
      <c r="B1284" s="42">
        <v>11466</v>
      </c>
      <c r="C1284" s="42">
        <v>11513</v>
      </c>
      <c r="D1284" s="42">
        <v>11433</v>
      </c>
      <c r="E1284" s="42">
        <v>11497</v>
      </c>
      <c r="F1284" s="42">
        <f t="shared" ref="F1284:F1347" si="125">ABS(C1284-D1284)/B1284*100</f>
        <v>0.69771498342926919</v>
      </c>
      <c r="G1284" s="42">
        <f t="shared" ref="G1284:G1347" si="126">(E1284-B1284)/B1284*100</f>
        <v>0.2703645560788418</v>
      </c>
      <c r="H1284" s="42">
        <f t="shared" ref="H1284:H1347" si="127">ABS(G1284/F1284)</f>
        <v>0.38750000000000001</v>
      </c>
      <c r="I1284" s="42">
        <f t="shared" si="122"/>
        <v>4</v>
      </c>
      <c r="J1284" s="42">
        <f t="shared" si="123"/>
        <v>4</v>
      </c>
      <c r="K1284" s="42">
        <f t="shared" si="124"/>
        <v>2</v>
      </c>
    </row>
    <row r="1285" spans="1:11" x14ac:dyDescent="0.25">
      <c r="A1285" s="45" t="s">
        <v>1257</v>
      </c>
      <c r="B1285" s="42">
        <v>11523</v>
      </c>
      <c r="C1285" s="42">
        <v>11525</v>
      </c>
      <c r="D1285" s="42">
        <v>11473</v>
      </c>
      <c r="E1285" s="42">
        <v>11482</v>
      </c>
      <c r="F1285" s="42">
        <f t="shared" si="125"/>
        <v>0.45127137030287251</v>
      </c>
      <c r="G1285" s="42">
        <f t="shared" si="126"/>
        <v>-0.35581011889264946</v>
      </c>
      <c r="H1285" s="42">
        <f t="shared" si="127"/>
        <v>0.78846153846153844</v>
      </c>
      <c r="I1285" s="42">
        <f t="shared" si="122"/>
        <v>1</v>
      </c>
      <c r="J1285" s="42">
        <f t="shared" si="123"/>
        <v>8</v>
      </c>
      <c r="K1285" s="42">
        <f t="shared" si="124"/>
        <v>3</v>
      </c>
    </row>
    <row r="1286" spans="1:11" x14ac:dyDescent="0.25">
      <c r="A1286" s="45" t="s">
        <v>1258</v>
      </c>
      <c r="B1286" s="42">
        <v>11440</v>
      </c>
      <c r="C1286" s="42">
        <v>11490</v>
      </c>
      <c r="D1286" s="42">
        <v>11435</v>
      </c>
      <c r="E1286" s="42">
        <v>11481</v>
      </c>
      <c r="F1286" s="42">
        <f t="shared" si="125"/>
        <v>0.48076923076923078</v>
      </c>
      <c r="G1286" s="42">
        <f t="shared" si="126"/>
        <v>0.35839160839160839</v>
      </c>
      <c r="H1286" s="42">
        <f t="shared" si="127"/>
        <v>0.74545454545454537</v>
      </c>
      <c r="I1286" s="42">
        <f t="shared" si="122"/>
        <v>2</v>
      </c>
      <c r="J1286" s="42">
        <f t="shared" si="123"/>
        <v>8</v>
      </c>
      <c r="K1286" s="42">
        <f t="shared" si="124"/>
        <v>3</v>
      </c>
    </row>
    <row r="1287" spans="1:11" x14ac:dyDescent="0.25">
      <c r="A1287" s="45" t="s">
        <v>1259</v>
      </c>
      <c r="B1287" s="42">
        <v>11572</v>
      </c>
      <c r="C1287" s="42">
        <v>11602</v>
      </c>
      <c r="D1287" s="42">
        <v>11569</v>
      </c>
      <c r="E1287" s="42">
        <v>11587</v>
      </c>
      <c r="F1287" s="42">
        <f t="shared" si="125"/>
        <v>0.28517110266159695</v>
      </c>
      <c r="G1287" s="42">
        <f t="shared" si="126"/>
        <v>0.1296232284825441</v>
      </c>
      <c r="H1287" s="42">
        <f t="shared" si="127"/>
        <v>0.45454545454545464</v>
      </c>
      <c r="I1287" s="42">
        <f t="shared" si="122"/>
        <v>1</v>
      </c>
      <c r="J1287" s="42">
        <f t="shared" si="123"/>
        <v>5</v>
      </c>
      <c r="K1287" s="42">
        <f t="shared" si="124"/>
        <v>2</v>
      </c>
    </row>
    <row r="1288" spans="1:11" x14ac:dyDescent="0.25">
      <c r="A1288" s="45" t="s">
        <v>1260</v>
      </c>
      <c r="B1288" s="42">
        <v>11599</v>
      </c>
      <c r="C1288" s="42">
        <v>11674</v>
      </c>
      <c r="D1288" s="42">
        <v>11593</v>
      </c>
      <c r="E1288" s="42">
        <v>11650</v>
      </c>
      <c r="F1288" s="42">
        <f t="shared" si="125"/>
        <v>0.69833606345374599</v>
      </c>
      <c r="G1288" s="42">
        <f t="shared" si="126"/>
        <v>0.43969307698939564</v>
      </c>
      <c r="H1288" s="42">
        <f t="shared" si="127"/>
        <v>0.62962962962962965</v>
      </c>
      <c r="I1288" s="42">
        <f t="shared" si="122"/>
        <v>4</v>
      </c>
      <c r="J1288" s="42">
        <f t="shared" si="123"/>
        <v>7</v>
      </c>
      <c r="K1288" s="42">
        <f t="shared" si="124"/>
        <v>3</v>
      </c>
    </row>
    <row r="1289" spans="1:11" x14ac:dyDescent="0.25">
      <c r="A1289" s="45" t="s">
        <v>1261</v>
      </c>
      <c r="B1289" s="42">
        <v>11648</v>
      </c>
      <c r="C1289" s="42">
        <v>11662</v>
      </c>
      <c r="D1289" s="42">
        <v>11622</v>
      </c>
      <c r="E1289" s="42">
        <v>11640</v>
      </c>
      <c r="F1289" s="42">
        <f t="shared" si="125"/>
        <v>0.34340659340659341</v>
      </c>
      <c r="G1289" s="42">
        <f t="shared" si="126"/>
        <v>-6.8681318681318687E-2</v>
      </c>
      <c r="H1289" s="42">
        <f t="shared" si="127"/>
        <v>0.2</v>
      </c>
      <c r="I1289" s="42">
        <f t="shared" si="122"/>
        <v>1</v>
      </c>
      <c r="J1289" s="42">
        <f t="shared" si="123"/>
        <v>3</v>
      </c>
      <c r="K1289" s="42">
        <f t="shared" si="124"/>
        <v>2</v>
      </c>
    </row>
    <row r="1290" spans="1:11" x14ac:dyDescent="0.25">
      <c r="A1290" s="45" t="s">
        <v>1262</v>
      </c>
      <c r="B1290" s="42">
        <v>11633</v>
      </c>
      <c r="C1290" s="42">
        <v>11682</v>
      </c>
      <c r="D1290" s="42">
        <v>11623</v>
      </c>
      <c r="E1290" s="42">
        <v>11650</v>
      </c>
      <c r="F1290" s="42">
        <f t="shared" si="125"/>
        <v>0.50717785609902866</v>
      </c>
      <c r="G1290" s="42">
        <f t="shared" si="126"/>
        <v>0.14613599243531333</v>
      </c>
      <c r="H1290" s="42">
        <f t="shared" si="127"/>
        <v>0.28813559322033899</v>
      </c>
      <c r="I1290" s="42">
        <f t="shared" si="122"/>
        <v>2</v>
      </c>
      <c r="J1290" s="42">
        <f t="shared" si="123"/>
        <v>3</v>
      </c>
      <c r="K1290" s="42">
        <f t="shared" si="124"/>
        <v>2</v>
      </c>
    </row>
    <row r="1291" spans="1:11" x14ac:dyDescent="0.25">
      <c r="A1291" s="45" t="s">
        <v>1263</v>
      </c>
      <c r="B1291" s="42">
        <v>11549</v>
      </c>
      <c r="C1291" s="42">
        <v>11627</v>
      </c>
      <c r="D1291" s="42">
        <v>11538</v>
      </c>
      <c r="E1291" s="42">
        <v>11594</v>
      </c>
      <c r="F1291" s="42">
        <f t="shared" si="125"/>
        <v>0.7706294917308858</v>
      </c>
      <c r="G1291" s="42">
        <f t="shared" si="126"/>
        <v>0.38964412503247031</v>
      </c>
      <c r="H1291" s="42">
        <f t="shared" si="127"/>
        <v>0.50561797752808979</v>
      </c>
      <c r="I1291" s="42">
        <f t="shared" si="122"/>
        <v>4</v>
      </c>
      <c r="J1291" s="42">
        <f t="shared" si="123"/>
        <v>6</v>
      </c>
      <c r="K1291" s="42">
        <f t="shared" si="124"/>
        <v>2</v>
      </c>
    </row>
    <row r="1292" spans="1:11" x14ac:dyDescent="0.25">
      <c r="A1292" s="45" t="s">
        <v>1264</v>
      </c>
      <c r="B1292" s="42">
        <v>11371</v>
      </c>
      <c r="C1292" s="42">
        <v>11406</v>
      </c>
      <c r="D1292" s="42">
        <v>11361</v>
      </c>
      <c r="E1292" s="42">
        <v>11406</v>
      </c>
      <c r="F1292" s="42">
        <f t="shared" si="125"/>
        <v>0.39574355817430301</v>
      </c>
      <c r="G1292" s="42">
        <f t="shared" si="126"/>
        <v>0.30780054524668016</v>
      </c>
      <c r="H1292" s="42">
        <f t="shared" si="127"/>
        <v>0.7777777777777779</v>
      </c>
      <c r="I1292" s="42">
        <f t="shared" si="122"/>
        <v>1</v>
      </c>
      <c r="J1292" s="42">
        <f t="shared" si="123"/>
        <v>8</v>
      </c>
      <c r="K1292" s="42">
        <f t="shared" si="124"/>
        <v>3</v>
      </c>
    </row>
    <row r="1293" spans="1:11" x14ac:dyDescent="0.25">
      <c r="A1293" s="45" t="s">
        <v>1265</v>
      </c>
      <c r="B1293" s="42">
        <v>11344</v>
      </c>
      <c r="C1293" s="42">
        <v>11354</v>
      </c>
      <c r="D1293" s="42">
        <v>11302</v>
      </c>
      <c r="E1293" s="42">
        <v>11320</v>
      </c>
      <c r="F1293" s="42">
        <f t="shared" si="125"/>
        <v>0.45839210155148091</v>
      </c>
      <c r="G1293" s="42">
        <f t="shared" si="126"/>
        <v>-0.21156558533145275</v>
      </c>
      <c r="H1293" s="42">
        <f t="shared" si="127"/>
        <v>0.46153846153846162</v>
      </c>
      <c r="I1293" s="42">
        <f t="shared" si="122"/>
        <v>1</v>
      </c>
      <c r="J1293" s="42">
        <f t="shared" si="123"/>
        <v>5</v>
      </c>
      <c r="K1293" s="42">
        <f t="shared" si="124"/>
        <v>2</v>
      </c>
    </row>
    <row r="1294" spans="1:11" x14ac:dyDescent="0.25">
      <c r="A1294" s="45" t="s">
        <v>1266</v>
      </c>
      <c r="B1294" s="42">
        <v>11340</v>
      </c>
      <c r="C1294" s="42">
        <v>11368</v>
      </c>
      <c r="D1294" s="42">
        <v>11315</v>
      </c>
      <c r="E1294" s="42">
        <v>11363</v>
      </c>
      <c r="F1294" s="42">
        <f t="shared" si="125"/>
        <v>0.46737213403880074</v>
      </c>
      <c r="G1294" s="42">
        <f t="shared" si="126"/>
        <v>0.20282186948853614</v>
      </c>
      <c r="H1294" s="42">
        <f t="shared" si="127"/>
        <v>0.43396226415094336</v>
      </c>
      <c r="I1294" s="42">
        <f t="shared" si="122"/>
        <v>1</v>
      </c>
      <c r="J1294" s="42">
        <f t="shared" si="123"/>
        <v>5</v>
      </c>
      <c r="K1294" s="42">
        <f t="shared" si="124"/>
        <v>2</v>
      </c>
    </row>
    <row r="1295" spans="1:11" x14ac:dyDescent="0.25">
      <c r="A1295" s="45" t="s">
        <v>1267</v>
      </c>
      <c r="B1295" s="42">
        <v>11324</v>
      </c>
      <c r="C1295" s="42">
        <v>11337</v>
      </c>
      <c r="D1295" s="42">
        <v>11308</v>
      </c>
      <c r="E1295" s="42">
        <v>11319</v>
      </c>
      <c r="F1295" s="42">
        <f t="shared" si="125"/>
        <v>0.25609325326739668</v>
      </c>
      <c r="G1295" s="42">
        <f t="shared" si="126"/>
        <v>-4.4154009184033907E-2</v>
      </c>
      <c r="H1295" s="42">
        <f t="shared" si="127"/>
        <v>0.17241379310344826</v>
      </c>
      <c r="I1295" s="42">
        <f t="shared" si="122"/>
        <v>1</v>
      </c>
      <c r="J1295" s="42">
        <f t="shared" si="123"/>
        <v>2</v>
      </c>
      <c r="K1295" s="42">
        <f t="shared" si="124"/>
        <v>2</v>
      </c>
    </row>
    <row r="1296" spans="1:11" x14ac:dyDescent="0.25">
      <c r="A1296" s="45" t="s">
        <v>1268</v>
      </c>
      <c r="B1296" s="42">
        <v>11315</v>
      </c>
      <c r="C1296" s="42">
        <v>11356</v>
      </c>
      <c r="D1296" s="42">
        <v>11311</v>
      </c>
      <c r="E1296" s="42">
        <v>11342</v>
      </c>
      <c r="F1296" s="42">
        <f t="shared" si="125"/>
        <v>0.3977021652673442</v>
      </c>
      <c r="G1296" s="42">
        <f t="shared" si="126"/>
        <v>0.23862129916040653</v>
      </c>
      <c r="H1296" s="42">
        <f t="shared" si="127"/>
        <v>0.6</v>
      </c>
      <c r="I1296" s="42">
        <f t="shared" si="122"/>
        <v>1</v>
      </c>
      <c r="J1296" s="42">
        <f t="shared" si="123"/>
        <v>7</v>
      </c>
      <c r="K1296" s="42">
        <f t="shared" si="124"/>
        <v>3</v>
      </c>
    </row>
    <row r="1297" spans="1:11" x14ac:dyDescent="0.25">
      <c r="A1297" s="45" t="s">
        <v>1269</v>
      </c>
      <c r="B1297" s="42">
        <v>11288</v>
      </c>
      <c r="C1297" s="42">
        <v>11330</v>
      </c>
      <c r="D1297" s="42">
        <v>11276</v>
      </c>
      <c r="E1297" s="42">
        <v>11326</v>
      </c>
      <c r="F1297" s="42">
        <f t="shared" si="125"/>
        <v>0.47838412473423103</v>
      </c>
      <c r="G1297" s="42">
        <f t="shared" si="126"/>
        <v>0.33664068036853295</v>
      </c>
      <c r="H1297" s="42">
        <f t="shared" si="127"/>
        <v>0.70370370370370372</v>
      </c>
      <c r="I1297" s="42">
        <f t="shared" si="122"/>
        <v>2</v>
      </c>
      <c r="J1297" s="42">
        <f t="shared" si="123"/>
        <v>8</v>
      </c>
      <c r="K1297" s="42">
        <f t="shared" si="124"/>
        <v>3</v>
      </c>
    </row>
    <row r="1298" spans="1:11" x14ac:dyDescent="0.25">
      <c r="A1298" s="45" t="s">
        <v>1270</v>
      </c>
      <c r="B1298" s="42">
        <v>11294</v>
      </c>
      <c r="C1298" s="42">
        <v>11328</v>
      </c>
      <c r="D1298" s="42">
        <v>11288</v>
      </c>
      <c r="E1298" s="42">
        <v>11312</v>
      </c>
      <c r="F1298" s="42">
        <f t="shared" si="125"/>
        <v>0.35417035594120772</v>
      </c>
      <c r="G1298" s="42">
        <f t="shared" si="126"/>
        <v>0.15937666017354349</v>
      </c>
      <c r="H1298" s="42">
        <f t="shared" si="127"/>
        <v>0.45000000000000007</v>
      </c>
      <c r="I1298" s="42">
        <f t="shared" si="122"/>
        <v>1</v>
      </c>
      <c r="J1298" s="42">
        <f t="shared" si="123"/>
        <v>5</v>
      </c>
      <c r="K1298" s="42">
        <f t="shared" si="124"/>
        <v>2</v>
      </c>
    </row>
    <row r="1299" spans="1:11" x14ac:dyDescent="0.25">
      <c r="A1299" s="45" t="s">
        <v>1271</v>
      </c>
      <c r="B1299" s="42">
        <v>11206</v>
      </c>
      <c r="C1299" s="42">
        <v>11230</v>
      </c>
      <c r="D1299" s="42">
        <v>11195</v>
      </c>
      <c r="E1299" s="42">
        <v>11225</v>
      </c>
      <c r="F1299" s="42">
        <f t="shared" si="125"/>
        <v>0.31233267892200611</v>
      </c>
      <c r="G1299" s="42">
        <f t="shared" si="126"/>
        <v>0.16955202570051758</v>
      </c>
      <c r="H1299" s="42">
        <f t="shared" si="127"/>
        <v>0.54285714285714282</v>
      </c>
      <c r="I1299" s="42">
        <f t="shared" si="122"/>
        <v>1</v>
      </c>
      <c r="J1299" s="42">
        <f t="shared" si="123"/>
        <v>6</v>
      </c>
      <c r="K1299" s="42">
        <f t="shared" si="124"/>
        <v>2</v>
      </c>
    </row>
    <row r="1300" spans="1:11" x14ac:dyDescent="0.25">
      <c r="A1300" s="45" t="s">
        <v>1272</v>
      </c>
      <c r="B1300" s="42">
        <v>11242</v>
      </c>
      <c r="C1300" s="42">
        <v>11268</v>
      </c>
      <c r="D1300" s="42">
        <v>11223</v>
      </c>
      <c r="E1300" s="42">
        <v>11229</v>
      </c>
      <c r="F1300" s="42">
        <f t="shared" si="125"/>
        <v>0.40028464685998932</v>
      </c>
      <c r="G1300" s="42">
        <f t="shared" si="126"/>
        <v>-0.11563778687066358</v>
      </c>
      <c r="H1300" s="42">
        <f t="shared" si="127"/>
        <v>0.28888888888888886</v>
      </c>
      <c r="I1300" s="42">
        <f t="shared" si="122"/>
        <v>1</v>
      </c>
      <c r="J1300" s="42">
        <f t="shared" si="123"/>
        <v>3</v>
      </c>
      <c r="K1300" s="42">
        <f t="shared" si="124"/>
        <v>2</v>
      </c>
    </row>
    <row r="1301" spans="1:11" x14ac:dyDescent="0.25">
      <c r="A1301" s="45" t="s">
        <v>1273</v>
      </c>
      <c r="B1301" s="42">
        <v>11154</v>
      </c>
      <c r="C1301" s="42">
        <v>11207</v>
      </c>
      <c r="D1301" s="42">
        <v>11150</v>
      </c>
      <c r="E1301" s="42">
        <v>11197</v>
      </c>
      <c r="F1301" s="42">
        <f t="shared" si="125"/>
        <v>0.51102743410435714</v>
      </c>
      <c r="G1301" s="42">
        <f t="shared" si="126"/>
        <v>0.3855119239734624</v>
      </c>
      <c r="H1301" s="42">
        <f t="shared" si="127"/>
        <v>0.75438596491228072</v>
      </c>
      <c r="I1301" s="42">
        <f t="shared" si="122"/>
        <v>2</v>
      </c>
      <c r="J1301" s="42">
        <f t="shared" si="123"/>
        <v>8</v>
      </c>
      <c r="K1301" s="42">
        <f t="shared" si="124"/>
        <v>3</v>
      </c>
    </row>
    <row r="1302" spans="1:11" x14ac:dyDescent="0.25">
      <c r="A1302" s="45" t="s">
        <v>1274</v>
      </c>
      <c r="B1302" s="42">
        <v>11141</v>
      </c>
      <c r="C1302" s="42">
        <v>11173</v>
      </c>
      <c r="D1302" s="42">
        <v>11125</v>
      </c>
      <c r="E1302" s="42">
        <v>11132</v>
      </c>
      <c r="F1302" s="42">
        <f t="shared" si="125"/>
        <v>0.43084103760883224</v>
      </c>
      <c r="G1302" s="42">
        <f t="shared" si="126"/>
        <v>-8.0782694551656042E-2</v>
      </c>
      <c r="H1302" s="42">
        <f t="shared" si="127"/>
        <v>0.1875</v>
      </c>
      <c r="I1302" s="42">
        <f t="shared" si="122"/>
        <v>1</v>
      </c>
      <c r="J1302" s="42">
        <f t="shared" si="123"/>
        <v>2</v>
      </c>
      <c r="K1302" s="42">
        <f t="shared" si="124"/>
        <v>2</v>
      </c>
    </row>
    <row r="1303" spans="1:11" x14ac:dyDescent="0.25">
      <c r="A1303" s="45" t="s">
        <v>1275</v>
      </c>
      <c r="B1303" s="42">
        <v>11166</v>
      </c>
      <c r="C1303" s="42">
        <v>11245</v>
      </c>
      <c r="D1303" s="42">
        <v>11159</v>
      </c>
      <c r="E1303" s="42">
        <v>11186</v>
      </c>
      <c r="F1303" s="42">
        <f t="shared" si="125"/>
        <v>0.77019523553644997</v>
      </c>
      <c r="G1303" s="42">
        <f t="shared" si="126"/>
        <v>0.17911517105498836</v>
      </c>
      <c r="H1303" s="42">
        <f t="shared" si="127"/>
        <v>0.23255813953488372</v>
      </c>
      <c r="I1303" s="42">
        <f t="shared" si="122"/>
        <v>4</v>
      </c>
      <c r="J1303" s="42">
        <f t="shared" si="123"/>
        <v>3</v>
      </c>
      <c r="K1303" s="42">
        <f t="shared" si="124"/>
        <v>2</v>
      </c>
    </row>
    <row r="1304" spans="1:11" x14ac:dyDescent="0.25">
      <c r="A1304" s="45" t="s">
        <v>1276</v>
      </c>
      <c r="B1304" s="42">
        <v>11131</v>
      </c>
      <c r="C1304" s="42">
        <v>11166</v>
      </c>
      <c r="D1304" s="42">
        <v>11130</v>
      </c>
      <c r="E1304" s="42">
        <v>11137</v>
      </c>
      <c r="F1304" s="42">
        <f t="shared" si="125"/>
        <v>0.3234210762734705</v>
      </c>
      <c r="G1304" s="42">
        <f t="shared" si="126"/>
        <v>5.3903512712245083E-2</v>
      </c>
      <c r="H1304" s="42">
        <f t="shared" si="127"/>
        <v>0.16666666666666666</v>
      </c>
      <c r="I1304" s="42">
        <f t="shared" si="122"/>
        <v>1</v>
      </c>
      <c r="J1304" s="42">
        <f t="shared" si="123"/>
        <v>2</v>
      </c>
      <c r="K1304" s="42">
        <f t="shared" si="124"/>
        <v>2</v>
      </c>
    </row>
    <row r="1305" spans="1:11" x14ac:dyDescent="0.25">
      <c r="A1305" s="45" t="s">
        <v>1277</v>
      </c>
      <c r="B1305" s="42">
        <v>11117</v>
      </c>
      <c r="C1305" s="42">
        <v>11170</v>
      </c>
      <c r="D1305" s="42">
        <v>11110</v>
      </c>
      <c r="E1305" s="42">
        <v>11169</v>
      </c>
      <c r="F1305" s="42">
        <f t="shared" si="125"/>
        <v>0.53971395160564894</v>
      </c>
      <c r="G1305" s="42">
        <f t="shared" si="126"/>
        <v>0.46775209139156249</v>
      </c>
      <c r="H1305" s="42">
        <f t="shared" si="127"/>
        <v>0.86666666666666681</v>
      </c>
      <c r="I1305" s="42">
        <f t="shared" si="122"/>
        <v>2</v>
      </c>
      <c r="J1305" s="42">
        <f t="shared" si="123"/>
        <v>9</v>
      </c>
      <c r="K1305" s="42">
        <f t="shared" si="124"/>
        <v>3</v>
      </c>
    </row>
    <row r="1306" spans="1:11" x14ac:dyDescent="0.25">
      <c r="A1306" s="45" t="s">
        <v>1278</v>
      </c>
      <c r="B1306" s="42">
        <v>11071</v>
      </c>
      <c r="C1306" s="42">
        <v>11079</v>
      </c>
      <c r="D1306" s="42">
        <v>11048</v>
      </c>
      <c r="E1306" s="42">
        <v>11069</v>
      </c>
      <c r="F1306" s="42">
        <f t="shared" si="125"/>
        <v>0.28001083912925662</v>
      </c>
      <c r="G1306" s="42">
        <f t="shared" si="126"/>
        <v>-1.8065215427693977E-2</v>
      </c>
      <c r="H1306" s="42">
        <f t="shared" si="127"/>
        <v>6.4516129032258063E-2</v>
      </c>
      <c r="I1306" s="42">
        <f t="shared" si="122"/>
        <v>1</v>
      </c>
      <c r="J1306" s="42">
        <f t="shared" si="123"/>
        <v>1</v>
      </c>
      <c r="K1306" s="42">
        <f t="shared" si="124"/>
        <v>2</v>
      </c>
    </row>
    <row r="1307" spans="1:11" x14ac:dyDescent="0.25">
      <c r="A1307" s="45" t="s">
        <v>1279</v>
      </c>
      <c r="B1307" s="42">
        <v>10876</v>
      </c>
      <c r="C1307" s="42">
        <v>10942</v>
      </c>
      <c r="D1307" s="42">
        <v>10771</v>
      </c>
      <c r="E1307" s="42">
        <v>10914</v>
      </c>
      <c r="F1307" s="42">
        <f t="shared" si="125"/>
        <v>1.5722692166237586</v>
      </c>
      <c r="G1307" s="42">
        <f t="shared" si="126"/>
        <v>0.34939315924972419</v>
      </c>
      <c r="H1307" s="42">
        <f t="shared" si="127"/>
        <v>0.22222222222222227</v>
      </c>
      <c r="I1307" s="42">
        <f t="shared" si="122"/>
        <v>9</v>
      </c>
      <c r="J1307" s="42">
        <f t="shared" si="123"/>
        <v>3</v>
      </c>
      <c r="K1307" s="42">
        <f t="shared" si="124"/>
        <v>1</v>
      </c>
    </row>
    <row r="1308" spans="1:11" x14ac:dyDescent="0.25">
      <c r="A1308" s="45" t="s">
        <v>1280</v>
      </c>
      <c r="B1308" s="42">
        <v>11009</v>
      </c>
      <c r="C1308" s="42">
        <v>11009</v>
      </c>
      <c r="D1308" s="42">
        <v>10939</v>
      </c>
      <c r="E1308" s="42">
        <v>10953</v>
      </c>
      <c r="F1308" s="42">
        <f t="shared" si="125"/>
        <v>0.63584340085384683</v>
      </c>
      <c r="G1308" s="42">
        <f t="shared" si="126"/>
        <v>-0.50867472068307751</v>
      </c>
      <c r="H1308" s="42">
        <f t="shared" si="127"/>
        <v>0.8</v>
      </c>
      <c r="I1308" s="42">
        <f t="shared" si="122"/>
        <v>3</v>
      </c>
      <c r="J1308" s="42">
        <f t="shared" si="123"/>
        <v>9</v>
      </c>
      <c r="K1308" s="42">
        <f t="shared" si="124"/>
        <v>3</v>
      </c>
    </row>
    <row r="1309" spans="1:11" x14ac:dyDescent="0.25">
      <c r="A1309" s="45" t="s">
        <v>1281</v>
      </c>
      <c r="B1309" s="42">
        <v>10912</v>
      </c>
      <c r="C1309" s="42">
        <v>10954</v>
      </c>
      <c r="D1309" s="42">
        <v>10904</v>
      </c>
      <c r="E1309" s="42">
        <v>10929</v>
      </c>
      <c r="F1309" s="42">
        <f t="shared" si="125"/>
        <v>0.4582111436950147</v>
      </c>
      <c r="G1309" s="42">
        <f t="shared" si="126"/>
        <v>0.15579178885630499</v>
      </c>
      <c r="H1309" s="42">
        <f t="shared" si="127"/>
        <v>0.33999999999999997</v>
      </c>
      <c r="I1309" s="42">
        <f t="shared" si="122"/>
        <v>1</v>
      </c>
      <c r="J1309" s="42">
        <f t="shared" si="123"/>
        <v>4</v>
      </c>
      <c r="K1309" s="42">
        <f t="shared" si="124"/>
        <v>2</v>
      </c>
    </row>
    <row r="1310" spans="1:11" x14ac:dyDescent="0.25">
      <c r="A1310" s="45" t="s">
        <v>1282</v>
      </c>
      <c r="B1310" s="42">
        <v>10862</v>
      </c>
      <c r="C1310" s="42">
        <v>10925</v>
      </c>
      <c r="D1310" s="42">
        <v>10853</v>
      </c>
      <c r="E1310" s="42">
        <v>10921</v>
      </c>
      <c r="F1310" s="42">
        <f t="shared" si="125"/>
        <v>0.66286135150064451</v>
      </c>
      <c r="G1310" s="42">
        <f t="shared" si="126"/>
        <v>0.54317805192413915</v>
      </c>
      <c r="H1310" s="42">
        <f t="shared" si="127"/>
        <v>0.81944444444444431</v>
      </c>
      <c r="I1310" s="42">
        <f t="shared" si="122"/>
        <v>3</v>
      </c>
      <c r="J1310" s="42">
        <f t="shared" si="123"/>
        <v>9</v>
      </c>
      <c r="K1310" s="42">
        <f t="shared" si="124"/>
        <v>3</v>
      </c>
    </row>
    <row r="1311" spans="1:11" x14ac:dyDescent="0.25">
      <c r="A1311" s="45" t="s">
        <v>1283</v>
      </c>
      <c r="B1311" s="42">
        <v>10869</v>
      </c>
      <c r="C1311" s="42">
        <v>10891</v>
      </c>
      <c r="D1311" s="42">
        <v>10818</v>
      </c>
      <c r="E1311" s="42">
        <v>10886</v>
      </c>
      <c r="F1311" s="42">
        <f t="shared" si="125"/>
        <v>0.67163492501610078</v>
      </c>
      <c r="G1311" s="42">
        <f t="shared" si="126"/>
        <v>0.1564081332229276</v>
      </c>
      <c r="H1311" s="42">
        <f t="shared" si="127"/>
        <v>0.23287671232876714</v>
      </c>
      <c r="I1311" s="42">
        <f t="shared" si="122"/>
        <v>3</v>
      </c>
      <c r="J1311" s="42">
        <f t="shared" si="123"/>
        <v>3</v>
      </c>
      <c r="K1311" s="42">
        <f t="shared" si="124"/>
        <v>2</v>
      </c>
    </row>
    <row r="1312" spans="1:11" x14ac:dyDescent="0.25">
      <c r="A1312" s="45" t="s">
        <v>1284</v>
      </c>
      <c r="B1312" s="42">
        <v>10919</v>
      </c>
      <c r="C1312" s="42">
        <v>10921</v>
      </c>
      <c r="D1312" s="42">
        <v>10818</v>
      </c>
      <c r="E1312" s="42">
        <v>10837</v>
      </c>
      <c r="F1312" s="42">
        <f t="shared" si="125"/>
        <v>0.94330982690722598</v>
      </c>
      <c r="G1312" s="42">
        <f t="shared" si="126"/>
        <v>-0.75098452239216051</v>
      </c>
      <c r="H1312" s="42">
        <f t="shared" si="127"/>
        <v>0.79611650485436891</v>
      </c>
      <c r="I1312" s="42">
        <f t="shared" si="122"/>
        <v>5</v>
      </c>
      <c r="J1312" s="42">
        <f t="shared" si="123"/>
        <v>8</v>
      </c>
      <c r="K1312" s="42">
        <f t="shared" si="124"/>
        <v>3</v>
      </c>
    </row>
    <row r="1313" spans="1:11" x14ac:dyDescent="0.25">
      <c r="A1313" s="45" t="s">
        <v>1285</v>
      </c>
      <c r="B1313" s="42">
        <v>10957</v>
      </c>
      <c r="C1313" s="42">
        <v>10964</v>
      </c>
      <c r="D1313" s="42">
        <v>10902</v>
      </c>
      <c r="E1313" s="42">
        <v>10903</v>
      </c>
      <c r="F1313" s="42">
        <f t="shared" si="125"/>
        <v>0.56584831614493014</v>
      </c>
      <c r="G1313" s="42">
        <f t="shared" si="126"/>
        <v>-0.49283563019074567</v>
      </c>
      <c r="H1313" s="42">
        <f t="shared" si="127"/>
        <v>0.87096774193548399</v>
      </c>
      <c r="I1313" s="42">
        <f t="shared" si="122"/>
        <v>2</v>
      </c>
      <c r="J1313" s="42">
        <f t="shared" si="123"/>
        <v>9</v>
      </c>
      <c r="K1313" s="42">
        <f t="shared" si="124"/>
        <v>3</v>
      </c>
    </row>
    <row r="1314" spans="1:11" x14ac:dyDescent="0.25">
      <c r="A1314" s="45" t="s">
        <v>1286</v>
      </c>
      <c r="B1314" s="42">
        <v>10836</v>
      </c>
      <c r="C1314" s="42">
        <v>10861</v>
      </c>
      <c r="D1314" s="42">
        <v>10768</v>
      </c>
      <c r="E1314" s="42">
        <v>10798</v>
      </c>
      <c r="F1314" s="42">
        <f t="shared" si="125"/>
        <v>0.85825027685492805</v>
      </c>
      <c r="G1314" s="42">
        <f t="shared" si="126"/>
        <v>-0.35068290882244374</v>
      </c>
      <c r="H1314" s="42">
        <f t="shared" si="127"/>
        <v>0.40860215053763443</v>
      </c>
      <c r="I1314" s="42">
        <f t="shared" si="122"/>
        <v>5</v>
      </c>
      <c r="J1314" s="42">
        <f t="shared" si="123"/>
        <v>5</v>
      </c>
      <c r="K1314" s="42">
        <f t="shared" si="124"/>
        <v>2</v>
      </c>
    </row>
    <row r="1315" spans="1:11" x14ac:dyDescent="0.25">
      <c r="A1315" s="45" t="s">
        <v>1287</v>
      </c>
      <c r="B1315" s="42">
        <v>10842</v>
      </c>
      <c r="C1315" s="42">
        <v>10898</v>
      </c>
      <c r="D1315" s="42">
        <v>10840</v>
      </c>
      <c r="E1315" s="42">
        <v>10888</v>
      </c>
      <c r="F1315" s="42">
        <f t="shared" si="125"/>
        <v>0.53495665006456372</v>
      </c>
      <c r="G1315" s="42">
        <f t="shared" si="126"/>
        <v>0.42427596384430916</v>
      </c>
      <c r="H1315" s="42">
        <f t="shared" si="127"/>
        <v>0.7931034482758621</v>
      </c>
      <c r="I1315" s="42">
        <f t="shared" si="122"/>
        <v>2</v>
      </c>
      <c r="J1315" s="42">
        <f t="shared" si="123"/>
        <v>8</v>
      </c>
      <c r="K1315" s="42">
        <f t="shared" si="124"/>
        <v>3</v>
      </c>
    </row>
    <row r="1316" spans="1:11" x14ac:dyDescent="0.25">
      <c r="A1316" s="45" t="s">
        <v>1288</v>
      </c>
      <c r="B1316" s="42">
        <v>10829</v>
      </c>
      <c r="C1316" s="42">
        <v>10877</v>
      </c>
      <c r="D1316" s="42">
        <v>10792</v>
      </c>
      <c r="E1316" s="42">
        <v>10876</v>
      </c>
      <c r="F1316" s="42">
        <f t="shared" si="125"/>
        <v>0.78492935635792771</v>
      </c>
      <c r="G1316" s="42">
        <f t="shared" si="126"/>
        <v>0.43401976175085422</v>
      </c>
      <c r="H1316" s="42">
        <f t="shared" si="127"/>
        <v>0.55294117647058838</v>
      </c>
      <c r="I1316" s="42">
        <f t="shared" si="122"/>
        <v>5</v>
      </c>
      <c r="J1316" s="42">
        <f t="shared" si="123"/>
        <v>6</v>
      </c>
      <c r="K1316" s="42">
        <f t="shared" si="124"/>
        <v>2</v>
      </c>
    </row>
    <row r="1317" spans="1:11" x14ac:dyDescent="0.25">
      <c r="A1317" s="45" t="s">
        <v>1289</v>
      </c>
      <c r="B1317" s="42">
        <v>10907</v>
      </c>
      <c r="C1317" s="42">
        <v>10908</v>
      </c>
      <c r="D1317" s="42">
        <v>10852</v>
      </c>
      <c r="E1317" s="42">
        <v>10869</v>
      </c>
      <c r="F1317" s="42">
        <f t="shared" si="125"/>
        <v>0.5134317410837077</v>
      </c>
      <c r="G1317" s="42">
        <f t="shared" si="126"/>
        <v>-0.34840011002108739</v>
      </c>
      <c r="H1317" s="42">
        <f t="shared" si="127"/>
        <v>0.6785714285714286</v>
      </c>
      <c r="I1317" s="42">
        <f t="shared" si="122"/>
        <v>2</v>
      </c>
      <c r="J1317" s="42">
        <f t="shared" si="123"/>
        <v>7</v>
      </c>
      <c r="K1317" s="42">
        <f t="shared" si="124"/>
        <v>3</v>
      </c>
    </row>
    <row r="1318" spans="1:11" x14ac:dyDescent="0.25">
      <c r="A1318" s="45" t="s">
        <v>1290</v>
      </c>
      <c r="B1318" s="42">
        <v>10895</v>
      </c>
      <c r="C1318" s="42">
        <v>10902</v>
      </c>
      <c r="D1318" s="42">
        <v>10866</v>
      </c>
      <c r="E1318" s="42">
        <v>10895</v>
      </c>
      <c r="F1318" s="42">
        <f t="shared" si="125"/>
        <v>0.33042680128499313</v>
      </c>
      <c r="G1318" s="42">
        <f t="shared" si="126"/>
        <v>0</v>
      </c>
      <c r="H1318" s="42">
        <f t="shared" si="127"/>
        <v>0</v>
      </c>
      <c r="I1318" s="42">
        <f t="shared" si="122"/>
        <v>1</v>
      </c>
      <c r="J1318" s="42">
        <f t="shared" si="123"/>
        <v>1</v>
      </c>
      <c r="K1318" s="42">
        <f t="shared" si="124"/>
        <v>2</v>
      </c>
    </row>
    <row r="1319" spans="1:11" x14ac:dyDescent="0.25">
      <c r="A1319" s="45" t="s">
        <v>1291</v>
      </c>
      <c r="B1319" s="42">
        <v>10906</v>
      </c>
      <c r="C1319" s="42">
        <v>10918</v>
      </c>
      <c r="D1319" s="42">
        <v>10857</v>
      </c>
      <c r="E1319" s="42">
        <v>10859</v>
      </c>
      <c r="F1319" s="42">
        <f t="shared" si="125"/>
        <v>0.55932514212360174</v>
      </c>
      <c r="G1319" s="42">
        <f t="shared" si="126"/>
        <v>-0.43095543737392261</v>
      </c>
      <c r="H1319" s="42">
        <f t="shared" si="127"/>
        <v>0.77049180327868849</v>
      </c>
      <c r="I1319" s="42">
        <f t="shared" si="122"/>
        <v>2</v>
      </c>
      <c r="J1319" s="42">
        <f t="shared" si="123"/>
        <v>8</v>
      </c>
      <c r="K1319" s="42">
        <f t="shared" si="124"/>
        <v>3</v>
      </c>
    </row>
    <row r="1320" spans="1:11" x14ac:dyDescent="0.25">
      <c r="A1320" s="45" t="s">
        <v>1292</v>
      </c>
      <c r="B1320" s="42">
        <v>10862</v>
      </c>
      <c r="C1320" s="42">
        <v>10919</v>
      </c>
      <c r="D1320" s="42">
        <v>10856</v>
      </c>
      <c r="E1320" s="42">
        <v>10884</v>
      </c>
      <c r="F1320" s="42">
        <f t="shared" si="125"/>
        <v>0.58000368256306389</v>
      </c>
      <c r="G1320" s="42">
        <f t="shared" si="126"/>
        <v>0.20254096851408579</v>
      </c>
      <c r="H1320" s="42">
        <f t="shared" si="127"/>
        <v>0.34920634920634919</v>
      </c>
      <c r="I1320" s="42">
        <f t="shared" si="122"/>
        <v>2</v>
      </c>
      <c r="J1320" s="42">
        <f t="shared" si="123"/>
        <v>4</v>
      </c>
      <c r="K1320" s="42">
        <f t="shared" si="124"/>
        <v>2</v>
      </c>
    </row>
    <row r="1321" spans="1:11" x14ac:dyDescent="0.25">
      <c r="A1321" s="45" t="s">
        <v>1293</v>
      </c>
      <c r="B1321" s="42">
        <v>10898</v>
      </c>
      <c r="C1321" s="42">
        <v>10906</v>
      </c>
      <c r="D1321" s="42">
        <v>10844</v>
      </c>
      <c r="E1321" s="42">
        <v>10897</v>
      </c>
      <c r="F1321" s="42">
        <f t="shared" si="125"/>
        <v>0.56891172692237102</v>
      </c>
      <c r="G1321" s="42">
        <f t="shared" si="126"/>
        <v>-9.1759955955221136E-3</v>
      </c>
      <c r="H1321" s="42">
        <f t="shared" si="127"/>
        <v>1.6129032258064516E-2</v>
      </c>
      <c r="I1321" s="42">
        <f t="shared" si="122"/>
        <v>2</v>
      </c>
      <c r="J1321" s="42">
        <f t="shared" si="123"/>
        <v>1</v>
      </c>
      <c r="K1321" s="42">
        <f t="shared" si="124"/>
        <v>2</v>
      </c>
    </row>
    <row r="1322" spans="1:11" x14ac:dyDescent="0.25">
      <c r="A1322" s="45" t="s">
        <v>1294</v>
      </c>
      <c r="B1322" s="42">
        <v>10865</v>
      </c>
      <c r="C1322" s="42">
        <v>10915</v>
      </c>
      <c r="D1322" s="42">
        <v>10854</v>
      </c>
      <c r="E1322" s="42">
        <v>10911</v>
      </c>
      <c r="F1322" s="42">
        <f t="shared" si="125"/>
        <v>0.56143580303727558</v>
      </c>
      <c r="G1322" s="42">
        <f t="shared" si="126"/>
        <v>0.42337781868384722</v>
      </c>
      <c r="H1322" s="42">
        <f t="shared" si="127"/>
        <v>0.75409836065573776</v>
      </c>
      <c r="I1322" s="42">
        <f t="shared" si="122"/>
        <v>2</v>
      </c>
      <c r="J1322" s="42">
        <f t="shared" si="123"/>
        <v>8</v>
      </c>
      <c r="K1322" s="42">
        <f t="shared" si="124"/>
        <v>3</v>
      </c>
    </row>
    <row r="1323" spans="1:11" x14ac:dyDescent="0.25">
      <c r="A1323" s="45" t="s">
        <v>1295</v>
      </c>
      <c r="B1323" s="42">
        <v>10887</v>
      </c>
      <c r="C1323" s="42">
        <v>10913</v>
      </c>
      <c r="D1323" s="42">
        <v>10886</v>
      </c>
      <c r="E1323" s="42">
        <v>10892</v>
      </c>
      <c r="F1323" s="42">
        <f t="shared" si="125"/>
        <v>0.2480022044640397</v>
      </c>
      <c r="G1323" s="42">
        <f t="shared" si="126"/>
        <v>4.5926334160007347E-2</v>
      </c>
      <c r="H1323" s="42">
        <f t="shared" si="127"/>
        <v>0.18518518518518517</v>
      </c>
      <c r="I1323" s="42">
        <f t="shared" si="122"/>
        <v>1</v>
      </c>
      <c r="J1323" s="42">
        <f t="shared" si="123"/>
        <v>2</v>
      </c>
      <c r="K1323" s="42">
        <f t="shared" si="124"/>
        <v>2</v>
      </c>
    </row>
    <row r="1324" spans="1:11" x14ac:dyDescent="0.25">
      <c r="A1324" s="45" t="s">
        <v>1296</v>
      </c>
      <c r="B1324" s="42">
        <v>10821</v>
      </c>
      <c r="C1324" s="42">
        <v>10829</v>
      </c>
      <c r="D1324" s="42">
        <v>10795</v>
      </c>
      <c r="E1324" s="42">
        <v>10820</v>
      </c>
      <c r="F1324" s="42">
        <f t="shared" si="125"/>
        <v>0.31420386285925517</v>
      </c>
      <c r="G1324" s="42">
        <f t="shared" si="126"/>
        <v>-9.24129008409574E-3</v>
      </c>
      <c r="H1324" s="42">
        <f t="shared" si="127"/>
        <v>2.9411764705882353E-2</v>
      </c>
      <c r="I1324" s="42">
        <f t="shared" si="122"/>
        <v>1</v>
      </c>
      <c r="J1324" s="42">
        <f t="shared" si="123"/>
        <v>1</v>
      </c>
      <c r="K1324" s="42">
        <f t="shared" si="124"/>
        <v>2</v>
      </c>
    </row>
    <row r="1325" spans="1:11" x14ac:dyDescent="0.25">
      <c r="A1325" s="45" t="s">
        <v>1297</v>
      </c>
      <c r="B1325" s="42">
        <v>10775</v>
      </c>
      <c r="C1325" s="42">
        <v>10818</v>
      </c>
      <c r="D1325" s="42">
        <v>10762</v>
      </c>
      <c r="E1325" s="42">
        <v>10817</v>
      </c>
      <c r="F1325" s="42">
        <f t="shared" si="125"/>
        <v>0.51972157772621808</v>
      </c>
      <c r="G1325" s="42">
        <f t="shared" si="126"/>
        <v>0.38979118329466356</v>
      </c>
      <c r="H1325" s="42">
        <f t="shared" si="127"/>
        <v>0.75</v>
      </c>
      <c r="I1325" s="42">
        <f t="shared" si="122"/>
        <v>2</v>
      </c>
      <c r="J1325" s="42">
        <f t="shared" si="123"/>
        <v>8</v>
      </c>
      <c r="K1325" s="42">
        <f t="shared" si="124"/>
        <v>3</v>
      </c>
    </row>
    <row r="1326" spans="1:11" x14ac:dyDescent="0.25">
      <c r="A1326" s="45" t="s">
        <v>1298</v>
      </c>
      <c r="B1326" s="42">
        <v>10749</v>
      </c>
      <c r="C1326" s="42">
        <v>10790</v>
      </c>
      <c r="D1326" s="42">
        <v>10723</v>
      </c>
      <c r="E1326" s="42">
        <v>10785</v>
      </c>
      <c r="F1326" s="42">
        <f t="shared" si="125"/>
        <v>0.62331379663224484</v>
      </c>
      <c r="G1326" s="42">
        <f t="shared" si="126"/>
        <v>0.3349148758024002</v>
      </c>
      <c r="H1326" s="42">
        <f t="shared" si="127"/>
        <v>0.53731343283582089</v>
      </c>
      <c r="I1326" s="42">
        <f t="shared" si="122"/>
        <v>3</v>
      </c>
      <c r="J1326" s="42">
        <f t="shared" si="123"/>
        <v>6</v>
      </c>
      <c r="K1326" s="42">
        <f t="shared" si="124"/>
        <v>2</v>
      </c>
    </row>
    <row r="1327" spans="1:11" x14ac:dyDescent="0.25">
      <c r="A1327" s="45" t="s">
        <v>1299</v>
      </c>
      <c r="B1327" s="42">
        <v>10794</v>
      </c>
      <c r="C1327" s="42">
        <v>10801</v>
      </c>
      <c r="D1327" s="42">
        <v>10763</v>
      </c>
      <c r="E1327" s="42">
        <v>10791</v>
      </c>
      <c r="F1327" s="42">
        <f t="shared" si="125"/>
        <v>0.35204743375949604</v>
      </c>
      <c r="G1327" s="42">
        <f t="shared" si="126"/>
        <v>-2.7793218454697052E-2</v>
      </c>
      <c r="H1327" s="42">
        <f t="shared" si="127"/>
        <v>7.8947368421052627E-2</v>
      </c>
      <c r="I1327" s="42">
        <f t="shared" si="122"/>
        <v>1</v>
      </c>
      <c r="J1327" s="42">
        <f t="shared" si="123"/>
        <v>1</v>
      </c>
      <c r="K1327" s="42">
        <f t="shared" si="124"/>
        <v>2</v>
      </c>
    </row>
    <row r="1328" spans="1:11" x14ac:dyDescent="0.25">
      <c r="A1328" s="45" t="s">
        <v>1300</v>
      </c>
      <c r="B1328" s="42">
        <v>10777</v>
      </c>
      <c r="C1328" s="42">
        <v>10794</v>
      </c>
      <c r="D1328" s="42">
        <v>10758</v>
      </c>
      <c r="E1328" s="42">
        <v>10776</v>
      </c>
      <c r="F1328" s="42">
        <f t="shared" si="125"/>
        <v>0.33404472487705295</v>
      </c>
      <c r="G1328" s="42">
        <f t="shared" si="126"/>
        <v>-9.2790201354736937E-3</v>
      </c>
      <c r="H1328" s="42">
        <f t="shared" si="127"/>
        <v>2.777777777777778E-2</v>
      </c>
      <c r="I1328" s="42">
        <f t="shared" si="122"/>
        <v>1</v>
      </c>
      <c r="J1328" s="42">
        <f t="shared" si="123"/>
        <v>1</v>
      </c>
      <c r="K1328" s="42">
        <f t="shared" si="124"/>
        <v>2</v>
      </c>
    </row>
    <row r="1329" spans="1:11" x14ac:dyDescent="0.25">
      <c r="A1329" s="45" t="s">
        <v>1301</v>
      </c>
      <c r="B1329" s="42">
        <v>10717</v>
      </c>
      <c r="C1329" s="42">
        <v>10795</v>
      </c>
      <c r="D1329" s="42">
        <v>10714</v>
      </c>
      <c r="E1329" s="42">
        <v>10778</v>
      </c>
      <c r="F1329" s="42">
        <f t="shared" si="125"/>
        <v>0.7558085285061118</v>
      </c>
      <c r="G1329" s="42">
        <f t="shared" si="126"/>
        <v>0.56918913875151622</v>
      </c>
      <c r="H1329" s="42">
        <f t="shared" si="127"/>
        <v>0.75308641975308632</v>
      </c>
      <c r="I1329" s="42">
        <f t="shared" si="122"/>
        <v>4</v>
      </c>
      <c r="J1329" s="42">
        <f t="shared" si="123"/>
        <v>8</v>
      </c>
      <c r="K1329" s="42">
        <f t="shared" si="124"/>
        <v>3</v>
      </c>
    </row>
    <row r="1330" spans="1:11" x14ac:dyDescent="0.25">
      <c r="A1330" s="45" t="s">
        <v>1302</v>
      </c>
      <c r="B1330" s="42">
        <v>10690</v>
      </c>
      <c r="C1330" s="42">
        <v>10717</v>
      </c>
      <c r="D1330" s="42">
        <v>10675</v>
      </c>
      <c r="E1330" s="42">
        <v>10715</v>
      </c>
      <c r="F1330" s="42">
        <f t="shared" si="125"/>
        <v>0.39289055191768002</v>
      </c>
      <c r="G1330" s="42">
        <f t="shared" si="126"/>
        <v>0.23386342376052385</v>
      </c>
      <c r="H1330" s="42">
        <f t="shared" si="127"/>
        <v>0.59523809523809534</v>
      </c>
      <c r="I1330" s="42">
        <f t="shared" si="122"/>
        <v>1</v>
      </c>
      <c r="J1330" s="42">
        <f t="shared" si="123"/>
        <v>6</v>
      </c>
      <c r="K1330" s="42">
        <f t="shared" si="124"/>
        <v>2</v>
      </c>
    </row>
    <row r="1331" spans="1:11" x14ac:dyDescent="0.25">
      <c r="A1331" s="45" t="s">
        <v>1303</v>
      </c>
      <c r="B1331" s="42">
        <v>10541</v>
      </c>
      <c r="C1331" s="42">
        <v>10564</v>
      </c>
      <c r="D1331" s="42">
        <v>10523</v>
      </c>
      <c r="E1331" s="42">
        <v>10555</v>
      </c>
      <c r="F1331" s="42">
        <f t="shared" si="125"/>
        <v>0.38895740442083293</v>
      </c>
      <c r="G1331" s="42">
        <f t="shared" si="126"/>
        <v>0.13281472346077222</v>
      </c>
      <c r="H1331" s="42">
        <f t="shared" si="127"/>
        <v>0.34146341463414637</v>
      </c>
      <c r="I1331" s="42">
        <f t="shared" si="122"/>
        <v>1</v>
      </c>
      <c r="J1331" s="42">
        <f t="shared" si="123"/>
        <v>4</v>
      </c>
      <c r="K1331" s="42">
        <f t="shared" si="124"/>
        <v>2</v>
      </c>
    </row>
    <row r="1332" spans="1:11" x14ac:dyDescent="0.25">
      <c r="A1332" s="45" t="s">
        <v>1304</v>
      </c>
      <c r="B1332" s="42">
        <v>10573</v>
      </c>
      <c r="C1332" s="42">
        <v>10620</v>
      </c>
      <c r="D1332" s="42">
        <v>10558</v>
      </c>
      <c r="E1332" s="42">
        <v>10581</v>
      </c>
      <c r="F1332" s="42">
        <f t="shared" si="125"/>
        <v>0.58639931902014564</v>
      </c>
      <c r="G1332" s="42">
        <f t="shared" si="126"/>
        <v>7.5664428260663955E-2</v>
      </c>
      <c r="H1332" s="42">
        <f t="shared" si="127"/>
        <v>0.12903225806451613</v>
      </c>
      <c r="I1332" s="42">
        <f t="shared" si="122"/>
        <v>2</v>
      </c>
      <c r="J1332" s="42">
        <f t="shared" si="123"/>
        <v>2</v>
      </c>
      <c r="K1332" s="42">
        <f t="shared" si="124"/>
        <v>2</v>
      </c>
    </row>
    <row r="1333" spans="1:11" x14ac:dyDescent="0.25">
      <c r="A1333" s="45" t="s">
        <v>1305</v>
      </c>
      <c r="B1333" s="42">
        <v>10432</v>
      </c>
      <c r="C1333" s="42">
        <v>10524</v>
      </c>
      <c r="D1333" s="42">
        <v>10425</v>
      </c>
      <c r="E1333" s="42">
        <v>10512</v>
      </c>
      <c r="F1333" s="42">
        <f t="shared" si="125"/>
        <v>0.94900306748466268</v>
      </c>
      <c r="G1333" s="42">
        <f t="shared" si="126"/>
        <v>0.76687116564417179</v>
      </c>
      <c r="H1333" s="42">
        <f t="shared" si="127"/>
        <v>0.80808080808080796</v>
      </c>
      <c r="I1333" s="42">
        <f t="shared" si="122"/>
        <v>5</v>
      </c>
      <c r="J1333" s="42">
        <f t="shared" si="123"/>
        <v>9</v>
      </c>
      <c r="K1333" s="42">
        <f t="shared" si="124"/>
        <v>3</v>
      </c>
    </row>
    <row r="1334" spans="1:11" x14ac:dyDescent="0.25">
      <c r="A1334" s="45" t="s">
        <v>1306</v>
      </c>
      <c r="B1334" s="42">
        <v>10412</v>
      </c>
      <c r="C1334" s="42">
        <v>10435</v>
      </c>
      <c r="D1334" s="42">
        <v>10356</v>
      </c>
      <c r="E1334" s="42">
        <v>10429</v>
      </c>
      <c r="F1334" s="42">
        <f t="shared" si="125"/>
        <v>0.75873991548213593</v>
      </c>
      <c r="G1334" s="42">
        <f t="shared" si="126"/>
        <v>0.16327314636957357</v>
      </c>
      <c r="H1334" s="42">
        <f t="shared" si="127"/>
        <v>0.21518987341772156</v>
      </c>
      <c r="I1334" s="42">
        <f t="shared" si="122"/>
        <v>4</v>
      </c>
      <c r="J1334" s="42">
        <f t="shared" si="123"/>
        <v>3</v>
      </c>
      <c r="K1334" s="42">
        <f t="shared" si="124"/>
        <v>2</v>
      </c>
    </row>
    <row r="1335" spans="1:11" x14ac:dyDescent="0.25">
      <c r="A1335" s="45" t="s">
        <v>1307</v>
      </c>
      <c r="B1335" s="42">
        <v>10365</v>
      </c>
      <c r="C1335" s="42">
        <v>10418</v>
      </c>
      <c r="D1335" s="42">
        <v>10349</v>
      </c>
      <c r="E1335" s="42">
        <v>10375</v>
      </c>
      <c r="F1335" s="42">
        <f t="shared" si="125"/>
        <v>0.66570188133140373</v>
      </c>
      <c r="G1335" s="42">
        <f t="shared" si="126"/>
        <v>9.6478533526290405E-2</v>
      </c>
      <c r="H1335" s="42">
        <f t="shared" si="127"/>
        <v>0.14492753623188406</v>
      </c>
      <c r="I1335" s="42">
        <f t="shared" si="122"/>
        <v>3</v>
      </c>
      <c r="J1335" s="42">
        <f t="shared" si="123"/>
        <v>2</v>
      </c>
      <c r="K1335" s="42">
        <f t="shared" si="124"/>
        <v>2</v>
      </c>
    </row>
    <row r="1336" spans="1:11" x14ac:dyDescent="0.25">
      <c r="A1336" s="45" t="s">
        <v>1308</v>
      </c>
      <c r="B1336" s="42">
        <v>10338</v>
      </c>
      <c r="C1336" s="42">
        <v>10380</v>
      </c>
      <c r="D1336" s="42">
        <v>10333</v>
      </c>
      <c r="E1336" s="42">
        <v>10376</v>
      </c>
      <c r="F1336" s="42">
        <f t="shared" si="125"/>
        <v>0.45463339137163861</v>
      </c>
      <c r="G1336" s="42">
        <f t="shared" si="126"/>
        <v>0.36757593344940992</v>
      </c>
      <c r="H1336" s="42">
        <f t="shared" si="127"/>
        <v>0.80851063829787229</v>
      </c>
      <c r="I1336" s="42">
        <f t="shared" si="122"/>
        <v>1</v>
      </c>
      <c r="J1336" s="42">
        <f t="shared" si="123"/>
        <v>9</v>
      </c>
      <c r="K1336" s="42">
        <f t="shared" si="124"/>
        <v>3</v>
      </c>
    </row>
    <row r="1337" spans="1:11" x14ac:dyDescent="0.25">
      <c r="A1337" s="45" t="s">
        <v>1309</v>
      </c>
      <c r="B1337" s="42">
        <v>10506</v>
      </c>
      <c r="C1337" s="42">
        <v>10511</v>
      </c>
      <c r="D1337" s="42">
        <v>10336</v>
      </c>
      <c r="E1337" s="42">
        <v>10360</v>
      </c>
      <c r="F1337" s="42">
        <f t="shared" si="125"/>
        <v>1.6657148296211688</v>
      </c>
      <c r="G1337" s="42">
        <f t="shared" si="126"/>
        <v>-1.3896820864268038</v>
      </c>
      <c r="H1337" s="42">
        <f t="shared" si="127"/>
        <v>0.83428571428571441</v>
      </c>
      <c r="I1337" s="42">
        <f t="shared" si="122"/>
        <v>9</v>
      </c>
      <c r="J1337" s="42">
        <f t="shared" si="123"/>
        <v>9</v>
      </c>
      <c r="K1337" s="42">
        <f t="shared" si="124"/>
        <v>4</v>
      </c>
    </row>
    <row r="1338" spans="1:11" x14ac:dyDescent="0.25">
      <c r="A1338" s="45" t="s">
        <v>1310</v>
      </c>
      <c r="B1338" s="42">
        <v>10477</v>
      </c>
      <c r="C1338" s="42">
        <v>10495</v>
      </c>
      <c r="D1338" s="42">
        <v>10435</v>
      </c>
      <c r="E1338" s="42">
        <v>10464</v>
      </c>
      <c r="F1338" s="42">
        <f t="shared" si="125"/>
        <v>0.5726830199484586</v>
      </c>
      <c r="G1338" s="42">
        <f t="shared" si="126"/>
        <v>-0.12408132098883269</v>
      </c>
      <c r="H1338" s="42">
        <f t="shared" si="127"/>
        <v>0.21666666666666665</v>
      </c>
      <c r="I1338" s="42">
        <f t="shared" si="122"/>
        <v>2</v>
      </c>
      <c r="J1338" s="42">
        <f t="shared" si="123"/>
        <v>3</v>
      </c>
      <c r="K1338" s="42">
        <f t="shared" si="124"/>
        <v>2</v>
      </c>
    </row>
    <row r="1339" spans="1:11" x14ac:dyDescent="0.25">
      <c r="A1339" s="45" t="s">
        <v>1311</v>
      </c>
      <c r="B1339" s="42">
        <v>10496</v>
      </c>
      <c r="C1339" s="42">
        <v>10549</v>
      </c>
      <c r="D1339" s="42">
        <v>10260</v>
      </c>
      <c r="E1339" s="42">
        <v>10540</v>
      </c>
      <c r="F1339" s="42">
        <f t="shared" si="125"/>
        <v>2.7534298780487805</v>
      </c>
      <c r="G1339" s="42">
        <f t="shared" si="126"/>
        <v>0.41920731707317077</v>
      </c>
      <c r="H1339" s="42">
        <f t="shared" si="127"/>
        <v>0.15224913494809689</v>
      </c>
      <c r="I1339" s="42">
        <f t="shared" si="122"/>
        <v>10</v>
      </c>
      <c r="J1339" s="42">
        <f t="shared" si="123"/>
        <v>2</v>
      </c>
      <c r="K1339" s="42">
        <f t="shared" si="124"/>
        <v>1</v>
      </c>
    </row>
    <row r="1340" spans="1:11" x14ac:dyDescent="0.25">
      <c r="A1340" s="45" t="s">
        <v>1312</v>
      </c>
      <c r="B1340" s="42">
        <v>10520</v>
      </c>
      <c r="C1340" s="42">
        <v>10533</v>
      </c>
      <c r="D1340" s="42">
        <v>10491</v>
      </c>
      <c r="E1340" s="42">
        <v>10497</v>
      </c>
      <c r="F1340" s="42">
        <f t="shared" si="125"/>
        <v>0.39923954372623577</v>
      </c>
      <c r="G1340" s="42">
        <f t="shared" si="126"/>
        <v>-0.21863117870722434</v>
      </c>
      <c r="H1340" s="42">
        <f t="shared" si="127"/>
        <v>0.54761904761904756</v>
      </c>
      <c r="I1340" s="42">
        <f t="shared" si="122"/>
        <v>1</v>
      </c>
      <c r="J1340" s="42">
        <f t="shared" si="123"/>
        <v>6</v>
      </c>
      <c r="K1340" s="42">
        <f t="shared" si="124"/>
        <v>2</v>
      </c>
    </row>
    <row r="1341" spans="1:11" x14ac:dyDescent="0.25">
      <c r="A1341" s="45" t="s">
        <v>1313</v>
      </c>
      <c r="B1341" s="42">
        <v>10494</v>
      </c>
      <c r="C1341" s="42">
        <v>10529</v>
      </c>
      <c r="D1341" s="42">
        <v>10476</v>
      </c>
      <c r="E1341" s="42">
        <v>10499</v>
      </c>
      <c r="F1341" s="42">
        <f t="shared" si="125"/>
        <v>0.50505050505050508</v>
      </c>
      <c r="G1341" s="42">
        <f t="shared" si="126"/>
        <v>4.7646274061368399E-2</v>
      </c>
      <c r="H1341" s="42">
        <f t="shared" si="127"/>
        <v>9.4339622641509427E-2</v>
      </c>
      <c r="I1341" s="42">
        <f t="shared" si="122"/>
        <v>2</v>
      </c>
      <c r="J1341" s="42">
        <f t="shared" si="123"/>
        <v>1</v>
      </c>
      <c r="K1341" s="42">
        <f t="shared" si="124"/>
        <v>2</v>
      </c>
    </row>
    <row r="1342" spans="1:11" x14ac:dyDescent="0.25">
      <c r="A1342" s="45" t="s">
        <v>1314</v>
      </c>
      <c r="B1342" s="42">
        <v>10402</v>
      </c>
      <c r="C1342" s="42">
        <v>10443</v>
      </c>
      <c r="D1342" s="42">
        <v>10390</v>
      </c>
      <c r="E1342" s="42">
        <v>10417</v>
      </c>
      <c r="F1342" s="42">
        <f t="shared" si="125"/>
        <v>0.50951740049990391</v>
      </c>
      <c r="G1342" s="42">
        <f t="shared" si="126"/>
        <v>0.14420303787733127</v>
      </c>
      <c r="H1342" s="42">
        <f t="shared" si="127"/>
        <v>0.28301886792452824</v>
      </c>
      <c r="I1342" s="42">
        <f t="shared" si="122"/>
        <v>2</v>
      </c>
      <c r="J1342" s="42">
        <f t="shared" si="123"/>
        <v>3</v>
      </c>
      <c r="K1342" s="42">
        <f t="shared" si="124"/>
        <v>2</v>
      </c>
    </row>
    <row r="1343" spans="1:11" x14ac:dyDescent="0.25">
      <c r="A1343" s="45" t="s">
        <v>1315</v>
      </c>
      <c r="B1343" s="42">
        <v>10328</v>
      </c>
      <c r="C1343" s="42">
        <v>10338</v>
      </c>
      <c r="D1343" s="42">
        <v>10206</v>
      </c>
      <c r="E1343" s="42">
        <v>10301</v>
      </c>
      <c r="F1343" s="42">
        <f t="shared" si="125"/>
        <v>1.2780790085205267</v>
      </c>
      <c r="G1343" s="42">
        <f t="shared" si="126"/>
        <v>-0.26142525174283504</v>
      </c>
      <c r="H1343" s="42">
        <f t="shared" si="127"/>
        <v>0.20454545454545459</v>
      </c>
      <c r="I1343" s="42">
        <f t="shared" si="122"/>
        <v>8</v>
      </c>
      <c r="J1343" s="42">
        <f t="shared" si="123"/>
        <v>3</v>
      </c>
      <c r="K1343" s="42">
        <f t="shared" si="124"/>
        <v>1</v>
      </c>
    </row>
    <row r="1344" spans="1:11" x14ac:dyDescent="0.25">
      <c r="A1344" s="45" t="s">
        <v>1316</v>
      </c>
      <c r="B1344" s="42">
        <v>10424</v>
      </c>
      <c r="C1344" s="42">
        <v>10424</v>
      </c>
      <c r="D1344" s="42">
        <v>10222</v>
      </c>
      <c r="E1344" s="42">
        <v>10224</v>
      </c>
      <c r="F1344" s="42">
        <f t="shared" si="125"/>
        <v>1.9378357636224097</v>
      </c>
      <c r="G1344" s="42">
        <f t="shared" si="126"/>
        <v>-1.918649270913277</v>
      </c>
      <c r="H1344" s="42">
        <f t="shared" si="127"/>
        <v>0.99009900990099009</v>
      </c>
      <c r="I1344" s="42">
        <f t="shared" si="122"/>
        <v>10</v>
      </c>
      <c r="J1344" s="42">
        <f t="shared" si="123"/>
        <v>10</v>
      </c>
      <c r="K1344" s="42">
        <f t="shared" si="124"/>
        <v>4</v>
      </c>
    </row>
    <row r="1345" spans="1:11" x14ac:dyDescent="0.25">
      <c r="A1345" s="45" t="s">
        <v>1317</v>
      </c>
      <c r="B1345" s="42">
        <v>10330</v>
      </c>
      <c r="C1345" s="42">
        <v>10473</v>
      </c>
      <c r="D1345" s="42">
        <v>10305</v>
      </c>
      <c r="E1345" s="42">
        <v>10461</v>
      </c>
      <c r="F1345" s="42">
        <f t="shared" si="125"/>
        <v>1.6263310745401744</v>
      </c>
      <c r="G1345" s="42">
        <f t="shared" si="126"/>
        <v>1.2681510164569216</v>
      </c>
      <c r="H1345" s="42">
        <f t="shared" si="127"/>
        <v>0.77976190476190466</v>
      </c>
      <c r="I1345" s="42">
        <f t="shared" si="122"/>
        <v>9</v>
      </c>
      <c r="J1345" s="42">
        <f t="shared" si="123"/>
        <v>8</v>
      </c>
      <c r="K1345" s="42">
        <f t="shared" si="124"/>
        <v>4</v>
      </c>
    </row>
    <row r="1346" spans="1:11" x14ac:dyDescent="0.25">
      <c r="A1346" s="45" t="s">
        <v>1318</v>
      </c>
      <c r="B1346" s="42">
        <v>10440</v>
      </c>
      <c r="C1346" s="42">
        <v>10452</v>
      </c>
      <c r="D1346" s="42">
        <v>10352</v>
      </c>
      <c r="E1346" s="42">
        <v>10368</v>
      </c>
      <c r="F1346" s="42">
        <f t="shared" si="125"/>
        <v>0.95785440613026818</v>
      </c>
      <c r="G1346" s="42">
        <f t="shared" si="126"/>
        <v>-0.68965517241379315</v>
      </c>
      <c r="H1346" s="42">
        <f t="shared" si="127"/>
        <v>0.72000000000000008</v>
      </c>
      <c r="I1346" s="42">
        <f t="shared" si="122"/>
        <v>5</v>
      </c>
      <c r="J1346" s="42">
        <f t="shared" si="123"/>
        <v>8</v>
      </c>
      <c r="K1346" s="42">
        <f t="shared" si="124"/>
        <v>3</v>
      </c>
    </row>
    <row r="1347" spans="1:11" x14ac:dyDescent="0.25">
      <c r="A1347" s="45" t="s">
        <v>1319</v>
      </c>
      <c r="B1347" s="42">
        <v>10439</v>
      </c>
      <c r="C1347" s="42">
        <v>10483</v>
      </c>
      <c r="D1347" s="42">
        <v>10411</v>
      </c>
      <c r="E1347" s="42">
        <v>10468</v>
      </c>
      <c r="F1347" s="42">
        <f t="shared" si="125"/>
        <v>0.68972123766644311</v>
      </c>
      <c r="G1347" s="42">
        <f t="shared" si="126"/>
        <v>0.2778043873934285</v>
      </c>
      <c r="H1347" s="42">
        <f t="shared" si="127"/>
        <v>0.40277777777777779</v>
      </c>
      <c r="I1347" s="42">
        <f t="shared" ref="I1347:I1410" si="128">VLOOKUP(_xlfn.PERCENTRANK.EXC(F$4:F$1200,F1347),$M$4:$O$13,3,TRUE)</f>
        <v>4</v>
      </c>
      <c r="J1347" s="42">
        <f t="shared" ref="J1347:J1410" si="129">VLOOKUP(H1347,$M$17:$O$26,3,TRUE)</f>
        <v>5</v>
      </c>
      <c r="K1347" s="42">
        <f t="shared" ref="K1347:K1410" si="130">IF(I1347&gt;=$O$3,IF(J1347&gt;=$O$16,4,1),IF(J1347&gt;=$O$16,3,2))</f>
        <v>2</v>
      </c>
    </row>
    <row r="1348" spans="1:11" x14ac:dyDescent="0.25">
      <c r="A1348" s="45" t="s">
        <v>1320</v>
      </c>
      <c r="B1348" s="42">
        <v>10352</v>
      </c>
      <c r="C1348" s="42">
        <v>10400</v>
      </c>
      <c r="D1348" s="42">
        <v>10257</v>
      </c>
      <c r="E1348" s="42">
        <v>10371</v>
      </c>
      <c r="F1348" s="42">
        <f t="shared" ref="F1348:F1411" si="131">ABS(C1348-D1348)/B1348*100</f>
        <v>1.3813755795981453</v>
      </c>
      <c r="G1348" s="42">
        <f t="shared" ref="G1348:G1411" si="132">(E1348-B1348)/B1348*100</f>
        <v>0.18353941267387944</v>
      </c>
      <c r="H1348" s="42">
        <f t="shared" ref="H1348:H1411" si="133">ABS(G1348/F1348)</f>
        <v>0.13286713286713286</v>
      </c>
      <c r="I1348" s="42">
        <f t="shared" si="128"/>
        <v>8</v>
      </c>
      <c r="J1348" s="42">
        <f t="shared" si="129"/>
        <v>2</v>
      </c>
      <c r="K1348" s="42">
        <f t="shared" si="130"/>
        <v>1</v>
      </c>
    </row>
    <row r="1349" spans="1:11" x14ac:dyDescent="0.25">
      <c r="A1349" s="45" t="s">
        <v>1321</v>
      </c>
      <c r="B1349" s="42">
        <v>10337</v>
      </c>
      <c r="C1349" s="42">
        <v>10368</v>
      </c>
      <c r="D1349" s="42">
        <v>10284</v>
      </c>
      <c r="E1349" s="42">
        <v>10362</v>
      </c>
      <c r="F1349" s="42">
        <f t="shared" si="131"/>
        <v>0.81261487859146753</v>
      </c>
      <c r="G1349" s="42">
        <f t="shared" si="132"/>
        <v>0.24184966624746057</v>
      </c>
      <c r="H1349" s="42">
        <f t="shared" si="133"/>
        <v>0.29761904761904762</v>
      </c>
      <c r="I1349" s="42">
        <f t="shared" si="128"/>
        <v>5</v>
      </c>
      <c r="J1349" s="42">
        <f t="shared" si="129"/>
        <v>3</v>
      </c>
      <c r="K1349" s="42">
        <f t="shared" si="130"/>
        <v>2</v>
      </c>
    </row>
    <row r="1350" spans="1:11" x14ac:dyDescent="0.25">
      <c r="A1350" s="45" t="s">
        <v>1322</v>
      </c>
      <c r="B1350" s="42">
        <v>10380</v>
      </c>
      <c r="C1350" s="42">
        <v>10389</v>
      </c>
      <c r="D1350" s="42">
        <v>10144</v>
      </c>
      <c r="E1350" s="42">
        <v>10144</v>
      </c>
      <c r="F1350" s="49">
        <f t="shared" si="131"/>
        <v>2.3603082851637764</v>
      </c>
      <c r="G1350" s="49">
        <f t="shared" si="132"/>
        <v>-2.2736030828516376</v>
      </c>
      <c r="H1350" s="49">
        <f t="shared" si="133"/>
        <v>0.96326530612244887</v>
      </c>
      <c r="I1350" s="49">
        <f t="shared" si="128"/>
        <v>10</v>
      </c>
      <c r="J1350" s="49">
        <f t="shared" si="129"/>
        <v>10</v>
      </c>
      <c r="K1350" s="49">
        <f t="shared" si="130"/>
        <v>4</v>
      </c>
    </row>
    <row r="1351" spans="1:11" x14ac:dyDescent="0.25">
      <c r="A1351" s="45" t="s">
        <v>1323</v>
      </c>
      <c r="B1351" s="42">
        <v>10472</v>
      </c>
      <c r="C1351" s="42">
        <v>10473</v>
      </c>
      <c r="D1351" s="42">
        <v>10401</v>
      </c>
      <c r="E1351" s="42">
        <v>10435</v>
      </c>
      <c r="F1351" s="49">
        <f t="shared" si="131"/>
        <v>0.6875477463712758</v>
      </c>
      <c r="G1351" s="49">
        <f t="shared" si="132"/>
        <v>-0.35332314744079452</v>
      </c>
      <c r="H1351" s="49">
        <f t="shared" si="133"/>
        <v>0.51388888888888895</v>
      </c>
      <c r="I1351" s="49">
        <f t="shared" si="128"/>
        <v>3</v>
      </c>
      <c r="J1351" s="49">
        <f t="shared" si="129"/>
        <v>6</v>
      </c>
      <c r="K1351" s="49">
        <f t="shared" si="130"/>
        <v>2</v>
      </c>
    </row>
    <row r="1352" spans="1:11" x14ac:dyDescent="0.25">
      <c r="A1352" s="45" t="s">
        <v>1324</v>
      </c>
      <c r="B1352" s="42">
        <v>10634</v>
      </c>
      <c r="C1352" s="42">
        <v>10696</v>
      </c>
      <c r="D1352" s="42">
        <v>10525</v>
      </c>
      <c r="E1352" s="42">
        <v>10532</v>
      </c>
      <c r="F1352" s="49">
        <f t="shared" si="131"/>
        <v>1.6080496520594321</v>
      </c>
      <c r="G1352" s="49">
        <f t="shared" si="132"/>
        <v>-0.95918751175474892</v>
      </c>
      <c r="H1352" s="49">
        <f t="shared" si="133"/>
        <v>0.59649122807017541</v>
      </c>
      <c r="I1352" s="49">
        <f t="shared" si="128"/>
        <v>9</v>
      </c>
      <c r="J1352" s="49">
        <f t="shared" si="129"/>
        <v>6</v>
      </c>
      <c r="K1352" s="49">
        <f t="shared" si="130"/>
        <v>1</v>
      </c>
    </row>
    <row r="1353" spans="1:11" x14ac:dyDescent="0.25">
      <c r="A1353" s="45" t="s">
        <v>1325</v>
      </c>
      <c r="B1353" s="42">
        <v>10722</v>
      </c>
      <c r="C1353" s="42">
        <v>10733</v>
      </c>
      <c r="D1353" s="42">
        <v>10566</v>
      </c>
      <c r="E1353" s="42">
        <v>10615</v>
      </c>
      <c r="F1353" s="49">
        <f t="shared" si="131"/>
        <v>1.557545234098116</v>
      </c>
      <c r="G1353" s="49">
        <f t="shared" si="132"/>
        <v>-0.99794814400298459</v>
      </c>
      <c r="H1353" s="49">
        <f t="shared" si="133"/>
        <v>0.64071856287425155</v>
      </c>
      <c r="I1353" s="49">
        <f t="shared" si="128"/>
        <v>9</v>
      </c>
      <c r="J1353" s="49">
        <f t="shared" si="129"/>
        <v>7</v>
      </c>
      <c r="K1353" s="49">
        <f t="shared" si="130"/>
        <v>4</v>
      </c>
    </row>
    <row r="1354" spans="1:11" x14ac:dyDescent="0.25">
      <c r="A1354" s="45" t="s">
        <v>1326</v>
      </c>
      <c r="B1354" s="42">
        <v>10743</v>
      </c>
      <c r="C1354" s="42">
        <v>10747</v>
      </c>
      <c r="D1354" s="42">
        <v>10680</v>
      </c>
      <c r="E1354" s="42">
        <v>10718</v>
      </c>
      <c r="F1354" s="49">
        <f t="shared" si="131"/>
        <v>0.62366191938936988</v>
      </c>
      <c r="G1354" s="49">
        <f t="shared" si="132"/>
        <v>-0.23270967141394397</v>
      </c>
      <c r="H1354" s="49">
        <f t="shared" si="133"/>
        <v>0.37313432835820892</v>
      </c>
      <c r="I1354" s="49">
        <f t="shared" si="128"/>
        <v>3</v>
      </c>
      <c r="J1354" s="49">
        <f t="shared" si="129"/>
        <v>4</v>
      </c>
      <c r="K1354" s="49">
        <f t="shared" si="130"/>
        <v>2</v>
      </c>
    </row>
    <row r="1355" spans="1:11" x14ac:dyDescent="0.25">
      <c r="A1355" s="45" t="s">
        <v>1327</v>
      </c>
      <c r="B1355" s="42">
        <v>10787</v>
      </c>
      <c r="C1355" s="42">
        <v>10807</v>
      </c>
      <c r="D1355" s="42">
        <v>10775</v>
      </c>
      <c r="E1355" s="42">
        <v>10799</v>
      </c>
      <c r="F1355" s="49">
        <f t="shared" si="131"/>
        <v>0.29665337906739592</v>
      </c>
      <c r="G1355" s="49">
        <f t="shared" si="132"/>
        <v>0.11124501715027349</v>
      </c>
      <c r="H1355" s="49">
        <f t="shared" si="133"/>
        <v>0.37500000000000006</v>
      </c>
      <c r="I1355" s="49">
        <f t="shared" si="128"/>
        <v>1</v>
      </c>
      <c r="J1355" s="49">
        <f t="shared" si="129"/>
        <v>4</v>
      </c>
      <c r="K1355" s="49">
        <f t="shared" si="130"/>
        <v>2</v>
      </c>
    </row>
    <row r="1356" spans="1:11" x14ac:dyDescent="0.25">
      <c r="A1356" s="45" t="s">
        <v>1328</v>
      </c>
      <c r="B1356" s="42">
        <v>10784</v>
      </c>
      <c r="C1356" s="42">
        <v>10798</v>
      </c>
      <c r="D1356" s="42">
        <v>10772</v>
      </c>
      <c r="E1356" s="42">
        <v>10794</v>
      </c>
      <c r="F1356" s="49">
        <f t="shared" si="131"/>
        <v>0.24109792284866469</v>
      </c>
      <c r="G1356" s="49">
        <f t="shared" si="132"/>
        <v>9.2729970326409505E-2</v>
      </c>
      <c r="H1356" s="49">
        <f t="shared" si="133"/>
        <v>0.38461538461538464</v>
      </c>
      <c r="I1356" s="49">
        <f t="shared" si="128"/>
        <v>1</v>
      </c>
      <c r="J1356" s="49">
        <f t="shared" si="129"/>
        <v>4</v>
      </c>
      <c r="K1356" s="49">
        <f t="shared" si="130"/>
        <v>2</v>
      </c>
    </row>
    <row r="1357" spans="1:11" x14ac:dyDescent="0.25">
      <c r="A1357" s="45" t="s">
        <v>1329</v>
      </c>
      <c r="B1357" s="42">
        <v>10826</v>
      </c>
      <c r="C1357" s="42">
        <v>10827</v>
      </c>
      <c r="D1357" s="42">
        <v>10766</v>
      </c>
      <c r="E1357" s="42">
        <v>10773</v>
      </c>
      <c r="F1357" s="49">
        <f t="shared" si="131"/>
        <v>0.56345834103085168</v>
      </c>
      <c r="G1357" s="49">
        <f t="shared" si="132"/>
        <v>-0.48956216515795309</v>
      </c>
      <c r="H1357" s="49">
        <f t="shared" si="133"/>
        <v>0.86885245901639341</v>
      </c>
      <c r="I1357" s="49">
        <f t="shared" si="128"/>
        <v>2</v>
      </c>
      <c r="J1357" s="49">
        <f t="shared" si="129"/>
        <v>9</v>
      </c>
      <c r="K1357" s="49">
        <f t="shared" si="130"/>
        <v>3</v>
      </c>
    </row>
    <row r="1358" spans="1:11" x14ac:dyDescent="0.25">
      <c r="A1358" s="45" t="s">
        <v>1330</v>
      </c>
      <c r="B1358" s="42">
        <v>10800</v>
      </c>
      <c r="C1358" s="42">
        <v>10825</v>
      </c>
      <c r="D1358" s="42">
        <v>10785</v>
      </c>
      <c r="E1358" s="42">
        <v>10821</v>
      </c>
      <c r="F1358" s="49">
        <f t="shared" si="131"/>
        <v>0.37037037037037041</v>
      </c>
      <c r="G1358" s="49">
        <f t="shared" si="132"/>
        <v>0.19444444444444445</v>
      </c>
      <c r="H1358" s="49">
        <f t="shared" si="133"/>
        <v>0.52499999999999991</v>
      </c>
      <c r="I1358" s="49">
        <f t="shared" si="128"/>
        <v>1</v>
      </c>
      <c r="J1358" s="49">
        <f t="shared" si="129"/>
        <v>6</v>
      </c>
      <c r="K1358" s="49">
        <f t="shared" si="130"/>
        <v>2</v>
      </c>
    </row>
    <row r="1359" spans="1:11" x14ac:dyDescent="0.25">
      <c r="A1359" s="45" t="s">
        <v>1331</v>
      </c>
      <c r="B1359" s="42">
        <v>10803</v>
      </c>
      <c r="C1359" s="42">
        <v>10833</v>
      </c>
      <c r="D1359" s="42">
        <v>10801</v>
      </c>
      <c r="E1359" s="42">
        <v>10822</v>
      </c>
      <c r="F1359" s="49">
        <f t="shared" si="131"/>
        <v>0.29621401462556696</v>
      </c>
      <c r="G1359" s="49">
        <f t="shared" si="132"/>
        <v>0.17587707118393039</v>
      </c>
      <c r="H1359" s="49">
        <f t="shared" si="133"/>
        <v>0.59375</v>
      </c>
      <c r="I1359" s="49">
        <f t="shared" si="128"/>
        <v>1</v>
      </c>
      <c r="J1359" s="49">
        <f t="shared" si="129"/>
        <v>6</v>
      </c>
      <c r="K1359" s="49">
        <f t="shared" si="130"/>
        <v>2</v>
      </c>
    </row>
    <row r="1360" spans="1:11" x14ac:dyDescent="0.25">
      <c r="A1360" s="45" t="s">
        <v>1332</v>
      </c>
      <c r="B1360" s="42">
        <v>10790</v>
      </c>
      <c r="C1360" s="42">
        <v>10815</v>
      </c>
      <c r="D1360" s="42">
        <v>10787</v>
      </c>
      <c r="E1360" s="42">
        <v>10802</v>
      </c>
      <c r="F1360" s="49">
        <f t="shared" si="131"/>
        <v>0.25949953660797037</v>
      </c>
      <c r="G1360" s="49">
        <f t="shared" si="132"/>
        <v>0.11121408711770157</v>
      </c>
      <c r="H1360" s="49">
        <f t="shared" si="133"/>
        <v>0.42857142857142849</v>
      </c>
      <c r="I1360" s="49">
        <f t="shared" si="128"/>
        <v>1</v>
      </c>
      <c r="J1360" s="49">
        <f t="shared" si="129"/>
        <v>5</v>
      </c>
      <c r="K1360" s="49">
        <f t="shared" si="130"/>
        <v>2</v>
      </c>
    </row>
    <row r="1361" spans="1:11" x14ac:dyDescent="0.25">
      <c r="A1361" s="45" t="s">
        <v>1333</v>
      </c>
      <c r="B1361" s="42">
        <v>10745</v>
      </c>
      <c r="C1361" s="42">
        <v>10754</v>
      </c>
      <c r="D1361" s="42">
        <v>10710</v>
      </c>
      <c r="E1361" s="42">
        <v>10711</v>
      </c>
      <c r="F1361" s="49">
        <f t="shared" si="131"/>
        <v>0.40949278734295025</v>
      </c>
      <c r="G1361" s="49">
        <f t="shared" si="132"/>
        <v>-0.31642624476500697</v>
      </c>
      <c r="H1361" s="49">
        <f t="shared" si="133"/>
        <v>0.7727272727272726</v>
      </c>
      <c r="I1361" s="49">
        <f t="shared" si="128"/>
        <v>1</v>
      </c>
      <c r="J1361" s="49">
        <f t="shared" si="129"/>
        <v>8</v>
      </c>
      <c r="K1361" s="49">
        <f t="shared" si="130"/>
        <v>3</v>
      </c>
    </row>
    <row r="1362" spans="1:11" x14ac:dyDescent="0.25">
      <c r="A1362" s="45" t="s">
        <v>1334</v>
      </c>
      <c r="B1362" s="42">
        <v>10665</v>
      </c>
      <c r="C1362" s="42">
        <v>10730</v>
      </c>
      <c r="D1362" s="42">
        <v>10656</v>
      </c>
      <c r="E1362" s="42">
        <v>10728</v>
      </c>
      <c r="F1362" s="49">
        <f t="shared" si="131"/>
        <v>0.69385841537740278</v>
      </c>
      <c r="G1362" s="49">
        <f t="shared" si="132"/>
        <v>0.59071729957805907</v>
      </c>
      <c r="H1362" s="49">
        <f t="shared" si="133"/>
        <v>0.85135135135135132</v>
      </c>
      <c r="I1362" s="49">
        <f t="shared" si="128"/>
        <v>4</v>
      </c>
      <c r="J1362" s="49">
        <f t="shared" si="129"/>
        <v>9</v>
      </c>
      <c r="K1362" s="49">
        <f t="shared" si="130"/>
        <v>3</v>
      </c>
    </row>
    <row r="1363" spans="1:11" x14ac:dyDescent="0.25">
      <c r="A1363" s="45" t="s">
        <v>1335</v>
      </c>
      <c r="B1363" s="42">
        <v>10667</v>
      </c>
      <c r="C1363" s="42">
        <v>10676</v>
      </c>
      <c r="D1363" s="42">
        <v>10648</v>
      </c>
      <c r="E1363" s="42">
        <v>10648</v>
      </c>
      <c r="F1363" s="49">
        <f t="shared" si="131"/>
        <v>0.26249179713133963</v>
      </c>
      <c r="G1363" s="49">
        <f t="shared" si="132"/>
        <v>-0.17811943376769476</v>
      </c>
      <c r="H1363" s="49">
        <f t="shared" si="133"/>
        <v>0.6785714285714286</v>
      </c>
      <c r="I1363" s="49">
        <f t="shared" si="128"/>
        <v>1</v>
      </c>
      <c r="J1363" s="49">
        <f t="shared" si="129"/>
        <v>7</v>
      </c>
      <c r="K1363" s="49">
        <f t="shared" si="130"/>
        <v>3</v>
      </c>
    </row>
    <row r="1364" spans="1:11" x14ac:dyDescent="0.25">
      <c r="A1364" s="45" t="s">
        <v>1336</v>
      </c>
      <c r="B1364" s="42">
        <v>10870</v>
      </c>
      <c r="C1364" s="42">
        <v>10874</v>
      </c>
      <c r="D1364" s="42">
        <v>10837</v>
      </c>
      <c r="E1364" s="42">
        <v>10852</v>
      </c>
      <c r="F1364" s="49">
        <f t="shared" si="131"/>
        <v>0.34038638454461823</v>
      </c>
      <c r="G1364" s="49">
        <f t="shared" si="132"/>
        <v>-0.16559337626494941</v>
      </c>
      <c r="H1364" s="49">
        <f t="shared" si="133"/>
        <v>0.48648648648648651</v>
      </c>
      <c r="I1364" s="49">
        <f t="shared" si="128"/>
        <v>1</v>
      </c>
      <c r="J1364" s="49">
        <f t="shared" si="129"/>
        <v>5</v>
      </c>
      <c r="K1364" s="49">
        <f t="shared" si="130"/>
        <v>2</v>
      </c>
    </row>
    <row r="1365" spans="1:11" x14ac:dyDescent="0.25">
      <c r="A1365" s="1" t="s">
        <v>1337</v>
      </c>
      <c r="B1365" s="42">
        <v>10849</v>
      </c>
      <c r="C1365" s="42">
        <v>10871</v>
      </c>
      <c r="D1365" s="42">
        <v>10840</v>
      </c>
      <c r="E1365" s="42">
        <v>10855</v>
      </c>
      <c r="F1365" s="49">
        <f t="shared" si="131"/>
        <v>0.28574062125541527</v>
      </c>
      <c r="G1365" s="49">
        <f t="shared" si="132"/>
        <v>5.5304636372015853E-2</v>
      </c>
      <c r="H1365" s="49">
        <f t="shared" si="133"/>
        <v>0.19354838709677416</v>
      </c>
      <c r="I1365" s="49">
        <f t="shared" si="128"/>
        <v>1</v>
      </c>
      <c r="J1365" s="49">
        <f t="shared" si="129"/>
        <v>2</v>
      </c>
      <c r="K1365" s="49">
        <f t="shared" si="130"/>
        <v>2</v>
      </c>
    </row>
    <row r="1366" spans="1:11" x14ac:dyDescent="0.25">
      <c r="A1366" s="1" t="s">
        <v>1338</v>
      </c>
      <c r="B1366" s="42">
        <v>10803</v>
      </c>
      <c r="C1366" s="42">
        <v>10825</v>
      </c>
      <c r="D1366" s="42">
        <v>10780</v>
      </c>
      <c r="E1366" s="42">
        <v>10823</v>
      </c>
      <c r="F1366" s="49">
        <f t="shared" si="131"/>
        <v>0.41655095806720349</v>
      </c>
      <c r="G1366" s="49">
        <f t="shared" si="132"/>
        <v>0.18513375914097935</v>
      </c>
      <c r="H1366" s="49">
        <f t="shared" si="133"/>
        <v>0.44444444444444448</v>
      </c>
      <c r="I1366" s="49">
        <f t="shared" si="128"/>
        <v>1</v>
      </c>
      <c r="J1366" s="49">
        <f t="shared" si="129"/>
        <v>5</v>
      </c>
      <c r="K1366" s="49">
        <f t="shared" si="130"/>
        <v>2</v>
      </c>
    </row>
    <row r="1367" spans="1:11" x14ac:dyDescent="0.25">
      <c r="A1367" s="1" t="s">
        <v>1339</v>
      </c>
      <c r="B1367" s="42">
        <v>10815</v>
      </c>
      <c r="C1367" s="42">
        <v>10826</v>
      </c>
      <c r="D1367" s="42">
        <v>10775</v>
      </c>
      <c r="E1367" s="42">
        <v>10803</v>
      </c>
      <c r="F1367" s="49">
        <f t="shared" si="131"/>
        <v>0.47156726768377255</v>
      </c>
      <c r="G1367" s="49">
        <f t="shared" si="132"/>
        <v>-0.11095700416088765</v>
      </c>
      <c r="H1367" s="49">
        <f t="shared" si="133"/>
        <v>0.23529411764705879</v>
      </c>
      <c r="I1367" s="49">
        <f t="shared" si="128"/>
        <v>2</v>
      </c>
      <c r="J1367" s="49">
        <f t="shared" si="129"/>
        <v>3</v>
      </c>
      <c r="K1367" s="49">
        <f t="shared" si="130"/>
        <v>2</v>
      </c>
    </row>
    <row r="1368" spans="1:11" x14ac:dyDescent="0.25">
      <c r="A1368" s="1" t="s">
        <v>1340</v>
      </c>
      <c r="B1368" s="42">
        <v>10725</v>
      </c>
      <c r="C1368" s="42">
        <v>10807</v>
      </c>
      <c r="D1368" s="42">
        <v>10720</v>
      </c>
      <c r="E1368" s="42">
        <v>10782</v>
      </c>
      <c r="F1368" s="49">
        <f t="shared" si="131"/>
        <v>0.81118881118881125</v>
      </c>
      <c r="G1368" s="49">
        <f t="shared" si="132"/>
        <v>0.53146853146853146</v>
      </c>
      <c r="H1368" s="49">
        <f t="shared" si="133"/>
        <v>0.65517241379310343</v>
      </c>
      <c r="I1368" s="49">
        <f t="shared" si="128"/>
        <v>5</v>
      </c>
      <c r="J1368" s="49">
        <f t="shared" si="129"/>
        <v>7</v>
      </c>
      <c r="K1368" s="49">
        <f t="shared" si="130"/>
        <v>3</v>
      </c>
    </row>
    <row r="1369" spans="1:11" x14ac:dyDescent="0.25">
      <c r="A1369" s="1" t="s">
        <v>1341</v>
      </c>
      <c r="B1369" s="42">
        <v>10646</v>
      </c>
      <c r="C1369" s="42">
        <v>10689</v>
      </c>
      <c r="D1369" s="42">
        <v>10635</v>
      </c>
      <c r="E1369" s="42">
        <v>10688</v>
      </c>
      <c r="F1369" s="49">
        <f t="shared" si="131"/>
        <v>0.50723276347924107</v>
      </c>
      <c r="G1369" s="49">
        <f t="shared" si="132"/>
        <v>0.39451437159496527</v>
      </c>
      <c r="H1369" s="49">
        <f t="shared" si="133"/>
        <v>0.77777777777777779</v>
      </c>
      <c r="I1369" s="49">
        <f t="shared" si="128"/>
        <v>2</v>
      </c>
      <c r="J1369" s="49">
        <f t="shared" si="129"/>
        <v>8</v>
      </c>
      <c r="K1369" s="49">
        <f t="shared" si="130"/>
        <v>3</v>
      </c>
    </row>
    <row r="1370" spans="1:11" x14ac:dyDescent="0.25">
      <c r="A1370" s="1" t="s">
        <v>1342</v>
      </c>
      <c r="B1370" s="42">
        <v>10661</v>
      </c>
      <c r="C1370" s="42">
        <v>10680</v>
      </c>
      <c r="D1370" s="42">
        <v>10649</v>
      </c>
      <c r="E1370" s="42">
        <v>10670</v>
      </c>
      <c r="F1370" s="49">
        <f t="shared" si="131"/>
        <v>0.29077947659694209</v>
      </c>
      <c r="G1370" s="49">
        <f t="shared" si="132"/>
        <v>8.4419848044273521E-2</v>
      </c>
      <c r="H1370" s="49">
        <f t="shared" si="133"/>
        <v>0.29032258064516131</v>
      </c>
      <c r="I1370" s="49">
        <f t="shared" si="128"/>
        <v>1</v>
      </c>
      <c r="J1370" s="49">
        <f t="shared" si="129"/>
        <v>3</v>
      </c>
      <c r="K1370" s="49">
        <f t="shared" si="130"/>
        <v>2</v>
      </c>
    </row>
    <row r="1371" spans="1:11" x14ac:dyDescent="0.25">
      <c r="A1371" s="1" t="s">
        <v>1343</v>
      </c>
      <c r="B1371" s="42">
        <v>10711</v>
      </c>
      <c r="C1371" s="42">
        <v>10714</v>
      </c>
      <c r="D1371" s="42">
        <v>10650</v>
      </c>
      <c r="E1371" s="42">
        <v>10689</v>
      </c>
      <c r="F1371" s="49">
        <f t="shared" si="131"/>
        <v>0.59751657174866957</v>
      </c>
      <c r="G1371" s="49">
        <f t="shared" si="132"/>
        <v>-0.20539632153860515</v>
      </c>
      <c r="H1371" s="49">
        <f t="shared" si="133"/>
        <v>0.34375</v>
      </c>
      <c r="I1371" s="49">
        <f t="shared" si="128"/>
        <v>3</v>
      </c>
      <c r="J1371" s="49">
        <f t="shared" si="129"/>
        <v>4</v>
      </c>
      <c r="K1371" s="49">
        <f t="shared" si="130"/>
        <v>2</v>
      </c>
    </row>
    <row r="1372" spans="1:11" x14ac:dyDescent="0.25">
      <c r="A1372" s="1" t="s">
        <v>1344</v>
      </c>
      <c r="B1372" s="42">
        <v>10702</v>
      </c>
      <c r="C1372" s="42">
        <v>10715</v>
      </c>
      <c r="D1372" s="42">
        <v>10697</v>
      </c>
      <c r="E1372" s="42">
        <v>10707</v>
      </c>
      <c r="F1372" s="49">
        <f t="shared" si="131"/>
        <v>0.16819286114744908</v>
      </c>
      <c r="G1372" s="49">
        <f t="shared" si="132"/>
        <v>4.6720239207624747E-2</v>
      </c>
      <c r="H1372" s="49">
        <f t="shared" si="133"/>
        <v>0.27777777777777779</v>
      </c>
      <c r="I1372" s="49">
        <f t="shared" si="128"/>
        <v>1</v>
      </c>
      <c r="J1372" s="49">
        <f t="shared" si="129"/>
        <v>3</v>
      </c>
      <c r="K1372" s="49">
        <f t="shared" si="130"/>
        <v>2</v>
      </c>
    </row>
    <row r="1373" spans="1:11" x14ac:dyDescent="0.25">
      <c r="A1373" s="1" t="s">
        <v>1345</v>
      </c>
      <c r="B1373" s="42">
        <v>10644</v>
      </c>
      <c r="C1373" s="42">
        <v>10690</v>
      </c>
      <c r="D1373" s="42">
        <v>10643</v>
      </c>
      <c r="E1373" s="42">
        <v>10685</v>
      </c>
      <c r="F1373" s="49">
        <f t="shared" si="131"/>
        <v>0.44156332205937615</v>
      </c>
      <c r="G1373" s="49">
        <f t="shared" si="132"/>
        <v>0.38519353626456215</v>
      </c>
      <c r="H1373" s="49">
        <f t="shared" si="133"/>
        <v>0.87234042553191482</v>
      </c>
      <c r="I1373" s="49">
        <f t="shared" si="128"/>
        <v>1</v>
      </c>
      <c r="J1373" s="49">
        <f t="shared" si="129"/>
        <v>9</v>
      </c>
      <c r="K1373" s="49">
        <f t="shared" si="130"/>
        <v>3</v>
      </c>
    </row>
    <row r="1374" spans="1:11" x14ac:dyDescent="0.25">
      <c r="A1374" s="1" t="s">
        <v>1389</v>
      </c>
      <c r="B1374" s="42">
        <v>10750</v>
      </c>
      <c r="C1374" s="42">
        <v>10761</v>
      </c>
      <c r="D1374" s="42">
        <v>10715</v>
      </c>
      <c r="E1374" s="42">
        <v>10758</v>
      </c>
      <c r="F1374" s="49">
        <f t="shared" si="131"/>
        <v>0.4279069767441861</v>
      </c>
      <c r="G1374" s="49">
        <f t="shared" si="132"/>
        <v>7.441860465116279E-2</v>
      </c>
      <c r="H1374" s="49">
        <f t="shared" si="133"/>
        <v>0.17391304347826084</v>
      </c>
      <c r="I1374" s="49">
        <f t="shared" si="128"/>
        <v>1</v>
      </c>
      <c r="J1374" s="49">
        <f t="shared" si="129"/>
        <v>2</v>
      </c>
      <c r="K1374" s="49">
        <f t="shared" si="130"/>
        <v>2</v>
      </c>
    </row>
    <row r="1375" spans="1:11" x14ac:dyDescent="0.25">
      <c r="A1375" s="1" t="s">
        <v>1388</v>
      </c>
      <c r="B1375" s="42">
        <v>10768</v>
      </c>
      <c r="C1375" s="42">
        <v>10782</v>
      </c>
      <c r="D1375" s="42">
        <v>10734</v>
      </c>
      <c r="E1375" s="42">
        <v>10748</v>
      </c>
      <c r="F1375" s="49">
        <f t="shared" si="131"/>
        <v>0.44576523031203563</v>
      </c>
      <c r="G1375" s="49">
        <f t="shared" si="132"/>
        <v>-0.18573551263001484</v>
      </c>
      <c r="H1375" s="49">
        <f t="shared" si="133"/>
        <v>0.41666666666666663</v>
      </c>
      <c r="I1375" s="49">
        <f t="shared" si="128"/>
        <v>1</v>
      </c>
      <c r="J1375" s="49">
        <f t="shared" si="129"/>
        <v>5</v>
      </c>
      <c r="K1375" s="49">
        <f t="shared" si="130"/>
        <v>2</v>
      </c>
    </row>
    <row r="1376" spans="1:11" x14ac:dyDescent="0.25">
      <c r="A1376" s="1" t="s">
        <v>1387</v>
      </c>
      <c r="B1376" s="42">
        <v>10587</v>
      </c>
      <c r="C1376" s="42">
        <v>10605</v>
      </c>
      <c r="D1376" s="42">
        <v>10565</v>
      </c>
      <c r="E1376" s="42">
        <v>10593</v>
      </c>
      <c r="F1376" s="49">
        <f t="shared" si="131"/>
        <v>0.37782185699442711</v>
      </c>
      <c r="G1376" s="49">
        <f t="shared" si="132"/>
        <v>5.6673278549164069E-2</v>
      </c>
      <c r="H1376" s="49">
        <f t="shared" si="133"/>
        <v>0.15</v>
      </c>
      <c r="I1376" s="49">
        <f t="shared" si="128"/>
        <v>1</v>
      </c>
      <c r="J1376" s="49">
        <f t="shared" si="129"/>
        <v>2</v>
      </c>
      <c r="K1376" s="49">
        <f t="shared" si="130"/>
        <v>2</v>
      </c>
    </row>
    <row r="1377" spans="1:11" x14ac:dyDescent="0.25">
      <c r="A1377" s="1" t="s">
        <v>1386</v>
      </c>
      <c r="B1377" s="42">
        <v>10628</v>
      </c>
      <c r="C1377" s="42">
        <v>10636</v>
      </c>
      <c r="D1377" s="42">
        <v>10588</v>
      </c>
      <c r="E1377" s="42">
        <v>10602</v>
      </c>
      <c r="F1377" s="49">
        <f t="shared" si="131"/>
        <v>0.45163718479488146</v>
      </c>
      <c r="G1377" s="49">
        <f t="shared" si="132"/>
        <v>-0.24463680843056076</v>
      </c>
      <c r="H1377" s="49">
        <f t="shared" si="133"/>
        <v>0.54166666666666663</v>
      </c>
      <c r="I1377" s="49">
        <f t="shared" si="128"/>
        <v>1</v>
      </c>
      <c r="J1377" s="49">
        <f t="shared" si="129"/>
        <v>6</v>
      </c>
      <c r="K1377" s="49">
        <f t="shared" si="130"/>
        <v>2</v>
      </c>
    </row>
    <row r="1378" spans="1:11" x14ac:dyDescent="0.25">
      <c r="A1378" s="1" t="s">
        <v>1385</v>
      </c>
      <c r="B1378" s="42">
        <v>10506</v>
      </c>
      <c r="C1378" s="42">
        <v>10563</v>
      </c>
      <c r="D1378" s="42">
        <v>10504</v>
      </c>
      <c r="E1378" s="42">
        <v>10532</v>
      </c>
      <c r="F1378" s="49">
        <f t="shared" si="131"/>
        <v>0.56158385684370837</v>
      </c>
      <c r="G1378" s="49">
        <f t="shared" si="132"/>
        <v>0.24747763182943081</v>
      </c>
      <c r="H1378" s="49">
        <f t="shared" si="133"/>
        <v>0.44067796610169491</v>
      </c>
      <c r="I1378" s="49">
        <f t="shared" si="128"/>
        <v>2</v>
      </c>
      <c r="J1378" s="49">
        <f t="shared" si="129"/>
        <v>5</v>
      </c>
      <c r="K1378" s="49">
        <f t="shared" si="130"/>
        <v>2</v>
      </c>
    </row>
    <row r="1379" spans="1:11" x14ac:dyDescent="0.25">
      <c r="A1379" s="1" t="s">
        <v>1384</v>
      </c>
      <c r="B1379" s="42">
        <v>10545</v>
      </c>
      <c r="C1379" s="42">
        <v>10568</v>
      </c>
      <c r="D1379" s="42">
        <v>10498</v>
      </c>
      <c r="E1379" s="42">
        <v>10508</v>
      </c>
      <c r="F1379" s="49">
        <f t="shared" si="131"/>
        <v>0.66382171645329546</v>
      </c>
      <c r="G1379" s="49">
        <f t="shared" si="132"/>
        <v>-0.35087719298245612</v>
      </c>
      <c r="H1379" s="49">
        <f t="shared" si="133"/>
        <v>0.52857142857142847</v>
      </c>
      <c r="I1379" s="49">
        <f t="shared" si="128"/>
        <v>3</v>
      </c>
      <c r="J1379" s="49">
        <f t="shared" si="129"/>
        <v>6</v>
      </c>
      <c r="K1379" s="49">
        <f t="shared" si="130"/>
        <v>2</v>
      </c>
    </row>
    <row r="1380" spans="1:11" x14ac:dyDescent="0.25">
      <c r="A1380" s="1" t="s">
        <v>1383</v>
      </c>
      <c r="B1380" s="42">
        <v>10622</v>
      </c>
      <c r="C1380" s="42">
        <v>10628</v>
      </c>
      <c r="D1380" s="42">
        <v>10588</v>
      </c>
      <c r="E1380" s="42">
        <v>10609</v>
      </c>
      <c r="F1380" s="49">
        <f t="shared" si="131"/>
        <v>0.37657691583505931</v>
      </c>
      <c r="G1380" s="49">
        <f t="shared" si="132"/>
        <v>-0.12238749764639427</v>
      </c>
      <c r="H1380" s="49">
        <f t="shared" si="133"/>
        <v>0.32499999999999996</v>
      </c>
      <c r="I1380" s="49">
        <f t="shared" si="128"/>
        <v>1</v>
      </c>
      <c r="J1380" s="49">
        <f t="shared" si="129"/>
        <v>4</v>
      </c>
      <c r="K1380" s="49">
        <f t="shared" si="130"/>
        <v>2</v>
      </c>
    </row>
    <row r="1381" spans="1:11" x14ac:dyDescent="0.25">
      <c r="A1381" s="1" t="s">
        <v>1382</v>
      </c>
      <c r="B1381" s="42">
        <v>10596</v>
      </c>
      <c r="C1381" s="42">
        <v>10617</v>
      </c>
      <c r="D1381" s="42">
        <v>10579</v>
      </c>
      <c r="E1381" s="42">
        <v>10586</v>
      </c>
      <c r="F1381" s="49">
        <f t="shared" si="131"/>
        <v>0.35862589656474142</v>
      </c>
      <c r="G1381" s="49">
        <f t="shared" si="132"/>
        <v>-9.4375235938089844E-2</v>
      </c>
      <c r="H1381" s="49">
        <f t="shared" si="133"/>
        <v>0.26315789473684209</v>
      </c>
      <c r="I1381" s="49">
        <f t="shared" si="128"/>
        <v>1</v>
      </c>
      <c r="J1381" s="49">
        <f t="shared" si="129"/>
        <v>3</v>
      </c>
      <c r="K1381" s="49">
        <f t="shared" si="130"/>
        <v>2</v>
      </c>
    </row>
    <row r="1382" spans="1:11" x14ac:dyDescent="0.25">
      <c r="A1382" s="1" t="s">
        <v>1381</v>
      </c>
      <c r="B1382" s="42">
        <v>10602</v>
      </c>
      <c r="C1382" s="42">
        <v>10677</v>
      </c>
      <c r="D1382" s="42">
        <v>10601</v>
      </c>
      <c r="E1382" s="42">
        <v>10644</v>
      </c>
      <c r="F1382" s="49">
        <f t="shared" si="131"/>
        <v>0.71684587813620071</v>
      </c>
      <c r="G1382" s="49">
        <f t="shared" si="132"/>
        <v>0.39615166949632147</v>
      </c>
      <c r="H1382" s="49">
        <f t="shared" si="133"/>
        <v>0.55263157894736847</v>
      </c>
      <c r="I1382" s="49">
        <f t="shared" si="128"/>
        <v>4</v>
      </c>
      <c r="J1382" s="49">
        <f t="shared" si="129"/>
        <v>6</v>
      </c>
      <c r="K1382" s="49">
        <f t="shared" si="130"/>
        <v>2</v>
      </c>
    </row>
    <row r="1383" spans="1:11" x14ac:dyDescent="0.25">
      <c r="A1383" s="1" t="s">
        <v>1380</v>
      </c>
      <c r="B1383" s="42">
        <v>10572</v>
      </c>
      <c r="C1383" s="42">
        <v>10595</v>
      </c>
      <c r="D1383" s="42">
        <v>10542</v>
      </c>
      <c r="E1383" s="42">
        <v>10577</v>
      </c>
      <c r="F1383" s="49">
        <f t="shared" si="131"/>
        <v>0.501324252743095</v>
      </c>
      <c r="G1383" s="49">
        <f t="shared" si="132"/>
        <v>4.7294740824820283E-2</v>
      </c>
      <c r="H1383" s="49">
        <f t="shared" si="133"/>
        <v>9.4339622641509441E-2</v>
      </c>
      <c r="I1383" s="49">
        <f t="shared" si="128"/>
        <v>2</v>
      </c>
      <c r="J1383" s="49">
        <f t="shared" si="129"/>
        <v>1</v>
      </c>
      <c r="K1383" s="49">
        <f t="shared" si="130"/>
        <v>2</v>
      </c>
    </row>
    <row r="1384" spans="1:11" x14ac:dyDescent="0.25">
      <c r="A1384" s="1" t="s">
        <v>1379</v>
      </c>
      <c r="B1384" s="42">
        <v>10557</v>
      </c>
      <c r="C1384" s="42">
        <v>10668</v>
      </c>
      <c r="D1384" s="42">
        <v>10547</v>
      </c>
      <c r="E1384" s="42">
        <v>10655</v>
      </c>
      <c r="F1384" s="49">
        <f t="shared" si="131"/>
        <v>1.1461589466704556</v>
      </c>
      <c r="G1384" s="49">
        <f t="shared" si="132"/>
        <v>0.92829402292317897</v>
      </c>
      <c r="H1384" s="49">
        <f t="shared" si="133"/>
        <v>0.8099173553719009</v>
      </c>
      <c r="I1384" s="49">
        <f t="shared" si="128"/>
        <v>7</v>
      </c>
      <c r="J1384" s="49">
        <f t="shared" si="129"/>
        <v>9</v>
      </c>
      <c r="K1384" s="49">
        <f t="shared" si="130"/>
        <v>4</v>
      </c>
    </row>
    <row r="1385" spans="1:11" x14ac:dyDescent="0.25">
      <c r="A1385" s="1" t="s">
        <v>1378</v>
      </c>
      <c r="B1385" s="42">
        <v>10541</v>
      </c>
      <c r="C1385" s="42">
        <v>10556</v>
      </c>
      <c r="D1385" s="42">
        <v>10530</v>
      </c>
      <c r="E1385" s="42">
        <v>10536</v>
      </c>
      <c r="F1385" s="49">
        <f t="shared" si="131"/>
        <v>0.246655914998577</v>
      </c>
      <c r="G1385" s="49">
        <f t="shared" si="132"/>
        <v>-4.743382980741865E-2</v>
      </c>
      <c r="H1385" s="49">
        <f t="shared" si="133"/>
        <v>0.19230769230769229</v>
      </c>
      <c r="I1385" s="49">
        <f t="shared" si="128"/>
        <v>1</v>
      </c>
      <c r="J1385" s="49">
        <f t="shared" si="129"/>
        <v>2</v>
      </c>
      <c r="K1385" s="49">
        <f t="shared" si="130"/>
        <v>2</v>
      </c>
    </row>
    <row r="1386" spans="1:11" x14ac:dyDescent="0.25">
      <c r="A1386" s="1" t="s">
        <v>1377</v>
      </c>
      <c r="B1386" s="42">
        <v>10522</v>
      </c>
      <c r="C1386" s="42">
        <v>10522</v>
      </c>
      <c r="D1386" s="42">
        <v>10480</v>
      </c>
      <c r="E1386" s="42">
        <v>10487</v>
      </c>
      <c r="F1386" s="49">
        <f t="shared" si="131"/>
        <v>0.39916365709941076</v>
      </c>
      <c r="G1386" s="49">
        <f t="shared" si="132"/>
        <v>-0.33263638091617564</v>
      </c>
      <c r="H1386" s="49">
        <f t="shared" si="133"/>
        <v>0.83333333333333337</v>
      </c>
      <c r="I1386" s="49">
        <f t="shared" si="128"/>
        <v>1</v>
      </c>
      <c r="J1386" s="49">
        <f t="shared" si="129"/>
        <v>9</v>
      </c>
      <c r="K1386" s="49">
        <f t="shared" si="130"/>
        <v>3</v>
      </c>
    </row>
    <row r="1387" spans="1:11" x14ac:dyDescent="0.25">
      <c r="A1387" s="1" t="s">
        <v>1376</v>
      </c>
      <c r="B1387" s="42">
        <v>10522</v>
      </c>
      <c r="C1387" s="42">
        <v>10553</v>
      </c>
      <c r="D1387" s="42">
        <v>10516</v>
      </c>
      <c r="E1387" s="42">
        <v>10547</v>
      </c>
      <c r="F1387" s="49">
        <f t="shared" si="131"/>
        <v>0.35164417411138571</v>
      </c>
      <c r="G1387" s="49">
        <f t="shared" si="132"/>
        <v>0.23759741494012548</v>
      </c>
      <c r="H1387" s="49">
        <f t="shared" si="133"/>
        <v>0.67567567567567566</v>
      </c>
      <c r="I1387" s="49">
        <f t="shared" si="128"/>
        <v>1</v>
      </c>
      <c r="J1387" s="49">
        <f t="shared" si="129"/>
        <v>7</v>
      </c>
      <c r="K1387" s="49">
        <f t="shared" si="130"/>
        <v>3</v>
      </c>
    </row>
    <row r="1388" spans="1:11" x14ac:dyDescent="0.25">
      <c r="A1388" s="1" t="s">
        <v>1375</v>
      </c>
      <c r="B1388" s="42">
        <v>10585</v>
      </c>
      <c r="C1388" s="42">
        <v>10594</v>
      </c>
      <c r="D1388" s="42">
        <v>10548</v>
      </c>
      <c r="E1388" s="42">
        <v>10566</v>
      </c>
      <c r="F1388" s="49">
        <f t="shared" si="131"/>
        <v>0.43457723193197922</v>
      </c>
      <c r="G1388" s="49">
        <f t="shared" si="132"/>
        <v>-0.17949929145016533</v>
      </c>
      <c r="H1388" s="49">
        <f t="shared" si="133"/>
        <v>0.41304347826086957</v>
      </c>
      <c r="I1388" s="49">
        <f t="shared" si="128"/>
        <v>1</v>
      </c>
      <c r="J1388" s="49">
        <f t="shared" si="129"/>
        <v>5</v>
      </c>
      <c r="K1388" s="49">
        <f t="shared" si="130"/>
        <v>2</v>
      </c>
    </row>
    <row r="1389" spans="1:11" x14ac:dyDescent="0.25">
      <c r="A1389" s="1" t="s">
        <v>1374</v>
      </c>
      <c r="B1389" s="42">
        <v>10591</v>
      </c>
      <c r="C1389" s="42">
        <v>10616</v>
      </c>
      <c r="D1389" s="42">
        <v>10561</v>
      </c>
      <c r="E1389" s="42">
        <v>10576</v>
      </c>
      <c r="F1389" s="49">
        <f t="shared" si="131"/>
        <v>0.51930884713435932</v>
      </c>
      <c r="G1389" s="49">
        <f t="shared" si="132"/>
        <v>-0.14162968558209801</v>
      </c>
      <c r="H1389" s="49">
        <f t="shared" si="133"/>
        <v>0.27272727272727276</v>
      </c>
      <c r="I1389" s="49">
        <f t="shared" si="128"/>
        <v>2</v>
      </c>
      <c r="J1389" s="49">
        <f t="shared" si="129"/>
        <v>3</v>
      </c>
      <c r="K1389" s="49">
        <f t="shared" si="130"/>
        <v>2</v>
      </c>
    </row>
    <row r="1390" spans="1:11" x14ac:dyDescent="0.25">
      <c r="A1390" s="1" t="s">
        <v>1373</v>
      </c>
      <c r="B1390" s="42">
        <v>10549</v>
      </c>
      <c r="C1390" s="42">
        <v>10585</v>
      </c>
      <c r="D1390" s="42">
        <v>10537</v>
      </c>
      <c r="E1390" s="42">
        <v>10555</v>
      </c>
      <c r="F1390" s="49">
        <f t="shared" si="131"/>
        <v>0.45501943312162296</v>
      </c>
      <c r="G1390" s="49">
        <f t="shared" si="132"/>
        <v>5.687742914020287E-2</v>
      </c>
      <c r="H1390" s="49">
        <f t="shared" si="133"/>
        <v>0.125</v>
      </c>
      <c r="I1390" s="49">
        <f t="shared" si="128"/>
        <v>1</v>
      </c>
      <c r="J1390" s="49">
        <f t="shared" si="129"/>
        <v>2</v>
      </c>
      <c r="K1390" s="49">
        <f t="shared" si="130"/>
        <v>2</v>
      </c>
    </row>
    <row r="1391" spans="1:11" x14ac:dyDescent="0.25">
      <c r="A1391" s="1" t="s">
        <v>1372</v>
      </c>
      <c r="B1391" s="42">
        <v>10363</v>
      </c>
      <c r="C1391" s="42">
        <v>10410</v>
      </c>
      <c r="D1391" s="42">
        <v>10338</v>
      </c>
      <c r="E1391" s="42">
        <v>10385</v>
      </c>
      <c r="F1391" s="49">
        <f t="shared" si="131"/>
        <v>0.69477950400463184</v>
      </c>
      <c r="G1391" s="49">
        <f t="shared" si="132"/>
        <v>0.21229373733474863</v>
      </c>
      <c r="H1391" s="49">
        <f t="shared" si="133"/>
        <v>0.30555555555555558</v>
      </c>
      <c r="I1391" s="49">
        <f t="shared" si="128"/>
        <v>4</v>
      </c>
      <c r="J1391" s="49">
        <f t="shared" si="129"/>
        <v>4</v>
      </c>
      <c r="K1391" s="49">
        <f t="shared" si="130"/>
        <v>2</v>
      </c>
    </row>
    <row r="1392" spans="1:11" x14ac:dyDescent="0.25">
      <c r="A1392" s="1" t="s">
        <v>1371</v>
      </c>
      <c r="B1392" s="42">
        <v>10446</v>
      </c>
      <c r="C1392" s="42">
        <v>10470</v>
      </c>
      <c r="D1392" s="42">
        <v>10407</v>
      </c>
      <c r="E1392" s="42">
        <v>10449</v>
      </c>
      <c r="F1392" s="49">
        <f t="shared" si="131"/>
        <v>0.60310166570936241</v>
      </c>
      <c r="G1392" s="49">
        <f t="shared" si="132"/>
        <v>2.8719126938541069E-2</v>
      </c>
      <c r="H1392" s="49">
        <f t="shared" si="133"/>
        <v>4.7619047619047623E-2</v>
      </c>
      <c r="I1392" s="49">
        <f t="shared" si="128"/>
        <v>3</v>
      </c>
      <c r="J1392" s="49">
        <f t="shared" si="129"/>
        <v>1</v>
      </c>
      <c r="K1392" s="49">
        <f t="shared" si="130"/>
        <v>2</v>
      </c>
    </row>
    <row r="1393" spans="1:11" x14ac:dyDescent="0.25">
      <c r="A1393" s="1" t="s">
        <v>1370</v>
      </c>
      <c r="B1393" s="42">
        <v>10411</v>
      </c>
      <c r="C1393" s="42">
        <v>10488</v>
      </c>
      <c r="D1393" s="42">
        <v>10409</v>
      </c>
      <c r="E1393" s="42">
        <v>10486</v>
      </c>
      <c r="F1393" s="49">
        <f t="shared" si="131"/>
        <v>0.75881279416002301</v>
      </c>
      <c r="G1393" s="49">
        <f t="shared" si="132"/>
        <v>0.72039189318989527</v>
      </c>
      <c r="H1393" s="49">
        <f t="shared" si="133"/>
        <v>0.949367088607595</v>
      </c>
      <c r="I1393" s="49">
        <f t="shared" si="128"/>
        <v>4</v>
      </c>
      <c r="J1393" s="49">
        <f t="shared" si="129"/>
        <v>10</v>
      </c>
      <c r="K1393" s="49">
        <f t="shared" si="130"/>
        <v>3</v>
      </c>
    </row>
    <row r="1394" spans="1:11" x14ac:dyDescent="0.25">
      <c r="A1394" s="1" t="s">
        <v>1369</v>
      </c>
      <c r="B1394" s="42">
        <v>10471</v>
      </c>
      <c r="C1394" s="42">
        <v>10499</v>
      </c>
      <c r="D1394" s="42">
        <v>10424</v>
      </c>
      <c r="E1394" s="42">
        <v>10456</v>
      </c>
      <c r="F1394" s="49">
        <f t="shared" si="131"/>
        <v>0.7162639671473594</v>
      </c>
      <c r="G1394" s="49">
        <f t="shared" si="132"/>
        <v>-0.14325279342947186</v>
      </c>
      <c r="H1394" s="49">
        <f t="shared" si="133"/>
        <v>0.19999999999999998</v>
      </c>
      <c r="I1394" s="49">
        <f t="shared" si="128"/>
        <v>4</v>
      </c>
      <c r="J1394" s="49">
        <f t="shared" si="129"/>
        <v>2</v>
      </c>
      <c r="K1394" s="49">
        <f t="shared" si="130"/>
        <v>2</v>
      </c>
    </row>
    <row r="1395" spans="1:11" x14ac:dyDescent="0.25">
      <c r="A1395" s="1" t="s">
        <v>1368</v>
      </c>
      <c r="B1395" s="42">
        <v>10440</v>
      </c>
      <c r="C1395" s="42">
        <v>10458</v>
      </c>
      <c r="D1395" s="42">
        <v>10411</v>
      </c>
      <c r="E1395" s="42">
        <v>10416</v>
      </c>
      <c r="F1395" s="49">
        <f t="shared" si="131"/>
        <v>0.45019157088122602</v>
      </c>
      <c r="G1395" s="49">
        <f t="shared" si="132"/>
        <v>-0.22988505747126436</v>
      </c>
      <c r="H1395" s="49">
        <f t="shared" si="133"/>
        <v>0.5106382978723405</v>
      </c>
      <c r="I1395" s="49">
        <f t="shared" si="128"/>
        <v>1</v>
      </c>
      <c r="J1395" s="49">
        <f t="shared" si="129"/>
        <v>6</v>
      </c>
      <c r="K1395" s="49">
        <f t="shared" si="130"/>
        <v>2</v>
      </c>
    </row>
    <row r="1396" spans="1:11" x14ac:dyDescent="0.25">
      <c r="A1396" s="1" t="s">
        <v>1367</v>
      </c>
      <c r="B1396" s="42">
        <v>10373</v>
      </c>
      <c r="C1396" s="42">
        <v>10410</v>
      </c>
      <c r="D1396" s="42">
        <v>10360</v>
      </c>
      <c r="E1396" s="42">
        <v>10382</v>
      </c>
      <c r="F1396" s="49">
        <f t="shared" si="131"/>
        <v>0.48202063048298466</v>
      </c>
      <c r="G1396" s="49">
        <f t="shared" si="132"/>
        <v>8.6763713486937233E-2</v>
      </c>
      <c r="H1396" s="49">
        <f t="shared" si="133"/>
        <v>0.18</v>
      </c>
      <c r="I1396" s="49">
        <f t="shared" si="128"/>
        <v>2</v>
      </c>
      <c r="J1396" s="49">
        <f t="shared" si="129"/>
        <v>2</v>
      </c>
      <c r="K1396" s="49">
        <f t="shared" si="130"/>
        <v>2</v>
      </c>
    </row>
    <row r="1397" spans="1:11" x14ac:dyDescent="0.25">
      <c r="A1397" s="1" t="s">
        <v>1366</v>
      </c>
      <c r="B1397" s="42">
        <v>10268</v>
      </c>
      <c r="C1397" s="42">
        <v>10295</v>
      </c>
      <c r="D1397" s="42">
        <v>10241</v>
      </c>
      <c r="E1397" s="42">
        <v>10276</v>
      </c>
      <c r="F1397" s="49">
        <f t="shared" si="131"/>
        <v>0.52590572652902223</v>
      </c>
      <c r="G1397" s="49">
        <f t="shared" si="132"/>
        <v>7.7911959485781071E-2</v>
      </c>
      <c r="H1397" s="49">
        <f t="shared" si="133"/>
        <v>0.14814814814814814</v>
      </c>
      <c r="I1397" s="49">
        <f t="shared" si="128"/>
        <v>2</v>
      </c>
      <c r="J1397" s="49">
        <f t="shared" si="129"/>
        <v>2</v>
      </c>
      <c r="K1397" s="49">
        <f t="shared" si="130"/>
        <v>2</v>
      </c>
    </row>
    <row r="1398" spans="1:11" x14ac:dyDescent="0.25">
      <c r="A1398" s="1" t="s">
        <v>1365</v>
      </c>
      <c r="B1398" s="42">
        <v>10329</v>
      </c>
      <c r="C1398" s="42">
        <v>10344</v>
      </c>
      <c r="D1398" s="42">
        <v>10260</v>
      </c>
      <c r="E1398" s="42">
        <v>10276</v>
      </c>
      <c r="F1398" s="49">
        <f t="shared" si="131"/>
        <v>0.81324426372349701</v>
      </c>
      <c r="G1398" s="49">
        <f t="shared" si="132"/>
        <v>-0.51311840449220636</v>
      </c>
      <c r="H1398" s="49">
        <f t="shared" si="133"/>
        <v>0.63095238095238082</v>
      </c>
      <c r="I1398" s="49">
        <f t="shared" si="128"/>
        <v>5</v>
      </c>
      <c r="J1398" s="49">
        <f t="shared" si="129"/>
        <v>7</v>
      </c>
      <c r="K1398" s="49">
        <f t="shared" si="130"/>
        <v>3</v>
      </c>
    </row>
    <row r="1399" spans="1:11" x14ac:dyDescent="0.25">
      <c r="A1399" s="1" t="s">
        <v>1364</v>
      </c>
      <c r="B1399" s="42">
        <v>10342</v>
      </c>
      <c r="C1399" s="42">
        <v>10350</v>
      </c>
      <c r="D1399" s="42">
        <v>10322</v>
      </c>
      <c r="E1399" s="42">
        <v>10344</v>
      </c>
      <c r="F1399" s="49">
        <f t="shared" si="131"/>
        <v>0.27074066911622507</v>
      </c>
      <c r="G1399" s="49">
        <f t="shared" si="132"/>
        <v>1.9338619222587505E-2</v>
      </c>
      <c r="H1399" s="49">
        <f t="shared" si="133"/>
        <v>7.1428571428571425E-2</v>
      </c>
      <c r="I1399" s="49">
        <f t="shared" si="128"/>
        <v>1</v>
      </c>
      <c r="J1399" s="49">
        <f t="shared" si="129"/>
        <v>1</v>
      </c>
      <c r="K1399" s="49">
        <f t="shared" si="130"/>
        <v>2</v>
      </c>
    </row>
    <row r="1400" spans="1:11" x14ac:dyDescent="0.25">
      <c r="A1400" s="1" t="s">
        <v>1363</v>
      </c>
      <c r="B1400" s="42">
        <v>10351</v>
      </c>
      <c r="C1400" s="42">
        <v>10361</v>
      </c>
      <c r="D1400" s="42">
        <v>10303</v>
      </c>
      <c r="E1400" s="42">
        <v>10323</v>
      </c>
      <c r="F1400" s="49">
        <f t="shared" si="131"/>
        <v>0.56033233504009272</v>
      </c>
      <c r="G1400" s="49">
        <f t="shared" si="132"/>
        <v>-0.27050526519176887</v>
      </c>
      <c r="H1400" s="49">
        <f t="shared" si="133"/>
        <v>0.48275862068965514</v>
      </c>
      <c r="I1400" s="49">
        <f t="shared" si="128"/>
        <v>2</v>
      </c>
      <c r="J1400" s="49">
        <f t="shared" si="129"/>
        <v>5</v>
      </c>
      <c r="K1400" s="49">
        <f t="shared" si="130"/>
        <v>2</v>
      </c>
    </row>
    <row r="1401" spans="1:11" x14ac:dyDescent="0.25">
      <c r="A1401" s="1" t="s">
        <v>1362</v>
      </c>
      <c r="B1401" s="42">
        <v>10293</v>
      </c>
      <c r="C1401" s="42">
        <v>10309</v>
      </c>
      <c r="D1401" s="42">
        <v>10238</v>
      </c>
      <c r="E1401" s="42">
        <v>10297</v>
      </c>
      <c r="F1401" s="49">
        <f t="shared" si="131"/>
        <v>0.68978917711065779</v>
      </c>
      <c r="G1401" s="49">
        <f t="shared" si="132"/>
        <v>3.8861362090741279E-2</v>
      </c>
      <c r="H1401" s="49">
        <f t="shared" si="133"/>
        <v>5.6338028169014079E-2</v>
      </c>
      <c r="I1401" s="49">
        <f t="shared" si="128"/>
        <v>4</v>
      </c>
      <c r="J1401" s="49">
        <f t="shared" si="129"/>
        <v>1</v>
      </c>
      <c r="K1401" s="49">
        <f t="shared" si="130"/>
        <v>2</v>
      </c>
    </row>
    <row r="1402" spans="1:11" x14ac:dyDescent="0.25">
      <c r="A1402" s="1" t="s">
        <v>1361</v>
      </c>
      <c r="B1402" s="42">
        <v>10476</v>
      </c>
      <c r="C1402" s="42">
        <v>10490</v>
      </c>
      <c r="D1402" s="42">
        <v>10446</v>
      </c>
      <c r="E1402" s="42">
        <v>10457</v>
      </c>
      <c r="F1402" s="49">
        <f t="shared" si="131"/>
        <v>0.42000763650248191</v>
      </c>
      <c r="G1402" s="49">
        <f t="shared" si="132"/>
        <v>-0.18136693394425352</v>
      </c>
      <c r="H1402" s="49">
        <f t="shared" si="133"/>
        <v>0.43181818181818171</v>
      </c>
      <c r="I1402" s="49">
        <f t="shared" si="128"/>
        <v>1</v>
      </c>
      <c r="J1402" s="49">
        <f t="shared" si="129"/>
        <v>5</v>
      </c>
      <c r="K1402" s="49">
        <f t="shared" si="130"/>
        <v>2</v>
      </c>
    </row>
    <row r="1403" spans="1:11" x14ac:dyDescent="0.25">
      <c r="A1403" s="1" t="s">
        <v>1360</v>
      </c>
      <c r="B1403" s="42">
        <v>10482</v>
      </c>
      <c r="C1403" s="42">
        <v>10510</v>
      </c>
      <c r="D1403" s="42">
        <v>10462</v>
      </c>
      <c r="E1403" s="42">
        <v>10507</v>
      </c>
      <c r="F1403" s="49">
        <f t="shared" si="131"/>
        <v>0.45792787635947335</v>
      </c>
      <c r="G1403" s="49">
        <f t="shared" si="132"/>
        <v>0.23850410227055904</v>
      </c>
      <c r="H1403" s="49">
        <f t="shared" si="133"/>
        <v>0.52083333333333337</v>
      </c>
      <c r="I1403" s="49">
        <f t="shared" si="128"/>
        <v>1</v>
      </c>
      <c r="J1403" s="49">
        <f t="shared" si="129"/>
        <v>6</v>
      </c>
      <c r="K1403" s="49">
        <f t="shared" si="130"/>
        <v>2</v>
      </c>
    </row>
    <row r="1404" spans="1:11" x14ac:dyDescent="0.25">
      <c r="A1404" s="1" t="s">
        <v>1359</v>
      </c>
      <c r="B1404" s="42">
        <v>10434</v>
      </c>
      <c r="C1404" s="42">
        <v>10445</v>
      </c>
      <c r="D1404" s="42">
        <v>10347</v>
      </c>
      <c r="E1404" s="42">
        <v>10371</v>
      </c>
      <c r="F1404" s="49">
        <f t="shared" si="131"/>
        <v>0.93923710944987548</v>
      </c>
      <c r="G1404" s="49">
        <f t="shared" si="132"/>
        <v>-0.60379528464634846</v>
      </c>
      <c r="H1404" s="49">
        <f t="shared" si="133"/>
        <v>0.64285714285714279</v>
      </c>
      <c r="I1404" s="49">
        <f t="shared" si="128"/>
        <v>5</v>
      </c>
      <c r="J1404" s="49">
        <f t="shared" si="129"/>
        <v>7</v>
      </c>
      <c r="K1404" s="49">
        <f t="shared" si="130"/>
        <v>3</v>
      </c>
    </row>
    <row r="1405" spans="1:11" x14ac:dyDescent="0.25">
      <c r="A1405" s="1" t="s">
        <v>1358</v>
      </c>
      <c r="B1405" s="42">
        <v>10406</v>
      </c>
      <c r="C1405" s="42">
        <v>10454</v>
      </c>
      <c r="D1405" s="42">
        <v>10365</v>
      </c>
      <c r="E1405" s="42">
        <v>10403</v>
      </c>
      <c r="F1405" s="49">
        <f t="shared" si="131"/>
        <v>0.85527580242167978</v>
      </c>
      <c r="G1405" s="49">
        <f t="shared" si="132"/>
        <v>-2.8829521429944265E-2</v>
      </c>
      <c r="H1405" s="49">
        <f t="shared" si="133"/>
        <v>3.3707865168539332E-2</v>
      </c>
      <c r="I1405" s="49">
        <f t="shared" si="128"/>
        <v>5</v>
      </c>
      <c r="J1405" s="49">
        <f t="shared" si="129"/>
        <v>1</v>
      </c>
      <c r="K1405" s="49">
        <f t="shared" si="130"/>
        <v>2</v>
      </c>
    </row>
    <row r="1406" spans="1:11" x14ac:dyDescent="0.25">
      <c r="A1406" s="1" t="s">
        <v>1357</v>
      </c>
      <c r="B1406" s="42">
        <v>10498</v>
      </c>
      <c r="C1406" s="42">
        <v>10568</v>
      </c>
      <c r="D1406" s="42">
        <v>10476</v>
      </c>
      <c r="E1406" s="42">
        <v>10548</v>
      </c>
      <c r="F1406" s="49">
        <f t="shared" si="131"/>
        <v>0.87635740140979235</v>
      </c>
      <c r="G1406" s="49">
        <f t="shared" si="132"/>
        <v>0.47628119641836542</v>
      </c>
      <c r="H1406" s="49">
        <f t="shared" si="133"/>
        <v>0.54347826086956519</v>
      </c>
      <c r="I1406" s="49">
        <f t="shared" si="128"/>
        <v>5</v>
      </c>
      <c r="J1406" s="49">
        <f t="shared" si="129"/>
        <v>6</v>
      </c>
      <c r="K1406" s="49">
        <f t="shared" si="130"/>
        <v>2</v>
      </c>
    </row>
    <row r="1407" spans="1:11" x14ac:dyDescent="0.25">
      <c r="A1407" s="1" t="s">
        <v>1356</v>
      </c>
      <c r="B1407" s="42">
        <v>10582</v>
      </c>
      <c r="C1407" s="42">
        <v>10598</v>
      </c>
      <c r="D1407" s="42">
        <v>10509</v>
      </c>
      <c r="E1407" s="42">
        <v>10578</v>
      </c>
      <c r="F1407" s="49">
        <f t="shared" si="131"/>
        <v>0.84105084105084105</v>
      </c>
      <c r="G1407" s="49">
        <f t="shared" si="132"/>
        <v>-3.7800037800037802E-2</v>
      </c>
      <c r="H1407" s="49">
        <f t="shared" si="133"/>
        <v>4.49438202247191E-2</v>
      </c>
      <c r="I1407" s="49">
        <f t="shared" si="128"/>
        <v>5</v>
      </c>
      <c r="J1407" s="49">
        <f t="shared" si="129"/>
        <v>1</v>
      </c>
      <c r="K1407" s="49">
        <f t="shared" si="130"/>
        <v>2</v>
      </c>
    </row>
    <row r="1408" spans="1:11" x14ac:dyDescent="0.25">
      <c r="A1408" s="1" t="s">
        <v>1355</v>
      </c>
      <c r="B1408" s="42">
        <v>10524</v>
      </c>
      <c r="C1408" s="42">
        <v>10582</v>
      </c>
      <c r="D1408" s="42">
        <v>10505</v>
      </c>
      <c r="E1408" s="42">
        <v>10554</v>
      </c>
      <c r="F1408" s="49">
        <f t="shared" si="131"/>
        <v>0.73166096541239067</v>
      </c>
      <c r="G1408" s="49">
        <f t="shared" si="132"/>
        <v>0.28506271379703535</v>
      </c>
      <c r="H1408" s="49">
        <f t="shared" si="133"/>
        <v>0.38961038961038963</v>
      </c>
      <c r="I1408" s="49">
        <f t="shared" si="128"/>
        <v>4</v>
      </c>
      <c r="J1408" s="49">
        <f t="shared" si="129"/>
        <v>4</v>
      </c>
      <c r="K1408" s="49">
        <f t="shared" si="130"/>
        <v>2</v>
      </c>
    </row>
    <row r="1409" spans="1:11" x14ac:dyDescent="0.25">
      <c r="A1409" s="1" t="s">
        <v>1354</v>
      </c>
      <c r="B1409" s="42">
        <v>10571</v>
      </c>
      <c r="C1409" s="42">
        <v>10575</v>
      </c>
      <c r="D1409" s="42">
        <v>10376</v>
      </c>
      <c r="E1409" s="42">
        <v>10408</v>
      </c>
      <c r="F1409" s="49">
        <f t="shared" si="131"/>
        <v>1.882508750354744</v>
      </c>
      <c r="G1409" s="49">
        <f t="shared" si="132"/>
        <v>-1.5419544035569011</v>
      </c>
      <c r="H1409" s="49">
        <f t="shared" si="133"/>
        <v>0.81909547738693478</v>
      </c>
      <c r="I1409" s="49">
        <f t="shared" si="128"/>
        <v>10</v>
      </c>
      <c r="J1409" s="49">
        <f t="shared" si="129"/>
        <v>9</v>
      </c>
      <c r="K1409" s="49">
        <f t="shared" si="130"/>
        <v>4</v>
      </c>
    </row>
    <row r="1410" spans="1:11" x14ac:dyDescent="0.25">
      <c r="A1410" s="1" t="s">
        <v>1353</v>
      </c>
      <c r="B1410" s="42">
        <v>10760</v>
      </c>
      <c r="C1410" s="42">
        <v>10790</v>
      </c>
      <c r="D1410" s="42">
        <v>10662</v>
      </c>
      <c r="E1410" s="42">
        <v>10775</v>
      </c>
      <c r="F1410" s="49">
        <f t="shared" si="131"/>
        <v>1.1895910780669146</v>
      </c>
      <c r="G1410" s="49">
        <f t="shared" si="132"/>
        <v>0.13940520446096655</v>
      </c>
      <c r="H1410" s="49">
        <f t="shared" si="133"/>
        <v>0.1171875</v>
      </c>
      <c r="I1410" s="49">
        <f t="shared" si="128"/>
        <v>7</v>
      </c>
      <c r="J1410" s="49">
        <f t="shared" si="129"/>
        <v>2</v>
      </c>
      <c r="K1410" s="49">
        <f t="shared" si="130"/>
        <v>1</v>
      </c>
    </row>
    <row r="1411" spans="1:11" x14ac:dyDescent="0.25">
      <c r="A1411" s="1" t="s">
        <v>1352</v>
      </c>
      <c r="B1411" s="42">
        <v>10729</v>
      </c>
      <c r="C1411" s="42">
        <v>10733</v>
      </c>
      <c r="D1411" s="42">
        <v>10595</v>
      </c>
      <c r="E1411" s="42">
        <v>10696</v>
      </c>
      <c r="F1411" s="49">
        <f t="shared" si="131"/>
        <v>1.2862335725603504</v>
      </c>
      <c r="G1411" s="49">
        <f t="shared" si="132"/>
        <v>-0.30757759343834468</v>
      </c>
      <c r="H1411" s="49">
        <f t="shared" si="133"/>
        <v>0.2391304347826087</v>
      </c>
      <c r="I1411" s="49">
        <f t="shared" ref="I1411:I1474" si="134">VLOOKUP(_xlfn.PERCENTRANK.EXC(F$4:F$1200,F1411),$M$4:$O$13,3,TRUE)</f>
        <v>8</v>
      </c>
      <c r="J1411" s="49">
        <f t="shared" ref="J1411:J1474" si="135">VLOOKUP(H1411,$M$17:$O$26,3,TRUE)</f>
        <v>3</v>
      </c>
      <c r="K1411" s="49">
        <f t="shared" ref="K1411:K1474" si="136">IF(I1411&gt;=$O$3,IF(J1411&gt;=$O$16,4,1),IF(J1411&gt;=$O$16,3,2))</f>
        <v>1</v>
      </c>
    </row>
    <row r="1412" spans="1:11" x14ac:dyDescent="0.25">
      <c r="A1412" s="1" t="s">
        <v>1351</v>
      </c>
      <c r="B1412" s="42">
        <v>10894</v>
      </c>
      <c r="C1412" s="42">
        <v>10921</v>
      </c>
      <c r="D1412" s="42">
        <v>10858</v>
      </c>
      <c r="E1412" s="42">
        <v>10882</v>
      </c>
      <c r="F1412" s="49">
        <f t="shared" ref="F1412:F1475" si="137">ABS(C1412-D1412)/B1412*100</f>
        <v>0.57829998164127039</v>
      </c>
      <c r="G1412" s="49">
        <f t="shared" ref="G1412:G1475" si="138">(E1412-B1412)/B1412*100</f>
        <v>-0.11015237745548008</v>
      </c>
      <c r="H1412" s="49">
        <f t="shared" ref="H1412:H1475" si="139">ABS(G1412/F1412)</f>
        <v>0.19047619047619049</v>
      </c>
      <c r="I1412" s="49">
        <f t="shared" si="134"/>
        <v>2</v>
      </c>
      <c r="J1412" s="49">
        <f t="shared" si="135"/>
        <v>2</v>
      </c>
      <c r="K1412" s="49">
        <f t="shared" si="136"/>
        <v>2</v>
      </c>
    </row>
    <row r="1413" spans="1:11" x14ac:dyDescent="0.25">
      <c r="A1413" s="1" t="s">
        <v>1422</v>
      </c>
      <c r="B1413" s="42">
        <v>10992</v>
      </c>
      <c r="C1413" s="42">
        <v>10995</v>
      </c>
      <c r="D1413" s="42">
        <v>10824</v>
      </c>
      <c r="E1413" s="42">
        <v>10875</v>
      </c>
      <c r="F1413" s="49">
        <f t="shared" si="137"/>
        <v>1.5556768558951966</v>
      </c>
      <c r="G1413" s="49">
        <f t="shared" si="138"/>
        <v>-1.064410480349345</v>
      </c>
      <c r="H1413" s="49">
        <f t="shared" si="139"/>
        <v>0.68421052631578949</v>
      </c>
      <c r="I1413" s="49">
        <f t="shared" si="134"/>
        <v>9</v>
      </c>
      <c r="J1413" s="49">
        <f t="shared" si="135"/>
        <v>7</v>
      </c>
      <c r="K1413" s="49">
        <f t="shared" si="136"/>
        <v>4</v>
      </c>
    </row>
    <row r="1414" spans="1:11" x14ac:dyDescent="0.25">
      <c r="A1414" s="1" t="s">
        <v>1423</v>
      </c>
      <c r="B1414" s="42">
        <v>10849</v>
      </c>
      <c r="C1414" s="42">
        <v>10936</v>
      </c>
      <c r="D1414" s="42">
        <v>10841</v>
      </c>
      <c r="E1414" s="42">
        <v>10930</v>
      </c>
      <c r="F1414" s="49">
        <f t="shared" si="137"/>
        <v>0.87565674255691772</v>
      </c>
      <c r="G1414" s="49">
        <f t="shared" si="138"/>
        <v>0.746612591022214</v>
      </c>
      <c r="H1414" s="49">
        <f t="shared" si="139"/>
        <v>0.85263157894736841</v>
      </c>
      <c r="I1414" s="49">
        <f t="shared" si="134"/>
        <v>5</v>
      </c>
      <c r="J1414" s="49">
        <f t="shared" si="135"/>
        <v>9</v>
      </c>
      <c r="K1414" s="49">
        <f t="shared" si="136"/>
        <v>3</v>
      </c>
    </row>
    <row r="1415" spans="1:11" x14ac:dyDescent="0.25">
      <c r="A1415" s="1" t="s">
        <v>1557</v>
      </c>
      <c r="B1415" s="42">
        <v>11093</v>
      </c>
      <c r="C1415" s="42">
        <v>11138</v>
      </c>
      <c r="D1415" s="42">
        <v>11089</v>
      </c>
      <c r="E1415" s="42">
        <v>11132</v>
      </c>
      <c r="F1415" s="49">
        <f t="shared" si="137"/>
        <v>0.4417200036058776</v>
      </c>
      <c r="G1415" s="49">
        <f t="shared" si="138"/>
        <v>0.35157306409447397</v>
      </c>
      <c r="H1415" s="49">
        <f t="shared" si="139"/>
        <v>0.79591836734693866</v>
      </c>
      <c r="I1415" s="49">
        <f t="shared" si="134"/>
        <v>1</v>
      </c>
      <c r="J1415" s="49">
        <f t="shared" si="135"/>
        <v>8</v>
      </c>
      <c r="K1415" s="49">
        <f t="shared" si="136"/>
        <v>3</v>
      </c>
    </row>
    <row r="1416" spans="1:11" x14ac:dyDescent="0.25">
      <c r="A1416" s="1" t="s">
        <v>1558</v>
      </c>
      <c r="B1416" s="42">
        <v>10986</v>
      </c>
      <c r="C1416" s="42">
        <v>10996</v>
      </c>
      <c r="D1416" s="42">
        <v>10943</v>
      </c>
      <c r="E1416" s="42">
        <v>10976</v>
      </c>
      <c r="F1416" s="49">
        <f t="shared" si="137"/>
        <v>0.48243218641907881</v>
      </c>
      <c r="G1416" s="49">
        <f t="shared" si="138"/>
        <v>-9.1024940833788454E-2</v>
      </c>
      <c r="H1416" s="49">
        <f t="shared" si="139"/>
        <v>0.18867924528301885</v>
      </c>
      <c r="I1416" s="49">
        <f t="shared" si="134"/>
        <v>2</v>
      </c>
      <c r="J1416" s="49">
        <f t="shared" si="135"/>
        <v>2</v>
      </c>
      <c r="K1416" s="49">
        <f t="shared" si="136"/>
        <v>2</v>
      </c>
    </row>
    <row r="1417" spans="1:11" x14ac:dyDescent="0.25">
      <c r="A1417" s="1" t="s">
        <v>1559</v>
      </c>
      <c r="B1417" s="42">
        <v>10952</v>
      </c>
      <c r="C1417" s="42">
        <v>10970</v>
      </c>
      <c r="D1417" s="42">
        <v>10926</v>
      </c>
      <c r="E1417" s="42">
        <v>10964</v>
      </c>
      <c r="F1417" s="49">
        <f t="shared" si="137"/>
        <v>0.40175310445580714</v>
      </c>
      <c r="G1417" s="49">
        <f t="shared" si="138"/>
        <v>0.1095690284879474</v>
      </c>
      <c r="H1417" s="49">
        <f t="shared" si="139"/>
        <v>0.27272727272727271</v>
      </c>
      <c r="I1417" s="49">
        <f t="shared" si="134"/>
        <v>1</v>
      </c>
      <c r="J1417" s="49">
        <f t="shared" si="135"/>
        <v>3</v>
      </c>
      <c r="K1417" s="49">
        <f t="shared" si="136"/>
        <v>2</v>
      </c>
    </row>
    <row r="1418" spans="1:11" x14ac:dyDescent="0.25">
      <c r="A1418" s="1" t="s">
        <v>1497</v>
      </c>
      <c r="B1418" s="42">
        <v>10939</v>
      </c>
      <c r="C1418" s="42">
        <v>10951</v>
      </c>
      <c r="D1418" s="42">
        <v>10920</v>
      </c>
      <c r="E1418" s="42">
        <v>10923</v>
      </c>
      <c r="F1418" s="49">
        <f t="shared" si="137"/>
        <v>0.28338970655452966</v>
      </c>
      <c r="G1418" s="49">
        <f t="shared" si="138"/>
        <v>-0.14626565499588629</v>
      </c>
      <c r="H1418" s="49">
        <f t="shared" si="139"/>
        <v>0.5161290322580645</v>
      </c>
      <c r="I1418" s="49">
        <f t="shared" si="134"/>
        <v>1</v>
      </c>
      <c r="J1418" s="49">
        <f t="shared" si="135"/>
        <v>6</v>
      </c>
      <c r="K1418" s="49">
        <f t="shared" si="136"/>
        <v>2</v>
      </c>
    </row>
    <row r="1419" spans="1:11" x14ac:dyDescent="0.25">
      <c r="A1419" s="1" t="s">
        <v>1498</v>
      </c>
      <c r="B1419" s="42">
        <v>10920</v>
      </c>
      <c r="C1419" s="42">
        <v>10951</v>
      </c>
      <c r="D1419" s="42">
        <v>10908</v>
      </c>
      <c r="E1419" s="42">
        <v>10950</v>
      </c>
      <c r="F1419" s="49">
        <f t="shared" si="137"/>
        <v>0.39377289377289376</v>
      </c>
      <c r="G1419" s="49">
        <f t="shared" si="138"/>
        <v>0.27472527472527475</v>
      </c>
      <c r="H1419" s="49">
        <f t="shared" si="139"/>
        <v>0.69767441860465129</v>
      </c>
      <c r="I1419" s="49">
        <f t="shared" si="134"/>
        <v>1</v>
      </c>
      <c r="J1419" s="49">
        <f t="shared" si="135"/>
        <v>7</v>
      </c>
      <c r="K1419" s="49">
        <f t="shared" si="136"/>
        <v>3</v>
      </c>
    </row>
    <row r="1420" spans="1:11" x14ac:dyDescent="0.25">
      <c r="A1420" s="1" t="s">
        <v>1499</v>
      </c>
      <c r="B1420" s="42">
        <v>11015</v>
      </c>
      <c r="C1420" s="42">
        <v>11022</v>
      </c>
      <c r="D1420" s="42">
        <v>10974</v>
      </c>
      <c r="E1420" s="42">
        <v>10992</v>
      </c>
      <c r="F1420" s="49">
        <f t="shared" si="137"/>
        <v>0.43576940535633224</v>
      </c>
      <c r="G1420" s="49">
        <f t="shared" si="138"/>
        <v>-0.2088061733999092</v>
      </c>
      <c r="H1420" s="49">
        <f t="shared" si="139"/>
        <v>0.47916666666666669</v>
      </c>
      <c r="I1420" s="49">
        <f t="shared" si="134"/>
        <v>1</v>
      </c>
      <c r="J1420" s="49">
        <f t="shared" si="135"/>
        <v>5</v>
      </c>
      <c r="K1420" s="49">
        <f t="shared" si="136"/>
        <v>2</v>
      </c>
    </row>
    <row r="1421" spans="1:11" x14ac:dyDescent="0.25">
      <c r="A1421" s="1" t="s">
        <v>1560</v>
      </c>
      <c r="B1421" s="42">
        <v>11005</v>
      </c>
      <c r="C1421" s="42">
        <v>11014</v>
      </c>
      <c r="D1421" s="42">
        <v>10960</v>
      </c>
      <c r="E1421" s="42">
        <v>10988</v>
      </c>
      <c r="F1421" s="49">
        <f t="shared" si="137"/>
        <v>0.49068605179463881</v>
      </c>
      <c r="G1421" s="49">
        <f t="shared" si="138"/>
        <v>-0.15447523852794184</v>
      </c>
      <c r="H1421" s="49">
        <f t="shared" si="139"/>
        <v>0.31481481481481483</v>
      </c>
      <c r="I1421" s="49">
        <f t="shared" si="134"/>
        <v>2</v>
      </c>
      <c r="J1421" s="49">
        <f t="shared" si="135"/>
        <v>4</v>
      </c>
      <c r="K1421" s="49">
        <f t="shared" si="136"/>
        <v>2</v>
      </c>
    </row>
    <row r="1422" spans="1:11" x14ac:dyDescent="0.25">
      <c r="A1422" s="1" t="s">
        <v>1561</v>
      </c>
      <c r="B1422" s="42">
        <v>11025</v>
      </c>
      <c r="C1422" s="42">
        <v>11061</v>
      </c>
      <c r="D1422" s="42">
        <v>11010</v>
      </c>
      <c r="E1422" s="42">
        <v>11056</v>
      </c>
      <c r="F1422" s="49">
        <f t="shared" si="137"/>
        <v>0.46258503401360546</v>
      </c>
      <c r="G1422" s="49">
        <f t="shared" si="138"/>
        <v>0.28117913832199548</v>
      </c>
      <c r="H1422" s="49">
        <f t="shared" si="139"/>
        <v>0.60784313725490202</v>
      </c>
      <c r="I1422" s="49">
        <f t="shared" si="134"/>
        <v>1</v>
      </c>
      <c r="J1422" s="49">
        <f t="shared" si="135"/>
        <v>7</v>
      </c>
      <c r="K1422" s="49">
        <f t="shared" si="136"/>
        <v>3</v>
      </c>
    </row>
    <row r="1423" spans="1:11" x14ac:dyDescent="0.25">
      <c r="A1423" s="1" t="s">
        <v>1562</v>
      </c>
      <c r="B1423" s="42">
        <v>10972</v>
      </c>
      <c r="C1423" s="42">
        <v>11009</v>
      </c>
      <c r="D1423" s="42">
        <v>10954</v>
      </c>
      <c r="E1423" s="42">
        <v>10993</v>
      </c>
      <c r="F1423" s="49">
        <f t="shared" si="137"/>
        <v>0.50127597520962452</v>
      </c>
      <c r="G1423" s="49">
        <f t="shared" si="138"/>
        <v>0.19139628144367479</v>
      </c>
      <c r="H1423" s="49">
        <f t="shared" si="139"/>
        <v>0.38181818181818178</v>
      </c>
      <c r="I1423" s="49">
        <f t="shared" si="134"/>
        <v>2</v>
      </c>
      <c r="J1423" s="49">
        <f t="shared" si="135"/>
        <v>4</v>
      </c>
      <c r="K1423" s="49">
        <f t="shared" si="136"/>
        <v>2</v>
      </c>
    </row>
    <row r="1424" spans="1:11" x14ac:dyDescent="0.25">
      <c r="A1424" s="1" t="s">
        <v>1500</v>
      </c>
      <c r="B1424" s="42">
        <v>10978</v>
      </c>
      <c r="C1424" s="42">
        <v>11017</v>
      </c>
      <c r="D1424" s="42">
        <v>10978</v>
      </c>
      <c r="E1424" s="42">
        <v>10993</v>
      </c>
      <c r="F1424" s="49">
        <f t="shared" si="137"/>
        <v>0.3552559664784114</v>
      </c>
      <c r="G1424" s="49">
        <f t="shared" si="138"/>
        <v>0.13663691018400437</v>
      </c>
      <c r="H1424" s="49">
        <f t="shared" si="139"/>
        <v>0.38461538461538458</v>
      </c>
      <c r="I1424" s="49">
        <f t="shared" si="134"/>
        <v>1</v>
      </c>
      <c r="J1424" s="49">
        <f t="shared" si="135"/>
        <v>4</v>
      </c>
      <c r="K1424" s="49">
        <f t="shared" si="136"/>
        <v>2</v>
      </c>
    </row>
    <row r="1425" spans="1:11" x14ac:dyDescent="0.25">
      <c r="A1425" s="1" t="s">
        <v>1501</v>
      </c>
      <c r="B1425" s="42">
        <v>10940</v>
      </c>
      <c r="C1425" s="42">
        <v>11025</v>
      </c>
      <c r="D1425" s="42">
        <v>10938</v>
      </c>
      <c r="E1425" s="42">
        <v>11008</v>
      </c>
      <c r="F1425" s="49">
        <f t="shared" si="137"/>
        <v>0.79524680073126153</v>
      </c>
      <c r="G1425" s="49">
        <f t="shared" si="138"/>
        <v>0.62157221206581348</v>
      </c>
      <c r="H1425" s="49">
        <f t="shared" si="139"/>
        <v>0.78160919540229867</v>
      </c>
      <c r="I1425" s="49">
        <f t="shared" si="134"/>
        <v>5</v>
      </c>
      <c r="J1425" s="49">
        <f t="shared" si="135"/>
        <v>8</v>
      </c>
      <c r="K1425" s="49">
        <f t="shared" si="136"/>
        <v>3</v>
      </c>
    </row>
    <row r="1426" spans="1:11" x14ac:dyDescent="0.25">
      <c r="A1426" s="1" t="s">
        <v>1563</v>
      </c>
      <c r="B1426" s="42">
        <v>10993</v>
      </c>
      <c r="C1426" s="42">
        <v>11042</v>
      </c>
      <c r="D1426" s="42">
        <v>10990</v>
      </c>
      <c r="E1426" s="42">
        <v>11016</v>
      </c>
      <c r="F1426" s="49">
        <f t="shared" si="137"/>
        <v>0.47302829073046487</v>
      </c>
      <c r="G1426" s="49">
        <f t="shared" si="138"/>
        <v>0.20922405166924404</v>
      </c>
      <c r="H1426" s="49">
        <f t="shared" si="139"/>
        <v>0.44230769230769224</v>
      </c>
      <c r="I1426" s="49">
        <f t="shared" si="134"/>
        <v>2</v>
      </c>
      <c r="J1426" s="49">
        <f t="shared" si="135"/>
        <v>5</v>
      </c>
      <c r="K1426" s="49">
        <f t="shared" si="136"/>
        <v>2</v>
      </c>
    </row>
    <row r="1427" spans="1:11" x14ac:dyDescent="0.25">
      <c r="A1427" s="1" t="s">
        <v>1502</v>
      </c>
      <c r="B1427" s="42">
        <v>10930</v>
      </c>
      <c r="C1427" s="42">
        <v>10960</v>
      </c>
      <c r="D1427" s="42">
        <v>10929</v>
      </c>
      <c r="E1427" s="42">
        <v>10950</v>
      </c>
      <c r="F1427" s="49">
        <f t="shared" si="137"/>
        <v>0.2836230558096981</v>
      </c>
      <c r="G1427" s="49">
        <f t="shared" si="138"/>
        <v>0.18298261665141813</v>
      </c>
      <c r="H1427" s="49">
        <f t="shared" si="139"/>
        <v>0.64516129032258063</v>
      </c>
      <c r="I1427" s="49">
        <f t="shared" si="134"/>
        <v>1</v>
      </c>
      <c r="J1427" s="49">
        <f t="shared" si="135"/>
        <v>7</v>
      </c>
      <c r="K1427" s="49">
        <f t="shared" si="136"/>
        <v>3</v>
      </c>
    </row>
    <row r="1428" spans="1:11" x14ac:dyDescent="0.25">
      <c r="A1428" s="1" t="s">
        <v>1564</v>
      </c>
      <c r="B1428" s="42">
        <v>10866</v>
      </c>
      <c r="C1428" s="42">
        <v>10873</v>
      </c>
      <c r="D1428" s="42">
        <v>10834</v>
      </c>
      <c r="E1428" s="42">
        <v>10863</v>
      </c>
      <c r="F1428" s="49">
        <f t="shared" si="137"/>
        <v>0.35891772501380453</v>
      </c>
      <c r="G1428" s="49">
        <f t="shared" si="138"/>
        <v>-2.760905577029266E-2</v>
      </c>
      <c r="H1428" s="49">
        <f t="shared" si="139"/>
        <v>7.6923076923076927E-2</v>
      </c>
      <c r="I1428" s="49">
        <f t="shared" si="134"/>
        <v>1</v>
      </c>
      <c r="J1428" s="49">
        <f t="shared" si="135"/>
        <v>1</v>
      </c>
      <c r="K1428" s="49">
        <f t="shared" si="136"/>
        <v>2</v>
      </c>
    </row>
    <row r="1429" spans="1:11" x14ac:dyDescent="0.25">
      <c r="A1429" s="1" t="s">
        <v>1565</v>
      </c>
      <c r="B1429" s="42">
        <v>10802</v>
      </c>
      <c r="C1429" s="42">
        <v>10864</v>
      </c>
      <c r="D1429" s="42">
        <v>10800</v>
      </c>
      <c r="E1429" s="42">
        <v>10857</v>
      </c>
      <c r="F1429" s="49">
        <f t="shared" si="137"/>
        <v>0.59248287354193674</v>
      </c>
      <c r="G1429" s="49">
        <f t="shared" si="138"/>
        <v>0.50916496945010181</v>
      </c>
      <c r="H1429" s="49">
        <f t="shared" si="139"/>
        <v>0.85937499999999989</v>
      </c>
      <c r="I1429" s="49">
        <f t="shared" si="134"/>
        <v>2</v>
      </c>
      <c r="J1429" s="49">
        <f t="shared" si="135"/>
        <v>9</v>
      </c>
      <c r="K1429" s="49">
        <f t="shared" si="136"/>
        <v>3</v>
      </c>
    </row>
    <row r="1430" spans="1:11" x14ac:dyDescent="0.25">
      <c r="A1430" s="1" t="s">
        <v>1566</v>
      </c>
      <c r="B1430" s="42">
        <v>10809</v>
      </c>
      <c r="C1430" s="42">
        <v>10826</v>
      </c>
      <c r="D1430" s="42">
        <v>10783</v>
      </c>
      <c r="E1430" s="42">
        <v>10809</v>
      </c>
      <c r="F1430" s="49">
        <f t="shared" si="137"/>
        <v>0.39781663428624292</v>
      </c>
      <c r="G1430" s="49">
        <f t="shared" si="138"/>
        <v>0</v>
      </c>
      <c r="H1430" s="49">
        <f t="shared" si="139"/>
        <v>0</v>
      </c>
      <c r="I1430" s="49">
        <f t="shared" si="134"/>
        <v>1</v>
      </c>
      <c r="J1430" s="49">
        <f t="shared" si="135"/>
        <v>1</v>
      </c>
      <c r="K1430" s="49">
        <f t="shared" si="136"/>
        <v>2</v>
      </c>
    </row>
    <row r="1431" spans="1:11" x14ac:dyDescent="0.25">
      <c r="A1431" s="1" t="s">
        <v>1567</v>
      </c>
      <c r="B1431" s="42">
        <v>10862</v>
      </c>
      <c r="C1431" s="42">
        <v>10884</v>
      </c>
      <c r="D1431" s="42">
        <v>10856</v>
      </c>
      <c r="E1431" s="42">
        <v>10875</v>
      </c>
      <c r="F1431" s="49">
        <f t="shared" si="137"/>
        <v>0.25777941447247282</v>
      </c>
      <c r="G1431" s="49">
        <f t="shared" si="138"/>
        <v>0.11968329957650525</v>
      </c>
      <c r="H1431" s="49">
        <f t="shared" si="139"/>
        <v>0.46428571428571436</v>
      </c>
      <c r="I1431" s="49">
        <f t="shared" si="134"/>
        <v>1</v>
      </c>
      <c r="J1431" s="49">
        <f t="shared" si="135"/>
        <v>5</v>
      </c>
      <c r="K1431" s="49">
        <f t="shared" si="136"/>
        <v>2</v>
      </c>
    </row>
    <row r="1432" spans="1:11" x14ac:dyDescent="0.25">
      <c r="A1432" s="1" t="s">
        <v>1424</v>
      </c>
      <c r="B1432" s="42">
        <v>10847</v>
      </c>
      <c r="C1432" s="42">
        <v>10878</v>
      </c>
      <c r="D1432" s="42">
        <v>10800</v>
      </c>
      <c r="E1432" s="42">
        <v>10813</v>
      </c>
      <c r="F1432" s="49">
        <f t="shared" si="137"/>
        <v>0.71909283672904944</v>
      </c>
      <c r="G1432" s="49">
        <f t="shared" si="138"/>
        <v>-0.31345072370240618</v>
      </c>
      <c r="H1432" s="49">
        <f t="shared" si="139"/>
        <v>0.4358974358974359</v>
      </c>
      <c r="I1432" s="49">
        <f t="shared" si="134"/>
        <v>4</v>
      </c>
      <c r="J1432" s="49">
        <f t="shared" si="135"/>
        <v>5</v>
      </c>
      <c r="K1432" s="49">
        <f t="shared" si="136"/>
        <v>2</v>
      </c>
    </row>
    <row r="1433" spans="1:11" x14ac:dyDescent="0.25">
      <c r="A1433" s="1" t="s">
        <v>1568</v>
      </c>
      <c r="B1433" s="42">
        <v>10782</v>
      </c>
      <c r="C1433" s="42">
        <v>10809</v>
      </c>
      <c r="D1433" s="42">
        <v>10769</v>
      </c>
      <c r="E1433" s="42">
        <v>10795</v>
      </c>
      <c r="F1433" s="49">
        <f t="shared" si="137"/>
        <v>0.37098868484511222</v>
      </c>
      <c r="G1433" s="49">
        <f t="shared" si="138"/>
        <v>0.12057132257466147</v>
      </c>
      <c r="H1433" s="49">
        <f t="shared" si="139"/>
        <v>0.32500000000000001</v>
      </c>
      <c r="I1433" s="49">
        <f t="shared" si="134"/>
        <v>1</v>
      </c>
      <c r="J1433" s="49">
        <f t="shared" si="135"/>
        <v>4</v>
      </c>
      <c r="K1433" s="49">
        <f t="shared" si="136"/>
        <v>2</v>
      </c>
    </row>
    <row r="1434" spans="1:11" x14ac:dyDescent="0.25">
      <c r="A1434" s="1" t="s">
        <v>1569</v>
      </c>
      <c r="B1434" s="42">
        <v>10703</v>
      </c>
      <c r="C1434" s="42">
        <v>10746</v>
      </c>
      <c r="D1434" s="42">
        <v>10700</v>
      </c>
      <c r="E1434" s="42">
        <v>10733</v>
      </c>
      <c r="F1434" s="49">
        <f t="shared" si="137"/>
        <v>0.42978604129683268</v>
      </c>
      <c r="G1434" s="49">
        <f t="shared" si="138"/>
        <v>0.28029524432402131</v>
      </c>
      <c r="H1434" s="49">
        <f t="shared" si="139"/>
        <v>0.65217391304347827</v>
      </c>
      <c r="I1434" s="49">
        <f t="shared" si="134"/>
        <v>1</v>
      </c>
      <c r="J1434" s="49">
        <f t="shared" si="135"/>
        <v>7</v>
      </c>
      <c r="K1434" s="49">
        <f t="shared" si="136"/>
        <v>3</v>
      </c>
    </row>
    <row r="1435" spans="1:11" x14ac:dyDescent="0.25">
      <c r="A1435" s="1" t="s">
        <v>1570</v>
      </c>
      <c r="B1435" s="42">
        <v>10682</v>
      </c>
      <c r="C1435" s="42">
        <v>10692</v>
      </c>
      <c r="D1435" s="42">
        <v>10644</v>
      </c>
      <c r="E1435" s="42">
        <v>10662</v>
      </c>
      <c r="F1435" s="49">
        <f t="shared" si="137"/>
        <v>0.44935405354802466</v>
      </c>
      <c r="G1435" s="49">
        <f t="shared" si="138"/>
        <v>-0.1872308556450103</v>
      </c>
      <c r="H1435" s="49">
        <f t="shared" si="139"/>
        <v>0.41666666666666674</v>
      </c>
      <c r="I1435" s="49">
        <f t="shared" si="134"/>
        <v>1</v>
      </c>
      <c r="J1435" s="49">
        <f t="shared" si="135"/>
        <v>5</v>
      </c>
      <c r="K1435" s="49">
        <f t="shared" si="136"/>
        <v>2</v>
      </c>
    </row>
    <row r="1436" spans="1:11" x14ac:dyDescent="0.25">
      <c r="A1436" s="1" t="s">
        <v>1503</v>
      </c>
      <c r="B1436" s="42">
        <v>10643</v>
      </c>
      <c r="C1436" s="42">
        <v>10690</v>
      </c>
      <c r="D1436" s="42">
        <v>10641</v>
      </c>
      <c r="E1436" s="42">
        <v>10685</v>
      </c>
      <c r="F1436" s="49">
        <f t="shared" si="137"/>
        <v>0.46039650474490273</v>
      </c>
      <c r="G1436" s="49">
        <f t="shared" si="138"/>
        <v>0.39462557549563093</v>
      </c>
      <c r="H1436" s="49">
        <f t="shared" si="139"/>
        <v>0.85714285714285721</v>
      </c>
      <c r="I1436" s="49">
        <f t="shared" si="134"/>
        <v>1</v>
      </c>
      <c r="J1436" s="49">
        <f t="shared" si="135"/>
        <v>9</v>
      </c>
      <c r="K1436" s="49">
        <f t="shared" si="136"/>
        <v>3</v>
      </c>
    </row>
    <row r="1437" spans="1:11" x14ac:dyDescent="0.25">
      <c r="A1437" s="1" t="s">
        <v>1571</v>
      </c>
      <c r="B1437" s="42">
        <v>10595</v>
      </c>
      <c r="C1437" s="42">
        <v>10638</v>
      </c>
      <c r="D1437" s="42">
        <v>10592</v>
      </c>
      <c r="E1437" s="42">
        <v>10631</v>
      </c>
      <c r="F1437" s="49">
        <f t="shared" si="137"/>
        <v>0.43416705993393112</v>
      </c>
      <c r="G1437" s="49">
        <f t="shared" si="138"/>
        <v>0.33978291647003306</v>
      </c>
      <c r="H1437" s="49">
        <f t="shared" si="139"/>
        <v>0.78260869565217395</v>
      </c>
      <c r="I1437" s="49">
        <f t="shared" si="134"/>
        <v>1</v>
      </c>
      <c r="J1437" s="49">
        <f t="shared" si="135"/>
        <v>8</v>
      </c>
      <c r="K1437" s="49">
        <f t="shared" si="136"/>
        <v>3</v>
      </c>
    </row>
    <row r="1438" spans="1:11" x14ac:dyDescent="0.25">
      <c r="A1438" s="1" t="s">
        <v>1572</v>
      </c>
      <c r="B1438" s="42">
        <v>10500</v>
      </c>
      <c r="C1438" s="42">
        <v>10547</v>
      </c>
      <c r="D1438" s="42">
        <v>10500</v>
      </c>
      <c r="E1438" s="42">
        <v>10537</v>
      </c>
      <c r="F1438" s="49">
        <f t="shared" si="137"/>
        <v>0.44761904761904764</v>
      </c>
      <c r="G1438" s="49">
        <f t="shared" si="138"/>
        <v>0.35238095238095235</v>
      </c>
      <c r="H1438" s="49">
        <f t="shared" si="139"/>
        <v>0.7872340425531914</v>
      </c>
      <c r="I1438" s="49">
        <f t="shared" si="134"/>
        <v>1</v>
      </c>
      <c r="J1438" s="49">
        <f t="shared" si="135"/>
        <v>8</v>
      </c>
      <c r="K1438" s="49">
        <f t="shared" si="136"/>
        <v>3</v>
      </c>
    </row>
    <row r="1439" spans="1:11" x14ac:dyDescent="0.25">
      <c r="A1439" s="1" t="s">
        <v>1504</v>
      </c>
      <c r="B1439" s="42">
        <v>10525</v>
      </c>
      <c r="C1439" s="42">
        <v>10529</v>
      </c>
      <c r="D1439" s="42">
        <v>10462</v>
      </c>
      <c r="E1439" s="42">
        <v>10499</v>
      </c>
      <c r="F1439" s="49">
        <f t="shared" si="137"/>
        <v>0.63657957244655583</v>
      </c>
      <c r="G1439" s="49">
        <f t="shared" si="138"/>
        <v>-0.2470308788598575</v>
      </c>
      <c r="H1439" s="49">
        <f t="shared" si="139"/>
        <v>0.38805970149253732</v>
      </c>
      <c r="I1439" s="49">
        <f t="shared" si="134"/>
        <v>3</v>
      </c>
      <c r="J1439" s="49">
        <f t="shared" si="135"/>
        <v>4</v>
      </c>
      <c r="K1439" s="49">
        <f t="shared" si="136"/>
        <v>2</v>
      </c>
    </row>
    <row r="1440" spans="1:11" x14ac:dyDescent="0.25">
      <c r="A1440" s="1" t="s">
        <v>1505</v>
      </c>
      <c r="B1440" s="42">
        <v>10518</v>
      </c>
      <c r="C1440" s="42">
        <v>10571</v>
      </c>
      <c r="D1440" s="42">
        <v>10506</v>
      </c>
      <c r="E1440" s="42">
        <v>10536</v>
      </c>
      <c r="F1440" s="49">
        <f t="shared" si="137"/>
        <v>0.61798821068644227</v>
      </c>
      <c r="G1440" s="49">
        <f t="shared" si="138"/>
        <v>0.17113519680547634</v>
      </c>
      <c r="H1440" s="49">
        <f t="shared" si="139"/>
        <v>0.27692307692307694</v>
      </c>
      <c r="I1440" s="49">
        <f t="shared" si="134"/>
        <v>3</v>
      </c>
      <c r="J1440" s="49">
        <f t="shared" si="135"/>
        <v>3</v>
      </c>
      <c r="K1440" s="49">
        <f t="shared" si="136"/>
        <v>2</v>
      </c>
    </row>
    <row r="1441" spans="1:11" x14ac:dyDescent="0.25">
      <c r="A1441" s="1" t="s">
        <v>1573</v>
      </c>
      <c r="B1441" s="42">
        <v>10421</v>
      </c>
      <c r="C1441" s="42">
        <v>10473</v>
      </c>
      <c r="D1441" s="42">
        <v>10420</v>
      </c>
      <c r="E1441" s="42">
        <v>10458</v>
      </c>
      <c r="F1441" s="49">
        <f t="shared" si="137"/>
        <v>0.50858842721427888</v>
      </c>
      <c r="G1441" s="49">
        <f t="shared" si="138"/>
        <v>0.35505229824393053</v>
      </c>
      <c r="H1441" s="49">
        <f t="shared" si="139"/>
        <v>0.69811320754716977</v>
      </c>
      <c r="I1441" s="49">
        <f t="shared" si="134"/>
        <v>2</v>
      </c>
      <c r="J1441" s="49">
        <f t="shared" si="135"/>
        <v>7</v>
      </c>
      <c r="K1441" s="49">
        <f t="shared" si="136"/>
        <v>3</v>
      </c>
    </row>
    <row r="1442" spans="1:11" x14ac:dyDescent="0.25">
      <c r="A1442" s="1" t="s">
        <v>1506</v>
      </c>
      <c r="B1442" s="42">
        <v>10609</v>
      </c>
      <c r="C1442" s="42">
        <v>10629</v>
      </c>
      <c r="D1442" s="42">
        <v>10510</v>
      </c>
      <c r="E1442" s="42">
        <v>10520</v>
      </c>
      <c r="F1442" s="49">
        <f t="shared" si="137"/>
        <v>1.1216891318691677</v>
      </c>
      <c r="G1442" s="49">
        <f t="shared" si="138"/>
        <v>-0.83891035912904144</v>
      </c>
      <c r="H1442" s="49">
        <f t="shared" si="139"/>
        <v>0.74789915966386555</v>
      </c>
      <c r="I1442" s="49">
        <f t="shared" si="134"/>
        <v>7</v>
      </c>
      <c r="J1442" s="49">
        <f t="shared" si="135"/>
        <v>8</v>
      </c>
      <c r="K1442" s="49">
        <f t="shared" si="136"/>
        <v>4</v>
      </c>
    </row>
    <row r="1443" spans="1:11" x14ac:dyDescent="0.25">
      <c r="A1443" s="1" t="s">
        <v>1574</v>
      </c>
      <c r="B1443" s="42">
        <v>10568</v>
      </c>
      <c r="C1443" s="42">
        <v>10663</v>
      </c>
      <c r="D1443" s="42">
        <v>10567</v>
      </c>
      <c r="E1443" s="42">
        <v>10643</v>
      </c>
      <c r="F1443" s="49">
        <f t="shared" si="137"/>
        <v>0.90840272520817567</v>
      </c>
      <c r="G1443" s="49">
        <f t="shared" si="138"/>
        <v>0.70968962906888722</v>
      </c>
      <c r="H1443" s="49">
        <f t="shared" si="139"/>
        <v>0.78125</v>
      </c>
      <c r="I1443" s="49">
        <f t="shared" si="134"/>
        <v>5</v>
      </c>
      <c r="J1443" s="49">
        <f t="shared" si="135"/>
        <v>8</v>
      </c>
      <c r="K1443" s="49">
        <f t="shared" si="136"/>
        <v>3</v>
      </c>
    </row>
    <row r="1444" spans="1:11" x14ac:dyDescent="0.25">
      <c r="A1444" s="1" t="s">
        <v>1425</v>
      </c>
      <c r="B1444" s="42">
        <v>10521</v>
      </c>
      <c r="C1444" s="42">
        <v>10558</v>
      </c>
      <c r="D1444" s="42">
        <v>10480</v>
      </c>
      <c r="E1444" s="42">
        <v>10501</v>
      </c>
      <c r="F1444" s="49">
        <f t="shared" si="137"/>
        <v>0.74137439406900485</v>
      </c>
      <c r="G1444" s="49">
        <f t="shared" si="138"/>
        <v>-0.19009599847923203</v>
      </c>
      <c r="H1444" s="49">
        <f t="shared" si="139"/>
        <v>0.25641025641025644</v>
      </c>
      <c r="I1444" s="49">
        <f t="shared" si="134"/>
        <v>4</v>
      </c>
      <c r="J1444" s="49">
        <f t="shared" si="135"/>
        <v>3</v>
      </c>
      <c r="K1444" s="49">
        <f t="shared" si="136"/>
        <v>2</v>
      </c>
    </row>
    <row r="1445" spans="1:11" x14ac:dyDescent="0.25">
      <c r="A1445" s="1" t="s">
        <v>1575</v>
      </c>
      <c r="B1445" s="42">
        <v>10505</v>
      </c>
      <c r="C1445" s="42">
        <v>10553</v>
      </c>
      <c r="D1445" s="42">
        <v>10504</v>
      </c>
      <c r="E1445" s="42">
        <v>10511</v>
      </c>
      <c r="F1445" s="49">
        <f t="shared" si="137"/>
        <v>0.46644455021418374</v>
      </c>
      <c r="G1445" s="49">
        <f t="shared" si="138"/>
        <v>5.7115659209900041E-2</v>
      </c>
      <c r="H1445" s="49">
        <f t="shared" si="139"/>
        <v>0.12244897959183672</v>
      </c>
      <c r="I1445" s="49">
        <f t="shared" si="134"/>
        <v>1</v>
      </c>
      <c r="J1445" s="49">
        <f t="shared" si="135"/>
        <v>2</v>
      </c>
      <c r="K1445" s="49">
        <f t="shared" si="136"/>
        <v>2</v>
      </c>
    </row>
    <row r="1446" spans="1:11" x14ac:dyDescent="0.25">
      <c r="A1446" s="1" t="s">
        <v>1576</v>
      </c>
      <c r="B1446" s="42">
        <v>10487</v>
      </c>
      <c r="C1446" s="42">
        <v>10502</v>
      </c>
      <c r="D1446" s="42">
        <v>10464</v>
      </c>
      <c r="E1446" s="42">
        <v>10496</v>
      </c>
      <c r="F1446" s="49">
        <f t="shared" si="137"/>
        <v>0.36235338991131877</v>
      </c>
      <c r="G1446" s="49">
        <f t="shared" si="138"/>
        <v>8.5820539715838653E-2</v>
      </c>
      <c r="H1446" s="49">
        <f t="shared" si="139"/>
        <v>0.23684210526315788</v>
      </c>
      <c r="I1446" s="49">
        <f t="shared" si="134"/>
        <v>1</v>
      </c>
      <c r="J1446" s="49">
        <f t="shared" si="135"/>
        <v>3</v>
      </c>
      <c r="K1446" s="49">
        <f t="shared" si="136"/>
        <v>2</v>
      </c>
    </row>
    <row r="1447" spans="1:11" x14ac:dyDescent="0.25">
      <c r="A1447" s="1" t="s">
        <v>1577</v>
      </c>
      <c r="B1447" s="42">
        <v>10413</v>
      </c>
      <c r="C1447" s="42">
        <v>10455</v>
      </c>
      <c r="D1447" s="42">
        <v>10409</v>
      </c>
      <c r="E1447" s="42">
        <v>10433</v>
      </c>
      <c r="F1447" s="49">
        <f t="shared" si="137"/>
        <v>0.44175549793527324</v>
      </c>
      <c r="G1447" s="49">
        <f t="shared" si="138"/>
        <v>0.19206760779794488</v>
      </c>
      <c r="H1447" s="49">
        <f t="shared" si="139"/>
        <v>0.43478260869565216</v>
      </c>
      <c r="I1447" s="49">
        <f t="shared" si="134"/>
        <v>1</v>
      </c>
      <c r="J1447" s="49">
        <f t="shared" si="135"/>
        <v>5</v>
      </c>
      <c r="K1447" s="49">
        <f t="shared" si="136"/>
        <v>2</v>
      </c>
    </row>
    <row r="1448" spans="1:11" x14ac:dyDescent="0.25">
      <c r="A1448" s="1" t="s">
        <v>1578</v>
      </c>
      <c r="B1448" s="42">
        <v>10337</v>
      </c>
      <c r="C1448" s="42">
        <v>10357</v>
      </c>
      <c r="D1448" s="42">
        <v>10318</v>
      </c>
      <c r="E1448" s="42">
        <v>10343</v>
      </c>
      <c r="F1448" s="49">
        <f t="shared" si="137"/>
        <v>0.37728547934603851</v>
      </c>
      <c r="G1448" s="49">
        <f t="shared" si="138"/>
        <v>5.8043919899390541E-2</v>
      </c>
      <c r="H1448" s="49">
        <f t="shared" si="139"/>
        <v>0.15384615384615385</v>
      </c>
      <c r="I1448" s="49">
        <f t="shared" si="134"/>
        <v>1</v>
      </c>
      <c r="J1448" s="49">
        <f t="shared" si="135"/>
        <v>2</v>
      </c>
      <c r="K1448" s="49">
        <f t="shared" si="136"/>
        <v>2</v>
      </c>
    </row>
    <row r="1449" spans="1:11" x14ac:dyDescent="0.25">
      <c r="A1449" s="1" t="s">
        <v>1579</v>
      </c>
      <c r="B1449" s="42">
        <v>10358</v>
      </c>
      <c r="C1449" s="42">
        <v>10414</v>
      </c>
      <c r="D1449" s="42">
        <v>10352</v>
      </c>
      <c r="E1449" s="42">
        <v>10392</v>
      </c>
      <c r="F1449" s="49">
        <f t="shared" si="137"/>
        <v>0.59857115273218764</v>
      </c>
      <c r="G1449" s="49">
        <f t="shared" si="138"/>
        <v>0.32824869665958678</v>
      </c>
      <c r="H1449" s="49">
        <f t="shared" si="139"/>
        <v>0.54838709677419362</v>
      </c>
      <c r="I1449" s="49">
        <f t="shared" si="134"/>
        <v>3</v>
      </c>
      <c r="J1449" s="49">
        <f t="shared" si="135"/>
        <v>6</v>
      </c>
      <c r="K1449" s="49">
        <f t="shared" si="136"/>
        <v>2</v>
      </c>
    </row>
    <row r="1450" spans="1:11" x14ac:dyDescent="0.25">
      <c r="A1450" s="1" t="s">
        <v>1580</v>
      </c>
      <c r="B1450" s="42">
        <v>10348</v>
      </c>
      <c r="C1450" s="42">
        <v>10362</v>
      </c>
      <c r="D1450" s="42">
        <v>10320</v>
      </c>
      <c r="E1450" s="42">
        <v>10332</v>
      </c>
      <c r="F1450" s="49">
        <f t="shared" si="137"/>
        <v>0.40587553150367223</v>
      </c>
      <c r="G1450" s="49">
        <f t="shared" si="138"/>
        <v>-0.15461925009663702</v>
      </c>
      <c r="H1450" s="49">
        <f t="shared" si="139"/>
        <v>0.38095238095238088</v>
      </c>
      <c r="I1450" s="49">
        <f t="shared" si="134"/>
        <v>1</v>
      </c>
      <c r="J1450" s="49">
        <f t="shared" si="135"/>
        <v>4</v>
      </c>
      <c r="K1450" s="49">
        <f t="shared" si="136"/>
        <v>2</v>
      </c>
    </row>
    <row r="1451" spans="1:11" x14ac:dyDescent="0.25">
      <c r="A1451" s="1" t="s">
        <v>1426</v>
      </c>
      <c r="B1451" s="42">
        <v>10232</v>
      </c>
      <c r="C1451" s="42">
        <v>10294</v>
      </c>
      <c r="D1451" s="42">
        <v>10208</v>
      </c>
      <c r="E1451" s="42">
        <v>10280</v>
      </c>
      <c r="F1451" s="49">
        <f t="shared" si="137"/>
        <v>0.8405003909304144</v>
      </c>
      <c r="G1451" s="49">
        <f t="shared" si="138"/>
        <v>0.46911649726348714</v>
      </c>
      <c r="H1451" s="49">
        <f t="shared" si="139"/>
        <v>0.55813953488372092</v>
      </c>
      <c r="I1451" s="49">
        <f t="shared" si="134"/>
        <v>5</v>
      </c>
      <c r="J1451" s="49">
        <f t="shared" si="135"/>
        <v>6</v>
      </c>
      <c r="K1451" s="49">
        <f t="shared" si="136"/>
        <v>2</v>
      </c>
    </row>
    <row r="1452" spans="1:11" x14ac:dyDescent="0.25">
      <c r="A1452" s="1" t="s">
        <v>1581</v>
      </c>
      <c r="B1452" s="42">
        <v>10190</v>
      </c>
      <c r="C1452" s="42">
        <v>10199</v>
      </c>
      <c r="D1452" s="42">
        <v>10149</v>
      </c>
      <c r="E1452" s="42">
        <v>10194</v>
      </c>
      <c r="F1452" s="49">
        <f t="shared" si="137"/>
        <v>0.49067713444553485</v>
      </c>
      <c r="G1452" s="49">
        <f t="shared" si="138"/>
        <v>3.9254170755642789E-2</v>
      </c>
      <c r="H1452" s="49">
        <f t="shared" si="139"/>
        <v>0.08</v>
      </c>
      <c r="I1452" s="49">
        <f t="shared" si="134"/>
        <v>2</v>
      </c>
      <c r="J1452" s="49">
        <f t="shared" si="135"/>
        <v>1</v>
      </c>
      <c r="K1452" s="49">
        <f t="shared" si="136"/>
        <v>2</v>
      </c>
    </row>
    <row r="1453" spans="1:11" x14ac:dyDescent="0.25">
      <c r="A1453" s="1" t="s">
        <v>1427</v>
      </c>
      <c r="B1453" s="42">
        <v>10265</v>
      </c>
      <c r="C1453" s="42">
        <v>10292</v>
      </c>
      <c r="D1453" s="42">
        <v>10211</v>
      </c>
      <c r="E1453" s="42">
        <v>10228</v>
      </c>
      <c r="F1453" s="49">
        <f t="shared" si="137"/>
        <v>0.78908913784705315</v>
      </c>
      <c r="G1453" s="49">
        <f t="shared" si="138"/>
        <v>-0.36044812469556747</v>
      </c>
      <c r="H1453" s="49">
        <f t="shared" si="139"/>
        <v>0.4567901234567901</v>
      </c>
      <c r="I1453" s="49">
        <f t="shared" si="134"/>
        <v>5</v>
      </c>
      <c r="J1453" s="49">
        <f t="shared" si="135"/>
        <v>5</v>
      </c>
      <c r="K1453" s="49">
        <f t="shared" si="136"/>
        <v>2</v>
      </c>
    </row>
    <row r="1454" spans="1:11" x14ac:dyDescent="0.25">
      <c r="A1454" s="1" t="s">
        <v>1582</v>
      </c>
      <c r="B1454" s="42">
        <v>10328</v>
      </c>
      <c r="C1454" s="42">
        <v>10355</v>
      </c>
      <c r="D1454" s="42">
        <v>10303</v>
      </c>
      <c r="E1454" s="42">
        <v>10310</v>
      </c>
      <c r="F1454" s="49">
        <f t="shared" si="137"/>
        <v>0.50348567002323785</v>
      </c>
      <c r="G1454" s="49">
        <f t="shared" si="138"/>
        <v>-0.17428350116189001</v>
      </c>
      <c r="H1454" s="49">
        <f t="shared" si="139"/>
        <v>0.34615384615384615</v>
      </c>
      <c r="I1454" s="49">
        <f t="shared" si="134"/>
        <v>2</v>
      </c>
      <c r="J1454" s="49">
        <f t="shared" si="135"/>
        <v>4</v>
      </c>
      <c r="K1454" s="49">
        <f t="shared" si="136"/>
        <v>2</v>
      </c>
    </row>
    <row r="1455" spans="1:11" x14ac:dyDescent="0.25">
      <c r="A1455" s="1" t="s">
        <v>1583</v>
      </c>
      <c r="B1455" s="42">
        <v>10283</v>
      </c>
      <c r="C1455" s="42">
        <v>10315</v>
      </c>
      <c r="D1455" s="42">
        <v>10257</v>
      </c>
      <c r="E1455" s="42">
        <v>10300</v>
      </c>
      <c r="F1455" s="49">
        <f t="shared" si="137"/>
        <v>0.56403773217932507</v>
      </c>
      <c r="G1455" s="49">
        <f t="shared" si="138"/>
        <v>0.16532140425945735</v>
      </c>
      <c r="H1455" s="49">
        <f t="shared" si="139"/>
        <v>0.2931034482758621</v>
      </c>
      <c r="I1455" s="49">
        <f t="shared" si="134"/>
        <v>2</v>
      </c>
      <c r="J1455" s="49">
        <f t="shared" si="135"/>
        <v>3</v>
      </c>
      <c r="K1455" s="49">
        <f t="shared" si="136"/>
        <v>2</v>
      </c>
    </row>
    <row r="1456" spans="1:11" x14ac:dyDescent="0.25">
      <c r="A1456" s="1" t="s">
        <v>1428</v>
      </c>
      <c r="B1456" s="42">
        <v>10303</v>
      </c>
      <c r="C1456" s="42">
        <v>10310</v>
      </c>
      <c r="D1456" s="42">
        <v>10215</v>
      </c>
      <c r="E1456" s="42">
        <v>10258</v>
      </c>
      <c r="F1456" s="49">
        <f t="shared" si="137"/>
        <v>0.92206153547510439</v>
      </c>
      <c r="G1456" s="49">
        <f t="shared" si="138"/>
        <v>-0.4367659904882073</v>
      </c>
      <c r="H1456" s="49">
        <f t="shared" si="139"/>
        <v>0.47368421052631576</v>
      </c>
      <c r="I1456" s="49">
        <f t="shared" si="134"/>
        <v>5</v>
      </c>
      <c r="J1456" s="49">
        <f t="shared" si="135"/>
        <v>5</v>
      </c>
      <c r="K1456" s="49">
        <f t="shared" si="136"/>
        <v>2</v>
      </c>
    </row>
    <row r="1457" spans="1:11" x14ac:dyDescent="0.25">
      <c r="A1457" s="1" t="s">
        <v>1429</v>
      </c>
      <c r="B1457" s="42">
        <v>10341</v>
      </c>
      <c r="C1457" s="42">
        <v>10351</v>
      </c>
      <c r="D1457" s="42">
        <v>10283</v>
      </c>
      <c r="E1457" s="42">
        <v>10325</v>
      </c>
      <c r="F1457" s="49">
        <f t="shared" si="137"/>
        <v>0.6575766366889082</v>
      </c>
      <c r="G1457" s="49">
        <f t="shared" si="138"/>
        <v>-0.15472391451503723</v>
      </c>
      <c r="H1457" s="49">
        <f t="shared" si="139"/>
        <v>0.23529411764705882</v>
      </c>
      <c r="I1457" s="49">
        <f t="shared" si="134"/>
        <v>3</v>
      </c>
      <c r="J1457" s="49">
        <f t="shared" si="135"/>
        <v>3</v>
      </c>
      <c r="K1457" s="49">
        <f t="shared" si="136"/>
        <v>2</v>
      </c>
    </row>
    <row r="1458" spans="1:11" x14ac:dyDescent="0.25">
      <c r="A1458" s="1" t="s">
        <v>1584</v>
      </c>
      <c r="B1458" s="42">
        <v>10352</v>
      </c>
      <c r="C1458" s="42">
        <v>10377</v>
      </c>
      <c r="D1458" s="42">
        <v>10344</v>
      </c>
      <c r="E1458" s="42">
        <v>10362</v>
      </c>
      <c r="F1458" s="49">
        <f t="shared" si="137"/>
        <v>0.31877897990726428</v>
      </c>
      <c r="G1458" s="49">
        <f t="shared" si="138"/>
        <v>9.6599690880989186E-2</v>
      </c>
      <c r="H1458" s="49">
        <f t="shared" si="139"/>
        <v>0.30303030303030304</v>
      </c>
      <c r="I1458" s="49">
        <f t="shared" si="134"/>
        <v>1</v>
      </c>
      <c r="J1458" s="49">
        <f t="shared" si="135"/>
        <v>4</v>
      </c>
      <c r="K1458" s="49">
        <f t="shared" si="136"/>
        <v>2</v>
      </c>
    </row>
    <row r="1459" spans="1:11" x14ac:dyDescent="0.25">
      <c r="A1459" s="1" t="s">
        <v>1585</v>
      </c>
      <c r="B1459" s="42">
        <v>10380</v>
      </c>
      <c r="C1459" s="42">
        <v>10419</v>
      </c>
      <c r="D1459" s="42">
        <v>10379</v>
      </c>
      <c r="E1459" s="42">
        <v>10386</v>
      </c>
      <c r="F1459" s="49">
        <f t="shared" si="137"/>
        <v>0.38535645472061658</v>
      </c>
      <c r="G1459" s="49">
        <f t="shared" si="138"/>
        <v>5.7803468208092491E-2</v>
      </c>
      <c r="H1459" s="49">
        <f t="shared" si="139"/>
        <v>0.15000000000000002</v>
      </c>
      <c r="I1459" s="49">
        <f t="shared" si="134"/>
        <v>1</v>
      </c>
      <c r="J1459" s="49">
        <f t="shared" si="135"/>
        <v>2</v>
      </c>
      <c r="K1459" s="49">
        <f t="shared" si="136"/>
        <v>2</v>
      </c>
    </row>
    <row r="1460" spans="1:11" x14ac:dyDescent="0.25">
      <c r="A1460" s="1" t="s">
        <v>1586</v>
      </c>
      <c r="B1460" s="42">
        <v>10316</v>
      </c>
      <c r="C1460" s="42">
        <v>10355</v>
      </c>
      <c r="D1460" s="42">
        <v>10315</v>
      </c>
      <c r="E1460" s="42">
        <v>10334</v>
      </c>
      <c r="F1460" s="49">
        <f t="shared" si="137"/>
        <v>0.38774718883288095</v>
      </c>
      <c r="G1460" s="49">
        <f t="shared" si="138"/>
        <v>0.17448623497479643</v>
      </c>
      <c r="H1460" s="49">
        <f t="shared" si="139"/>
        <v>0.45</v>
      </c>
      <c r="I1460" s="49">
        <f t="shared" si="134"/>
        <v>1</v>
      </c>
      <c r="J1460" s="49">
        <f t="shared" si="135"/>
        <v>5</v>
      </c>
      <c r="K1460" s="49">
        <f t="shared" si="136"/>
        <v>2</v>
      </c>
    </row>
    <row r="1461" spans="1:11" x14ac:dyDescent="0.25">
      <c r="A1461" s="1" t="s">
        <v>1587</v>
      </c>
      <c r="B1461" s="42">
        <v>10306</v>
      </c>
      <c r="C1461" s="42">
        <v>10322</v>
      </c>
      <c r="D1461" s="42">
        <v>10262</v>
      </c>
      <c r="E1461" s="42">
        <v>10279</v>
      </c>
      <c r="F1461" s="49">
        <f t="shared" si="137"/>
        <v>0.58218513487288959</v>
      </c>
      <c r="G1461" s="49">
        <f t="shared" si="138"/>
        <v>-0.26198331069280034</v>
      </c>
      <c r="H1461" s="49">
        <f t="shared" si="139"/>
        <v>0.45000000000000007</v>
      </c>
      <c r="I1461" s="49">
        <f t="shared" si="134"/>
        <v>2</v>
      </c>
      <c r="J1461" s="49">
        <f t="shared" si="135"/>
        <v>5</v>
      </c>
      <c r="K1461" s="49">
        <f t="shared" si="136"/>
        <v>2</v>
      </c>
    </row>
    <row r="1462" spans="1:11" x14ac:dyDescent="0.25">
      <c r="A1462" s="1" t="s">
        <v>1430</v>
      </c>
      <c r="B1462" s="42">
        <v>10148</v>
      </c>
      <c r="C1462" s="42">
        <v>10300</v>
      </c>
      <c r="D1462" s="42">
        <v>10130</v>
      </c>
      <c r="E1462" s="42">
        <v>10271</v>
      </c>
      <c r="F1462" s="49">
        <f t="shared" si="137"/>
        <v>1.6752069373275522</v>
      </c>
      <c r="G1462" s="49">
        <f t="shared" si="138"/>
        <v>1.2120614899487583</v>
      </c>
      <c r="H1462" s="49">
        <f t="shared" si="139"/>
        <v>0.72352941176470587</v>
      </c>
      <c r="I1462" s="49">
        <f t="shared" si="134"/>
        <v>9</v>
      </c>
      <c r="J1462" s="49">
        <f t="shared" si="135"/>
        <v>8</v>
      </c>
      <c r="K1462" s="49">
        <f t="shared" si="136"/>
        <v>4</v>
      </c>
    </row>
    <row r="1463" spans="1:11" x14ac:dyDescent="0.25">
      <c r="A1463" s="1" t="s">
        <v>1431</v>
      </c>
      <c r="B1463" s="42">
        <v>10148</v>
      </c>
      <c r="C1463" s="42">
        <v>10204</v>
      </c>
      <c r="D1463" s="42">
        <v>10130</v>
      </c>
      <c r="E1463" s="42">
        <v>10181</v>
      </c>
      <c r="F1463" s="49">
        <f t="shared" si="137"/>
        <v>0.72920772566022862</v>
      </c>
      <c r="G1463" s="49">
        <f t="shared" si="138"/>
        <v>0.32518722901064251</v>
      </c>
      <c r="H1463" s="49">
        <f t="shared" si="139"/>
        <v>0.44594594594594594</v>
      </c>
      <c r="I1463" s="49">
        <f t="shared" si="134"/>
        <v>4</v>
      </c>
      <c r="J1463" s="49">
        <f t="shared" si="135"/>
        <v>5</v>
      </c>
      <c r="K1463" s="49">
        <f t="shared" si="136"/>
        <v>2</v>
      </c>
    </row>
    <row r="1464" spans="1:11" x14ac:dyDescent="0.25">
      <c r="A1464" s="1" t="s">
        <v>1507</v>
      </c>
      <c r="B1464" s="42">
        <v>10142</v>
      </c>
      <c r="C1464" s="42">
        <v>10145</v>
      </c>
      <c r="D1464" s="42">
        <v>10127</v>
      </c>
      <c r="E1464" s="42">
        <v>10135</v>
      </c>
      <c r="F1464" s="49">
        <f t="shared" si="137"/>
        <v>0.17747978702425557</v>
      </c>
      <c r="G1464" s="49">
        <f t="shared" si="138"/>
        <v>-6.9019917176099385E-2</v>
      </c>
      <c r="H1464" s="49">
        <f t="shared" si="139"/>
        <v>0.3888888888888889</v>
      </c>
      <c r="I1464" s="49">
        <f t="shared" si="134"/>
        <v>1</v>
      </c>
      <c r="J1464" s="49">
        <f t="shared" si="135"/>
        <v>4</v>
      </c>
      <c r="K1464" s="49">
        <f t="shared" si="136"/>
        <v>2</v>
      </c>
    </row>
    <row r="1465" spans="1:11" x14ac:dyDescent="0.25">
      <c r="A1465" s="1" t="s">
        <v>1588</v>
      </c>
      <c r="B1465" s="42">
        <v>10041</v>
      </c>
      <c r="C1465" s="42">
        <v>10106</v>
      </c>
      <c r="D1465" s="42">
        <v>10030</v>
      </c>
      <c r="E1465" s="42">
        <v>10104</v>
      </c>
      <c r="F1465" s="49">
        <f t="shared" si="137"/>
        <v>0.75689672343392089</v>
      </c>
      <c r="G1465" s="49">
        <f t="shared" si="138"/>
        <v>0.62742754705706594</v>
      </c>
      <c r="H1465" s="49">
        <f t="shared" si="139"/>
        <v>0.82894736842105254</v>
      </c>
      <c r="I1465" s="49">
        <f t="shared" si="134"/>
        <v>4</v>
      </c>
      <c r="J1465" s="49">
        <f t="shared" si="135"/>
        <v>9</v>
      </c>
      <c r="K1465" s="49">
        <f t="shared" si="136"/>
        <v>3</v>
      </c>
    </row>
    <row r="1466" spans="1:11" x14ac:dyDescent="0.25">
      <c r="A1466" s="1" t="s">
        <v>1432</v>
      </c>
      <c r="B1466" s="42">
        <v>10089</v>
      </c>
      <c r="C1466" s="42">
        <v>10104</v>
      </c>
      <c r="D1466" s="42">
        <v>10035</v>
      </c>
      <c r="E1466" s="42">
        <v>10082</v>
      </c>
      <c r="F1466" s="49">
        <f t="shared" si="137"/>
        <v>0.68391317276241448</v>
      </c>
      <c r="G1466" s="49">
        <f t="shared" si="138"/>
        <v>-6.9382495787491325E-2</v>
      </c>
      <c r="H1466" s="49">
        <f t="shared" si="139"/>
        <v>0.10144927536231885</v>
      </c>
      <c r="I1466" s="49">
        <f t="shared" si="134"/>
        <v>3</v>
      </c>
      <c r="J1466" s="49">
        <f t="shared" si="135"/>
        <v>2</v>
      </c>
      <c r="K1466" s="49">
        <f t="shared" si="136"/>
        <v>2</v>
      </c>
    </row>
    <row r="1467" spans="1:11" x14ac:dyDescent="0.25">
      <c r="A1467" s="1" t="s">
        <v>1589</v>
      </c>
      <c r="B1467" s="42">
        <v>10084</v>
      </c>
      <c r="C1467" s="42">
        <v>10092</v>
      </c>
      <c r="D1467" s="42">
        <v>10046</v>
      </c>
      <c r="E1467" s="42">
        <v>10068</v>
      </c>
      <c r="F1467" s="49">
        <f t="shared" si="137"/>
        <v>0.45616818722729074</v>
      </c>
      <c r="G1467" s="49">
        <f t="shared" si="138"/>
        <v>-0.15866719555731854</v>
      </c>
      <c r="H1467" s="49">
        <f t="shared" si="139"/>
        <v>0.34782608695652178</v>
      </c>
      <c r="I1467" s="49">
        <f t="shared" si="134"/>
        <v>1</v>
      </c>
      <c r="J1467" s="49">
        <f t="shared" si="135"/>
        <v>4</v>
      </c>
      <c r="K1467" s="49">
        <f t="shared" si="136"/>
        <v>2</v>
      </c>
    </row>
    <row r="1468" spans="1:11" x14ac:dyDescent="0.25">
      <c r="A1468" s="1" t="s">
        <v>1590</v>
      </c>
      <c r="B1468" s="42">
        <v>10089</v>
      </c>
      <c r="C1468" s="42">
        <v>10141</v>
      </c>
      <c r="D1468" s="42">
        <v>10086</v>
      </c>
      <c r="E1468" s="42">
        <v>10125</v>
      </c>
      <c r="F1468" s="49">
        <f t="shared" si="137"/>
        <v>0.54514818118743191</v>
      </c>
      <c r="G1468" s="49">
        <f t="shared" si="138"/>
        <v>0.35682426404995543</v>
      </c>
      <c r="H1468" s="49">
        <f t="shared" si="139"/>
        <v>0.65454545454545454</v>
      </c>
      <c r="I1468" s="49">
        <f t="shared" si="134"/>
        <v>2</v>
      </c>
      <c r="J1468" s="49">
        <f t="shared" si="135"/>
        <v>7</v>
      </c>
      <c r="K1468" s="49">
        <f t="shared" si="136"/>
        <v>3</v>
      </c>
    </row>
    <row r="1469" spans="1:11" x14ac:dyDescent="0.25">
      <c r="A1469" s="1" t="s">
        <v>1508</v>
      </c>
      <c r="B1469" s="42">
        <v>10011</v>
      </c>
      <c r="C1469" s="42">
        <v>10041</v>
      </c>
      <c r="D1469" s="42">
        <v>10003</v>
      </c>
      <c r="E1469" s="42">
        <v>10021</v>
      </c>
      <c r="F1469" s="49">
        <f t="shared" si="137"/>
        <v>0.37958245929477574</v>
      </c>
      <c r="G1469" s="49">
        <f t="shared" si="138"/>
        <v>9.9890120867046253E-2</v>
      </c>
      <c r="H1469" s="49">
        <f t="shared" si="139"/>
        <v>0.26315789473684215</v>
      </c>
      <c r="I1469" s="49">
        <f t="shared" si="134"/>
        <v>1</v>
      </c>
      <c r="J1469" s="49">
        <f t="shared" si="135"/>
        <v>3</v>
      </c>
      <c r="K1469" s="49">
        <f t="shared" si="136"/>
        <v>2</v>
      </c>
    </row>
    <row r="1470" spans="1:11" x14ac:dyDescent="0.25">
      <c r="A1470" s="1" t="s">
        <v>1591</v>
      </c>
      <c r="B1470" s="42">
        <v>9924</v>
      </c>
      <c r="C1470" s="42">
        <v>10030</v>
      </c>
      <c r="D1470" s="42">
        <v>9918</v>
      </c>
      <c r="E1470" s="42">
        <v>10005</v>
      </c>
      <c r="F1470" s="49">
        <f t="shared" si="137"/>
        <v>1.128577186618299</v>
      </c>
      <c r="G1470" s="49">
        <f t="shared" si="138"/>
        <v>0.81620314389359139</v>
      </c>
      <c r="H1470" s="49">
        <f t="shared" si="139"/>
        <v>0.72321428571428581</v>
      </c>
      <c r="I1470" s="49">
        <f t="shared" si="134"/>
        <v>7</v>
      </c>
      <c r="J1470" s="49">
        <f t="shared" si="135"/>
        <v>8</v>
      </c>
      <c r="K1470" s="49">
        <f t="shared" si="136"/>
        <v>4</v>
      </c>
    </row>
    <row r="1471" spans="1:11" x14ac:dyDescent="0.25">
      <c r="A1471" s="1" t="s">
        <v>1509</v>
      </c>
      <c r="B1471" s="42">
        <v>9925</v>
      </c>
      <c r="C1471" s="42">
        <v>9954</v>
      </c>
      <c r="D1471" s="42">
        <v>9900</v>
      </c>
      <c r="E1471" s="42">
        <v>9909</v>
      </c>
      <c r="F1471" s="49">
        <f t="shared" si="137"/>
        <v>0.54408060453400509</v>
      </c>
      <c r="G1471" s="49">
        <f t="shared" si="138"/>
        <v>-0.16120906801007556</v>
      </c>
      <c r="H1471" s="49">
        <f t="shared" si="139"/>
        <v>0.29629629629629628</v>
      </c>
      <c r="I1471" s="49">
        <f t="shared" si="134"/>
        <v>2</v>
      </c>
      <c r="J1471" s="49">
        <f t="shared" si="135"/>
        <v>3</v>
      </c>
      <c r="K1471" s="49">
        <f t="shared" si="136"/>
        <v>2</v>
      </c>
    </row>
    <row r="1472" spans="1:11" x14ac:dyDescent="0.25">
      <c r="A1472" s="1" t="s">
        <v>1510</v>
      </c>
      <c r="B1472" s="42">
        <v>9978</v>
      </c>
      <c r="C1472" s="42">
        <v>9984</v>
      </c>
      <c r="D1472" s="42">
        <v>9927</v>
      </c>
      <c r="E1472" s="42">
        <v>9960</v>
      </c>
      <c r="F1472" s="49">
        <f t="shared" si="137"/>
        <v>0.57125676488274202</v>
      </c>
      <c r="G1472" s="49">
        <f t="shared" si="138"/>
        <v>-0.18039687312086591</v>
      </c>
      <c r="H1472" s="49">
        <f t="shared" si="139"/>
        <v>0.31578947368421056</v>
      </c>
      <c r="I1472" s="49">
        <f t="shared" si="134"/>
        <v>2</v>
      </c>
      <c r="J1472" s="49">
        <f t="shared" si="135"/>
        <v>4</v>
      </c>
      <c r="K1472" s="49">
        <f t="shared" si="136"/>
        <v>2</v>
      </c>
    </row>
    <row r="1473" spans="1:11" x14ac:dyDescent="0.25">
      <c r="A1473" s="1" t="s">
        <v>1592</v>
      </c>
      <c r="B1473" s="42">
        <v>9971</v>
      </c>
      <c r="C1473" s="42">
        <v>10039</v>
      </c>
      <c r="D1473" s="42">
        <v>9970</v>
      </c>
      <c r="E1473" s="42">
        <v>10022</v>
      </c>
      <c r="F1473" s="49">
        <f t="shared" si="137"/>
        <v>0.69200681977735434</v>
      </c>
      <c r="G1473" s="49">
        <f t="shared" si="138"/>
        <v>0.51148330157456623</v>
      </c>
      <c r="H1473" s="49">
        <f t="shared" si="139"/>
        <v>0.73913043478260865</v>
      </c>
      <c r="I1473" s="49">
        <f t="shared" si="134"/>
        <v>4</v>
      </c>
      <c r="J1473" s="49">
        <f t="shared" si="135"/>
        <v>8</v>
      </c>
      <c r="K1473" s="49">
        <f t="shared" si="136"/>
        <v>3</v>
      </c>
    </row>
    <row r="1474" spans="1:11" x14ac:dyDescent="0.25">
      <c r="A1474" s="1" t="s">
        <v>1593</v>
      </c>
      <c r="B1474" s="42">
        <v>9863</v>
      </c>
      <c r="C1474" s="42">
        <v>9924</v>
      </c>
      <c r="D1474" s="42">
        <v>9855</v>
      </c>
      <c r="E1474" s="42">
        <v>9918</v>
      </c>
      <c r="F1474" s="49">
        <f t="shared" si="137"/>
        <v>0.69958430497820134</v>
      </c>
      <c r="G1474" s="49">
        <f t="shared" si="138"/>
        <v>0.5576396633884213</v>
      </c>
      <c r="H1474" s="49">
        <f t="shared" si="139"/>
        <v>0.79710144927536219</v>
      </c>
      <c r="I1474" s="49">
        <f t="shared" si="134"/>
        <v>4</v>
      </c>
      <c r="J1474" s="49">
        <f t="shared" si="135"/>
        <v>8</v>
      </c>
      <c r="K1474" s="49">
        <f t="shared" si="136"/>
        <v>3</v>
      </c>
    </row>
    <row r="1475" spans="1:11" x14ac:dyDescent="0.25">
      <c r="A1475" s="1" t="s">
        <v>1511</v>
      </c>
      <c r="B1475" s="42">
        <v>9819</v>
      </c>
      <c r="C1475" s="42">
        <v>9859</v>
      </c>
      <c r="D1475" s="42">
        <v>9798</v>
      </c>
      <c r="E1475" s="42">
        <v>9836</v>
      </c>
      <c r="F1475" s="49">
        <f t="shared" si="137"/>
        <v>0.62124452591913637</v>
      </c>
      <c r="G1475" s="49">
        <f t="shared" si="138"/>
        <v>0.17313372033811997</v>
      </c>
      <c r="H1475" s="49">
        <f t="shared" si="139"/>
        <v>0.27868852459016391</v>
      </c>
      <c r="I1475" s="49">
        <f t="shared" ref="I1475:I1490" si="140">VLOOKUP(_xlfn.PERCENTRANK.EXC(F$4:F$1200,F1475),$M$4:$O$13,3,TRUE)</f>
        <v>3</v>
      </c>
      <c r="J1475" s="49">
        <f t="shared" ref="J1475:J1490" si="141">VLOOKUP(H1475,$M$17:$O$26,3,TRUE)</f>
        <v>3</v>
      </c>
      <c r="K1475" s="49">
        <f t="shared" ref="K1475:K1490" si="142">IF(I1475&gt;=$O$3,IF(J1475&gt;=$O$16,4,1),IF(J1475&gt;=$O$16,3,2))</f>
        <v>2</v>
      </c>
    </row>
    <row r="1476" spans="1:11" x14ac:dyDescent="0.25">
      <c r="A1476" s="1" t="s">
        <v>1594</v>
      </c>
      <c r="B1476" s="42">
        <v>9851</v>
      </c>
      <c r="C1476" s="42">
        <v>9872</v>
      </c>
      <c r="D1476" s="42">
        <v>9795</v>
      </c>
      <c r="E1476" s="42">
        <v>9806</v>
      </c>
      <c r="F1476" s="49">
        <f t="shared" ref="F1476:F1490" si="143">ABS(C1476-D1476)/B1476*100</f>
        <v>0.78164653334686829</v>
      </c>
      <c r="G1476" s="49">
        <f t="shared" ref="G1476:G1490" si="144">(E1476-B1476)/B1476*100</f>
        <v>-0.4568064155923256</v>
      </c>
      <c r="H1476" s="49">
        <f t="shared" ref="H1476:H1490" si="145">ABS(G1476/F1476)</f>
        <v>0.58441558441558439</v>
      </c>
      <c r="I1476" s="49">
        <f t="shared" si="140"/>
        <v>5</v>
      </c>
      <c r="J1476" s="49">
        <f t="shared" si="141"/>
        <v>6</v>
      </c>
      <c r="K1476" s="49">
        <f t="shared" si="142"/>
        <v>2</v>
      </c>
    </row>
    <row r="1477" spans="1:11" x14ac:dyDescent="0.25">
      <c r="A1477" s="1" t="s">
        <v>1512</v>
      </c>
      <c r="B1477" s="42">
        <v>9869</v>
      </c>
      <c r="C1477" s="42">
        <v>9888</v>
      </c>
      <c r="D1477" s="42">
        <v>9848</v>
      </c>
      <c r="E1477" s="42">
        <v>9871</v>
      </c>
      <c r="F1477" s="49">
        <f t="shared" si="143"/>
        <v>0.40530955517276318</v>
      </c>
      <c r="G1477" s="49">
        <f t="shared" si="144"/>
        <v>2.026547775863816E-2</v>
      </c>
      <c r="H1477" s="49">
        <f t="shared" si="145"/>
        <v>0.05</v>
      </c>
      <c r="I1477" s="49">
        <f t="shared" si="140"/>
        <v>1</v>
      </c>
      <c r="J1477" s="49">
        <f t="shared" si="141"/>
        <v>1</v>
      </c>
      <c r="K1477" s="49">
        <f t="shared" si="142"/>
        <v>2</v>
      </c>
    </row>
    <row r="1478" spans="1:11" x14ac:dyDescent="0.25">
      <c r="A1478" s="1" t="s">
        <v>1595</v>
      </c>
      <c r="B1478" s="42">
        <v>9821</v>
      </c>
      <c r="C1478" s="42">
        <v>9922</v>
      </c>
      <c r="D1478" s="42">
        <v>9817</v>
      </c>
      <c r="E1478" s="42">
        <v>9898</v>
      </c>
      <c r="F1478" s="49">
        <f t="shared" si="143"/>
        <v>1.0691375623663579</v>
      </c>
      <c r="G1478" s="49">
        <f t="shared" si="144"/>
        <v>0.78403421240199578</v>
      </c>
      <c r="H1478" s="49">
        <f t="shared" si="145"/>
        <v>0.73333333333333328</v>
      </c>
      <c r="I1478" s="49">
        <f t="shared" si="140"/>
        <v>6</v>
      </c>
      <c r="J1478" s="49">
        <f t="shared" si="141"/>
        <v>8</v>
      </c>
      <c r="K1478" s="49">
        <f t="shared" si="142"/>
        <v>4</v>
      </c>
    </row>
    <row r="1479" spans="1:11" x14ac:dyDescent="0.25">
      <c r="A1479" s="1" t="s">
        <v>1513</v>
      </c>
      <c r="B1479" s="42">
        <v>9733</v>
      </c>
      <c r="C1479" s="42">
        <v>9851</v>
      </c>
      <c r="D1479" s="42">
        <v>9732</v>
      </c>
      <c r="E1479" s="42">
        <v>9819</v>
      </c>
      <c r="F1479" s="49">
        <f t="shared" si="143"/>
        <v>1.2226446111168192</v>
      </c>
      <c r="G1479" s="49">
        <f t="shared" si="144"/>
        <v>0.88359190383232311</v>
      </c>
      <c r="H1479" s="49">
        <f t="shared" si="145"/>
        <v>0.72268907563025209</v>
      </c>
      <c r="I1479" s="49">
        <f t="shared" si="140"/>
        <v>7</v>
      </c>
      <c r="J1479" s="49">
        <f t="shared" si="141"/>
        <v>8</v>
      </c>
      <c r="K1479" s="49">
        <f t="shared" si="142"/>
        <v>4</v>
      </c>
    </row>
    <row r="1480" spans="1:11" x14ac:dyDescent="0.25">
      <c r="A1480" s="1" t="s">
        <v>1596</v>
      </c>
      <c r="B1480" s="42">
        <v>9773</v>
      </c>
      <c r="C1480" s="42">
        <v>9806</v>
      </c>
      <c r="D1480" s="42">
        <v>9761</v>
      </c>
      <c r="E1480" s="42">
        <v>9795</v>
      </c>
      <c r="F1480" s="49">
        <f t="shared" si="143"/>
        <v>0.46045226644837822</v>
      </c>
      <c r="G1480" s="49">
        <f t="shared" si="144"/>
        <v>0.22510999693031825</v>
      </c>
      <c r="H1480" s="49">
        <f t="shared" si="145"/>
        <v>0.48888888888888887</v>
      </c>
      <c r="I1480" s="49">
        <f t="shared" si="140"/>
        <v>1</v>
      </c>
      <c r="J1480" s="49">
        <f t="shared" si="141"/>
        <v>5</v>
      </c>
      <c r="K1480" s="49">
        <f t="shared" si="142"/>
        <v>2</v>
      </c>
    </row>
    <row r="1481" spans="1:11" x14ac:dyDescent="0.25">
      <c r="A1481" s="1" t="s">
        <v>1597</v>
      </c>
      <c r="B1481" s="42">
        <v>9805</v>
      </c>
      <c r="C1481" s="42">
        <v>9813</v>
      </c>
      <c r="D1481" s="42">
        <v>9769</v>
      </c>
      <c r="E1481" s="42">
        <v>9798</v>
      </c>
      <c r="F1481" s="49">
        <f t="shared" si="143"/>
        <v>0.44875063742988269</v>
      </c>
      <c r="G1481" s="49">
        <f t="shared" si="144"/>
        <v>-7.1392146863844971E-2</v>
      </c>
      <c r="H1481" s="49">
        <f t="shared" si="145"/>
        <v>0.15909090909090909</v>
      </c>
      <c r="I1481" s="49">
        <f t="shared" si="140"/>
        <v>1</v>
      </c>
      <c r="J1481" s="49">
        <f t="shared" si="141"/>
        <v>2</v>
      </c>
      <c r="K1481" s="49">
        <f t="shared" si="142"/>
        <v>2</v>
      </c>
    </row>
    <row r="1482" spans="1:11" x14ac:dyDescent="0.25">
      <c r="A1482" s="1" t="s">
        <v>1514</v>
      </c>
      <c r="B1482" s="42">
        <v>9691</v>
      </c>
      <c r="C1482" s="42">
        <v>9720</v>
      </c>
      <c r="D1482" s="42">
        <v>9676</v>
      </c>
      <c r="E1482" s="42">
        <v>9693</v>
      </c>
      <c r="F1482" s="49">
        <f t="shared" si="143"/>
        <v>0.45402951191827468</v>
      </c>
      <c r="G1482" s="49">
        <f t="shared" si="144"/>
        <v>2.0637705087194303E-2</v>
      </c>
      <c r="H1482" s="49">
        <f t="shared" si="145"/>
        <v>4.5454545454545456E-2</v>
      </c>
      <c r="I1482" s="49">
        <f t="shared" si="140"/>
        <v>1</v>
      </c>
      <c r="J1482" s="49">
        <f t="shared" si="141"/>
        <v>1</v>
      </c>
      <c r="K1482" s="49">
        <f t="shared" si="142"/>
        <v>2</v>
      </c>
    </row>
    <row r="1483" spans="1:11" x14ac:dyDescent="0.25">
      <c r="A1483" s="1" t="s">
        <v>1598</v>
      </c>
      <c r="B1483" s="42">
        <v>9758</v>
      </c>
      <c r="C1483" s="42">
        <v>9779</v>
      </c>
      <c r="D1483" s="42">
        <v>9732</v>
      </c>
      <c r="E1483" s="42">
        <v>9768</v>
      </c>
      <c r="F1483" s="49">
        <f t="shared" si="143"/>
        <v>0.48165607706497232</v>
      </c>
      <c r="G1483" s="49">
        <f t="shared" si="144"/>
        <v>0.10248001639680263</v>
      </c>
      <c r="H1483" s="49">
        <f t="shared" si="145"/>
        <v>0.21276595744680851</v>
      </c>
      <c r="I1483" s="49">
        <f t="shared" si="140"/>
        <v>2</v>
      </c>
      <c r="J1483" s="49">
        <f t="shared" si="141"/>
        <v>3</v>
      </c>
      <c r="K1483" s="49">
        <f t="shared" si="142"/>
        <v>2</v>
      </c>
    </row>
    <row r="1484" spans="1:11" x14ac:dyDescent="0.25">
      <c r="A1484" s="1" t="s">
        <v>1515</v>
      </c>
      <c r="B1484" s="42">
        <v>9692</v>
      </c>
      <c r="C1484" s="42">
        <v>9781</v>
      </c>
      <c r="D1484" s="42">
        <v>9687</v>
      </c>
      <c r="E1484" s="42">
        <v>9775</v>
      </c>
      <c r="F1484" s="49">
        <f t="shared" si="143"/>
        <v>0.96987205943045807</v>
      </c>
      <c r="G1484" s="49">
        <f t="shared" si="144"/>
        <v>0.85637639290136203</v>
      </c>
      <c r="H1484" s="49">
        <f t="shared" si="145"/>
        <v>0.88297872340425543</v>
      </c>
      <c r="I1484" s="49">
        <f t="shared" si="140"/>
        <v>5</v>
      </c>
      <c r="J1484" s="49">
        <f t="shared" si="141"/>
        <v>9</v>
      </c>
      <c r="K1484" s="49">
        <f t="shared" si="142"/>
        <v>3</v>
      </c>
    </row>
    <row r="1485" spans="1:11" x14ac:dyDescent="0.25">
      <c r="A1485" s="1" t="s">
        <v>1599</v>
      </c>
      <c r="B1485" s="42">
        <v>9684</v>
      </c>
      <c r="C1485" s="42">
        <v>9749</v>
      </c>
      <c r="D1485" s="42">
        <v>9682</v>
      </c>
      <c r="E1485" s="42">
        <v>9732</v>
      </c>
      <c r="F1485" s="49">
        <f t="shared" si="143"/>
        <v>0.69186286658405616</v>
      </c>
      <c r="G1485" s="49">
        <f t="shared" si="144"/>
        <v>0.49566294919454773</v>
      </c>
      <c r="H1485" s="49">
        <f t="shared" si="145"/>
        <v>0.71641791044776126</v>
      </c>
      <c r="I1485" s="49">
        <f t="shared" si="140"/>
        <v>4</v>
      </c>
      <c r="J1485" s="49">
        <f t="shared" si="141"/>
        <v>8</v>
      </c>
      <c r="K1485" s="49">
        <f t="shared" si="142"/>
        <v>3</v>
      </c>
    </row>
    <row r="1486" spans="1:11" x14ac:dyDescent="0.25">
      <c r="A1486" s="1" t="s">
        <v>1600</v>
      </c>
      <c r="B1486" s="42">
        <v>9560</v>
      </c>
      <c r="C1486" s="42">
        <v>9615</v>
      </c>
      <c r="D1486" s="42">
        <v>9551</v>
      </c>
      <c r="E1486" s="42">
        <v>9605</v>
      </c>
      <c r="F1486" s="49">
        <f t="shared" si="143"/>
        <v>0.66945606694560666</v>
      </c>
      <c r="G1486" s="49">
        <f t="shared" si="144"/>
        <v>0.47071129707112974</v>
      </c>
      <c r="H1486" s="49">
        <f t="shared" si="145"/>
        <v>0.70312500000000011</v>
      </c>
      <c r="I1486" s="49">
        <f t="shared" si="140"/>
        <v>3</v>
      </c>
      <c r="J1486" s="49">
        <f t="shared" si="141"/>
        <v>8</v>
      </c>
      <c r="K1486" s="49">
        <f t="shared" si="142"/>
        <v>3</v>
      </c>
    </row>
    <row r="1487" spans="1:11" x14ac:dyDescent="0.25">
      <c r="A1487" s="1" t="s">
        <v>1516</v>
      </c>
      <c r="B1487" s="42">
        <v>9568</v>
      </c>
      <c r="C1487" s="42">
        <v>9632</v>
      </c>
      <c r="D1487" s="42">
        <v>9548</v>
      </c>
      <c r="E1487" s="42">
        <v>9603</v>
      </c>
      <c r="F1487" s="49">
        <f t="shared" si="143"/>
        <v>0.87792642140468224</v>
      </c>
      <c r="G1487" s="49">
        <f t="shared" si="144"/>
        <v>0.36580267558528429</v>
      </c>
      <c r="H1487" s="49">
        <f t="shared" si="145"/>
        <v>0.41666666666666669</v>
      </c>
      <c r="I1487" s="49">
        <f t="shared" si="140"/>
        <v>5</v>
      </c>
      <c r="J1487" s="49">
        <f t="shared" si="141"/>
        <v>5</v>
      </c>
      <c r="K1487" s="49">
        <f t="shared" si="142"/>
        <v>2</v>
      </c>
    </row>
    <row r="1488" spans="1:11" x14ac:dyDescent="0.25">
      <c r="A1488" s="1" t="s">
        <v>1601</v>
      </c>
      <c r="B1488" s="42">
        <v>9387</v>
      </c>
      <c r="C1488" s="42">
        <v>9500</v>
      </c>
      <c r="D1488" s="42">
        <v>9373</v>
      </c>
      <c r="E1488" s="42">
        <v>9496</v>
      </c>
      <c r="F1488" s="49">
        <f t="shared" si="143"/>
        <v>1.3529349099818899</v>
      </c>
      <c r="G1488" s="49">
        <f t="shared" si="144"/>
        <v>1.1611803558112284</v>
      </c>
      <c r="H1488" s="49">
        <f t="shared" si="145"/>
        <v>0.8582677165354331</v>
      </c>
      <c r="I1488" s="49">
        <f t="shared" si="140"/>
        <v>8</v>
      </c>
      <c r="J1488" s="49">
        <f t="shared" si="141"/>
        <v>9</v>
      </c>
      <c r="K1488" s="49">
        <f t="shared" si="142"/>
        <v>4</v>
      </c>
    </row>
    <row r="1489" spans="1:11" x14ac:dyDescent="0.25">
      <c r="A1489" s="1" t="s">
        <v>1517</v>
      </c>
      <c r="B1489" s="42">
        <v>9449</v>
      </c>
      <c r="C1489" s="42">
        <v>9475</v>
      </c>
      <c r="D1489" s="42">
        <v>9359</v>
      </c>
      <c r="E1489" s="42">
        <v>9369</v>
      </c>
      <c r="F1489" s="49">
        <f t="shared" si="143"/>
        <v>1.2276431368398772</v>
      </c>
      <c r="G1489" s="49">
        <f t="shared" si="144"/>
        <v>-0.84665043919991534</v>
      </c>
      <c r="H1489" s="49">
        <f t="shared" si="145"/>
        <v>0.68965517241379315</v>
      </c>
      <c r="I1489" s="49">
        <f t="shared" si="140"/>
        <v>7</v>
      </c>
      <c r="J1489" s="49">
        <f t="shared" si="141"/>
        <v>7</v>
      </c>
      <c r="K1489" s="49">
        <f t="shared" si="142"/>
        <v>4</v>
      </c>
    </row>
    <row r="1490" spans="1:11" x14ac:dyDescent="0.25">
      <c r="A1490" s="1" t="s">
        <v>1518</v>
      </c>
      <c r="B1490" s="42">
        <v>9528</v>
      </c>
      <c r="C1490" s="42">
        <v>9590</v>
      </c>
      <c r="D1490" s="42">
        <v>9472</v>
      </c>
      <c r="E1490" s="42">
        <v>9571</v>
      </c>
      <c r="F1490" s="49">
        <f t="shared" si="143"/>
        <v>1.2384550797649034</v>
      </c>
      <c r="G1490" s="49">
        <f t="shared" si="144"/>
        <v>0.45130142737195633</v>
      </c>
      <c r="H1490" s="49">
        <f t="shared" si="145"/>
        <v>0.36440677966101692</v>
      </c>
      <c r="I1490" s="49">
        <f t="shared" si="140"/>
        <v>7</v>
      </c>
      <c r="J1490" s="49">
        <f t="shared" si="141"/>
        <v>4</v>
      </c>
      <c r="K1490" s="49">
        <f t="shared" si="142"/>
        <v>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7FB5F-F08D-417B-B9C0-CECB84066423}">
  <dimension ref="A1:T5054"/>
  <sheetViews>
    <sheetView topLeftCell="E1" workbookViewId="0">
      <selection activeCell="G3" sqref="G3:G1490"/>
    </sheetView>
  </sheetViews>
  <sheetFormatPr defaultRowHeight="16.5" x14ac:dyDescent="0.25"/>
  <cols>
    <col min="1" max="1" width="15.625" style="2" customWidth="1"/>
    <col min="2" max="2" width="18.5" style="9" customWidth="1"/>
    <col min="3" max="3" width="24.75" style="9" customWidth="1"/>
    <col min="4" max="4" width="17.5" style="31" customWidth="1"/>
    <col min="5" max="5" width="17.25" style="31" customWidth="1"/>
    <col min="6" max="6" width="17.25" style="66" customWidth="1"/>
    <col min="7" max="7" width="20.625" style="40" customWidth="1"/>
    <col min="8" max="8" width="14.75" style="2" customWidth="1"/>
    <col min="9" max="9" width="13.875" style="2" customWidth="1"/>
    <col min="10" max="11" width="9" style="2"/>
    <col min="12" max="12" width="13.875" style="3" bestFit="1" customWidth="1"/>
    <col min="13" max="13" width="12.625" style="3" bestFit="1" customWidth="1"/>
    <col min="14" max="14" width="11.75" style="3" bestFit="1" customWidth="1"/>
    <col min="15" max="16" width="11.25" style="3" bestFit="1" customWidth="1"/>
    <col min="17" max="17" width="21.375" style="3" bestFit="1" customWidth="1"/>
    <col min="18" max="16384" width="9" style="6"/>
  </cols>
  <sheetData>
    <row r="1" spans="1:20" x14ac:dyDescent="0.25">
      <c r="A1" s="15"/>
      <c r="B1" s="15" t="s">
        <v>1391</v>
      </c>
      <c r="C1" s="9" t="s">
        <v>1433</v>
      </c>
      <c r="D1" s="31" t="s">
        <v>1603</v>
      </c>
      <c r="E1" s="31" t="s">
        <v>1445</v>
      </c>
      <c r="F1" s="66" t="s">
        <v>1602</v>
      </c>
      <c r="G1" s="41" t="s">
        <v>40</v>
      </c>
    </row>
    <row r="2" spans="1:20" x14ac:dyDescent="0.25">
      <c r="A2" s="17" t="s">
        <v>23</v>
      </c>
      <c r="B2" s="9" t="s">
        <v>24</v>
      </c>
      <c r="C2" s="31" t="s">
        <v>24</v>
      </c>
      <c r="D2" s="31" t="s">
        <v>24</v>
      </c>
      <c r="E2" s="31" t="s">
        <v>24</v>
      </c>
      <c r="F2" s="66" t="s">
        <v>24</v>
      </c>
      <c r="G2" s="40" t="s">
        <v>24</v>
      </c>
      <c r="H2" s="2" t="s">
        <v>9</v>
      </c>
      <c r="I2" s="2" t="s">
        <v>10</v>
      </c>
      <c r="J2" s="2" t="s">
        <v>11</v>
      </c>
    </row>
    <row r="3" spans="1:20" x14ac:dyDescent="0.25">
      <c r="A3" s="32" t="s">
        <v>1519</v>
      </c>
      <c r="B3" s="9">
        <f>_xlfn.IFNA(VLOOKUP(A3,'Trend Strategy'!$A$1:$B$1000,2,FALSE),0)</f>
        <v>0</v>
      </c>
      <c r="C3" s="31">
        <f>_xlfn.IFNA(VLOOKUP(A3,'ADX Strategy'!$A$2:$B$1000,2,FALSE),0)</f>
        <v>0</v>
      </c>
      <c r="D3" s="31">
        <f>_xlfn.IFNA(VLOOKUP(A3,'TXFN0002 Strategy'!$A$2:$B$1000,2,FALSE),0)</f>
        <v>0</v>
      </c>
      <c r="E3" s="31">
        <f>_xlfn.IFNA(VLOOKUP(A3,'TripleEMA Strategy'!$A$2:$B$1000,2,FALSE),0)</f>
        <v>0</v>
      </c>
      <c r="F3" s="66">
        <f>_xlfn.IFNA(VLOOKUP(A3,'TXFN0001 Strategy'!$A$1:$B$1000,2,FALSE),0)</f>
        <v>0</v>
      </c>
      <c r="G3" s="40">
        <f>AVERAGE(B3:F3)</f>
        <v>0</v>
      </c>
      <c r="H3" s="2">
        <f>VLOOKUP($A3,級距!$A:$K,9,FALSE)</f>
        <v>8</v>
      </c>
      <c r="I3" s="2">
        <f>VLOOKUP($A3,級距!$A:$K,10,FALSE)</f>
        <v>7</v>
      </c>
      <c r="J3" s="2">
        <f>VLOOKUP($A3,級距!$A:$K,11,FALSE)</f>
        <v>4</v>
      </c>
      <c r="K3" s="2">
        <f>_xlfn.IFNA(J3,0)</f>
        <v>4</v>
      </c>
      <c r="L3" s="21" t="s">
        <v>12</v>
      </c>
      <c r="M3" s="4">
        <f>MAX(G3:G1310)</f>
        <v>343512.30399999995</v>
      </c>
      <c r="N3" s="35">
        <f>ABS(M3/M4)</f>
        <v>4.5178766303755404</v>
      </c>
      <c r="O3" s="21"/>
      <c r="P3" s="21"/>
      <c r="T3" s="7"/>
    </row>
    <row r="4" spans="1:20" x14ac:dyDescent="0.25">
      <c r="A4" s="32" t="s">
        <v>1520</v>
      </c>
      <c r="B4" s="31">
        <f>_xlfn.IFNA(VLOOKUP(A4,'Trend Strategy'!$A$1:$B$1000,2,FALSE),0)</f>
        <v>0</v>
      </c>
      <c r="C4" s="31">
        <f>_xlfn.IFNA(VLOOKUP(A4,'ADX Strategy'!$A$2:$B$1000,2,FALSE),0)</f>
        <v>0</v>
      </c>
      <c r="D4" s="31">
        <f>_xlfn.IFNA(VLOOKUP(A4,'TXFN0002 Strategy'!$A$2:$B$1000,2,FALSE),0)</f>
        <v>0</v>
      </c>
      <c r="E4" s="66">
        <f>_xlfn.IFNA(VLOOKUP(A4,'TripleEMA Strategy'!$A$2:$B$1000,2,FALSE),0)</f>
        <v>0</v>
      </c>
      <c r="F4" s="66">
        <f>_xlfn.IFNA(VLOOKUP(A4,'TXFN0001 Strategy'!$A$1:$B$1000,2,FALSE),0)</f>
        <v>0</v>
      </c>
      <c r="G4" s="40">
        <f t="shared" ref="G4:G67" si="0">AVERAGE(B4:F4)</f>
        <v>0</v>
      </c>
      <c r="H4" s="2">
        <f>VLOOKUP($A4,級距!$A:$K,9,FALSE)</f>
        <v>8</v>
      </c>
      <c r="I4" s="2">
        <f>VLOOKUP($A4,級距!$A:$K,10,FALSE)</f>
        <v>1</v>
      </c>
      <c r="J4" s="2">
        <f>VLOOKUP($A4,級距!$A:$K,11,FALSE)</f>
        <v>1</v>
      </c>
      <c r="K4" s="17">
        <f t="shared" ref="K4:K67" si="1">_xlfn.IFNA(J4,0)</f>
        <v>1</v>
      </c>
      <c r="L4" s="21" t="s">
        <v>13</v>
      </c>
      <c r="M4" s="4">
        <f>MIN(G3:G1310)</f>
        <v>-76034.016000000003</v>
      </c>
      <c r="N4" s="21"/>
      <c r="O4" s="21"/>
      <c r="P4" s="21"/>
    </row>
    <row r="5" spans="1:20" x14ac:dyDescent="0.25">
      <c r="A5" s="32" t="s">
        <v>1476</v>
      </c>
      <c r="B5" s="31">
        <f>_xlfn.IFNA(VLOOKUP(A5,'Trend Strategy'!$A$1:$B$1000,2,FALSE),0)</f>
        <v>0</v>
      </c>
      <c r="C5" s="31">
        <f>_xlfn.IFNA(VLOOKUP(A5,'ADX Strategy'!$A$2:$B$1000,2,FALSE),0)</f>
        <v>0</v>
      </c>
      <c r="D5" s="31">
        <f>_xlfn.IFNA(VLOOKUP(A5,'TXFN0002 Strategy'!$A$2:$B$1000,2,FALSE),0)</f>
        <v>92486.28</v>
      </c>
      <c r="E5" s="66">
        <f>_xlfn.IFNA(VLOOKUP(A5,'TripleEMA Strategy'!$A$2:$B$1000,2,FALSE),0)</f>
        <v>0</v>
      </c>
      <c r="F5" s="66">
        <f>_xlfn.IFNA(VLOOKUP(A5,'TXFN0001 Strategy'!$A$1:$B$1000,2,FALSE),0)</f>
        <v>86128.38</v>
      </c>
      <c r="G5" s="40">
        <f t="shared" si="0"/>
        <v>35722.932000000001</v>
      </c>
      <c r="H5" s="2">
        <f>VLOOKUP($A5,級距!$A:$K,9,FALSE)</f>
        <v>10</v>
      </c>
      <c r="I5" s="2">
        <f>VLOOKUP($A5,級距!$A:$K,10,FALSE)</f>
        <v>6</v>
      </c>
      <c r="J5" s="2">
        <f>VLOOKUP($A5,級距!$A:$K,11,FALSE)</f>
        <v>1</v>
      </c>
      <c r="K5" s="17">
        <f t="shared" si="1"/>
        <v>1</v>
      </c>
      <c r="L5" s="21" t="s">
        <v>11</v>
      </c>
      <c r="M5" s="21">
        <v>1</v>
      </c>
      <c r="N5" s="21">
        <v>2</v>
      </c>
      <c r="O5" s="21">
        <v>3</v>
      </c>
      <c r="P5" s="21">
        <v>4</v>
      </c>
      <c r="Q5" s="19" t="s">
        <v>21</v>
      </c>
    </row>
    <row r="6" spans="1:20" x14ac:dyDescent="0.25">
      <c r="A6" s="32" t="s">
        <v>1477</v>
      </c>
      <c r="B6" s="31">
        <f>_xlfn.IFNA(VLOOKUP(A6,'Trend Strategy'!$A$1:$B$1000,2,FALSE),0)</f>
        <v>0</v>
      </c>
      <c r="C6" s="31">
        <f>_xlfn.IFNA(VLOOKUP(A6,'ADX Strategy'!$A$2:$B$1000,2,FALSE),0)</f>
        <v>0</v>
      </c>
      <c r="D6" s="31">
        <f>_xlfn.IFNA(VLOOKUP(A6,'TXFN0002 Strategy'!$A$2:$B$1000,2,FALSE),0)</f>
        <v>-95639.14</v>
      </c>
      <c r="E6" s="66">
        <f>_xlfn.IFNA(VLOOKUP(A6,'TripleEMA Strategy'!$A$2:$B$1000,2,FALSE),0)</f>
        <v>0</v>
      </c>
      <c r="F6" s="66">
        <f>_xlfn.IFNA(VLOOKUP(A6,'TXFN0001 Strategy'!$A$1:$B$1000,2,FALSE),0)</f>
        <v>-14323.31</v>
      </c>
      <c r="G6" s="40">
        <f t="shared" si="0"/>
        <v>-21992.489999999998</v>
      </c>
      <c r="H6" s="2">
        <f>VLOOKUP($A6,級距!$A:$K,9,FALSE)</f>
        <v>9</v>
      </c>
      <c r="I6" s="2">
        <f>VLOOKUP($A6,級距!$A:$K,10,FALSE)</f>
        <v>3</v>
      </c>
      <c r="J6" s="2">
        <f>VLOOKUP($A6,級距!$A:$K,11,FALSE)</f>
        <v>1</v>
      </c>
      <c r="K6" s="17">
        <f t="shared" si="1"/>
        <v>1</v>
      </c>
      <c r="L6" s="21" t="s">
        <v>14</v>
      </c>
      <c r="M6" s="22">
        <f>COUNTIFS($J$3:$J$1310,M$5,$G$3:$G$1310,"&lt;&gt;0")/COUNTIF(G3:G1310,"&lt;&gt;0")</f>
        <v>0.20124804992199688</v>
      </c>
      <c r="N6" s="22">
        <f>COUNTIFS($J$3:$J$1310,N$5,G3:G1310,"&lt;&gt;0")/COUNTIF(G3:G1310,"&lt;&gt;0")</f>
        <v>0.43681747269890797</v>
      </c>
      <c r="O6" s="22">
        <f>COUNTIFS($J$3:$J$1310,O$5,G3:G1310,"&lt;&gt;0")/COUNTIF(G3:G1310,"&lt;&gt;0")</f>
        <v>0.17784711388455537</v>
      </c>
      <c r="P6" s="22">
        <f>COUNTIFS($J$3:$J$1310,P$5,G3:G1310,"&lt;&gt;0")/COUNTIF(G3:G1310,"&lt;&gt;0")</f>
        <v>0.18408736349453977</v>
      </c>
    </row>
    <row r="7" spans="1:20" x14ac:dyDescent="0.25">
      <c r="A7" s="32" t="s">
        <v>1521</v>
      </c>
      <c r="B7" s="31">
        <f>_xlfn.IFNA(VLOOKUP(A7,'Trend Strategy'!$A$1:$B$1000,2,FALSE),0)</f>
        <v>0</v>
      </c>
      <c r="C7" s="31">
        <f>_xlfn.IFNA(VLOOKUP(A7,'ADX Strategy'!$A$2:$B$1000,2,FALSE),0)</f>
        <v>0</v>
      </c>
      <c r="D7" s="31">
        <f>_xlfn.IFNA(VLOOKUP(A7,'TXFN0002 Strategy'!$A$2:$B$1000,2,FALSE),0)</f>
        <v>27699.91</v>
      </c>
      <c r="E7" s="66">
        <f>_xlfn.IFNA(VLOOKUP(A7,'TripleEMA Strategy'!$A$2:$B$1000,2,FALSE),0)</f>
        <v>0</v>
      </c>
      <c r="F7" s="66">
        <f>_xlfn.IFNA(VLOOKUP(A7,'TXFN0001 Strategy'!$A$1:$B$1000,2,FALSE),0)</f>
        <v>0</v>
      </c>
      <c r="G7" s="40">
        <f t="shared" si="0"/>
        <v>5539.982</v>
      </c>
      <c r="H7" s="2">
        <f>VLOOKUP($A7,級距!$A:$K,9,FALSE)</f>
        <v>10</v>
      </c>
      <c r="I7" s="2">
        <f>VLOOKUP($A7,級距!$A:$K,10,FALSE)</f>
        <v>9</v>
      </c>
      <c r="J7" s="2">
        <f>VLOOKUP($A7,級距!$A:$K,11,FALSE)</f>
        <v>4</v>
      </c>
      <c r="K7" s="17">
        <f t="shared" si="1"/>
        <v>4</v>
      </c>
      <c r="L7" s="21" t="s">
        <v>15</v>
      </c>
      <c r="M7" s="4">
        <f>SUMIF($J$3:$J$2020,M$5,$G$3:$G$2020)</f>
        <v>1924392.6139999998</v>
      </c>
      <c r="N7" s="4">
        <f>SUMIF($J$3:$J$2020,N$5,$G$3:$G$2020)</f>
        <v>-3972275.4520000019</v>
      </c>
      <c r="O7" s="4">
        <f>SUMIF($J$3:$J$2020,O$5,$G$3:$G$2020)</f>
        <v>1153952.2559999991</v>
      </c>
      <c r="P7" s="4">
        <f>SUMIF($J$3:$J$2020,P$5,$G$3:$G$2020)</f>
        <v>5992903.416000003</v>
      </c>
      <c r="Q7" s="8">
        <f>SUM(M7:P7)</f>
        <v>5098972.8339999998</v>
      </c>
    </row>
    <row r="8" spans="1:20" x14ac:dyDescent="0.25">
      <c r="A8" s="32" t="s">
        <v>1522</v>
      </c>
      <c r="B8" s="31">
        <f>_xlfn.IFNA(VLOOKUP(A8,'Trend Strategy'!$A$1:$B$1000,2,FALSE),0)</f>
        <v>0</v>
      </c>
      <c r="C8" s="31">
        <f>_xlfn.IFNA(VLOOKUP(A8,'ADX Strategy'!$A$2:$B$1000,2,FALSE),0)</f>
        <v>0</v>
      </c>
      <c r="D8" s="31">
        <f>_xlfn.IFNA(VLOOKUP(A8,'TXFN0002 Strategy'!$A$2:$B$1000,2,FALSE),0)</f>
        <v>0</v>
      </c>
      <c r="E8" s="66">
        <f>_xlfn.IFNA(VLOOKUP(A8,'TripleEMA Strategy'!$A$2:$B$1000,2,FALSE),0)</f>
        <v>0</v>
      </c>
      <c r="F8" s="66">
        <f>_xlfn.IFNA(VLOOKUP(A8,'TXFN0001 Strategy'!$A$1:$B$1000,2,FALSE),0)</f>
        <v>0</v>
      </c>
      <c r="G8" s="40">
        <f t="shared" si="0"/>
        <v>0</v>
      </c>
      <c r="H8" s="2">
        <f>VLOOKUP($A8,級距!$A:$K,9,FALSE)</f>
        <v>8</v>
      </c>
      <c r="I8" s="2">
        <f>VLOOKUP($A8,級距!$A:$K,10,FALSE)</f>
        <v>4</v>
      </c>
      <c r="J8" s="2">
        <f>VLOOKUP($A8,級距!$A:$K,11,FALSE)</f>
        <v>1</v>
      </c>
      <c r="K8" s="17">
        <f t="shared" si="1"/>
        <v>1</v>
      </c>
      <c r="L8" s="23" t="s">
        <v>16</v>
      </c>
      <c r="M8" s="24">
        <f>COUNTIFS($G$3:$G$2020,"&gt;0",$J$3:$J$2020,M$5)/COUNTIFS($J$3:$J$2020,M$5,G3:G2020,"&lt;&gt;0")</f>
        <v>0.53612167300380231</v>
      </c>
      <c r="N8" s="24">
        <f>COUNTIFS($G$3:$G$2020,"&gt;0",$J$3:$J$2020,N$5)/COUNTIFS($J$3:$J$2020,N$5,G3:G2020,"&lt;&gt;0")</f>
        <v>0.27614379084967322</v>
      </c>
      <c r="O8" s="24">
        <f>COUNTIFS($G$3:$G$2020,"&gt;0",$J$3:$J$2020,O$5)/COUNTIFS($J$3:$J$2020,O$5,G3:G2020,"&lt;&gt;0")</f>
        <v>0.53754940711462451</v>
      </c>
      <c r="P8" s="24">
        <f>COUNTIFS($G$3:$G$2020,"&gt;0",$J$3:$J$2020,P$5)/COUNTIFS($J$3:$J$2020,P$5,G3:G2020,"&lt;&gt;0")</f>
        <v>0.70040485829959509</v>
      </c>
      <c r="Q8" s="28" cm="1">
        <f t="array" ref="Q8">COUNTIFS($G$3:$G$2020,"&gt;0")/SUM(COUNTIFS(G$3:$G$2020,{"&gt;0","&lt;0"}))</f>
        <v>0.45018181818181818</v>
      </c>
    </row>
    <row r="9" spans="1:20" x14ac:dyDescent="0.25">
      <c r="A9" s="32" t="s">
        <v>1523</v>
      </c>
      <c r="B9" s="31">
        <f>_xlfn.IFNA(VLOOKUP(A9,'Trend Strategy'!$A$1:$B$1000,2,FALSE),0)</f>
        <v>0</v>
      </c>
      <c r="C9" s="31">
        <f>_xlfn.IFNA(VLOOKUP(A9,'ADX Strategy'!$A$2:$B$1000,2,FALSE),0)</f>
        <v>0</v>
      </c>
      <c r="D9" s="31">
        <f>_xlfn.IFNA(VLOOKUP(A9,'TXFN0002 Strategy'!$A$2:$B$1000,2,FALSE),0)</f>
        <v>153733.1</v>
      </c>
      <c r="E9" s="66">
        <f>_xlfn.IFNA(VLOOKUP(A9,'TripleEMA Strategy'!$A$2:$B$1000,2,FALSE),0)</f>
        <v>0</v>
      </c>
      <c r="F9" s="66">
        <f>_xlfn.IFNA(VLOOKUP(A9,'TXFN0001 Strategy'!$A$1:$B$1000,2,FALSE),0)</f>
        <v>0</v>
      </c>
      <c r="G9" s="40">
        <f t="shared" si="0"/>
        <v>30746.620000000003</v>
      </c>
      <c r="H9" s="2">
        <f>VLOOKUP($A9,級距!$A:$K,9,FALSE)</f>
        <v>10</v>
      </c>
      <c r="I9" s="2">
        <f>VLOOKUP($A9,級距!$A:$K,10,FALSE)</f>
        <v>1</v>
      </c>
      <c r="J9" s="2">
        <f>VLOOKUP($A9,級距!$A:$K,11,FALSE)</f>
        <v>1</v>
      </c>
      <c r="K9" s="17">
        <f t="shared" si="1"/>
        <v>1</v>
      </c>
      <c r="L9" s="23" t="s">
        <v>17</v>
      </c>
      <c r="M9" s="25">
        <f>AVERAGEIFS($G$3:$G$2020,$G$3:$G$2020,"&gt;0",$J$3:$J$2020,M$5)/MAX(1,-AVERAGEIFS($G$3:$G$2020,$G$3:$G$2020,"&lt;0",$J$3:$J$2020,M$5))</f>
        <v>1.4748524358217565</v>
      </c>
      <c r="N9" s="25">
        <f>AVERAGEIFS($G$3:$G$2020,$G$3:$G$2020,"&gt;0",$J$3:$J$2020,N$5)/MAX(1,-AVERAGEIFS($G$3:$G$2020,$G$3:$G$2020,"&lt;0",$J$3:$J$2020,N$5))</f>
        <v>0.64881488241162788</v>
      </c>
      <c r="O9" s="25">
        <f>AVERAGEIFS($G$3:$G$2020,$G$3:$G$2020,"&gt;0",$J$3:$J$2020,O$5)/MAX(1,-AVERAGEIFS($G$3:$G$2020,$G$3:$G$2020,"&lt;0",$J$3:$J$2020,O$5))</f>
        <v>1.8160219800724933</v>
      </c>
      <c r="P9" s="25">
        <f>AVERAGEIFS($G$3:$G$2020,$G$3:$G$2020,"&gt;0",$J$3:$J$2020,P$5)/MAX(2,-AVERAGEIFS($G$3:$G$2020,$G$3:$G$2020,"&lt;0",$J$3:$J$2020,P$5))</f>
        <v>2.0283565783014299</v>
      </c>
      <c r="Q9" s="29">
        <f>AVERAGEIFS($G$3:$G$2020,$G$3:$G$2020,"&gt;0")/MAX(2,-AVERAGEIFS($G$3:$G$2020,$G$3:$G$2020,"&lt;0"))</f>
        <v>1.8060361644797009</v>
      </c>
    </row>
    <row r="10" spans="1:20" x14ac:dyDescent="0.25">
      <c r="A10" s="32" t="s">
        <v>1478</v>
      </c>
      <c r="B10" s="31">
        <f>_xlfn.IFNA(VLOOKUP(A10,'Trend Strategy'!$A$1:$B$1000,2,FALSE),0)</f>
        <v>0</v>
      </c>
      <c r="C10" s="31">
        <f>_xlfn.IFNA(VLOOKUP(A10,'ADX Strategy'!$A$2:$B$1000,2,FALSE),0)</f>
        <v>0</v>
      </c>
      <c r="D10" s="31">
        <f>_xlfn.IFNA(VLOOKUP(A10,'TXFN0002 Strategy'!$A$2:$B$1000,2,FALSE),0)</f>
        <v>-95659.15</v>
      </c>
      <c r="E10" s="66">
        <f>_xlfn.IFNA(VLOOKUP(A10,'TripleEMA Strategy'!$A$2:$B$1000,2,FALSE),0)</f>
        <v>0</v>
      </c>
      <c r="F10" s="66">
        <f>_xlfn.IFNA(VLOOKUP(A10,'TXFN0001 Strategy'!$A$1:$B$1000,2,FALSE),0)</f>
        <v>320778.06</v>
      </c>
      <c r="G10" s="40">
        <f t="shared" si="0"/>
        <v>45023.781999999999</v>
      </c>
      <c r="H10" s="2">
        <f>VLOOKUP($A10,級距!$A:$K,9,FALSE)</f>
        <v>10</v>
      </c>
      <c r="I10" s="2">
        <f>VLOOKUP($A10,級距!$A:$K,10,FALSE)</f>
        <v>9</v>
      </c>
      <c r="J10" s="2">
        <f>VLOOKUP($A10,級距!$A:$K,11,FALSE)</f>
        <v>4</v>
      </c>
      <c r="K10" s="17">
        <f t="shared" si="1"/>
        <v>4</v>
      </c>
      <c r="L10" s="23" t="s">
        <v>18</v>
      </c>
      <c r="M10" s="5">
        <f>M9*M8-(1-M8)</f>
        <v>0.32682202833029539</v>
      </c>
      <c r="N10" s="5">
        <f>N9*N8-(1-N8)</f>
        <v>-0.54469000796149492</v>
      </c>
      <c r="O10" s="5">
        <f>O9*O8-(1-O8)</f>
        <v>0.51375094580971969</v>
      </c>
      <c r="P10" s="5">
        <f>P9*P8-(1-P8)</f>
        <v>1.1210756601058596</v>
      </c>
      <c r="Q10" s="30">
        <f>Q9*Q8-(1-Q8)</f>
        <v>0.26322646240940728</v>
      </c>
    </row>
    <row r="11" spans="1:20" x14ac:dyDescent="0.25">
      <c r="A11" s="32" t="s">
        <v>1479</v>
      </c>
      <c r="B11" s="31">
        <f>_xlfn.IFNA(VLOOKUP(A11,'Trend Strategy'!$A$1:$B$1000,2,FALSE),0)</f>
        <v>0</v>
      </c>
      <c r="C11" s="31">
        <f>_xlfn.IFNA(VLOOKUP(A11,'ADX Strategy'!$A$2:$B$1000,2,FALSE),0)</f>
        <v>0</v>
      </c>
      <c r="D11" s="31">
        <f>_xlfn.IFNA(VLOOKUP(A11,'TXFN0002 Strategy'!$A$2:$B$1000,2,FALSE),0)</f>
        <v>-43482.81</v>
      </c>
      <c r="E11" s="66">
        <f>_xlfn.IFNA(VLOOKUP(A11,'TripleEMA Strategy'!$A$2:$B$1000,2,FALSE),0)</f>
        <v>0</v>
      </c>
      <c r="F11" s="66">
        <f>_xlfn.IFNA(VLOOKUP(A11,'TXFN0001 Strategy'!$A$1:$B$1000,2,FALSE),0)</f>
        <v>354123.42</v>
      </c>
      <c r="G11" s="40">
        <f t="shared" si="0"/>
        <v>62128.121999999996</v>
      </c>
      <c r="H11" s="2">
        <f>VLOOKUP($A11,級距!$A:$K,9,FALSE)</f>
        <v>10</v>
      </c>
      <c r="I11" s="2">
        <f>VLOOKUP($A11,級距!$A:$K,10,FALSE)</f>
        <v>9</v>
      </c>
      <c r="J11" s="2">
        <f>VLOOKUP($A11,級距!$A:$K,11,FALSE)</f>
        <v>4</v>
      </c>
      <c r="K11" s="17">
        <f t="shared" si="1"/>
        <v>4</v>
      </c>
      <c r="L11" s="26" t="s">
        <v>19</v>
      </c>
      <c r="M11" s="38">
        <f>COUNTIF(G3:G2020,"&lt;&gt;0")/COUNTIF(K3:K2020,"&lt;&gt;0")</f>
        <v>0.94400396432111</v>
      </c>
      <c r="N11" s="21"/>
      <c r="O11" s="21"/>
      <c r="P11" s="21"/>
    </row>
    <row r="12" spans="1:20" x14ac:dyDescent="0.25">
      <c r="A12" s="32" t="s">
        <v>1524</v>
      </c>
      <c r="B12" s="31">
        <f>_xlfn.IFNA(VLOOKUP(A12,'Trend Strategy'!$A$1:$B$1000,2,FALSE),0)</f>
        <v>0</v>
      </c>
      <c r="C12" s="31">
        <f>_xlfn.IFNA(VLOOKUP(A12,'ADX Strategy'!$A$2:$B$1000,2,FALSE),0)</f>
        <v>0</v>
      </c>
      <c r="D12" s="31">
        <f>_xlfn.IFNA(VLOOKUP(A12,'TXFN0002 Strategy'!$A$2:$B$1000,2,FALSE),0)</f>
        <v>-95781.41</v>
      </c>
      <c r="E12" s="66">
        <f>_xlfn.IFNA(VLOOKUP(A12,'TripleEMA Strategy'!$A$2:$B$1000,2,FALSE),0)</f>
        <v>0</v>
      </c>
      <c r="F12" s="66">
        <f>_xlfn.IFNA(VLOOKUP(A12,'TXFN0001 Strategy'!$A$1:$B$1000,2,FALSE),0)</f>
        <v>0</v>
      </c>
      <c r="G12" s="40">
        <f t="shared" si="0"/>
        <v>-19156.281999999999</v>
      </c>
      <c r="H12" s="2">
        <f>VLOOKUP($A12,級距!$A:$K,9,FALSE)</f>
        <v>7</v>
      </c>
      <c r="I12" s="2">
        <f>VLOOKUP($A12,級距!$A:$K,10,FALSE)</f>
        <v>1</v>
      </c>
      <c r="J12" s="2">
        <f>VLOOKUP($A12,級距!$A:$K,11,FALSE)</f>
        <v>1</v>
      </c>
      <c r="K12" s="17">
        <f t="shared" si="1"/>
        <v>1</v>
      </c>
      <c r="L12" s="36" t="s">
        <v>26</v>
      </c>
      <c r="M12" s="30">
        <f>AVERAGEIF($G$3:$G$1310,"&lt;0")</f>
        <v>-14988.616715517224</v>
      </c>
      <c r="N12" s="19"/>
      <c r="O12" s="19"/>
      <c r="P12" s="19"/>
    </row>
    <row r="13" spans="1:20" x14ac:dyDescent="0.25">
      <c r="A13" s="32" t="s">
        <v>1480</v>
      </c>
      <c r="B13" s="31">
        <f>_xlfn.IFNA(VLOOKUP(A13,'Trend Strategy'!$A$1:$B$1000,2,FALSE),0)</f>
        <v>0</v>
      </c>
      <c r="C13" s="31">
        <f>_xlfn.IFNA(VLOOKUP(A13,'ADX Strategy'!$A$2:$B$1000,2,FALSE),0)</f>
        <v>0</v>
      </c>
      <c r="D13" s="31">
        <f>_xlfn.IFNA(VLOOKUP(A13,'TXFN0002 Strategy'!$A$2:$B$1000,2,FALSE),0)</f>
        <v>67212.179999999993</v>
      </c>
      <c r="E13" s="66">
        <f>_xlfn.IFNA(VLOOKUP(A13,'TripleEMA Strategy'!$A$2:$B$1000,2,FALSE),0)</f>
        <v>0</v>
      </c>
      <c r="F13" s="66">
        <f>_xlfn.IFNA(VLOOKUP(A13,'TXFN0001 Strategy'!$A$1:$B$1000,2,FALSE),0)</f>
        <v>-44866.64</v>
      </c>
      <c r="G13" s="40">
        <f t="shared" si="0"/>
        <v>4469.1079999999984</v>
      </c>
      <c r="H13" s="2">
        <f>VLOOKUP($A13,級距!$A:$K,9,FALSE)</f>
        <v>7</v>
      </c>
      <c r="I13" s="2">
        <f>VLOOKUP($A13,級距!$A:$K,10,FALSE)</f>
        <v>5</v>
      </c>
      <c r="J13" s="2">
        <f>VLOOKUP($A13,級距!$A:$K,11,FALSE)</f>
        <v>1</v>
      </c>
      <c r="K13" s="17">
        <f t="shared" si="1"/>
        <v>1</v>
      </c>
      <c r="L13" s="36" t="s">
        <v>27</v>
      </c>
      <c r="M13" s="37">
        <f>AVERAGEIF($G$3:$G$1310,"&gt;0")</f>
        <v>26445.126344709908</v>
      </c>
      <c r="N13" s="39">
        <f>M13/ABS(M12)</f>
        <v>1.7643473608429878</v>
      </c>
      <c r="O13" s="19"/>
      <c r="P13" s="19"/>
    </row>
    <row r="14" spans="1:20" x14ac:dyDescent="0.25">
      <c r="A14" s="32" t="s">
        <v>1525</v>
      </c>
      <c r="B14" s="31">
        <f>_xlfn.IFNA(VLOOKUP(A14,'Trend Strategy'!$A$1:$B$1000,2,FALSE),0)</f>
        <v>0</v>
      </c>
      <c r="C14" s="31">
        <f>_xlfn.IFNA(VLOOKUP(A14,'ADX Strategy'!$A$2:$B$1000,2,FALSE),0)</f>
        <v>0</v>
      </c>
      <c r="D14" s="31">
        <f>_xlfn.IFNA(VLOOKUP(A14,'TXFN0002 Strategy'!$A$2:$B$1000,2,FALSE),0)</f>
        <v>0</v>
      </c>
      <c r="E14" s="66">
        <f>_xlfn.IFNA(VLOOKUP(A14,'TripleEMA Strategy'!$A$2:$B$1000,2,FALSE),0)</f>
        <v>0</v>
      </c>
      <c r="F14" s="66">
        <f>_xlfn.IFNA(VLOOKUP(A14,'TXFN0001 Strategy'!$A$1:$B$1000,2,FALSE),0)</f>
        <v>0</v>
      </c>
      <c r="G14" s="40">
        <f t="shared" si="0"/>
        <v>0</v>
      </c>
      <c r="H14" s="2">
        <f>VLOOKUP($A14,級距!$A:$K,9,FALSE)</f>
        <v>8</v>
      </c>
      <c r="I14" s="2">
        <f>VLOOKUP($A14,級距!$A:$K,10,FALSE)</f>
        <v>9</v>
      </c>
      <c r="J14" s="2">
        <f>VLOOKUP($A14,級距!$A:$K,11,FALSE)</f>
        <v>4</v>
      </c>
      <c r="K14" s="17">
        <f t="shared" si="1"/>
        <v>4</v>
      </c>
      <c r="L14" s="3" t="s">
        <v>28</v>
      </c>
      <c r="M14" s="20">
        <f xml:space="preserve"> COUNTIF(G2:G1310,"&lt;-120000")/COUNTIF(G2:G1310,"&lt;&gt;0")</f>
        <v>0</v>
      </c>
    </row>
    <row r="15" spans="1:20" x14ac:dyDescent="0.25">
      <c r="A15" s="32" t="s">
        <v>1526</v>
      </c>
      <c r="B15" s="31">
        <f>_xlfn.IFNA(VLOOKUP(A15,'Trend Strategy'!$A$1:$B$1000,2,FALSE),0)</f>
        <v>0</v>
      </c>
      <c r="C15" s="31">
        <f>_xlfn.IFNA(VLOOKUP(A15,'ADX Strategy'!$A$2:$B$1000,2,FALSE),0)</f>
        <v>0</v>
      </c>
      <c r="D15" s="31">
        <f>_xlfn.IFNA(VLOOKUP(A15,'TXFN0002 Strategy'!$A$2:$B$1000,2,FALSE),0)</f>
        <v>0</v>
      </c>
      <c r="E15" s="66">
        <f>_xlfn.IFNA(VLOOKUP(A15,'TripleEMA Strategy'!$A$2:$B$1000,2,FALSE),0)</f>
        <v>0</v>
      </c>
      <c r="F15" s="66">
        <f>_xlfn.IFNA(VLOOKUP(A15,'TXFN0001 Strategy'!$A$1:$B$1000,2,FALSE),0)</f>
        <v>0</v>
      </c>
      <c r="G15" s="40">
        <f t="shared" si="0"/>
        <v>0</v>
      </c>
      <c r="H15" s="2">
        <f>VLOOKUP($A15,級距!$A:$K,9,FALSE)</f>
        <v>8</v>
      </c>
      <c r="I15" s="2">
        <f>VLOOKUP($A15,級距!$A:$K,10,FALSE)</f>
        <v>8</v>
      </c>
      <c r="J15" s="2">
        <f>VLOOKUP($A15,級距!$A:$K,11,FALSE)</f>
        <v>4</v>
      </c>
      <c r="K15" s="17">
        <f t="shared" si="1"/>
        <v>4</v>
      </c>
    </row>
    <row r="16" spans="1:20" x14ac:dyDescent="0.25">
      <c r="A16" s="32" t="s">
        <v>1481</v>
      </c>
      <c r="B16" s="31">
        <f>_xlfn.IFNA(VLOOKUP(A16,'Trend Strategy'!$A$1:$B$1000,2,FALSE),0)</f>
        <v>0</v>
      </c>
      <c r="C16" s="31">
        <f>_xlfn.IFNA(VLOOKUP(A16,'ADX Strategy'!$A$2:$B$1000,2,FALSE),0)</f>
        <v>0</v>
      </c>
      <c r="D16" s="31">
        <f>_xlfn.IFNA(VLOOKUP(A16,'TXFN0002 Strategy'!$A$2:$B$1000,2,FALSE),0)</f>
        <v>0</v>
      </c>
      <c r="E16" s="66">
        <f>_xlfn.IFNA(VLOOKUP(A16,'TripleEMA Strategy'!$A$2:$B$1000,2,FALSE),0)</f>
        <v>0</v>
      </c>
      <c r="F16" s="66">
        <f>_xlfn.IFNA(VLOOKUP(A16,'TXFN0001 Strategy'!$A$1:$B$1000,2,FALSE),0)</f>
        <v>-50721.87</v>
      </c>
      <c r="G16" s="40">
        <f t="shared" si="0"/>
        <v>-10144.374</v>
      </c>
      <c r="H16" s="2">
        <f>VLOOKUP($A16,級距!$A:$K,9,FALSE)</f>
        <v>4</v>
      </c>
      <c r="I16" s="2">
        <f>VLOOKUP($A16,級距!$A:$K,10,FALSE)</f>
        <v>1</v>
      </c>
      <c r="J16" s="2">
        <f>VLOOKUP($A16,級距!$A:$K,11,FALSE)</f>
        <v>2</v>
      </c>
      <c r="K16" s="17">
        <f t="shared" si="1"/>
        <v>2</v>
      </c>
    </row>
    <row r="17" spans="1:16" x14ac:dyDescent="0.25">
      <c r="A17" s="32" t="s">
        <v>1482</v>
      </c>
      <c r="B17" s="31">
        <f>_xlfn.IFNA(VLOOKUP(A17,'Trend Strategy'!$A$1:$B$1000,2,FALSE),0)</f>
        <v>0</v>
      </c>
      <c r="C17" s="31">
        <f>_xlfn.IFNA(VLOOKUP(A17,'ADX Strategy'!$A$2:$B$1000,2,FALSE),0)</f>
        <v>0</v>
      </c>
      <c r="D17" s="31">
        <f>_xlfn.IFNA(VLOOKUP(A17,'TXFN0002 Strategy'!$A$2:$B$1000,2,FALSE),0)</f>
        <v>136.9</v>
      </c>
      <c r="E17" s="66">
        <f>_xlfn.IFNA(VLOOKUP(A17,'TripleEMA Strategy'!$A$2:$B$1000,2,FALSE),0)</f>
        <v>0</v>
      </c>
      <c r="F17" s="66">
        <f>_xlfn.IFNA(VLOOKUP(A17,'TXFN0001 Strategy'!$A$1:$B$1000,2,FALSE),0)</f>
        <v>-54227.18</v>
      </c>
      <c r="G17" s="40">
        <f t="shared" si="0"/>
        <v>-10818.056</v>
      </c>
      <c r="H17" s="2">
        <f>VLOOKUP($A17,級距!$A:$K,9,FALSE)</f>
        <v>3</v>
      </c>
      <c r="I17" s="2">
        <f>VLOOKUP($A17,級距!$A:$K,10,FALSE)</f>
        <v>5</v>
      </c>
      <c r="J17" s="2">
        <f>VLOOKUP($A17,級距!$A:$K,11,FALSE)</f>
        <v>2</v>
      </c>
      <c r="K17" s="17">
        <f t="shared" si="1"/>
        <v>2</v>
      </c>
    </row>
    <row r="18" spans="1:16" x14ac:dyDescent="0.25">
      <c r="A18" s="32" t="s">
        <v>1527</v>
      </c>
      <c r="B18" s="31">
        <f>_xlfn.IFNA(VLOOKUP(A18,'Trend Strategy'!$A$1:$B$1000,2,FALSE),0)</f>
        <v>0</v>
      </c>
      <c r="C18" s="31">
        <f>_xlfn.IFNA(VLOOKUP(A18,'ADX Strategy'!$A$2:$B$1000,2,FALSE),0)</f>
        <v>0</v>
      </c>
      <c r="D18" s="31">
        <f>_xlfn.IFNA(VLOOKUP(A18,'TXFN0002 Strategy'!$A$2:$B$1000,2,FALSE),0)</f>
        <v>15804.05</v>
      </c>
      <c r="E18" s="66">
        <f>_xlfn.IFNA(VLOOKUP(A18,'TripleEMA Strategy'!$A$2:$B$1000,2,FALSE),0)</f>
        <v>0</v>
      </c>
      <c r="F18" s="66">
        <f>_xlfn.IFNA(VLOOKUP(A18,'TXFN0001 Strategy'!$A$1:$B$1000,2,FALSE),0)</f>
        <v>0</v>
      </c>
      <c r="G18" s="40">
        <f t="shared" si="0"/>
        <v>3160.81</v>
      </c>
      <c r="H18" s="2">
        <f>VLOOKUP($A18,級距!$A:$K,9,FALSE)</f>
        <v>5</v>
      </c>
      <c r="I18" s="2">
        <f>VLOOKUP($A18,級距!$A:$K,10,FALSE)</f>
        <v>5</v>
      </c>
      <c r="J18" s="2">
        <f>VLOOKUP($A18,級距!$A:$K,11,FALSE)</f>
        <v>2</v>
      </c>
      <c r="K18" s="17">
        <f t="shared" si="1"/>
        <v>2</v>
      </c>
      <c r="L18" s="74"/>
      <c r="M18" s="74"/>
      <c r="N18" s="74"/>
      <c r="O18" s="74"/>
      <c r="P18" s="74"/>
    </row>
    <row r="19" spans="1:16" x14ac:dyDescent="0.25">
      <c r="A19" s="32" t="s">
        <v>1528</v>
      </c>
      <c r="B19" s="31">
        <f>_xlfn.IFNA(VLOOKUP(A19,'Trend Strategy'!$A$1:$B$1000,2,FALSE),0)</f>
        <v>0</v>
      </c>
      <c r="C19" s="31">
        <f>_xlfn.IFNA(VLOOKUP(A19,'ADX Strategy'!$A$2:$B$1000,2,FALSE),0)</f>
        <v>0</v>
      </c>
      <c r="D19" s="31">
        <f>_xlfn.IFNA(VLOOKUP(A19,'TXFN0002 Strategy'!$A$2:$B$1000,2,FALSE),0)</f>
        <v>0</v>
      </c>
      <c r="E19" s="66">
        <f>_xlfn.IFNA(VLOOKUP(A19,'TripleEMA Strategy'!$A$2:$B$1000,2,FALSE),0)</f>
        <v>0</v>
      </c>
      <c r="F19" s="66">
        <f>_xlfn.IFNA(VLOOKUP(A19,'TXFN0001 Strategy'!$A$1:$B$1000,2,FALSE),0)</f>
        <v>0</v>
      </c>
      <c r="G19" s="40">
        <f t="shared" si="0"/>
        <v>0</v>
      </c>
      <c r="H19" s="2">
        <f>VLOOKUP($A19,級距!$A:$K,9,FALSE)</f>
        <v>1</v>
      </c>
      <c r="I19" s="2">
        <f>VLOOKUP($A19,級距!$A:$K,10,FALSE)</f>
        <v>3</v>
      </c>
      <c r="J19" s="2">
        <f>VLOOKUP($A19,級距!$A:$K,11,FALSE)</f>
        <v>2</v>
      </c>
      <c r="K19" s="17">
        <f t="shared" si="1"/>
        <v>2</v>
      </c>
      <c r="L19" s="74"/>
      <c r="M19" s="83"/>
      <c r="N19" s="69"/>
      <c r="O19" s="69"/>
      <c r="P19" s="69"/>
    </row>
    <row r="20" spans="1:16" x14ac:dyDescent="0.25">
      <c r="A20" s="32" t="s">
        <v>1483</v>
      </c>
      <c r="B20" s="31">
        <f>_xlfn.IFNA(VLOOKUP(A20,'Trend Strategy'!$A$1:$B$1000,2,FALSE),0)</f>
        <v>0</v>
      </c>
      <c r="C20" s="31">
        <f>_xlfn.IFNA(VLOOKUP(A20,'ADX Strategy'!$A$2:$B$1000,2,FALSE),0)</f>
        <v>0</v>
      </c>
      <c r="D20" s="31">
        <f>_xlfn.IFNA(VLOOKUP(A20,'TXFN0002 Strategy'!$A$2:$B$1000,2,FALSE),0)</f>
        <v>41369.870000000003</v>
      </c>
      <c r="E20" s="66">
        <f>_xlfn.IFNA(VLOOKUP(A20,'TripleEMA Strategy'!$A$2:$B$1000,2,FALSE),0)</f>
        <v>0</v>
      </c>
      <c r="F20" s="66">
        <f>_xlfn.IFNA(VLOOKUP(A20,'TXFN0001 Strategy'!$A$1:$B$1000,2,FALSE),0)</f>
        <v>80595.02</v>
      </c>
      <c r="G20" s="40">
        <f t="shared" si="0"/>
        <v>24392.978000000003</v>
      </c>
      <c r="H20" s="2">
        <f>VLOOKUP($A20,級距!$A:$K,9,FALSE)</f>
        <v>7</v>
      </c>
      <c r="I20" s="2">
        <f>VLOOKUP($A20,級距!$A:$K,10,FALSE)</f>
        <v>5</v>
      </c>
      <c r="J20" s="2">
        <f>VLOOKUP($A20,級距!$A:$K,11,FALSE)</f>
        <v>1</v>
      </c>
      <c r="K20" s="17">
        <f t="shared" si="1"/>
        <v>1</v>
      </c>
      <c r="L20" s="74"/>
      <c r="M20" s="84"/>
      <c r="N20" s="69"/>
      <c r="O20" s="69"/>
      <c r="P20" s="69"/>
    </row>
    <row r="21" spans="1:16" x14ac:dyDescent="0.25">
      <c r="A21" s="32" t="s">
        <v>1529</v>
      </c>
      <c r="B21" s="31">
        <f>_xlfn.IFNA(VLOOKUP(A21,'Trend Strategy'!$A$1:$B$1000,2,FALSE),0)</f>
        <v>0</v>
      </c>
      <c r="C21" s="31">
        <f>_xlfn.IFNA(VLOOKUP(A21,'ADX Strategy'!$A$2:$B$1000,2,FALSE),0)</f>
        <v>0</v>
      </c>
      <c r="D21" s="31">
        <f>_xlfn.IFNA(VLOOKUP(A21,'TXFN0002 Strategy'!$A$2:$B$1000,2,FALSE),0)</f>
        <v>-53876.38</v>
      </c>
      <c r="E21" s="66">
        <f>_xlfn.IFNA(VLOOKUP(A21,'TripleEMA Strategy'!$A$2:$B$1000,2,FALSE),0)</f>
        <v>0</v>
      </c>
      <c r="F21" s="66">
        <f>_xlfn.IFNA(VLOOKUP(A21,'TXFN0001 Strategy'!$A$1:$B$1000,2,FALSE),0)</f>
        <v>0</v>
      </c>
      <c r="G21" s="40">
        <f t="shared" si="0"/>
        <v>-10775.276</v>
      </c>
      <c r="H21" s="2">
        <f>VLOOKUP($A21,級距!$A:$K,9,FALSE)</f>
        <v>4</v>
      </c>
      <c r="I21" s="2">
        <f>VLOOKUP($A21,級距!$A:$K,10,FALSE)</f>
        <v>2</v>
      </c>
      <c r="J21" s="2">
        <f>VLOOKUP($A21,級距!$A:$K,11,FALSE)</f>
        <v>2</v>
      </c>
      <c r="K21" s="17">
        <f t="shared" si="1"/>
        <v>2</v>
      </c>
      <c r="L21" s="74"/>
      <c r="M21" s="84"/>
      <c r="N21" s="69"/>
      <c r="O21" s="69"/>
      <c r="P21" s="69"/>
    </row>
    <row r="22" spans="1:16" x14ac:dyDescent="0.25">
      <c r="A22" s="32" t="s">
        <v>1530</v>
      </c>
      <c r="B22" s="31">
        <f>_xlfn.IFNA(VLOOKUP(A22,'Trend Strategy'!$A$1:$B$1000,2,FALSE),0)</f>
        <v>0</v>
      </c>
      <c r="C22" s="31">
        <f>_xlfn.IFNA(VLOOKUP(A22,'ADX Strategy'!$A$2:$B$1000,2,FALSE),0)</f>
        <v>0</v>
      </c>
      <c r="D22" s="31">
        <f>_xlfn.IFNA(VLOOKUP(A22,'TXFN0002 Strategy'!$A$2:$B$1000,2,FALSE),0)</f>
        <v>-95759.52</v>
      </c>
      <c r="E22" s="66">
        <f>_xlfn.IFNA(VLOOKUP(A22,'TripleEMA Strategy'!$A$2:$B$1000,2,FALSE),0)</f>
        <v>0</v>
      </c>
      <c r="F22" s="66">
        <f>_xlfn.IFNA(VLOOKUP(A22,'TXFN0001 Strategy'!$A$1:$B$1000,2,FALSE),0)</f>
        <v>0</v>
      </c>
      <c r="G22" s="40">
        <f t="shared" si="0"/>
        <v>-19151.904000000002</v>
      </c>
      <c r="H22" s="2">
        <f>VLOOKUP($A22,級距!$A:$K,9,FALSE)</f>
        <v>7</v>
      </c>
      <c r="I22" s="2">
        <f>VLOOKUP($A22,級距!$A:$K,10,FALSE)</f>
        <v>2</v>
      </c>
      <c r="J22" s="2">
        <f>VLOOKUP($A22,級距!$A:$K,11,FALSE)</f>
        <v>1</v>
      </c>
      <c r="K22" s="17">
        <f t="shared" si="1"/>
        <v>1</v>
      </c>
      <c r="L22" s="74"/>
      <c r="M22" s="69"/>
      <c r="N22" s="69"/>
      <c r="O22" s="69"/>
      <c r="P22" s="69"/>
    </row>
    <row r="23" spans="1:16" x14ac:dyDescent="0.25">
      <c r="A23" s="32" t="s">
        <v>1531</v>
      </c>
      <c r="B23" s="31">
        <f>_xlfn.IFNA(VLOOKUP(A23,'Trend Strategy'!$A$1:$B$1000,2,FALSE),0)</f>
        <v>0</v>
      </c>
      <c r="C23" s="31">
        <f>_xlfn.IFNA(VLOOKUP(A23,'ADX Strategy'!$A$2:$B$1000,2,FALSE),0)</f>
        <v>0</v>
      </c>
      <c r="D23" s="31">
        <f>_xlfn.IFNA(VLOOKUP(A23,'TXFN0002 Strategy'!$A$2:$B$1000,2,FALSE),0)</f>
        <v>-100227.12</v>
      </c>
      <c r="E23" s="66">
        <f>_xlfn.IFNA(VLOOKUP(A23,'TripleEMA Strategy'!$A$2:$B$1000,2,FALSE),0)</f>
        <v>0</v>
      </c>
      <c r="F23" s="66">
        <f>_xlfn.IFNA(VLOOKUP(A23,'TXFN0001 Strategy'!$A$1:$B$1000,2,FALSE),0)</f>
        <v>0</v>
      </c>
      <c r="G23" s="40">
        <f t="shared" si="0"/>
        <v>-20045.423999999999</v>
      </c>
      <c r="H23" s="2">
        <f>VLOOKUP($A23,級距!$A:$K,9,FALSE)</f>
        <v>5</v>
      </c>
      <c r="I23" s="2">
        <f>VLOOKUP($A23,級距!$A:$K,10,FALSE)</f>
        <v>4</v>
      </c>
      <c r="J23" s="2">
        <f>VLOOKUP($A23,級距!$A:$K,11,FALSE)</f>
        <v>2</v>
      </c>
      <c r="K23" s="17">
        <f t="shared" si="1"/>
        <v>2</v>
      </c>
      <c r="L23" s="74"/>
      <c r="M23" s="69"/>
      <c r="N23" s="69"/>
      <c r="O23" s="69"/>
      <c r="P23" s="69"/>
    </row>
    <row r="24" spans="1:16" x14ac:dyDescent="0.25">
      <c r="A24" s="32" t="s">
        <v>1532</v>
      </c>
      <c r="B24" s="31">
        <f>_xlfn.IFNA(VLOOKUP(A24,'Trend Strategy'!$A$1:$B$1000,2,FALSE),0)</f>
        <v>0</v>
      </c>
      <c r="C24" s="31">
        <f>_xlfn.IFNA(VLOOKUP(A24,'ADX Strategy'!$A$2:$B$1000,2,FALSE),0)</f>
        <v>0</v>
      </c>
      <c r="D24" s="31">
        <f>_xlfn.IFNA(VLOOKUP(A24,'TXFN0002 Strategy'!$A$2:$B$1000,2,FALSE),0)</f>
        <v>-29692.98</v>
      </c>
      <c r="E24" s="66">
        <f>_xlfn.IFNA(VLOOKUP(A24,'TripleEMA Strategy'!$A$2:$B$1000,2,FALSE),0)</f>
        <v>0</v>
      </c>
      <c r="F24" s="66">
        <f>_xlfn.IFNA(VLOOKUP(A24,'TXFN0001 Strategy'!$A$1:$B$1000,2,FALSE),0)</f>
        <v>0</v>
      </c>
      <c r="G24" s="40">
        <f t="shared" si="0"/>
        <v>-5938.5959999999995</v>
      </c>
      <c r="H24" s="2">
        <f>VLOOKUP($A24,級距!$A:$K,9,FALSE)</f>
        <v>5</v>
      </c>
      <c r="I24" s="2">
        <f>VLOOKUP($A24,級距!$A:$K,10,FALSE)</f>
        <v>8</v>
      </c>
      <c r="J24" s="2">
        <f>VLOOKUP($A24,級距!$A:$K,11,FALSE)</f>
        <v>3</v>
      </c>
      <c r="K24" s="17">
        <f t="shared" si="1"/>
        <v>3</v>
      </c>
      <c r="L24" s="74"/>
      <c r="M24" s="69"/>
      <c r="N24" s="69"/>
      <c r="O24" s="69"/>
      <c r="P24" s="69"/>
    </row>
    <row r="25" spans="1:16" x14ac:dyDescent="0.25">
      <c r="A25" s="32" t="s">
        <v>1533</v>
      </c>
      <c r="B25" s="31">
        <f>_xlfn.IFNA(VLOOKUP(A25,'Trend Strategy'!$A$1:$B$1000,2,FALSE),0)</f>
        <v>0</v>
      </c>
      <c r="C25" s="31">
        <f>_xlfn.IFNA(VLOOKUP(A25,'ADX Strategy'!$A$2:$B$1000,2,FALSE),0)</f>
        <v>0</v>
      </c>
      <c r="D25" s="31">
        <f>_xlfn.IFNA(VLOOKUP(A25,'TXFN0002 Strategy'!$A$2:$B$1000,2,FALSE),0)</f>
        <v>58443.29</v>
      </c>
      <c r="E25" s="66">
        <f>_xlfn.IFNA(VLOOKUP(A25,'TripleEMA Strategy'!$A$2:$B$1000,2,FALSE),0)</f>
        <v>0</v>
      </c>
      <c r="F25" s="66">
        <f>_xlfn.IFNA(VLOOKUP(A25,'TXFN0001 Strategy'!$A$1:$B$1000,2,FALSE),0)</f>
        <v>0</v>
      </c>
      <c r="G25" s="40">
        <f t="shared" si="0"/>
        <v>11688.657999999999</v>
      </c>
      <c r="H25" s="2">
        <f>VLOOKUP($A25,級距!$A:$K,9,FALSE)</f>
        <v>8</v>
      </c>
      <c r="I25" s="2">
        <f>VLOOKUP($A25,級距!$A:$K,10,FALSE)</f>
        <v>6</v>
      </c>
      <c r="J25" s="2">
        <f>VLOOKUP($A25,級距!$A:$K,11,FALSE)</f>
        <v>1</v>
      </c>
      <c r="K25" s="17">
        <f t="shared" si="1"/>
        <v>1</v>
      </c>
    </row>
    <row r="26" spans="1:16" x14ac:dyDescent="0.25">
      <c r="A26" s="32" t="s">
        <v>1534</v>
      </c>
      <c r="B26" s="31">
        <f>_xlfn.IFNA(VLOOKUP(A26,'Trend Strategy'!$A$1:$B$1000,2,FALSE),0)</f>
        <v>0</v>
      </c>
      <c r="C26" s="31">
        <f>_xlfn.IFNA(VLOOKUP(A26,'ADX Strategy'!$A$2:$B$1000,2,FALSE),0)</f>
        <v>0</v>
      </c>
      <c r="D26" s="31">
        <f>_xlfn.IFNA(VLOOKUP(A26,'TXFN0002 Strategy'!$A$2:$B$1000,2,FALSE),0)</f>
        <v>1920.46</v>
      </c>
      <c r="E26" s="66">
        <f>_xlfn.IFNA(VLOOKUP(A26,'TripleEMA Strategy'!$A$2:$B$1000,2,FALSE),0)</f>
        <v>0</v>
      </c>
      <c r="F26" s="66">
        <f>_xlfn.IFNA(VLOOKUP(A26,'TXFN0001 Strategy'!$A$1:$B$1000,2,FALSE),0)</f>
        <v>0</v>
      </c>
      <c r="G26" s="40">
        <f t="shared" si="0"/>
        <v>384.09199999999998</v>
      </c>
      <c r="H26" s="2">
        <f>VLOOKUP($A26,級距!$A:$K,9,FALSE)</f>
        <v>2</v>
      </c>
      <c r="I26" s="2">
        <f>VLOOKUP($A26,級距!$A:$K,10,FALSE)</f>
        <v>4</v>
      </c>
      <c r="J26" s="2">
        <f>VLOOKUP($A26,級距!$A:$K,11,FALSE)</f>
        <v>2</v>
      </c>
      <c r="K26" s="17">
        <f t="shared" si="1"/>
        <v>2</v>
      </c>
    </row>
    <row r="27" spans="1:16" x14ac:dyDescent="0.25">
      <c r="A27" s="32" t="s">
        <v>1535</v>
      </c>
      <c r="B27" s="31">
        <f>_xlfn.IFNA(VLOOKUP(A27,'Trend Strategy'!$A$1:$B$1000,2,FALSE),0)</f>
        <v>0</v>
      </c>
      <c r="C27" s="31">
        <f>_xlfn.IFNA(VLOOKUP(A27,'ADX Strategy'!$A$2:$B$1000,2,FALSE),0)</f>
        <v>0</v>
      </c>
      <c r="D27" s="31">
        <f>_xlfn.IFNA(VLOOKUP(A27,'TXFN0002 Strategy'!$A$2:$B$1000,2,FALSE),0)</f>
        <v>-95735.33</v>
      </c>
      <c r="E27" s="66">
        <f>_xlfn.IFNA(VLOOKUP(A27,'TripleEMA Strategy'!$A$2:$B$1000,2,FALSE),0)</f>
        <v>0</v>
      </c>
      <c r="F27" s="66">
        <f>_xlfn.IFNA(VLOOKUP(A27,'TXFN0001 Strategy'!$A$1:$B$1000,2,FALSE),0)</f>
        <v>0</v>
      </c>
      <c r="G27" s="40">
        <f t="shared" si="0"/>
        <v>-19147.065999999999</v>
      </c>
      <c r="H27" s="2">
        <f>VLOOKUP($A27,級距!$A:$K,9,FALSE)</f>
        <v>8</v>
      </c>
      <c r="I27" s="2">
        <f>VLOOKUP($A27,級距!$A:$K,10,FALSE)</f>
        <v>7</v>
      </c>
      <c r="J27" s="2">
        <f>VLOOKUP($A27,級距!$A:$K,11,FALSE)</f>
        <v>4</v>
      </c>
      <c r="K27" s="17">
        <f t="shared" si="1"/>
        <v>4</v>
      </c>
      <c r="N27" s="3" t="s">
        <v>32</v>
      </c>
    </row>
    <row r="28" spans="1:16" x14ac:dyDescent="0.25">
      <c r="A28" s="32" t="s">
        <v>1536</v>
      </c>
      <c r="B28" s="31">
        <f>_xlfn.IFNA(VLOOKUP(A28,'Trend Strategy'!$A$1:$B$1000,2,FALSE),0)</f>
        <v>0</v>
      </c>
      <c r="C28" s="31">
        <f>_xlfn.IFNA(VLOOKUP(A28,'ADX Strategy'!$A$2:$B$1000,2,FALSE),0)</f>
        <v>0</v>
      </c>
      <c r="D28" s="31">
        <f>_xlfn.IFNA(VLOOKUP(A28,'TXFN0002 Strategy'!$A$2:$B$1000,2,FALSE),0)</f>
        <v>78316.479999999996</v>
      </c>
      <c r="E28" s="66">
        <f>_xlfn.IFNA(VLOOKUP(A28,'TripleEMA Strategy'!$A$2:$B$1000,2,FALSE),0)</f>
        <v>0</v>
      </c>
      <c r="F28" s="66">
        <f>_xlfn.IFNA(VLOOKUP(A28,'TXFN0001 Strategy'!$A$1:$B$1000,2,FALSE),0)</f>
        <v>0</v>
      </c>
      <c r="G28" s="40">
        <f t="shared" si="0"/>
        <v>15663.295999999998</v>
      </c>
      <c r="H28" s="2">
        <f>VLOOKUP($A28,級距!$A:$K,9,FALSE)</f>
        <v>7</v>
      </c>
      <c r="I28" s="2">
        <f>VLOOKUP($A28,級距!$A:$K,10,FALSE)</f>
        <v>10</v>
      </c>
      <c r="J28" s="2">
        <f>VLOOKUP($A28,級距!$A:$K,11,FALSE)</f>
        <v>4</v>
      </c>
      <c r="K28" s="17">
        <f t="shared" si="1"/>
        <v>4</v>
      </c>
    </row>
    <row r="29" spans="1:16" x14ac:dyDescent="0.25">
      <c r="A29" s="32" t="s">
        <v>1537</v>
      </c>
      <c r="B29" s="31">
        <f>_xlfn.IFNA(VLOOKUP(A29,'Trend Strategy'!$A$1:$B$1000,2,FALSE),0)</f>
        <v>0</v>
      </c>
      <c r="C29" s="31">
        <f>_xlfn.IFNA(VLOOKUP(A29,'ADX Strategy'!$A$2:$B$1000,2,FALSE),0)</f>
        <v>0</v>
      </c>
      <c r="D29" s="31">
        <f>_xlfn.IFNA(VLOOKUP(A29,'TXFN0002 Strategy'!$A$2:$B$1000,2,FALSE),0)</f>
        <v>-123530.04</v>
      </c>
      <c r="E29" s="66">
        <f>_xlfn.IFNA(VLOOKUP(A29,'TripleEMA Strategy'!$A$2:$B$1000,2,FALSE),0)</f>
        <v>0</v>
      </c>
      <c r="F29" s="66">
        <f>_xlfn.IFNA(VLOOKUP(A29,'TXFN0001 Strategy'!$A$1:$B$1000,2,FALSE),0)</f>
        <v>0</v>
      </c>
      <c r="G29" s="40">
        <f t="shared" si="0"/>
        <v>-24706.007999999998</v>
      </c>
      <c r="H29" s="2">
        <f>VLOOKUP($A29,級距!$A:$K,9,FALSE)</f>
        <v>8</v>
      </c>
      <c r="I29" s="2">
        <f>VLOOKUP($A29,級距!$A:$K,10,FALSE)</f>
        <v>6</v>
      </c>
      <c r="J29" s="2">
        <f>VLOOKUP($A29,級距!$A:$K,11,FALSE)</f>
        <v>1</v>
      </c>
      <c r="K29" s="17">
        <f t="shared" si="1"/>
        <v>1</v>
      </c>
    </row>
    <row r="30" spans="1:16" x14ac:dyDescent="0.25">
      <c r="A30" s="32" t="s">
        <v>1538</v>
      </c>
      <c r="B30" s="31">
        <f>_xlfn.IFNA(VLOOKUP(A30,'Trend Strategy'!$A$1:$B$1000,2,FALSE),0)</f>
        <v>0</v>
      </c>
      <c r="C30" s="31">
        <f>_xlfn.IFNA(VLOOKUP(A30,'ADX Strategy'!$A$2:$B$1000,2,FALSE),0)</f>
        <v>0</v>
      </c>
      <c r="D30" s="31">
        <f>_xlfn.IFNA(VLOOKUP(A30,'TXFN0002 Strategy'!$A$2:$B$1000,2,FALSE),0)</f>
        <v>-42935.98</v>
      </c>
      <c r="E30" s="66">
        <f>_xlfn.IFNA(VLOOKUP(A30,'TripleEMA Strategy'!$A$2:$B$1000,2,FALSE),0)</f>
        <v>0</v>
      </c>
      <c r="F30" s="66">
        <f>_xlfn.IFNA(VLOOKUP(A30,'TXFN0001 Strategy'!$A$1:$B$1000,2,FALSE),0)</f>
        <v>0</v>
      </c>
      <c r="G30" s="40">
        <f t="shared" si="0"/>
        <v>-8587.1959999999999</v>
      </c>
      <c r="H30" s="2">
        <f>VLOOKUP($A30,級距!$A:$K,9,FALSE)</f>
        <v>5</v>
      </c>
      <c r="I30" s="2">
        <f>VLOOKUP($A30,級距!$A:$K,10,FALSE)</f>
        <v>8</v>
      </c>
      <c r="J30" s="2">
        <f>VLOOKUP($A30,級距!$A:$K,11,FALSE)</f>
        <v>3</v>
      </c>
      <c r="K30" s="17">
        <f t="shared" si="1"/>
        <v>3</v>
      </c>
    </row>
    <row r="31" spans="1:16" x14ac:dyDescent="0.25">
      <c r="A31" s="32" t="s">
        <v>1539</v>
      </c>
      <c r="B31" s="31">
        <f>_xlfn.IFNA(VLOOKUP(A31,'Trend Strategy'!$A$1:$B$1000,2,FALSE),0)</f>
        <v>0</v>
      </c>
      <c r="C31" s="31">
        <f>_xlfn.IFNA(VLOOKUP(A31,'ADX Strategy'!$A$2:$B$1000,2,FALSE),0)</f>
        <v>0</v>
      </c>
      <c r="D31" s="31">
        <f>_xlfn.IFNA(VLOOKUP(A31,'TXFN0002 Strategy'!$A$2:$B$1000,2,FALSE),0)</f>
        <v>0</v>
      </c>
      <c r="E31" s="66">
        <f>_xlfn.IFNA(VLOOKUP(A31,'TripleEMA Strategy'!$A$2:$B$1000,2,FALSE),0)</f>
        <v>0</v>
      </c>
      <c r="F31" s="66">
        <f>_xlfn.IFNA(VLOOKUP(A31,'TXFN0001 Strategy'!$A$1:$B$1000,2,FALSE),0)</f>
        <v>0</v>
      </c>
      <c r="G31" s="40">
        <f t="shared" si="0"/>
        <v>0</v>
      </c>
      <c r="H31" s="2">
        <f>VLOOKUP($A31,級距!$A:$K,9,FALSE)</f>
        <v>8</v>
      </c>
      <c r="I31" s="2">
        <f>VLOOKUP($A31,級距!$A:$K,10,FALSE)</f>
        <v>8</v>
      </c>
      <c r="J31" s="2">
        <f>VLOOKUP($A31,級距!$A:$K,11,FALSE)</f>
        <v>4</v>
      </c>
      <c r="K31" s="17">
        <f t="shared" si="1"/>
        <v>4</v>
      </c>
    </row>
    <row r="32" spans="1:16" x14ac:dyDescent="0.25">
      <c r="A32" s="32" t="s">
        <v>1540</v>
      </c>
      <c r="B32" s="31">
        <f>_xlfn.IFNA(VLOOKUP(A32,'Trend Strategy'!$A$1:$B$1000,2,FALSE),0)</f>
        <v>0</v>
      </c>
      <c r="C32" s="31">
        <f>_xlfn.IFNA(VLOOKUP(A32,'ADX Strategy'!$A$2:$B$1000,2,FALSE),0)</f>
        <v>0</v>
      </c>
      <c r="D32" s="31">
        <f>_xlfn.IFNA(VLOOKUP(A32,'TXFN0002 Strategy'!$A$2:$B$1000,2,FALSE),0)</f>
        <v>97378.78</v>
      </c>
      <c r="E32" s="66">
        <f>_xlfn.IFNA(VLOOKUP(A32,'TripleEMA Strategy'!$A$2:$B$1000,2,FALSE),0)</f>
        <v>0</v>
      </c>
      <c r="F32" s="66">
        <f>_xlfn.IFNA(VLOOKUP(A32,'TXFN0001 Strategy'!$A$1:$B$1000,2,FALSE),0)</f>
        <v>0</v>
      </c>
      <c r="G32" s="40">
        <f t="shared" si="0"/>
        <v>19475.756000000001</v>
      </c>
      <c r="H32" s="2">
        <f>VLOOKUP($A32,級距!$A:$K,9,FALSE)</f>
        <v>7</v>
      </c>
      <c r="I32" s="2">
        <f>VLOOKUP($A32,級距!$A:$K,10,FALSE)</f>
        <v>1</v>
      </c>
      <c r="J32" s="2">
        <f>VLOOKUP($A32,級距!$A:$K,11,FALSE)</f>
        <v>1</v>
      </c>
      <c r="K32" s="17">
        <f t="shared" si="1"/>
        <v>1</v>
      </c>
    </row>
    <row r="33" spans="1:11" x14ac:dyDescent="0.25">
      <c r="A33" s="32" t="s">
        <v>1541</v>
      </c>
      <c r="B33" s="31">
        <f>_xlfn.IFNA(VLOOKUP(A33,'Trend Strategy'!$A$1:$B$1000,2,FALSE),0)</f>
        <v>0</v>
      </c>
      <c r="C33" s="31">
        <f>_xlfn.IFNA(VLOOKUP(A33,'ADX Strategy'!$A$2:$B$1000,2,FALSE),0)</f>
        <v>0</v>
      </c>
      <c r="D33" s="31">
        <f>_xlfn.IFNA(VLOOKUP(A33,'TXFN0002 Strategy'!$A$2:$B$1000,2,FALSE),0)</f>
        <v>-39355.199999999997</v>
      </c>
      <c r="E33" s="66">
        <f>_xlfn.IFNA(VLOOKUP(A33,'TripleEMA Strategy'!$A$2:$B$1000,2,FALSE),0)</f>
        <v>0</v>
      </c>
      <c r="F33" s="66">
        <f>_xlfn.IFNA(VLOOKUP(A33,'TXFN0001 Strategy'!$A$1:$B$1000,2,FALSE),0)</f>
        <v>0</v>
      </c>
      <c r="G33" s="40">
        <f t="shared" si="0"/>
        <v>-7871.0399999999991</v>
      </c>
      <c r="H33" s="2">
        <f>VLOOKUP($A33,級距!$A:$K,9,FALSE)</f>
        <v>5</v>
      </c>
      <c r="I33" s="2">
        <f>VLOOKUP($A33,級距!$A:$K,10,FALSE)</f>
        <v>2</v>
      </c>
      <c r="J33" s="2">
        <f>VLOOKUP($A33,級距!$A:$K,11,FALSE)</f>
        <v>2</v>
      </c>
      <c r="K33" s="17">
        <f t="shared" si="1"/>
        <v>2</v>
      </c>
    </row>
    <row r="34" spans="1:11" x14ac:dyDescent="0.25">
      <c r="A34" s="32" t="s">
        <v>1542</v>
      </c>
      <c r="B34" s="31">
        <f>_xlfn.IFNA(VLOOKUP(A34,'Trend Strategy'!$A$1:$B$1000,2,FALSE),0)</f>
        <v>0</v>
      </c>
      <c r="C34" s="31">
        <f>_xlfn.IFNA(VLOOKUP(A34,'ADX Strategy'!$A$2:$B$1000,2,FALSE),0)</f>
        <v>0</v>
      </c>
      <c r="D34" s="31">
        <f>_xlfn.IFNA(VLOOKUP(A34,'TXFN0002 Strategy'!$A$2:$B$1000,2,FALSE),0)</f>
        <v>0</v>
      </c>
      <c r="E34" s="66">
        <f>_xlfn.IFNA(VLOOKUP(A34,'TripleEMA Strategy'!$A$2:$B$1000,2,FALSE),0)</f>
        <v>0</v>
      </c>
      <c r="F34" s="66">
        <f>_xlfn.IFNA(VLOOKUP(A34,'TXFN0001 Strategy'!$A$1:$B$1000,2,FALSE),0)</f>
        <v>0</v>
      </c>
      <c r="G34" s="40">
        <f t="shared" si="0"/>
        <v>0</v>
      </c>
      <c r="H34" s="2">
        <f>VLOOKUP($A34,級距!$A:$K,9,FALSE)</f>
        <v>8</v>
      </c>
      <c r="I34" s="2">
        <f>VLOOKUP($A34,級距!$A:$K,10,FALSE)</f>
        <v>2</v>
      </c>
      <c r="J34" s="2">
        <f>VLOOKUP($A34,級距!$A:$K,11,FALSE)</f>
        <v>1</v>
      </c>
      <c r="K34" s="17">
        <f t="shared" si="1"/>
        <v>1</v>
      </c>
    </row>
    <row r="35" spans="1:11" x14ac:dyDescent="0.25">
      <c r="A35" s="32" t="s">
        <v>1484</v>
      </c>
      <c r="B35" s="31">
        <f>_xlfn.IFNA(VLOOKUP(A35,'Trend Strategy'!$A$1:$B$1000,2,FALSE),0)</f>
        <v>0</v>
      </c>
      <c r="C35" s="31">
        <f>_xlfn.IFNA(VLOOKUP(A35,'ADX Strategy'!$A$2:$B$1000,2,FALSE),0)</f>
        <v>0</v>
      </c>
      <c r="D35" s="31">
        <f>_xlfn.IFNA(VLOOKUP(A35,'TXFN0002 Strategy'!$A$2:$B$1000,2,FALSE),0)</f>
        <v>145524.72</v>
      </c>
      <c r="E35" s="66">
        <f>_xlfn.IFNA(VLOOKUP(A35,'TripleEMA Strategy'!$A$2:$B$1000,2,FALSE),0)</f>
        <v>0</v>
      </c>
      <c r="F35" s="66">
        <f>_xlfn.IFNA(VLOOKUP(A35,'TXFN0001 Strategy'!$A$1:$B$1000,2,FALSE),0)</f>
        <v>229973.34</v>
      </c>
      <c r="G35" s="40">
        <f t="shared" si="0"/>
        <v>75099.611999999994</v>
      </c>
      <c r="H35" s="2">
        <f>VLOOKUP($A35,級距!$A:$K,9,FALSE)</f>
        <v>10</v>
      </c>
      <c r="I35" s="2">
        <f>VLOOKUP($A35,級距!$A:$K,10,FALSE)</f>
        <v>9</v>
      </c>
      <c r="J35" s="2">
        <f>VLOOKUP($A35,級距!$A:$K,11,FALSE)</f>
        <v>4</v>
      </c>
      <c r="K35" s="17">
        <f t="shared" si="1"/>
        <v>4</v>
      </c>
    </row>
    <row r="36" spans="1:11" x14ac:dyDescent="0.25">
      <c r="A36" s="32" t="s">
        <v>1543</v>
      </c>
      <c r="B36" s="31">
        <f>_xlfn.IFNA(VLOOKUP(A36,'Trend Strategy'!$A$1:$B$1000,2,FALSE),0)</f>
        <v>0</v>
      </c>
      <c r="C36" s="31">
        <f>_xlfn.IFNA(VLOOKUP(A36,'ADX Strategy'!$A$2:$B$1000,2,FALSE),0)</f>
        <v>0</v>
      </c>
      <c r="D36" s="31">
        <f>_xlfn.IFNA(VLOOKUP(A36,'TXFN0002 Strategy'!$A$2:$B$1000,2,FALSE),0)</f>
        <v>0</v>
      </c>
      <c r="E36" s="66">
        <f>_xlfn.IFNA(VLOOKUP(A36,'TripleEMA Strategy'!$A$2:$B$1000,2,FALSE),0)</f>
        <v>0</v>
      </c>
      <c r="F36" s="66">
        <f>_xlfn.IFNA(VLOOKUP(A36,'TXFN0001 Strategy'!$A$1:$B$1000,2,FALSE),0)</f>
        <v>0</v>
      </c>
      <c r="G36" s="40">
        <f t="shared" si="0"/>
        <v>0</v>
      </c>
      <c r="H36" s="2">
        <f>VLOOKUP($A36,級距!$A:$K,9,FALSE)</f>
        <v>7</v>
      </c>
      <c r="I36" s="2">
        <f>VLOOKUP($A36,級距!$A:$K,10,FALSE)</f>
        <v>2</v>
      </c>
      <c r="J36" s="2">
        <f>VLOOKUP($A36,級距!$A:$K,11,FALSE)</f>
        <v>1</v>
      </c>
      <c r="K36" s="17">
        <f t="shared" si="1"/>
        <v>1</v>
      </c>
    </row>
    <row r="37" spans="1:11" x14ac:dyDescent="0.25">
      <c r="A37" s="32" t="s">
        <v>1544</v>
      </c>
      <c r="B37" s="31">
        <f>_xlfn.IFNA(VLOOKUP(A37,'Trend Strategy'!$A$1:$B$1000,2,FALSE),0)</f>
        <v>0</v>
      </c>
      <c r="C37" s="31">
        <f>_xlfn.IFNA(VLOOKUP(A37,'ADX Strategy'!$A$2:$B$1000,2,FALSE),0)</f>
        <v>0</v>
      </c>
      <c r="D37" s="31">
        <f>_xlfn.IFNA(VLOOKUP(A37,'TXFN0002 Strategy'!$A$2:$B$1000,2,FALSE),0)</f>
        <v>27445.759999999998</v>
      </c>
      <c r="E37" s="66">
        <f>_xlfn.IFNA(VLOOKUP(A37,'TripleEMA Strategy'!$A$2:$B$1000,2,FALSE),0)</f>
        <v>0</v>
      </c>
      <c r="F37" s="66">
        <f>_xlfn.IFNA(VLOOKUP(A37,'TXFN0001 Strategy'!$A$1:$B$1000,2,FALSE),0)</f>
        <v>0</v>
      </c>
      <c r="G37" s="40">
        <f t="shared" si="0"/>
        <v>5489.152</v>
      </c>
      <c r="H37" s="2">
        <f>VLOOKUP($A37,級距!$A:$K,9,FALSE)</f>
        <v>7</v>
      </c>
      <c r="I37" s="2">
        <f>VLOOKUP($A37,級距!$A:$K,10,FALSE)</f>
        <v>3</v>
      </c>
      <c r="J37" s="2">
        <f>VLOOKUP($A37,級距!$A:$K,11,FALSE)</f>
        <v>1</v>
      </c>
      <c r="K37" s="17">
        <f t="shared" si="1"/>
        <v>1</v>
      </c>
    </row>
    <row r="38" spans="1:11" x14ac:dyDescent="0.25">
      <c r="A38" s="32" t="s">
        <v>1485</v>
      </c>
      <c r="B38" s="31">
        <f>_xlfn.IFNA(VLOOKUP(A38,'Trend Strategy'!$A$1:$B$1000,2,FALSE),0)</f>
        <v>0</v>
      </c>
      <c r="C38" s="31">
        <f>_xlfn.IFNA(VLOOKUP(A38,'ADX Strategy'!$A$2:$B$1000,2,FALSE),0)</f>
        <v>0</v>
      </c>
      <c r="D38" s="31">
        <f>_xlfn.IFNA(VLOOKUP(A38,'TXFN0002 Strategy'!$A$2:$B$1000,2,FALSE),0)</f>
        <v>-95722.66</v>
      </c>
      <c r="E38" s="66">
        <f>_xlfn.IFNA(VLOOKUP(A38,'TripleEMA Strategy'!$A$2:$B$1000,2,FALSE),0)</f>
        <v>0</v>
      </c>
      <c r="F38" s="66">
        <f>_xlfn.IFNA(VLOOKUP(A38,'TXFN0001 Strategy'!$A$1:$B$1000,2,FALSE),0)</f>
        <v>127379.89</v>
      </c>
      <c r="G38" s="40">
        <f t="shared" si="0"/>
        <v>6331.445999999999</v>
      </c>
      <c r="H38" s="2">
        <f>VLOOKUP($A38,級距!$A:$K,9,FALSE)</f>
        <v>9</v>
      </c>
      <c r="I38" s="2">
        <f>VLOOKUP($A38,級距!$A:$K,10,FALSE)</f>
        <v>3</v>
      </c>
      <c r="J38" s="2">
        <f>VLOOKUP($A38,級距!$A:$K,11,FALSE)</f>
        <v>1</v>
      </c>
      <c r="K38" s="17">
        <f t="shared" si="1"/>
        <v>1</v>
      </c>
    </row>
    <row r="39" spans="1:11" x14ac:dyDescent="0.25">
      <c r="A39" s="32" t="s">
        <v>1486</v>
      </c>
      <c r="B39" s="31">
        <f>_xlfn.IFNA(VLOOKUP(A39,'Trend Strategy'!$A$1:$B$1000,2,FALSE),0)</f>
        <v>0</v>
      </c>
      <c r="C39" s="31">
        <f>_xlfn.IFNA(VLOOKUP(A39,'ADX Strategy'!$A$2:$B$1000,2,FALSE),0)</f>
        <v>0</v>
      </c>
      <c r="D39" s="31">
        <f>_xlfn.IFNA(VLOOKUP(A39,'TXFN0002 Strategy'!$A$2:$B$1000,2,FALSE),0)</f>
        <v>-3779.6</v>
      </c>
      <c r="E39" s="66">
        <f>_xlfn.IFNA(VLOOKUP(A39,'TripleEMA Strategy'!$A$2:$B$1000,2,FALSE),0)</f>
        <v>0</v>
      </c>
      <c r="F39" s="66">
        <f>_xlfn.IFNA(VLOOKUP(A39,'TXFN0001 Strategy'!$A$1:$B$1000,2,FALSE),0)</f>
        <v>-44447.68</v>
      </c>
      <c r="G39" s="40">
        <f t="shared" si="0"/>
        <v>-9645.4560000000001</v>
      </c>
      <c r="H39" s="2">
        <f>VLOOKUP($A39,級距!$A:$K,9,FALSE)</f>
        <v>5</v>
      </c>
      <c r="I39" s="2">
        <f>VLOOKUP($A39,級距!$A:$K,10,FALSE)</f>
        <v>4</v>
      </c>
      <c r="J39" s="2">
        <f>VLOOKUP($A39,級距!$A:$K,11,FALSE)</f>
        <v>2</v>
      </c>
      <c r="K39" s="17">
        <f t="shared" si="1"/>
        <v>2</v>
      </c>
    </row>
    <row r="40" spans="1:11" x14ac:dyDescent="0.25">
      <c r="A40" s="32" t="s">
        <v>1545</v>
      </c>
      <c r="B40" s="31">
        <f>_xlfn.IFNA(VLOOKUP(A40,'Trend Strategy'!$A$1:$B$1000,2,FALSE),0)</f>
        <v>0</v>
      </c>
      <c r="C40" s="31">
        <f>_xlfn.IFNA(VLOOKUP(A40,'ADX Strategy'!$A$2:$B$1000,2,FALSE),0)</f>
        <v>0</v>
      </c>
      <c r="D40" s="31">
        <f>_xlfn.IFNA(VLOOKUP(A40,'TXFN0002 Strategy'!$A$2:$B$1000,2,FALSE),0)</f>
        <v>-95769.74</v>
      </c>
      <c r="E40" s="66">
        <f>_xlfn.IFNA(VLOOKUP(A40,'TripleEMA Strategy'!$A$2:$B$1000,2,FALSE),0)</f>
        <v>0</v>
      </c>
      <c r="F40" s="66">
        <f>_xlfn.IFNA(VLOOKUP(A40,'TXFN0001 Strategy'!$A$1:$B$1000,2,FALSE),0)</f>
        <v>0</v>
      </c>
      <c r="G40" s="40">
        <f t="shared" si="0"/>
        <v>-19153.948</v>
      </c>
      <c r="H40" s="2">
        <f>VLOOKUP($A40,級距!$A:$K,9,FALSE)</f>
        <v>5</v>
      </c>
      <c r="I40" s="2">
        <f>VLOOKUP($A40,級距!$A:$K,10,FALSE)</f>
        <v>3</v>
      </c>
      <c r="J40" s="2">
        <f>VLOOKUP($A40,級距!$A:$K,11,FALSE)</f>
        <v>2</v>
      </c>
      <c r="K40" s="17">
        <f t="shared" si="1"/>
        <v>2</v>
      </c>
    </row>
    <row r="41" spans="1:11" x14ac:dyDescent="0.25">
      <c r="A41" s="32" t="s">
        <v>1546</v>
      </c>
      <c r="B41" s="31">
        <f>_xlfn.IFNA(VLOOKUP(A41,'Trend Strategy'!$A$1:$B$1000,2,FALSE),0)</f>
        <v>0</v>
      </c>
      <c r="C41" s="31">
        <f>_xlfn.IFNA(VLOOKUP(A41,'ADX Strategy'!$A$2:$B$1000,2,FALSE),0)</f>
        <v>0</v>
      </c>
      <c r="D41" s="31">
        <f>_xlfn.IFNA(VLOOKUP(A41,'TXFN0002 Strategy'!$A$2:$B$1000,2,FALSE),0)</f>
        <v>-98114.93</v>
      </c>
      <c r="E41" s="66">
        <f>_xlfn.IFNA(VLOOKUP(A41,'TripleEMA Strategy'!$A$2:$B$1000,2,FALSE),0)</f>
        <v>0</v>
      </c>
      <c r="F41" s="66">
        <f>_xlfn.IFNA(VLOOKUP(A41,'TXFN0001 Strategy'!$A$1:$B$1000,2,FALSE),0)</f>
        <v>0</v>
      </c>
      <c r="G41" s="40">
        <f t="shared" si="0"/>
        <v>-19622.985999999997</v>
      </c>
      <c r="H41" s="2">
        <f>VLOOKUP($A41,級距!$A:$K,9,FALSE)</f>
        <v>10</v>
      </c>
      <c r="I41" s="2">
        <f>VLOOKUP($A41,級距!$A:$K,10,FALSE)</f>
        <v>7</v>
      </c>
      <c r="J41" s="2">
        <f>VLOOKUP($A41,級距!$A:$K,11,FALSE)</f>
        <v>4</v>
      </c>
      <c r="K41" s="17">
        <f t="shared" si="1"/>
        <v>4</v>
      </c>
    </row>
    <row r="42" spans="1:11" x14ac:dyDescent="0.25">
      <c r="A42" s="32" t="s">
        <v>1487</v>
      </c>
      <c r="B42" s="31">
        <f>_xlfn.IFNA(VLOOKUP(A42,'Trend Strategy'!$A$1:$B$1000,2,FALSE),0)</f>
        <v>0</v>
      </c>
      <c r="C42" s="31">
        <f>_xlfn.IFNA(VLOOKUP(A42,'ADX Strategy'!$A$2:$B$1000,2,FALSE),0)</f>
        <v>0</v>
      </c>
      <c r="D42" s="31">
        <f>_xlfn.IFNA(VLOOKUP(A42,'TXFN0002 Strategy'!$A$2:$B$1000,2,FALSE),0)</f>
        <v>131478.29999999999</v>
      </c>
      <c r="E42" s="66">
        <f>_xlfn.IFNA(VLOOKUP(A42,'TripleEMA Strategy'!$A$2:$B$1000,2,FALSE),0)</f>
        <v>0</v>
      </c>
      <c r="F42" s="66">
        <f>_xlfn.IFNA(VLOOKUP(A42,'TXFN0001 Strategy'!$A$1:$B$1000,2,FALSE),0)</f>
        <v>-86878.02</v>
      </c>
      <c r="G42" s="40">
        <f t="shared" si="0"/>
        <v>8920.0559999999969</v>
      </c>
      <c r="H42" s="2">
        <f>VLOOKUP($A42,級距!$A:$K,9,FALSE)</f>
        <v>8</v>
      </c>
      <c r="I42" s="2">
        <f>VLOOKUP($A42,級距!$A:$K,10,FALSE)</f>
        <v>8</v>
      </c>
      <c r="J42" s="2">
        <f>VLOOKUP($A42,級距!$A:$K,11,FALSE)</f>
        <v>4</v>
      </c>
      <c r="K42" s="17">
        <f t="shared" si="1"/>
        <v>4</v>
      </c>
    </row>
    <row r="43" spans="1:11" x14ac:dyDescent="0.25">
      <c r="A43" s="32" t="s">
        <v>1547</v>
      </c>
      <c r="B43" s="31">
        <f>_xlfn.IFNA(VLOOKUP(A43,'Trend Strategy'!$A$1:$B$1000,2,FALSE),0)</f>
        <v>0</v>
      </c>
      <c r="C43" s="31">
        <f>_xlfn.IFNA(VLOOKUP(A43,'ADX Strategy'!$A$2:$B$1000,2,FALSE),0)</f>
        <v>0</v>
      </c>
      <c r="D43" s="31">
        <f>_xlfn.IFNA(VLOOKUP(A43,'TXFN0002 Strategy'!$A$2:$B$1000,2,FALSE),0)</f>
        <v>39407.1</v>
      </c>
      <c r="E43" s="66">
        <f>_xlfn.IFNA(VLOOKUP(A43,'TripleEMA Strategy'!$A$2:$B$1000,2,FALSE),0)</f>
        <v>0</v>
      </c>
      <c r="F43" s="66">
        <f>_xlfn.IFNA(VLOOKUP(A43,'TXFN0001 Strategy'!$A$1:$B$1000,2,FALSE),0)</f>
        <v>0</v>
      </c>
      <c r="G43" s="40">
        <f t="shared" si="0"/>
        <v>7881.42</v>
      </c>
      <c r="H43" s="2">
        <f>VLOOKUP($A43,級距!$A:$K,9,FALSE)</f>
        <v>8</v>
      </c>
      <c r="I43" s="2">
        <f>VLOOKUP($A43,級距!$A:$K,10,FALSE)</f>
        <v>9</v>
      </c>
      <c r="J43" s="2">
        <f>VLOOKUP($A43,級距!$A:$K,11,FALSE)</f>
        <v>4</v>
      </c>
      <c r="K43" s="17">
        <f t="shared" si="1"/>
        <v>4</v>
      </c>
    </row>
    <row r="44" spans="1:11" x14ac:dyDescent="0.25">
      <c r="A44" s="32" t="s">
        <v>1548</v>
      </c>
      <c r="B44" s="31">
        <f>_xlfn.IFNA(VLOOKUP(A44,'Trend Strategy'!$A$1:$B$1000,2,FALSE),0)</f>
        <v>0</v>
      </c>
      <c r="C44" s="31">
        <f>_xlfn.IFNA(VLOOKUP(A44,'ADX Strategy'!$A$2:$B$1000,2,FALSE),0)</f>
        <v>0</v>
      </c>
      <c r="D44" s="31">
        <f>_xlfn.IFNA(VLOOKUP(A44,'TXFN0002 Strategy'!$A$2:$B$1000,2,FALSE),0)</f>
        <v>-35387.42</v>
      </c>
      <c r="E44" s="66">
        <f>_xlfn.IFNA(VLOOKUP(A44,'TripleEMA Strategy'!$A$2:$B$1000,2,FALSE),0)</f>
        <v>0</v>
      </c>
      <c r="F44" s="66">
        <f>_xlfn.IFNA(VLOOKUP(A44,'TXFN0001 Strategy'!$A$1:$B$1000,2,FALSE),0)</f>
        <v>0</v>
      </c>
      <c r="G44" s="40">
        <f t="shared" si="0"/>
        <v>-7077.4839999999995</v>
      </c>
      <c r="H44" s="2">
        <f>VLOOKUP($A44,級距!$A:$K,9,FALSE)</f>
        <v>7</v>
      </c>
      <c r="I44" s="2">
        <f>VLOOKUP($A44,級距!$A:$K,10,FALSE)</f>
        <v>1</v>
      </c>
      <c r="J44" s="2">
        <f>VLOOKUP($A44,級距!$A:$K,11,FALSE)</f>
        <v>1</v>
      </c>
      <c r="K44" s="17">
        <f t="shared" si="1"/>
        <v>1</v>
      </c>
    </row>
    <row r="45" spans="1:11" x14ac:dyDescent="0.25">
      <c r="A45" s="32" t="s">
        <v>1488</v>
      </c>
      <c r="B45" s="31">
        <f>_xlfn.IFNA(VLOOKUP(A45,'Trend Strategy'!$A$1:$B$1000,2,FALSE),0)</f>
        <v>0</v>
      </c>
      <c r="C45" s="31">
        <f>_xlfn.IFNA(VLOOKUP(A45,'ADX Strategy'!$A$2:$B$1000,2,FALSE),0)</f>
        <v>0</v>
      </c>
      <c r="D45" s="31">
        <f>_xlfn.IFNA(VLOOKUP(A45,'TXFN0002 Strategy'!$A$2:$B$1000,2,FALSE),0)</f>
        <v>0</v>
      </c>
      <c r="E45" s="66">
        <f>_xlfn.IFNA(VLOOKUP(A45,'TripleEMA Strategy'!$A$2:$B$1000,2,FALSE),0)</f>
        <v>0</v>
      </c>
      <c r="F45" s="66">
        <f>_xlfn.IFNA(VLOOKUP(A45,'TXFN0001 Strategy'!$A$1:$B$1000,2,FALSE),0)</f>
        <v>55949.47</v>
      </c>
      <c r="G45" s="40">
        <f t="shared" si="0"/>
        <v>11189.894</v>
      </c>
      <c r="H45" s="2">
        <f>VLOOKUP($A45,級距!$A:$K,9,FALSE)</f>
        <v>6</v>
      </c>
      <c r="I45" s="2">
        <f>VLOOKUP($A45,級距!$A:$K,10,FALSE)</f>
        <v>2</v>
      </c>
      <c r="J45" s="2">
        <f>VLOOKUP($A45,級距!$A:$K,11,FALSE)</f>
        <v>1</v>
      </c>
      <c r="K45" s="17">
        <f t="shared" si="1"/>
        <v>1</v>
      </c>
    </row>
    <row r="46" spans="1:11" x14ac:dyDescent="0.25">
      <c r="A46" s="32" t="s">
        <v>1489</v>
      </c>
      <c r="B46" s="31">
        <f>_xlfn.IFNA(VLOOKUP(A46,'Trend Strategy'!$A$1:$B$1000,2,FALSE),0)</f>
        <v>0</v>
      </c>
      <c r="C46" s="31">
        <f>_xlfn.IFNA(VLOOKUP(A46,'ADX Strategy'!$A$2:$B$1000,2,FALSE),0)</f>
        <v>0</v>
      </c>
      <c r="D46" s="31">
        <f>_xlfn.IFNA(VLOOKUP(A46,'TXFN0002 Strategy'!$A$2:$B$1000,2,FALSE),0)</f>
        <v>95673.86</v>
      </c>
      <c r="E46" s="66">
        <f>_xlfn.IFNA(VLOOKUP(A46,'TripleEMA Strategy'!$A$2:$B$1000,2,FALSE),0)</f>
        <v>0</v>
      </c>
      <c r="F46" s="66">
        <f>_xlfn.IFNA(VLOOKUP(A46,'TXFN0001 Strategy'!$A$1:$B$1000,2,FALSE),0)</f>
        <v>129565.33</v>
      </c>
      <c r="G46" s="40">
        <f t="shared" si="0"/>
        <v>45047.838000000003</v>
      </c>
      <c r="H46" s="2">
        <f>VLOOKUP($A46,級距!$A:$K,9,FALSE)</f>
        <v>7</v>
      </c>
      <c r="I46" s="2">
        <f>VLOOKUP($A46,級距!$A:$K,10,FALSE)</f>
        <v>4</v>
      </c>
      <c r="J46" s="2">
        <f>VLOOKUP($A46,級距!$A:$K,11,FALSE)</f>
        <v>1</v>
      </c>
      <c r="K46" s="17">
        <f t="shared" si="1"/>
        <v>1</v>
      </c>
    </row>
    <row r="47" spans="1:11" x14ac:dyDescent="0.25">
      <c r="A47" s="32" t="s">
        <v>1490</v>
      </c>
      <c r="B47" s="31">
        <f>_xlfn.IFNA(VLOOKUP(A47,'Trend Strategy'!$A$1:$B$1000,2,FALSE),0)</f>
        <v>0</v>
      </c>
      <c r="C47" s="31">
        <f>_xlfn.IFNA(VLOOKUP(A47,'ADX Strategy'!$A$2:$B$1000,2,FALSE),0)</f>
        <v>0</v>
      </c>
      <c r="D47" s="31">
        <f>_xlfn.IFNA(VLOOKUP(A47,'TXFN0002 Strategy'!$A$2:$B$1000,2,FALSE),0)</f>
        <v>81192.63</v>
      </c>
      <c r="E47" s="66">
        <f>_xlfn.IFNA(VLOOKUP(A47,'TripleEMA Strategy'!$A$2:$B$1000,2,FALSE),0)</f>
        <v>0</v>
      </c>
      <c r="F47" s="66">
        <f>_xlfn.IFNA(VLOOKUP(A47,'TXFN0001 Strategy'!$A$1:$B$1000,2,FALSE),0)</f>
        <v>-52988.3</v>
      </c>
      <c r="G47" s="40">
        <f t="shared" si="0"/>
        <v>5640.866</v>
      </c>
      <c r="H47" s="2">
        <f>VLOOKUP($A47,級距!$A:$K,9,FALSE)</f>
        <v>8</v>
      </c>
      <c r="I47" s="2">
        <f>VLOOKUP($A47,級距!$A:$K,10,FALSE)</f>
        <v>6</v>
      </c>
      <c r="J47" s="2">
        <f>VLOOKUP($A47,級距!$A:$K,11,FALSE)</f>
        <v>1</v>
      </c>
      <c r="K47" s="17">
        <f t="shared" si="1"/>
        <v>1</v>
      </c>
    </row>
    <row r="48" spans="1:11" x14ac:dyDescent="0.25">
      <c r="A48" s="32" t="s">
        <v>1549</v>
      </c>
      <c r="B48" s="31">
        <f>_xlfn.IFNA(VLOOKUP(A48,'Trend Strategy'!$A$1:$B$1000,2,FALSE),0)</f>
        <v>0</v>
      </c>
      <c r="C48" s="31">
        <f>_xlfn.IFNA(VLOOKUP(A48,'ADX Strategy'!$A$2:$B$1000,2,FALSE),0)</f>
        <v>0</v>
      </c>
      <c r="D48" s="31">
        <f>_xlfn.IFNA(VLOOKUP(A48,'TXFN0002 Strategy'!$A$2:$B$1000,2,FALSE),0)</f>
        <v>0</v>
      </c>
      <c r="E48" s="66">
        <f>_xlfn.IFNA(VLOOKUP(A48,'TripleEMA Strategy'!$A$2:$B$1000,2,FALSE),0)</f>
        <v>0</v>
      </c>
      <c r="F48" s="66">
        <f>_xlfn.IFNA(VLOOKUP(A48,'TXFN0001 Strategy'!$A$1:$B$1000,2,FALSE),0)</f>
        <v>0</v>
      </c>
      <c r="G48" s="40">
        <f t="shared" si="0"/>
        <v>0</v>
      </c>
      <c r="H48" s="2">
        <f>VLOOKUP($A48,級距!$A:$K,9,FALSE)</f>
        <v>3</v>
      </c>
      <c r="I48" s="2">
        <f>VLOOKUP($A48,級距!$A:$K,10,FALSE)</f>
        <v>4</v>
      </c>
      <c r="J48" s="2">
        <f>VLOOKUP($A48,級距!$A:$K,11,FALSE)</f>
        <v>2</v>
      </c>
      <c r="K48" s="17">
        <f t="shared" si="1"/>
        <v>2</v>
      </c>
    </row>
    <row r="49" spans="1:11" x14ac:dyDescent="0.25">
      <c r="A49" s="32" t="s">
        <v>1550</v>
      </c>
      <c r="B49" s="31">
        <f>_xlfn.IFNA(VLOOKUP(A49,'Trend Strategy'!$A$1:$B$1000,2,FALSE),0)</f>
        <v>0</v>
      </c>
      <c r="C49" s="31">
        <f>_xlfn.IFNA(VLOOKUP(A49,'ADX Strategy'!$A$2:$B$1000,2,FALSE),0)</f>
        <v>0</v>
      </c>
      <c r="D49" s="31">
        <f>_xlfn.IFNA(VLOOKUP(A49,'TXFN0002 Strategy'!$A$2:$B$1000,2,FALSE),0)</f>
        <v>-29123.06</v>
      </c>
      <c r="E49" s="66">
        <f>_xlfn.IFNA(VLOOKUP(A49,'TripleEMA Strategy'!$A$2:$B$1000,2,FALSE),0)</f>
        <v>0</v>
      </c>
      <c r="F49" s="66">
        <f>_xlfn.IFNA(VLOOKUP(A49,'TXFN0001 Strategy'!$A$1:$B$1000,2,FALSE),0)</f>
        <v>0</v>
      </c>
      <c r="G49" s="40">
        <f t="shared" si="0"/>
        <v>-5824.6120000000001</v>
      </c>
      <c r="H49" s="2">
        <f>VLOOKUP($A49,級距!$A:$K,9,FALSE)</f>
        <v>3</v>
      </c>
      <c r="I49" s="2">
        <f>VLOOKUP($A49,級距!$A:$K,10,FALSE)</f>
        <v>1</v>
      </c>
      <c r="J49" s="2">
        <f>VLOOKUP($A49,級距!$A:$K,11,FALSE)</f>
        <v>2</v>
      </c>
      <c r="K49" s="17">
        <f t="shared" si="1"/>
        <v>2</v>
      </c>
    </row>
    <row r="50" spans="1:11" x14ac:dyDescent="0.25">
      <c r="A50" s="32" t="s">
        <v>1551</v>
      </c>
      <c r="B50" s="31">
        <f>_xlfn.IFNA(VLOOKUP(A50,'Trend Strategy'!$A$1:$B$1000,2,FALSE),0)</f>
        <v>0</v>
      </c>
      <c r="C50" s="31">
        <f>_xlfn.IFNA(VLOOKUP(A50,'ADX Strategy'!$A$2:$B$1000,2,FALSE),0)</f>
        <v>0</v>
      </c>
      <c r="D50" s="31">
        <f>_xlfn.IFNA(VLOOKUP(A50,'TXFN0002 Strategy'!$A$2:$B$1000,2,FALSE),0)</f>
        <v>-29838.48</v>
      </c>
      <c r="E50" s="66">
        <f>_xlfn.IFNA(VLOOKUP(A50,'TripleEMA Strategy'!$A$2:$B$1000,2,FALSE),0)</f>
        <v>0</v>
      </c>
      <c r="F50" s="66">
        <f>_xlfn.IFNA(VLOOKUP(A50,'TXFN0001 Strategy'!$A$1:$B$1000,2,FALSE),0)</f>
        <v>0</v>
      </c>
      <c r="G50" s="40">
        <f t="shared" si="0"/>
        <v>-5967.6959999999999</v>
      </c>
      <c r="H50" s="2">
        <f>VLOOKUP($A50,級距!$A:$K,9,FALSE)</f>
        <v>4</v>
      </c>
      <c r="I50" s="2">
        <f>VLOOKUP($A50,級距!$A:$K,10,FALSE)</f>
        <v>7</v>
      </c>
      <c r="J50" s="2">
        <f>VLOOKUP($A50,級距!$A:$K,11,FALSE)</f>
        <v>3</v>
      </c>
      <c r="K50" s="17">
        <f t="shared" si="1"/>
        <v>3</v>
      </c>
    </row>
    <row r="51" spans="1:11" x14ac:dyDescent="0.25">
      <c r="A51" s="32" t="s">
        <v>1491</v>
      </c>
      <c r="B51" s="31">
        <f>_xlfn.IFNA(VLOOKUP(A51,'Trend Strategy'!$A$1:$B$1000,2,FALSE),0)</f>
        <v>0</v>
      </c>
      <c r="C51" s="31">
        <f>_xlfn.IFNA(VLOOKUP(A51,'ADX Strategy'!$A$2:$B$1000,2,FALSE),0)</f>
        <v>0</v>
      </c>
      <c r="D51" s="31">
        <f>_xlfn.IFNA(VLOOKUP(A51,'TXFN0002 Strategy'!$A$2:$B$1000,2,FALSE),0)</f>
        <v>-98173.93</v>
      </c>
      <c r="E51" s="66">
        <f>_xlfn.IFNA(VLOOKUP(A51,'TripleEMA Strategy'!$A$2:$B$1000,2,FALSE),0)</f>
        <v>0</v>
      </c>
      <c r="F51" s="66">
        <f>_xlfn.IFNA(VLOOKUP(A51,'TXFN0001 Strategy'!$A$1:$B$1000,2,FALSE),0)</f>
        <v>-86684.1</v>
      </c>
      <c r="G51" s="40">
        <f t="shared" si="0"/>
        <v>-36971.606</v>
      </c>
      <c r="H51" s="2">
        <f>VLOOKUP($A51,級距!$A:$K,9,FALSE)</f>
        <v>8</v>
      </c>
      <c r="I51" s="2">
        <f>VLOOKUP($A51,級距!$A:$K,10,FALSE)</f>
        <v>7</v>
      </c>
      <c r="J51" s="2">
        <f>VLOOKUP($A51,級距!$A:$K,11,FALSE)</f>
        <v>4</v>
      </c>
      <c r="K51" s="17">
        <f t="shared" si="1"/>
        <v>4</v>
      </c>
    </row>
    <row r="52" spans="1:11" x14ac:dyDescent="0.25">
      <c r="A52" s="32" t="s">
        <v>1552</v>
      </c>
      <c r="B52" s="31">
        <f>_xlfn.IFNA(VLOOKUP(A52,'Trend Strategy'!$A$1:$B$1000,2,FALSE),0)</f>
        <v>0</v>
      </c>
      <c r="C52" s="31">
        <f>_xlfn.IFNA(VLOOKUP(A52,'ADX Strategy'!$A$2:$B$1000,2,FALSE),0)</f>
        <v>0</v>
      </c>
      <c r="D52" s="31">
        <f>_xlfn.IFNA(VLOOKUP(A52,'TXFN0002 Strategy'!$A$2:$B$1000,2,FALSE),0)</f>
        <v>-95660.45</v>
      </c>
      <c r="E52" s="66">
        <f>_xlfn.IFNA(VLOOKUP(A52,'TripleEMA Strategy'!$A$2:$B$1000,2,FALSE),0)</f>
        <v>0</v>
      </c>
      <c r="F52" s="66">
        <f>_xlfn.IFNA(VLOOKUP(A52,'TXFN0001 Strategy'!$A$1:$B$1000,2,FALSE),0)</f>
        <v>0</v>
      </c>
      <c r="G52" s="40">
        <f t="shared" si="0"/>
        <v>-19132.09</v>
      </c>
      <c r="H52" s="2">
        <f>VLOOKUP($A52,級距!$A:$K,9,FALSE)</f>
        <v>10</v>
      </c>
      <c r="I52" s="2">
        <f>VLOOKUP($A52,級距!$A:$K,10,FALSE)</f>
        <v>5</v>
      </c>
      <c r="J52" s="2">
        <f>VLOOKUP($A52,級距!$A:$K,11,FALSE)</f>
        <v>1</v>
      </c>
      <c r="K52" s="17">
        <f t="shared" si="1"/>
        <v>1</v>
      </c>
    </row>
    <row r="53" spans="1:11" x14ac:dyDescent="0.25">
      <c r="A53" s="32" t="s">
        <v>1492</v>
      </c>
      <c r="B53" s="31">
        <f>_xlfn.IFNA(VLOOKUP(A53,'Trend Strategy'!$A$1:$B$1000,2,FALSE),0)</f>
        <v>0</v>
      </c>
      <c r="C53" s="31">
        <f>_xlfn.IFNA(VLOOKUP(A53,'ADX Strategy'!$A$2:$B$1000,2,FALSE),0)</f>
        <v>0</v>
      </c>
      <c r="D53" s="31">
        <f>_xlfn.IFNA(VLOOKUP(A53,'TXFN0002 Strategy'!$A$2:$B$1000,2,FALSE),0)</f>
        <v>32709.46</v>
      </c>
      <c r="E53" s="66">
        <f>_xlfn.IFNA(VLOOKUP(A53,'TripleEMA Strategy'!$A$2:$B$1000,2,FALSE),0)</f>
        <v>0</v>
      </c>
      <c r="F53" s="66">
        <f>_xlfn.IFNA(VLOOKUP(A53,'TXFN0001 Strategy'!$A$1:$B$1000,2,FALSE),0)</f>
        <v>-4182.16</v>
      </c>
      <c r="G53" s="40">
        <f t="shared" si="0"/>
        <v>5705.46</v>
      </c>
      <c r="H53" s="2">
        <f>VLOOKUP($A53,級距!$A:$K,9,FALSE)</f>
        <v>5</v>
      </c>
      <c r="I53" s="2">
        <f>VLOOKUP($A53,級距!$A:$K,10,FALSE)</f>
        <v>3</v>
      </c>
      <c r="J53" s="2">
        <f>VLOOKUP($A53,級距!$A:$K,11,FALSE)</f>
        <v>2</v>
      </c>
      <c r="K53" s="17">
        <f t="shared" si="1"/>
        <v>2</v>
      </c>
    </row>
    <row r="54" spans="1:11" x14ac:dyDescent="0.25">
      <c r="A54" s="32" t="s">
        <v>1553</v>
      </c>
      <c r="B54" s="31">
        <f>_xlfn.IFNA(VLOOKUP(A54,'Trend Strategy'!$A$1:$B$1000,2,FALSE),0)</f>
        <v>0</v>
      </c>
      <c r="C54" s="31">
        <f>_xlfn.IFNA(VLOOKUP(A54,'ADX Strategy'!$A$2:$B$1000,2,FALSE),0)</f>
        <v>0</v>
      </c>
      <c r="D54" s="31">
        <f>_xlfn.IFNA(VLOOKUP(A54,'TXFN0002 Strategy'!$A$2:$B$1000,2,FALSE),0)</f>
        <v>0</v>
      </c>
      <c r="E54" s="66">
        <f>_xlfn.IFNA(VLOOKUP(A54,'TripleEMA Strategy'!$A$2:$B$1000,2,FALSE),0)</f>
        <v>0</v>
      </c>
      <c r="F54" s="66">
        <f>_xlfn.IFNA(VLOOKUP(A54,'TXFN0001 Strategy'!$A$1:$B$1000,2,FALSE),0)</f>
        <v>0</v>
      </c>
      <c r="G54" s="40">
        <f t="shared" si="0"/>
        <v>0</v>
      </c>
      <c r="H54" s="2">
        <f>VLOOKUP($A54,級距!$A:$K,9,FALSE)</f>
        <v>10</v>
      </c>
      <c r="I54" s="2">
        <f>VLOOKUP($A54,級距!$A:$K,10,FALSE)</f>
        <v>7</v>
      </c>
      <c r="J54" s="2">
        <f>VLOOKUP($A54,級距!$A:$K,11,FALSE)</f>
        <v>4</v>
      </c>
      <c r="K54" s="17">
        <f t="shared" si="1"/>
        <v>4</v>
      </c>
    </row>
    <row r="55" spans="1:11" x14ac:dyDescent="0.25">
      <c r="A55" s="32" t="s">
        <v>1554</v>
      </c>
      <c r="B55" s="31">
        <f>_xlfn.IFNA(VLOOKUP(A55,'Trend Strategy'!$A$1:$B$1000,2,FALSE),0)</f>
        <v>0</v>
      </c>
      <c r="C55" s="31">
        <f>_xlfn.IFNA(VLOOKUP(A55,'ADX Strategy'!$A$2:$B$1000,2,FALSE),0)</f>
        <v>0</v>
      </c>
      <c r="D55" s="31">
        <f>_xlfn.IFNA(VLOOKUP(A55,'TXFN0002 Strategy'!$A$2:$B$1000,2,FALSE),0)</f>
        <v>57574.54</v>
      </c>
      <c r="E55" s="66">
        <f>_xlfn.IFNA(VLOOKUP(A55,'TripleEMA Strategy'!$A$2:$B$1000,2,FALSE),0)</f>
        <v>0</v>
      </c>
      <c r="F55" s="66">
        <f>_xlfn.IFNA(VLOOKUP(A55,'TXFN0001 Strategy'!$A$1:$B$1000,2,FALSE),0)</f>
        <v>0</v>
      </c>
      <c r="G55" s="40">
        <f t="shared" si="0"/>
        <v>11514.907999999999</v>
      </c>
      <c r="H55" s="2">
        <f>VLOOKUP($A55,級距!$A:$K,9,FALSE)</f>
        <v>5</v>
      </c>
      <c r="I55" s="2">
        <f>VLOOKUP($A55,級距!$A:$K,10,FALSE)</f>
        <v>4</v>
      </c>
      <c r="J55" s="2">
        <f>VLOOKUP($A55,級距!$A:$K,11,FALSE)</f>
        <v>2</v>
      </c>
      <c r="K55" s="17">
        <f t="shared" si="1"/>
        <v>2</v>
      </c>
    </row>
    <row r="56" spans="1:11" x14ac:dyDescent="0.25">
      <c r="A56" s="32" t="s">
        <v>1493</v>
      </c>
      <c r="B56" s="31">
        <f>_xlfn.IFNA(VLOOKUP(A56,'Trend Strategy'!$A$1:$B$1000,2,FALSE),0)</f>
        <v>0</v>
      </c>
      <c r="C56" s="31">
        <f>_xlfn.IFNA(VLOOKUP(A56,'ADX Strategy'!$A$2:$B$1000,2,FALSE),0)</f>
        <v>0</v>
      </c>
      <c r="D56" s="31">
        <f>_xlfn.IFNA(VLOOKUP(A56,'TXFN0002 Strategy'!$A$2:$B$1000,2,FALSE),0)</f>
        <v>0</v>
      </c>
      <c r="E56" s="66">
        <f>_xlfn.IFNA(VLOOKUP(A56,'TripleEMA Strategy'!$A$2:$B$1000,2,FALSE),0)</f>
        <v>0</v>
      </c>
      <c r="F56" s="66">
        <f>_xlfn.IFNA(VLOOKUP(A56,'TXFN0001 Strategy'!$A$1:$B$1000,2,FALSE),0)</f>
        <v>-44420.03</v>
      </c>
      <c r="G56" s="40">
        <f t="shared" si="0"/>
        <v>-8884.0059999999994</v>
      </c>
      <c r="H56" s="2">
        <f>VLOOKUP($A56,級距!$A:$K,9,FALSE)</f>
        <v>5</v>
      </c>
      <c r="I56" s="2">
        <f>VLOOKUP($A56,級距!$A:$K,10,FALSE)</f>
        <v>6</v>
      </c>
      <c r="J56" s="2">
        <f>VLOOKUP($A56,級距!$A:$K,11,FALSE)</f>
        <v>2</v>
      </c>
      <c r="K56" s="17">
        <f t="shared" si="1"/>
        <v>2</v>
      </c>
    </row>
    <row r="57" spans="1:11" x14ac:dyDescent="0.25">
      <c r="A57" s="32" t="s">
        <v>1494</v>
      </c>
      <c r="B57" s="31">
        <f>_xlfn.IFNA(VLOOKUP(A57,'Trend Strategy'!$A$1:$B$1000,2,FALSE),0)</f>
        <v>0</v>
      </c>
      <c r="C57" s="31">
        <f>_xlfn.IFNA(VLOOKUP(A57,'ADX Strategy'!$A$2:$B$1000,2,FALSE),0)</f>
        <v>0</v>
      </c>
      <c r="D57" s="31">
        <f>_xlfn.IFNA(VLOOKUP(A57,'TXFN0002 Strategy'!$A$2:$B$1000,2,FALSE),0)</f>
        <v>0</v>
      </c>
      <c r="E57" s="66">
        <f>_xlfn.IFNA(VLOOKUP(A57,'TripleEMA Strategy'!$A$2:$B$1000,2,FALSE),0)</f>
        <v>0</v>
      </c>
      <c r="F57" s="66">
        <f>_xlfn.IFNA(VLOOKUP(A57,'TXFN0001 Strategy'!$A$1:$B$1000,2,FALSE),0)</f>
        <v>101499.25</v>
      </c>
      <c r="G57" s="40">
        <f t="shared" si="0"/>
        <v>20299.849999999999</v>
      </c>
      <c r="H57" s="2">
        <f>VLOOKUP($A57,級距!$A:$K,9,FALSE)</f>
        <v>8</v>
      </c>
      <c r="I57" s="2">
        <f>VLOOKUP($A57,級距!$A:$K,10,FALSE)</f>
        <v>6</v>
      </c>
      <c r="J57" s="2">
        <f>VLOOKUP($A57,級距!$A:$K,11,FALSE)</f>
        <v>1</v>
      </c>
      <c r="K57" s="17">
        <f t="shared" si="1"/>
        <v>1</v>
      </c>
    </row>
    <row r="58" spans="1:11" x14ac:dyDescent="0.25">
      <c r="A58" s="32" t="s">
        <v>1555</v>
      </c>
      <c r="B58" s="31">
        <f>_xlfn.IFNA(VLOOKUP(A58,'Trend Strategy'!$A$1:$B$1000,2,FALSE),0)</f>
        <v>0</v>
      </c>
      <c r="C58" s="31">
        <f>_xlfn.IFNA(VLOOKUP(A58,'ADX Strategy'!$A$2:$B$1000,2,FALSE),0)</f>
        <v>0</v>
      </c>
      <c r="D58" s="31">
        <f>_xlfn.IFNA(VLOOKUP(A58,'TXFN0002 Strategy'!$A$2:$B$1000,2,FALSE),0)</f>
        <v>42384.14</v>
      </c>
      <c r="E58" s="66">
        <f>_xlfn.IFNA(VLOOKUP(A58,'TripleEMA Strategy'!$A$2:$B$1000,2,FALSE),0)</f>
        <v>0</v>
      </c>
      <c r="F58" s="66">
        <f>_xlfn.IFNA(VLOOKUP(A58,'TXFN0001 Strategy'!$A$1:$B$1000,2,FALSE),0)</f>
        <v>0</v>
      </c>
      <c r="G58" s="40">
        <f t="shared" si="0"/>
        <v>8476.8279999999995</v>
      </c>
      <c r="H58" s="2">
        <f>VLOOKUP($A58,級距!$A:$K,9,FALSE)</f>
        <v>7</v>
      </c>
      <c r="I58" s="2">
        <f>VLOOKUP($A58,級距!$A:$K,10,FALSE)</f>
        <v>8</v>
      </c>
      <c r="J58" s="2">
        <f>VLOOKUP($A58,級距!$A:$K,11,FALSE)</f>
        <v>4</v>
      </c>
      <c r="K58" s="17">
        <f t="shared" si="1"/>
        <v>4</v>
      </c>
    </row>
    <row r="59" spans="1:11" x14ac:dyDescent="0.25">
      <c r="A59" s="32" t="s">
        <v>1556</v>
      </c>
      <c r="B59" s="31">
        <f>_xlfn.IFNA(VLOOKUP(A59,'Trend Strategy'!$A$1:$B$1000,2,FALSE),0)</f>
        <v>0</v>
      </c>
      <c r="C59" s="31">
        <f>_xlfn.IFNA(VLOOKUP(A59,'ADX Strategy'!$A$2:$B$1000,2,FALSE),0)</f>
        <v>0</v>
      </c>
      <c r="D59" s="31">
        <f>_xlfn.IFNA(VLOOKUP(A59,'TXFN0002 Strategy'!$A$2:$B$1000,2,FALSE),0)</f>
        <v>61524.5</v>
      </c>
      <c r="E59" s="66">
        <f>_xlfn.IFNA(VLOOKUP(A59,'TripleEMA Strategy'!$A$2:$B$1000,2,FALSE),0)</f>
        <v>0</v>
      </c>
      <c r="F59" s="66">
        <f>_xlfn.IFNA(VLOOKUP(A59,'TXFN0001 Strategy'!$A$1:$B$1000,2,FALSE),0)</f>
        <v>0</v>
      </c>
      <c r="G59" s="40">
        <f t="shared" si="0"/>
        <v>12304.9</v>
      </c>
      <c r="H59" s="2">
        <f>VLOOKUP($A59,級距!$A:$K,9,FALSE)</f>
        <v>7</v>
      </c>
      <c r="I59" s="2">
        <f>VLOOKUP($A59,級距!$A:$K,10,FALSE)</f>
        <v>7</v>
      </c>
      <c r="J59" s="2">
        <f>VLOOKUP($A59,級距!$A:$K,11,FALSE)</f>
        <v>4</v>
      </c>
      <c r="K59" s="17">
        <f t="shared" si="1"/>
        <v>4</v>
      </c>
    </row>
    <row r="60" spans="1:11" x14ac:dyDescent="0.25">
      <c r="A60" s="32" t="s">
        <v>1495</v>
      </c>
      <c r="B60" s="31">
        <f>_xlfn.IFNA(VLOOKUP(A60,'Trend Strategy'!$A$1:$B$1000,2,FALSE),0)</f>
        <v>0</v>
      </c>
      <c r="C60" s="31">
        <f>_xlfn.IFNA(VLOOKUP(A60,'ADX Strategy'!$A$2:$B$1000,2,FALSE),0)</f>
        <v>0</v>
      </c>
      <c r="D60" s="31">
        <f>_xlfn.IFNA(VLOOKUP(A60,'TXFN0002 Strategy'!$A$2:$B$1000,2,FALSE),0)</f>
        <v>-95721.22</v>
      </c>
      <c r="E60" s="66">
        <f>_xlfn.IFNA(VLOOKUP(A60,'TripleEMA Strategy'!$A$2:$B$1000,2,FALSE),0)</f>
        <v>0</v>
      </c>
      <c r="F60" s="66">
        <f>_xlfn.IFNA(VLOOKUP(A60,'TXFN0001 Strategy'!$A$1:$B$1000,2,FALSE),0)</f>
        <v>-44433.47</v>
      </c>
      <c r="G60" s="40">
        <f t="shared" si="0"/>
        <v>-28030.938000000002</v>
      </c>
      <c r="H60" s="2">
        <f>VLOOKUP($A60,級距!$A:$K,9,FALSE)</f>
        <v>8</v>
      </c>
      <c r="I60" s="2">
        <f>VLOOKUP($A60,級距!$A:$K,10,FALSE)</f>
        <v>8</v>
      </c>
      <c r="J60" s="2">
        <f>VLOOKUP($A60,級距!$A:$K,11,FALSE)</f>
        <v>4</v>
      </c>
      <c r="K60" s="17">
        <f t="shared" si="1"/>
        <v>4</v>
      </c>
    </row>
    <row r="61" spans="1:11" x14ac:dyDescent="0.25">
      <c r="A61" s="32" t="s">
        <v>1496</v>
      </c>
      <c r="B61" s="31">
        <f>_xlfn.IFNA(VLOOKUP(A61,'Trend Strategy'!$A$1:$B$1000,2,FALSE),0)</f>
        <v>0</v>
      </c>
      <c r="C61" s="31">
        <f>_xlfn.IFNA(VLOOKUP(A61,'ADX Strategy'!$A$2:$B$1000,2,FALSE),0)</f>
        <v>0</v>
      </c>
      <c r="D61" s="31">
        <f>_xlfn.IFNA(VLOOKUP(A61,'TXFN0002 Strategy'!$A$2:$B$1000,2,FALSE),0)</f>
        <v>0</v>
      </c>
      <c r="E61" s="66">
        <f>_xlfn.IFNA(VLOOKUP(A61,'TripleEMA Strategy'!$A$2:$B$1000,2,FALSE),0)</f>
        <v>0</v>
      </c>
      <c r="F61" s="66">
        <f>_xlfn.IFNA(VLOOKUP(A61,'TXFN0001 Strategy'!$A$1:$B$1000,2,FALSE),0)</f>
        <v>-42247.46</v>
      </c>
      <c r="G61" s="40">
        <f t="shared" si="0"/>
        <v>-8449.4920000000002</v>
      </c>
      <c r="H61" s="2">
        <f>VLOOKUP($A61,級距!$A:$K,9,FALSE)</f>
        <v>7</v>
      </c>
      <c r="I61" s="2">
        <f>VLOOKUP($A61,級距!$A:$K,10,FALSE)</f>
        <v>1</v>
      </c>
      <c r="J61" s="2">
        <f>VLOOKUP($A61,級距!$A:$K,11,FALSE)</f>
        <v>1</v>
      </c>
      <c r="K61" s="17">
        <f t="shared" si="1"/>
        <v>1</v>
      </c>
    </row>
    <row r="62" spans="1:11" x14ac:dyDescent="0.25">
      <c r="A62" s="32" t="s">
        <v>1434</v>
      </c>
      <c r="B62" s="31">
        <f>_xlfn.IFNA(VLOOKUP(A62,'Trend Strategy'!$A$1:$B$1000,2,FALSE),0)</f>
        <v>0</v>
      </c>
      <c r="C62" s="31">
        <f>_xlfn.IFNA(VLOOKUP(A62,'ADX Strategy'!$A$2:$B$1000,2,FALSE),0)</f>
        <v>0</v>
      </c>
      <c r="D62" s="31">
        <f>_xlfn.IFNA(VLOOKUP(A62,'TXFN0002 Strategy'!$A$2:$B$1000,2,FALSE),0)</f>
        <v>0</v>
      </c>
      <c r="E62" s="66">
        <f>_xlfn.IFNA(VLOOKUP(A62,'TripleEMA Strategy'!$A$2:$B$1000,2,FALSE),0)</f>
        <v>-107493.41</v>
      </c>
      <c r="F62" s="66">
        <f>_xlfn.IFNA(VLOOKUP(A62,'TXFN0001 Strategy'!$A$1:$B$1000,2,FALSE),0)</f>
        <v>-44462.46</v>
      </c>
      <c r="G62" s="40">
        <f t="shared" si="0"/>
        <v>-30391.173999999999</v>
      </c>
      <c r="H62" s="2">
        <f>VLOOKUP($A62,級距!$A:$K,9,FALSE)</f>
        <v>3</v>
      </c>
      <c r="I62" s="2">
        <f>VLOOKUP($A62,級距!$A:$K,10,FALSE)</f>
        <v>3</v>
      </c>
      <c r="J62" s="2">
        <f>VLOOKUP($A62,級距!$A:$K,11,FALSE)</f>
        <v>2</v>
      </c>
      <c r="K62" s="17">
        <f t="shared" si="1"/>
        <v>2</v>
      </c>
    </row>
    <row r="63" spans="1:11" x14ac:dyDescent="0.25">
      <c r="A63" s="32" t="s">
        <v>1435</v>
      </c>
      <c r="B63" s="31">
        <f>_xlfn.IFNA(VLOOKUP(A63,'Trend Strategy'!$A$1:$B$1000,2,FALSE),0)</f>
        <v>0</v>
      </c>
      <c r="C63" s="31">
        <f>_xlfn.IFNA(VLOOKUP(A63,'ADX Strategy'!$A$2:$B$1000,2,FALSE),0)</f>
        <v>0</v>
      </c>
      <c r="D63" s="31">
        <f>_xlfn.IFNA(VLOOKUP(A63,'TXFN0002 Strategy'!$A$2:$B$1000,2,FALSE),0)</f>
        <v>0</v>
      </c>
      <c r="E63" s="66">
        <f>_xlfn.IFNA(VLOOKUP(A63,'TripleEMA Strategy'!$A$2:$B$1000,2,FALSE),0)</f>
        <v>49674.19</v>
      </c>
      <c r="F63" s="66">
        <f>_xlfn.IFNA(VLOOKUP(A63,'TXFN0001 Strategy'!$A$1:$B$1000,2,FALSE),0)</f>
        <v>0</v>
      </c>
      <c r="G63" s="40">
        <f t="shared" si="0"/>
        <v>9934.8379999999997</v>
      </c>
      <c r="H63" s="2">
        <f>VLOOKUP($A63,級距!$A:$K,9,FALSE)</f>
        <v>5</v>
      </c>
      <c r="I63" s="2">
        <f>VLOOKUP($A63,級距!$A:$K,10,FALSE)</f>
        <v>4</v>
      </c>
      <c r="J63" s="2">
        <f>VLOOKUP($A63,級距!$A:$K,11,FALSE)</f>
        <v>2</v>
      </c>
      <c r="K63" s="17">
        <f t="shared" si="1"/>
        <v>2</v>
      </c>
    </row>
    <row r="64" spans="1:11" x14ac:dyDescent="0.25">
      <c r="A64" s="32" t="s">
        <v>1400</v>
      </c>
      <c r="B64" s="31">
        <f>_xlfn.IFNA(VLOOKUP(A64,'Trend Strategy'!$A$1:$B$1000,2,FALSE),0)</f>
        <v>0</v>
      </c>
      <c r="C64" s="31">
        <f>_xlfn.IFNA(VLOOKUP(A64,'ADX Strategy'!$A$2:$B$1000,2,FALSE),0)</f>
        <v>0</v>
      </c>
      <c r="D64" s="31">
        <f>_xlfn.IFNA(VLOOKUP(A64,'TXFN0002 Strategy'!$A$2:$B$1000,2,FALSE),0)</f>
        <v>0</v>
      </c>
      <c r="E64" s="66">
        <f>_xlfn.IFNA(VLOOKUP(A64,'TripleEMA Strategy'!$A$2:$B$1000,2,FALSE),0)</f>
        <v>8042.42</v>
      </c>
      <c r="F64" s="66">
        <f>_xlfn.IFNA(VLOOKUP(A64,'TXFN0001 Strategy'!$A$1:$B$1000,2,FALSE),0)</f>
        <v>56536.45</v>
      </c>
      <c r="G64" s="40">
        <f t="shared" si="0"/>
        <v>12915.773999999999</v>
      </c>
      <c r="H64" s="2">
        <f>VLOOKUP($A64,級距!$A:$K,9,FALSE)</f>
        <v>4</v>
      </c>
      <c r="I64" s="2">
        <f>VLOOKUP($A64,級距!$A:$K,10,FALSE)</f>
        <v>3</v>
      </c>
      <c r="J64" s="2">
        <f>VLOOKUP($A64,級距!$A:$K,11,FALSE)</f>
        <v>2</v>
      </c>
      <c r="K64" s="17">
        <f t="shared" si="1"/>
        <v>2</v>
      </c>
    </row>
    <row r="65" spans="1:11" x14ac:dyDescent="0.25">
      <c r="A65" s="32" t="s">
        <v>1403</v>
      </c>
      <c r="B65" s="31">
        <f>_xlfn.IFNA(VLOOKUP(A65,'Trend Strategy'!$A$1:$B$1000,2,FALSE),0)</f>
        <v>0</v>
      </c>
      <c r="C65" s="31">
        <f>_xlfn.IFNA(VLOOKUP(A65,'ADX Strategy'!$A$2:$B$1000,2,FALSE),0)</f>
        <v>0</v>
      </c>
      <c r="D65" s="31">
        <f>_xlfn.IFNA(VLOOKUP(A65,'TXFN0002 Strategy'!$A$2:$B$1000,2,FALSE),0)</f>
        <v>0</v>
      </c>
      <c r="E65" s="66">
        <f>_xlfn.IFNA(VLOOKUP(A65,'TripleEMA Strategy'!$A$2:$B$1000,2,FALSE),0)</f>
        <v>22878.04</v>
      </c>
      <c r="F65" s="66">
        <f>_xlfn.IFNA(VLOOKUP(A65,'TXFN0001 Strategy'!$A$1:$B$1000,2,FALSE),0)</f>
        <v>0</v>
      </c>
      <c r="G65" s="40">
        <f t="shared" si="0"/>
        <v>4575.6080000000002</v>
      </c>
      <c r="H65" s="2">
        <f>VLOOKUP($A65,級距!$A:$K,9,FALSE)</f>
        <v>6</v>
      </c>
      <c r="I65" s="2">
        <f>VLOOKUP($A65,級距!$A:$K,10,FALSE)</f>
        <v>4</v>
      </c>
      <c r="J65" s="2">
        <f>VLOOKUP($A65,級距!$A:$K,11,FALSE)</f>
        <v>1</v>
      </c>
      <c r="K65" s="17">
        <f t="shared" si="1"/>
        <v>1</v>
      </c>
    </row>
    <row r="66" spans="1:11" x14ac:dyDescent="0.25">
      <c r="A66" s="32" t="s">
        <v>1349</v>
      </c>
      <c r="B66" s="31">
        <f>_xlfn.IFNA(VLOOKUP(A66,'Trend Strategy'!$A$1:$B$1000,2,FALSE),0)</f>
        <v>0</v>
      </c>
      <c r="C66" s="31">
        <f>_xlfn.IFNA(VLOOKUP(A66,'ADX Strategy'!$A$2:$B$1000,2,FALSE),0)</f>
        <v>48079.1</v>
      </c>
      <c r="D66" s="31">
        <f>_xlfn.IFNA(VLOOKUP(A66,'TXFN0002 Strategy'!$A$2:$B$1000,2,FALSE),0)</f>
        <v>57893.47</v>
      </c>
      <c r="E66" s="66">
        <f>_xlfn.IFNA(VLOOKUP(A66,'TripleEMA Strategy'!$A$2:$B$1000,2,FALSE),0)</f>
        <v>0</v>
      </c>
      <c r="F66" s="66">
        <f>_xlfn.IFNA(VLOOKUP(A66,'TXFN0001 Strategy'!$A$1:$B$1000,2,FALSE),0)</f>
        <v>155525.5</v>
      </c>
      <c r="G66" s="40">
        <f t="shared" si="0"/>
        <v>52299.614000000001</v>
      </c>
      <c r="H66" s="2">
        <f>VLOOKUP($A66,級距!$A:$K,9,FALSE)</f>
        <v>8</v>
      </c>
      <c r="I66" s="2">
        <f>VLOOKUP($A66,級距!$A:$K,10,FALSE)</f>
        <v>9</v>
      </c>
      <c r="J66" s="2">
        <f>VLOOKUP($A66,級距!$A:$K,11,FALSE)</f>
        <v>4</v>
      </c>
      <c r="K66" s="17">
        <f t="shared" si="1"/>
        <v>4</v>
      </c>
    </row>
    <row r="67" spans="1:11" x14ac:dyDescent="0.25">
      <c r="A67" s="32" t="s">
        <v>1390</v>
      </c>
      <c r="B67" s="31">
        <f>_xlfn.IFNA(VLOOKUP(A67,'Trend Strategy'!$A$1:$B$1000,2,FALSE),0)</f>
        <v>0</v>
      </c>
      <c r="C67" s="31">
        <f>_xlfn.IFNA(VLOOKUP(A67,'ADX Strategy'!$A$2:$B$1000,2,FALSE),0)</f>
        <v>0</v>
      </c>
      <c r="D67" s="31">
        <f>_xlfn.IFNA(VLOOKUP(A67,'TXFN0002 Strategy'!$A$2:$B$1000,2,FALSE),0)</f>
        <v>109200.94</v>
      </c>
      <c r="E67" s="66">
        <f>_xlfn.IFNA(VLOOKUP(A67,'TripleEMA Strategy'!$A$2:$B$1000,2,FALSE),0)</f>
        <v>289943.46999999997</v>
      </c>
      <c r="F67" s="66">
        <f>_xlfn.IFNA(VLOOKUP(A67,'TXFN0001 Strategy'!$A$1:$B$1000,2,FALSE),0)</f>
        <v>0</v>
      </c>
      <c r="G67" s="40">
        <f t="shared" si="0"/>
        <v>79828.881999999998</v>
      </c>
      <c r="H67" s="2">
        <f>VLOOKUP($A67,級距!$A:$K,9,FALSE)</f>
        <v>10</v>
      </c>
      <c r="I67" s="2">
        <f>VLOOKUP($A67,級距!$A:$K,10,FALSE)</f>
        <v>6</v>
      </c>
      <c r="J67" s="2">
        <f>VLOOKUP($A67,級距!$A:$K,11,FALSE)</f>
        <v>1</v>
      </c>
      <c r="K67" s="17">
        <f t="shared" si="1"/>
        <v>1</v>
      </c>
    </row>
    <row r="68" spans="1:11" x14ac:dyDescent="0.25">
      <c r="A68" s="32" t="s">
        <v>1350</v>
      </c>
      <c r="B68" s="31">
        <f>_xlfn.IFNA(VLOOKUP(A68,'Trend Strategy'!$A$1:$B$1000,2,FALSE),0)</f>
        <v>4254.46</v>
      </c>
      <c r="C68" s="31">
        <f>_xlfn.IFNA(VLOOKUP(A68,'ADX Strategy'!$A$2:$B$1000,2,FALSE),0)</f>
        <v>-9808.5400000000009</v>
      </c>
      <c r="D68" s="31">
        <f>_xlfn.IFNA(VLOOKUP(A68,'TXFN0002 Strategy'!$A$2:$B$1000,2,FALSE),0)</f>
        <v>0</v>
      </c>
      <c r="E68" s="66">
        <f>_xlfn.IFNA(VLOOKUP(A68,'TripleEMA Strategy'!$A$2:$B$1000,2,FALSE),0)</f>
        <v>-6200.04</v>
      </c>
      <c r="F68" s="66">
        <f>_xlfn.IFNA(VLOOKUP(A68,'TXFN0001 Strategy'!$A$1:$B$1000,2,FALSE),0)</f>
        <v>0</v>
      </c>
      <c r="G68" s="40">
        <f t="shared" ref="G68:G131" si="2">AVERAGE(B68:F68)</f>
        <v>-2350.8240000000001</v>
      </c>
      <c r="H68" s="2">
        <f>VLOOKUP($A68,級距!$A:$K,9,FALSE)</f>
        <v>3</v>
      </c>
      <c r="I68" s="2">
        <f>VLOOKUP($A68,級距!$A:$K,10,FALSE)</f>
        <v>4</v>
      </c>
      <c r="J68" s="2">
        <f>VLOOKUP($A68,級距!$A:$K,11,FALSE)</f>
        <v>2</v>
      </c>
      <c r="K68" s="17">
        <f t="shared" ref="K68:K131" si="3">_xlfn.IFNA(J68,0)</f>
        <v>2</v>
      </c>
    </row>
    <row r="69" spans="1:11" x14ac:dyDescent="0.25">
      <c r="A69" s="32" t="s">
        <v>41</v>
      </c>
      <c r="B69" s="31">
        <f>_xlfn.IFNA(VLOOKUP(A69,'Trend Strategy'!$A$1:$B$1000,2,FALSE),0)</f>
        <v>91742.02</v>
      </c>
      <c r="C69" s="31">
        <f>_xlfn.IFNA(VLOOKUP(A69,'ADX Strategy'!$A$2:$B$1000,2,FALSE),0)</f>
        <v>0</v>
      </c>
      <c r="D69" s="31">
        <f>_xlfn.IFNA(VLOOKUP(A69,'TXFN0002 Strategy'!$A$2:$B$1000,2,FALSE),0)</f>
        <v>106398.67</v>
      </c>
      <c r="E69" s="66">
        <f>_xlfn.IFNA(VLOOKUP(A69,'TripleEMA Strategy'!$A$2:$B$1000,2,FALSE),0)</f>
        <v>31002.12</v>
      </c>
      <c r="F69" s="66">
        <f>_xlfn.IFNA(VLOOKUP(A69,'TXFN0001 Strategy'!$A$1:$B$1000,2,FALSE),0)</f>
        <v>-63293.51</v>
      </c>
      <c r="G69" s="40">
        <f t="shared" si="2"/>
        <v>33169.86</v>
      </c>
      <c r="H69" s="2">
        <f>VLOOKUP($A69,級距!$A:$K,9,FALSE)</f>
        <v>10</v>
      </c>
      <c r="I69" s="2">
        <f>VLOOKUP($A69,級距!$A:$K,10,FALSE)</f>
        <v>4</v>
      </c>
      <c r="J69" s="2">
        <f>VLOOKUP($A69,級距!$A:$K,11,FALSE)</f>
        <v>1</v>
      </c>
      <c r="K69" s="17">
        <f t="shared" si="3"/>
        <v>1</v>
      </c>
    </row>
    <row r="70" spans="1:11" x14ac:dyDescent="0.25">
      <c r="A70" s="32" t="s">
        <v>42</v>
      </c>
      <c r="B70" s="31">
        <f>_xlfn.IFNA(VLOOKUP(A70,'Trend Strategy'!$A$1:$B$1000,2,FALSE),0)</f>
        <v>-35553.120000000003</v>
      </c>
      <c r="C70" s="31">
        <f>_xlfn.IFNA(VLOOKUP(A70,'ADX Strategy'!$A$2:$B$1000,2,FALSE),0)</f>
        <v>0</v>
      </c>
      <c r="D70" s="31">
        <f>_xlfn.IFNA(VLOOKUP(A70,'TXFN0002 Strategy'!$A$2:$B$1000,2,FALSE),0)</f>
        <v>59739.77</v>
      </c>
      <c r="E70" s="66">
        <f>_xlfn.IFNA(VLOOKUP(A70,'TripleEMA Strategy'!$A$2:$B$1000,2,FALSE),0)</f>
        <v>0</v>
      </c>
      <c r="F70" s="66">
        <f>_xlfn.IFNA(VLOOKUP(A70,'TXFN0001 Strategy'!$A$1:$B$1000,2,FALSE),0)</f>
        <v>-44762.77</v>
      </c>
      <c r="G70" s="40">
        <f t="shared" si="2"/>
        <v>-4115.2240000000002</v>
      </c>
      <c r="H70" s="2">
        <f>VLOOKUP($A70,級距!$A:$K,9,FALSE)</f>
        <v>7</v>
      </c>
      <c r="I70" s="2">
        <f>VLOOKUP($A70,級距!$A:$K,10,FALSE)</f>
        <v>2</v>
      </c>
      <c r="J70" s="2">
        <f>VLOOKUP($A70,級距!$A:$K,11,FALSE)</f>
        <v>1</v>
      </c>
      <c r="K70" s="17">
        <f t="shared" si="3"/>
        <v>1</v>
      </c>
    </row>
    <row r="71" spans="1:11" x14ac:dyDescent="0.25">
      <c r="A71" s="32" t="s">
        <v>43</v>
      </c>
      <c r="B71" s="31">
        <f>_xlfn.IFNA(VLOOKUP(A71,'Trend Strategy'!$A$1:$B$1000,2,FALSE),0)</f>
        <v>0</v>
      </c>
      <c r="C71" s="31">
        <f>_xlfn.IFNA(VLOOKUP(A71,'ADX Strategy'!$A$2:$B$1000,2,FALSE),0)</f>
        <v>0</v>
      </c>
      <c r="D71" s="31">
        <f>_xlfn.IFNA(VLOOKUP(A71,'TXFN0002 Strategy'!$A$2:$B$1000,2,FALSE),0)</f>
        <v>-95699.18</v>
      </c>
      <c r="E71" s="66">
        <f>_xlfn.IFNA(VLOOKUP(A71,'TripleEMA Strategy'!$A$2:$B$1000,2,FALSE),0)</f>
        <v>23108.02</v>
      </c>
      <c r="F71" s="66">
        <f>_xlfn.IFNA(VLOOKUP(A71,'TXFN0001 Strategy'!$A$1:$B$1000,2,FALSE),0)</f>
        <v>0</v>
      </c>
      <c r="G71" s="40">
        <f t="shared" si="2"/>
        <v>-14518.231999999998</v>
      </c>
      <c r="H71" s="2">
        <f>VLOOKUP($A71,級距!$A:$K,9,FALSE)</f>
        <v>6</v>
      </c>
      <c r="I71" s="2">
        <f>VLOOKUP($A71,級距!$A:$K,10,FALSE)</f>
        <v>7</v>
      </c>
      <c r="J71" s="2">
        <f>VLOOKUP($A71,級距!$A:$K,11,FALSE)</f>
        <v>4</v>
      </c>
      <c r="K71" s="17">
        <f t="shared" si="3"/>
        <v>4</v>
      </c>
    </row>
    <row r="72" spans="1:11" x14ac:dyDescent="0.25">
      <c r="A72" s="32" t="s">
        <v>44</v>
      </c>
      <c r="B72" s="31">
        <f>_xlfn.IFNA(VLOOKUP(A72,'Trend Strategy'!$A$1:$B$1000,2,FALSE),0)</f>
        <v>0</v>
      </c>
      <c r="C72" s="31">
        <f>_xlfn.IFNA(VLOOKUP(A72,'ADX Strategy'!$A$2:$B$1000,2,FALSE),0)</f>
        <v>0</v>
      </c>
      <c r="D72" s="31">
        <f>_xlfn.IFNA(VLOOKUP(A72,'TXFN0002 Strategy'!$A$2:$B$1000,2,FALSE),0)</f>
        <v>-1516.97</v>
      </c>
      <c r="E72" s="66">
        <f>_xlfn.IFNA(VLOOKUP(A72,'TripleEMA Strategy'!$A$2:$B$1000,2,FALSE),0)</f>
        <v>0</v>
      </c>
      <c r="F72" s="66">
        <f>_xlfn.IFNA(VLOOKUP(A72,'TXFN0001 Strategy'!$A$1:$B$1000,2,FALSE),0)</f>
        <v>-89255.38</v>
      </c>
      <c r="G72" s="40">
        <f t="shared" si="2"/>
        <v>-18154.47</v>
      </c>
      <c r="H72" s="2">
        <f>VLOOKUP($A72,級距!$A:$K,9,FALSE)</f>
        <v>4</v>
      </c>
      <c r="I72" s="2">
        <f>VLOOKUP($A72,級距!$A:$K,10,FALSE)</f>
        <v>1</v>
      </c>
      <c r="J72" s="2">
        <f>VLOOKUP($A72,級距!$A:$K,11,FALSE)</f>
        <v>2</v>
      </c>
      <c r="K72" s="17">
        <f t="shared" si="3"/>
        <v>2</v>
      </c>
    </row>
    <row r="73" spans="1:11" x14ac:dyDescent="0.25">
      <c r="A73" s="32" t="s">
        <v>45</v>
      </c>
      <c r="B73" s="31">
        <f>_xlfn.IFNA(VLOOKUP(A73,'Trend Strategy'!$A$1:$B$1000,2,FALSE),0)</f>
        <v>-25824.32</v>
      </c>
      <c r="C73" s="31">
        <f>_xlfn.IFNA(VLOOKUP(A73,'ADX Strategy'!$A$2:$B$1000,2,FALSE),0)</f>
        <v>56925.99</v>
      </c>
      <c r="D73" s="31">
        <f>_xlfn.IFNA(VLOOKUP(A73,'TXFN0002 Strategy'!$A$2:$B$1000,2,FALSE),0)</f>
        <v>0</v>
      </c>
      <c r="E73" s="66">
        <f>_xlfn.IFNA(VLOOKUP(A73,'TripleEMA Strategy'!$A$2:$B$1000,2,FALSE),0)</f>
        <v>-26576.74</v>
      </c>
      <c r="F73" s="66">
        <f>_xlfn.IFNA(VLOOKUP(A73,'TXFN0001 Strategy'!$A$1:$B$1000,2,FALSE),0)</f>
        <v>-86502.46</v>
      </c>
      <c r="G73" s="40">
        <f t="shared" si="2"/>
        <v>-16395.506000000001</v>
      </c>
      <c r="H73" s="2">
        <f>VLOOKUP($A73,級距!$A:$K,9,FALSE)</f>
        <v>10</v>
      </c>
      <c r="I73" s="2">
        <f>VLOOKUP($A73,級距!$A:$K,10,FALSE)</f>
        <v>5</v>
      </c>
      <c r="J73" s="2">
        <f>VLOOKUP($A73,級距!$A:$K,11,FALSE)</f>
        <v>1</v>
      </c>
      <c r="K73" s="17">
        <f t="shared" si="3"/>
        <v>1</v>
      </c>
    </row>
    <row r="74" spans="1:11" x14ac:dyDescent="0.25">
      <c r="A74" s="32" t="s">
        <v>46</v>
      </c>
      <c r="B74" s="31">
        <f>_xlfn.IFNA(VLOOKUP(A74,'Trend Strategy'!$A$1:$B$1000,2,FALSE),0)</f>
        <v>19884.71</v>
      </c>
      <c r="C74" s="31">
        <f>_xlfn.IFNA(VLOOKUP(A74,'ADX Strategy'!$A$2:$B$1000,2,FALSE),0)</f>
        <v>0</v>
      </c>
      <c r="D74" s="31">
        <f>_xlfn.IFNA(VLOOKUP(A74,'TXFN0002 Strategy'!$A$2:$B$1000,2,FALSE),0)</f>
        <v>94967.7</v>
      </c>
      <c r="E74" s="66">
        <f>_xlfn.IFNA(VLOOKUP(A74,'TripleEMA Strategy'!$A$2:$B$1000,2,FALSE),0)</f>
        <v>31343.56</v>
      </c>
      <c r="F74" s="66">
        <f>_xlfn.IFNA(VLOOKUP(A74,'TXFN0001 Strategy'!$A$1:$B$1000,2,FALSE),0)</f>
        <v>-89106.58</v>
      </c>
      <c r="G74" s="40">
        <f t="shared" si="2"/>
        <v>11417.878000000001</v>
      </c>
      <c r="H74" s="2">
        <f>VLOOKUP($A74,級距!$A:$K,9,FALSE)</f>
        <v>8</v>
      </c>
      <c r="I74" s="2">
        <f>VLOOKUP($A74,級距!$A:$K,10,FALSE)</f>
        <v>2</v>
      </c>
      <c r="J74" s="2">
        <f>VLOOKUP($A74,級距!$A:$K,11,FALSE)</f>
        <v>1</v>
      </c>
      <c r="K74" s="17">
        <f t="shared" si="3"/>
        <v>1</v>
      </c>
    </row>
    <row r="75" spans="1:11" x14ac:dyDescent="0.25">
      <c r="A75" s="32" t="s">
        <v>47</v>
      </c>
      <c r="B75" s="31">
        <f>_xlfn.IFNA(VLOOKUP(A75,'Trend Strategy'!$A$1:$B$1000,2,FALSE),0)</f>
        <v>-48359.46</v>
      </c>
      <c r="C75" s="31">
        <f>_xlfn.IFNA(VLOOKUP(A75,'ADX Strategy'!$A$2:$B$1000,2,FALSE),0)</f>
        <v>0</v>
      </c>
      <c r="D75" s="31">
        <f>_xlfn.IFNA(VLOOKUP(A75,'TXFN0002 Strategy'!$A$2:$B$1000,2,FALSE),0)</f>
        <v>-98463.24</v>
      </c>
      <c r="E75" s="66">
        <f>_xlfn.IFNA(VLOOKUP(A75,'TripleEMA Strategy'!$A$2:$B$1000,2,FALSE),0)</f>
        <v>0</v>
      </c>
      <c r="F75" s="66">
        <f>_xlfn.IFNA(VLOOKUP(A75,'TXFN0001 Strategy'!$A$1:$B$1000,2,FALSE),0)</f>
        <v>-44372.03</v>
      </c>
      <c r="G75" s="40">
        <f t="shared" si="2"/>
        <v>-38238.946000000004</v>
      </c>
      <c r="H75" s="2">
        <f>VLOOKUP($A75,級距!$A:$K,9,FALSE)</f>
        <v>7</v>
      </c>
      <c r="I75" s="2">
        <f>VLOOKUP($A75,級距!$A:$K,10,FALSE)</f>
        <v>1</v>
      </c>
      <c r="J75" s="2">
        <f>VLOOKUP($A75,級距!$A:$K,11,FALSE)</f>
        <v>1</v>
      </c>
      <c r="K75" s="17">
        <f t="shared" si="3"/>
        <v>1</v>
      </c>
    </row>
    <row r="76" spans="1:11" x14ac:dyDescent="0.25">
      <c r="A76" s="32" t="s">
        <v>48</v>
      </c>
      <c r="B76" s="31">
        <f>_xlfn.IFNA(VLOOKUP(A76,'Trend Strategy'!$A$1:$B$1000,2,FALSE),0)</f>
        <v>79673.759999999995</v>
      </c>
      <c r="C76" s="31">
        <f>_xlfn.IFNA(VLOOKUP(A76,'ADX Strategy'!$A$2:$B$1000,2,FALSE),0)</f>
        <v>0</v>
      </c>
      <c r="D76" s="31">
        <f>_xlfn.IFNA(VLOOKUP(A76,'TXFN0002 Strategy'!$A$2:$B$1000,2,FALSE),0)</f>
        <v>-97784.35</v>
      </c>
      <c r="E76" s="66">
        <f>_xlfn.IFNA(VLOOKUP(A76,'TripleEMA Strategy'!$A$2:$B$1000,2,FALSE),0)</f>
        <v>114484.54</v>
      </c>
      <c r="F76" s="66">
        <f>_xlfn.IFNA(VLOOKUP(A76,'TXFN0001 Strategy'!$A$1:$B$1000,2,FALSE),0)</f>
        <v>0</v>
      </c>
      <c r="G76" s="40">
        <f t="shared" si="2"/>
        <v>19274.789999999997</v>
      </c>
      <c r="H76" s="2">
        <f>VLOOKUP($A76,級距!$A:$K,9,FALSE)</f>
        <v>8</v>
      </c>
      <c r="I76" s="2">
        <f>VLOOKUP($A76,級距!$A:$K,10,FALSE)</f>
        <v>2</v>
      </c>
      <c r="J76" s="2">
        <f>VLOOKUP($A76,級距!$A:$K,11,FALSE)</f>
        <v>1</v>
      </c>
      <c r="K76" s="17">
        <f t="shared" si="3"/>
        <v>1</v>
      </c>
    </row>
    <row r="77" spans="1:11" x14ac:dyDescent="0.25">
      <c r="A77" s="32" t="s">
        <v>49</v>
      </c>
      <c r="B77" s="31">
        <f>_xlfn.IFNA(VLOOKUP(A77,'Trend Strategy'!$A$1:$B$1000,2,FALSE),0)</f>
        <v>0</v>
      </c>
      <c r="C77" s="31">
        <f>_xlfn.IFNA(VLOOKUP(A77,'ADX Strategy'!$A$2:$B$1000,2,FALSE),0)</f>
        <v>0</v>
      </c>
      <c r="D77" s="31">
        <f>_xlfn.IFNA(VLOOKUP(A77,'TXFN0002 Strategy'!$A$2:$B$1000,2,FALSE),0)</f>
        <v>69785.5</v>
      </c>
      <c r="E77" s="66">
        <f>_xlfn.IFNA(VLOOKUP(A77,'TripleEMA Strategy'!$A$2:$B$1000,2,FALSE),0)</f>
        <v>0</v>
      </c>
      <c r="F77" s="66">
        <f>_xlfn.IFNA(VLOOKUP(A77,'TXFN0001 Strategy'!$A$1:$B$1000,2,FALSE),0)</f>
        <v>79219.53</v>
      </c>
      <c r="G77" s="40">
        <f t="shared" si="2"/>
        <v>29801.006000000001</v>
      </c>
      <c r="H77" s="2">
        <f>VLOOKUP($A77,級距!$A:$K,9,FALSE)</f>
        <v>9</v>
      </c>
      <c r="I77" s="2">
        <f>VLOOKUP($A77,級距!$A:$K,10,FALSE)</f>
        <v>6</v>
      </c>
      <c r="J77" s="2">
        <f>VLOOKUP($A77,級距!$A:$K,11,FALSE)</f>
        <v>1</v>
      </c>
      <c r="K77" s="17">
        <f t="shared" si="3"/>
        <v>1</v>
      </c>
    </row>
    <row r="78" spans="1:11" x14ac:dyDescent="0.25">
      <c r="A78" s="32" t="s">
        <v>50</v>
      </c>
      <c r="B78" s="31">
        <f>_xlfn.IFNA(VLOOKUP(A78,'Trend Strategy'!$A$1:$B$1000,2,FALSE),0)</f>
        <v>0</v>
      </c>
      <c r="C78" s="31">
        <f>_xlfn.IFNA(VLOOKUP(A78,'ADX Strategy'!$A$2:$B$1000,2,FALSE),0)</f>
        <v>-55476.65</v>
      </c>
      <c r="D78" s="31">
        <f>_xlfn.IFNA(VLOOKUP(A78,'TXFN0002 Strategy'!$A$2:$B$1000,2,FALSE),0)</f>
        <v>-98254.82</v>
      </c>
      <c r="E78" s="66">
        <f>_xlfn.IFNA(VLOOKUP(A78,'TripleEMA Strategy'!$A$2:$B$1000,2,FALSE),0)</f>
        <v>-107363.81</v>
      </c>
      <c r="F78" s="66">
        <f>_xlfn.IFNA(VLOOKUP(A78,'TXFN0001 Strategy'!$A$1:$B$1000,2,FALSE),0)</f>
        <v>0</v>
      </c>
      <c r="G78" s="40">
        <f t="shared" si="2"/>
        <v>-52219.055999999997</v>
      </c>
      <c r="H78" s="2">
        <f>VLOOKUP($A78,級距!$A:$K,9,FALSE)</f>
        <v>7</v>
      </c>
      <c r="I78" s="2">
        <f>VLOOKUP($A78,級距!$A:$K,10,FALSE)</f>
        <v>3</v>
      </c>
      <c r="J78" s="2">
        <f>VLOOKUP($A78,級距!$A:$K,11,FALSE)</f>
        <v>1</v>
      </c>
      <c r="K78" s="17">
        <f t="shared" si="3"/>
        <v>1</v>
      </c>
    </row>
    <row r="79" spans="1:11" x14ac:dyDescent="0.25">
      <c r="A79" s="32" t="s">
        <v>51</v>
      </c>
      <c r="B79" s="31">
        <f>_xlfn.IFNA(VLOOKUP(A79,'Trend Strategy'!$A$1:$B$1000,2,FALSE),0)</f>
        <v>-81793.179999999993</v>
      </c>
      <c r="C79" s="31">
        <f>_xlfn.IFNA(VLOOKUP(A79,'ADX Strategy'!$A$2:$B$1000,2,FALSE),0)</f>
        <v>0</v>
      </c>
      <c r="D79" s="31">
        <f>_xlfn.IFNA(VLOOKUP(A79,'TXFN0002 Strategy'!$A$2:$B$1000,2,FALSE),0)</f>
        <v>-47421.120000000003</v>
      </c>
      <c r="E79" s="66">
        <f>_xlfn.IFNA(VLOOKUP(A79,'TripleEMA Strategy'!$A$2:$B$1000,2,FALSE),0)</f>
        <v>-103503</v>
      </c>
      <c r="F79" s="66">
        <f>_xlfn.IFNA(VLOOKUP(A79,'TXFN0001 Strategy'!$A$1:$B$1000,2,FALSE),0)</f>
        <v>0</v>
      </c>
      <c r="G79" s="40">
        <f t="shared" si="2"/>
        <v>-46543.46</v>
      </c>
      <c r="H79" s="2">
        <f>VLOOKUP($A79,級距!$A:$K,9,FALSE)</f>
        <v>10</v>
      </c>
      <c r="I79" s="2">
        <f>VLOOKUP($A79,級距!$A:$K,10,FALSE)</f>
        <v>1</v>
      </c>
      <c r="J79" s="2">
        <f>VLOOKUP($A79,級距!$A:$K,11,FALSE)</f>
        <v>1</v>
      </c>
      <c r="K79" s="17">
        <f t="shared" si="3"/>
        <v>1</v>
      </c>
    </row>
    <row r="80" spans="1:11" x14ac:dyDescent="0.25">
      <c r="A80" s="32" t="s">
        <v>52</v>
      </c>
      <c r="B80" s="31">
        <f>_xlfn.IFNA(VLOOKUP(A80,'Trend Strategy'!$A$1:$B$1000,2,FALSE),0)</f>
        <v>-59568.29</v>
      </c>
      <c r="C80" s="31">
        <f>_xlfn.IFNA(VLOOKUP(A80,'ADX Strategy'!$A$2:$B$1000,2,FALSE),0)</f>
        <v>211967.35999999999</v>
      </c>
      <c r="D80" s="31">
        <f>_xlfn.IFNA(VLOOKUP(A80,'TXFN0002 Strategy'!$A$2:$B$1000,2,FALSE),0)</f>
        <v>0</v>
      </c>
      <c r="E80" s="66">
        <f>_xlfn.IFNA(VLOOKUP(A80,'TripleEMA Strategy'!$A$2:$B$1000,2,FALSE),0)</f>
        <v>-122307.19</v>
      </c>
      <c r="F80" s="66">
        <f>_xlfn.IFNA(VLOOKUP(A80,'TXFN0001 Strategy'!$A$1:$B$1000,2,FALSE),0)</f>
        <v>108127.14</v>
      </c>
      <c r="G80" s="40">
        <f t="shared" si="2"/>
        <v>27643.803999999993</v>
      </c>
      <c r="H80" s="2">
        <f>VLOOKUP($A80,級距!$A:$K,9,FALSE)</f>
        <v>9</v>
      </c>
      <c r="I80" s="2">
        <f>VLOOKUP($A80,級距!$A:$K,10,FALSE)</f>
        <v>2</v>
      </c>
      <c r="J80" s="2">
        <f>VLOOKUP($A80,級距!$A:$K,11,FALSE)</f>
        <v>1</v>
      </c>
      <c r="K80" s="17">
        <f t="shared" si="3"/>
        <v>1</v>
      </c>
    </row>
    <row r="81" spans="1:11" x14ac:dyDescent="0.25">
      <c r="A81" s="32" t="s">
        <v>53</v>
      </c>
      <c r="B81" s="31">
        <f>_xlfn.IFNA(VLOOKUP(A81,'Trend Strategy'!$A$1:$B$1000,2,FALSE),0)</f>
        <v>0</v>
      </c>
      <c r="C81" s="31">
        <f>_xlfn.IFNA(VLOOKUP(A81,'ADX Strategy'!$A$2:$B$1000,2,FALSE),0)</f>
        <v>-120074.9</v>
      </c>
      <c r="D81" s="31">
        <f>_xlfn.IFNA(VLOOKUP(A81,'TXFN0002 Strategy'!$A$2:$B$1000,2,FALSE),0)</f>
        <v>101430.92</v>
      </c>
      <c r="E81" s="66">
        <f>_xlfn.IFNA(VLOOKUP(A81,'TripleEMA Strategy'!$A$2:$B$1000,2,FALSE),0)</f>
        <v>112450.92</v>
      </c>
      <c r="F81" s="66">
        <f>_xlfn.IFNA(VLOOKUP(A81,'TXFN0001 Strategy'!$A$1:$B$1000,2,FALSE),0)</f>
        <v>0</v>
      </c>
      <c r="G81" s="40">
        <f t="shared" si="2"/>
        <v>18761.387999999999</v>
      </c>
      <c r="H81" s="2">
        <f>VLOOKUP($A81,級距!$A:$K,9,FALSE)</f>
        <v>10</v>
      </c>
      <c r="I81" s="2">
        <f>VLOOKUP($A81,級距!$A:$K,10,FALSE)</f>
        <v>8</v>
      </c>
      <c r="J81" s="2">
        <f>VLOOKUP($A81,級距!$A:$K,11,FALSE)</f>
        <v>4</v>
      </c>
      <c r="K81" s="17">
        <f t="shared" si="3"/>
        <v>4</v>
      </c>
    </row>
    <row r="82" spans="1:11" x14ac:dyDescent="0.25">
      <c r="A82" s="32" t="s">
        <v>54</v>
      </c>
      <c r="B82" s="31">
        <f>_xlfn.IFNA(VLOOKUP(A82,'Trend Strategy'!$A$1:$B$1000,2,FALSE),0)</f>
        <v>-21326.5</v>
      </c>
      <c r="C82" s="31">
        <f>_xlfn.IFNA(VLOOKUP(A82,'ADX Strategy'!$A$2:$B$1000,2,FALSE),0)</f>
        <v>0</v>
      </c>
      <c r="D82" s="31">
        <f>_xlfn.IFNA(VLOOKUP(A82,'TXFN0002 Strategy'!$A$2:$B$1000,2,FALSE),0)</f>
        <v>-19694.45</v>
      </c>
      <c r="E82" s="66">
        <f>_xlfn.IFNA(VLOOKUP(A82,'TripleEMA Strategy'!$A$2:$B$1000,2,FALSE),0)</f>
        <v>-13589.4</v>
      </c>
      <c r="F82" s="66">
        <f>_xlfn.IFNA(VLOOKUP(A82,'TXFN0001 Strategy'!$A$1:$B$1000,2,FALSE),0)</f>
        <v>0</v>
      </c>
      <c r="G82" s="40">
        <f t="shared" si="2"/>
        <v>-10922.07</v>
      </c>
      <c r="H82" s="2">
        <f>VLOOKUP($A82,級距!$A:$K,9,FALSE)</f>
        <v>8</v>
      </c>
      <c r="I82" s="2">
        <f>VLOOKUP($A82,級距!$A:$K,10,FALSE)</f>
        <v>6</v>
      </c>
      <c r="J82" s="2">
        <f>VLOOKUP($A82,級距!$A:$K,11,FALSE)</f>
        <v>1</v>
      </c>
      <c r="K82" s="17">
        <f t="shared" si="3"/>
        <v>1</v>
      </c>
    </row>
    <row r="83" spans="1:11" x14ac:dyDescent="0.25">
      <c r="A83" s="32" t="s">
        <v>55</v>
      </c>
      <c r="B83" s="31">
        <f>_xlfn.IFNA(VLOOKUP(A83,'Trend Strategy'!$A$1:$B$1000,2,FALSE),0)</f>
        <v>-29189.7</v>
      </c>
      <c r="C83" s="31">
        <f>_xlfn.IFNA(VLOOKUP(A83,'ADX Strategy'!$A$2:$B$1000,2,FALSE),0)</f>
        <v>166393.5</v>
      </c>
      <c r="D83" s="31">
        <f>_xlfn.IFNA(VLOOKUP(A83,'TXFN0002 Strategy'!$A$2:$B$1000,2,FALSE),0)</f>
        <v>63796.13</v>
      </c>
      <c r="E83" s="66">
        <f>_xlfn.IFNA(VLOOKUP(A83,'TripleEMA Strategy'!$A$2:$B$1000,2,FALSE),0)</f>
        <v>17584.72</v>
      </c>
      <c r="F83" s="66">
        <f>_xlfn.IFNA(VLOOKUP(A83,'TXFN0001 Strategy'!$A$1:$B$1000,2,FALSE),0)</f>
        <v>139756.10999999999</v>
      </c>
      <c r="G83" s="40">
        <f t="shared" si="2"/>
        <v>71668.152000000002</v>
      </c>
      <c r="H83" s="2">
        <f>VLOOKUP($A83,級距!$A:$K,9,FALSE)</f>
        <v>7</v>
      </c>
      <c r="I83" s="2">
        <f>VLOOKUP($A83,級距!$A:$K,10,FALSE)</f>
        <v>7</v>
      </c>
      <c r="J83" s="2">
        <f>VLOOKUP($A83,級距!$A:$K,11,FALSE)</f>
        <v>4</v>
      </c>
      <c r="K83" s="17">
        <f t="shared" si="3"/>
        <v>4</v>
      </c>
    </row>
    <row r="84" spans="1:11" x14ac:dyDescent="0.25">
      <c r="A84" s="32" t="s">
        <v>56</v>
      </c>
      <c r="B84" s="31">
        <f>_xlfn.IFNA(VLOOKUP(A84,'Trend Strategy'!$A$1:$B$1000,2,FALSE),0)</f>
        <v>77459.899999999994</v>
      </c>
      <c r="C84" s="31">
        <f>_xlfn.IFNA(VLOOKUP(A84,'ADX Strategy'!$A$2:$B$1000,2,FALSE),0)</f>
        <v>0</v>
      </c>
      <c r="D84" s="31">
        <f>_xlfn.IFNA(VLOOKUP(A84,'TXFN0002 Strategy'!$A$2:$B$1000,2,FALSE),0)</f>
        <v>0</v>
      </c>
      <c r="E84" s="66">
        <f>_xlfn.IFNA(VLOOKUP(A84,'TripleEMA Strategy'!$A$2:$B$1000,2,FALSE),0)</f>
        <v>47482.43</v>
      </c>
      <c r="F84" s="66">
        <f>_xlfn.IFNA(VLOOKUP(A84,'TXFN0001 Strategy'!$A$1:$B$1000,2,FALSE),0)</f>
        <v>0</v>
      </c>
      <c r="G84" s="40">
        <f t="shared" si="2"/>
        <v>24988.465999999997</v>
      </c>
      <c r="H84" s="2">
        <f>VLOOKUP($A84,級距!$A:$K,9,FALSE)</f>
        <v>10</v>
      </c>
      <c r="I84" s="2">
        <f>VLOOKUP($A84,級距!$A:$K,10,FALSE)</f>
        <v>3</v>
      </c>
      <c r="J84" s="2">
        <f>VLOOKUP($A84,級距!$A:$K,11,FALSE)</f>
        <v>1</v>
      </c>
      <c r="K84" s="17">
        <f t="shared" si="3"/>
        <v>1</v>
      </c>
    </row>
    <row r="85" spans="1:11" x14ac:dyDescent="0.25">
      <c r="A85" s="32" t="s">
        <v>57</v>
      </c>
      <c r="B85" s="31">
        <f>_xlfn.IFNA(VLOOKUP(A85,'Trend Strategy'!$A$1:$B$1000,2,FALSE),0)</f>
        <v>123467.63</v>
      </c>
      <c r="C85" s="31">
        <f>_xlfn.IFNA(VLOOKUP(A85,'ADX Strategy'!$A$2:$B$1000,2,FALSE),0)</f>
        <v>0</v>
      </c>
      <c r="D85" s="31">
        <f>_xlfn.IFNA(VLOOKUP(A85,'TXFN0002 Strategy'!$A$2:$B$1000,2,FALSE),0)</f>
        <v>-41319.980000000003</v>
      </c>
      <c r="E85" s="66">
        <f>_xlfn.IFNA(VLOOKUP(A85,'TripleEMA Strategy'!$A$2:$B$1000,2,FALSE),0)</f>
        <v>-12423.84</v>
      </c>
      <c r="F85" s="66">
        <f>_xlfn.IFNA(VLOOKUP(A85,'TXFN0001 Strategy'!$A$1:$B$1000,2,FALSE),0)</f>
        <v>0</v>
      </c>
      <c r="G85" s="40">
        <f t="shared" si="2"/>
        <v>13944.761999999999</v>
      </c>
      <c r="H85" s="2">
        <f>VLOOKUP($A85,級距!$A:$K,9,FALSE)</f>
        <v>8</v>
      </c>
      <c r="I85" s="2">
        <f>VLOOKUP($A85,級距!$A:$K,10,FALSE)</f>
        <v>4</v>
      </c>
      <c r="J85" s="2">
        <f>VLOOKUP($A85,級距!$A:$K,11,FALSE)</f>
        <v>1</v>
      </c>
      <c r="K85" s="17">
        <f t="shared" si="3"/>
        <v>1</v>
      </c>
    </row>
    <row r="86" spans="1:11" x14ac:dyDescent="0.25">
      <c r="A86" s="32" t="s">
        <v>58</v>
      </c>
      <c r="B86" s="31">
        <f>_xlfn.IFNA(VLOOKUP(A86,'Trend Strategy'!$A$1:$B$1000,2,FALSE),0)</f>
        <v>4795.3599999999997</v>
      </c>
      <c r="C86" s="31">
        <f>_xlfn.IFNA(VLOOKUP(A86,'ADX Strategy'!$A$2:$B$1000,2,FALSE),0)</f>
        <v>0</v>
      </c>
      <c r="D86" s="31">
        <f>_xlfn.IFNA(VLOOKUP(A86,'TXFN0002 Strategy'!$A$2:$B$1000,2,FALSE),0)</f>
        <v>-12408.82</v>
      </c>
      <c r="E86" s="66">
        <f>_xlfn.IFNA(VLOOKUP(A86,'TripleEMA Strategy'!$A$2:$B$1000,2,FALSE),0)</f>
        <v>0</v>
      </c>
      <c r="F86" s="66">
        <f>_xlfn.IFNA(VLOOKUP(A86,'TXFN0001 Strategy'!$A$1:$B$1000,2,FALSE),0)</f>
        <v>-4613.58</v>
      </c>
      <c r="G86" s="40">
        <f t="shared" si="2"/>
        <v>-2445.4080000000004</v>
      </c>
      <c r="H86" s="2">
        <f>VLOOKUP($A86,級距!$A:$K,9,FALSE)</f>
        <v>8</v>
      </c>
      <c r="I86" s="2">
        <f>VLOOKUP($A86,級距!$A:$K,10,FALSE)</f>
        <v>7</v>
      </c>
      <c r="J86" s="2">
        <f>VLOOKUP($A86,級距!$A:$K,11,FALSE)</f>
        <v>4</v>
      </c>
      <c r="K86" s="17">
        <f t="shared" si="3"/>
        <v>4</v>
      </c>
    </row>
    <row r="87" spans="1:11" x14ac:dyDescent="0.25">
      <c r="A87" s="32" t="s">
        <v>59</v>
      </c>
      <c r="B87" s="31">
        <f>_xlfn.IFNA(VLOOKUP(A87,'Trend Strategy'!$A$1:$B$1000,2,FALSE),0)</f>
        <v>-14779.28</v>
      </c>
      <c r="C87" s="31">
        <f>_xlfn.IFNA(VLOOKUP(A87,'ADX Strategy'!$A$2:$B$1000,2,FALSE),0)</f>
        <v>0</v>
      </c>
      <c r="D87" s="31">
        <f>_xlfn.IFNA(VLOOKUP(A87,'TXFN0002 Strategy'!$A$2:$B$1000,2,FALSE),0)</f>
        <v>57902.26</v>
      </c>
      <c r="E87" s="66">
        <f>_xlfn.IFNA(VLOOKUP(A87,'TripleEMA Strategy'!$A$2:$B$1000,2,FALSE),0)</f>
        <v>-90186.32</v>
      </c>
      <c r="F87" s="66">
        <f>_xlfn.IFNA(VLOOKUP(A87,'TXFN0001 Strategy'!$A$1:$B$1000,2,FALSE),0)</f>
        <v>18431.55</v>
      </c>
      <c r="G87" s="40">
        <f t="shared" si="2"/>
        <v>-5726.3580000000011</v>
      </c>
      <c r="H87" s="2">
        <f>VLOOKUP($A87,級距!$A:$K,9,FALSE)</f>
        <v>8</v>
      </c>
      <c r="I87" s="2">
        <f>VLOOKUP($A87,級距!$A:$K,10,FALSE)</f>
        <v>1</v>
      </c>
      <c r="J87" s="2">
        <f>VLOOKUP($A87,級距!$A:$K,11,FALSE)</f>
        <v>1</v>
      </c>
      <c r="K87" s="17">
        <f t="shared" si="3"/>
        <v>1</v>
      </c>
    </row>
    <row r="88" spans="1:11" x14ac:dyDescent="0.25">
      <c r="A88" s="32" t="s">
        <v>60</v>
      </c>
      <c r="B88" s="31">
        <f>_xlfn.IFNA(VLOOKUP(A88,'Trend Strategy'!$A$1:$B$1000,2,FALSE),0)</f>
        <v>0</v>
      </c>
      <c r="C88" s="31">
        <f>_xlfn.IFNA(VLOOKUP(A88,'ADX Strategy'!$A$2:$B$1000,2,FALSE),0)</f>
        <v>0</v>
      </c>
      <c r="D88" s="31">
        <f>_xlfn.IFNA(VLOOKUP(A88,'TXFN0002 Strategy'!$A$2:$B$1000,2,FALSE),0)</f>
        <v>39222.83</v>
      </c>
      <c r="E88" s="66">
        <f>_xlfn.IFNA(VLOOKUP(A88,'TripleEMA Strategy'!$A$2:$B$1000,2,FALSE),0)</f>
        <v>0</v>
      </c>
      <c r="F88" s="66">
        <f>_xlfn.IFNA(VLOOKUP(A88,'TXFN0001 Strategy'!$A$1:$B$1000,2,FALSE),0)</f>
        <v>0</v>
      </c>
      <c r="G88" s="40">
        <f t="shared" si="2"/>
        <v>7844.5660000000007</v>
      </c>
      <c r="H88" s="2">
        <f>VLOOKUP($A88,級距!$A:$K,9,FALSE)</f>
        <v>9</v>
      </c>
      <c r="I88" s="2">
        <f>VLOOKUP($A88,級距!$A:$K,10,FALSE)</f>
        <v>7</v>
      </c>
      <c r="J88" s="2">
        <f>VLOOKUP($A88,級距!$A:$K,11,FALSE)</f>
        <v>4</v>
      </c>
      <c r="K88" s="17">
        <f t="shared" si="3"/>
        <v>4</v>
      </c>
    </row>
    <row r="89" spans="1:11" x14ac:dyDescent="0.25">
      <c r="A89" s="32" t="s">
        <v>61</v>
      </c>
      <c r="B89" s="31">
        <f>_xlfn.IFNA(VLOOKUP(A89,'Trend Strategy'!$A$1:$B$1000,2,FALSE),0)</f>
        <v>-20814.900000000001</v>
      </c>
      <c r="C89" s="31">
        <f>_xlfn.IFNA(VLOOKUP(A89,'ADX Strategy'!$A$2:$B$1000,2,FALSE),0)</f>
        <v>0</v>
      </c>
      <c r="D89" s="31">
        <f>_xlfn.IFNA(VLOOKUP(A89,'TXFN0002 Strategy'!$A$2:$B$1000,2,FALSE),0)</f>
        <v>-95707.82</v>
      </c>
      <c r="E89" s="66">
        <f>_xlfn.IFNA(VLOOKUP(A89,'TripleEMA Strategy'!$A$2:$B$1000,2,FALSE),0)</f>
        <v>0</v>
      </c>
      <c r="F89" s="66">
        <f>_xlfn.IFNA(VLOOKUP(A89,'TXFN0001 Strategy'!$A$1:$B$1000,2,FALSE),0)</f>
        <v>0</v>
      </c>
      <c r="G89" s="40">
        <f t="shared" si="2"/>
        <v>-23304.544000000002</v>
      </c>
      <c r="H89" s="2">
        <f>VLOOKUP($A89,級距!$A:$K,9,FALSE)</f>
        <v>7</v>
      </c>
      <c r="I89" s="2">
        <f>VLOOKUP($A89,級距!$A:$K,10,FALSE)</f>
        <v>2</v>
      </c>
      <c r="J89" s="2">
        <f>VLOOKUP($A89,級距!$A:$K,11,FALSE)</f>
        <v>1</v>
      </c>
      <c r="K89" s="17">
        <f t="shared" si="3"/>
        <v>1</v>
      </c>
    </row>
    <row r="90" spans="1:11" x14ac:dyDescent="0.25">
      <c r="A90" s="32" t="s">
        <v>62</v>
      </c>
      <c r="B90" s="31">
        <f>_xlfn.IFNA(VLOOKUP(A90,'Trend Strategy'!$A$1:$B$1000,2,FALSE),0)</f>
        <v>-69701.7</v>
      </c>
      <c r="C90" s="31">
        <f>_xlfn.IFNA(VLOOKUP(A90,'ADX Strategy'!$A$2:$B$1000,2,FALSE),0)</f>
        <v>0</v>
      </c>
      <c r="D90" s="31">
        <f>_xlfn.IFNA(VLOOKUP(A90,'TXFN0002 Strategy'!$A$2:$B$1000,2,FALSE),0)</f>
        <v>-380.45</v>
      </c>
      <c r="E90" s="66">
        <f>_xlfn.IFNA(VLOOKUP(A90,'TripleEMA Strategy'!$A$2:$B$1000,2,FALSE),0)</f>
        <v>0</v>
      </c>
      <c r="F90" s="66">
        <f>_xlfn.IFNA(VLOOKUP(A90,'TXFN0001 Strategy'!$A$1:$B$1000,2,FALSE),0)</f>
        <v>0</v>
      </c>
      <c r="G90" s="40">
        <f t="shared" si="2"/>
        <v>-14016.429999999998</v>
      </c>
      <c r="H90" s="2">
        <f>VLOOKUP($A90,級距!$A:$K,9,FALSE)</f>
        <v>7</v>
      </c>
      <c r="I90" s="2">
        <f>VLOOKUP($A90,級距!$A:$K,10,FALSE)</f>
        <v>7</v>
      </c>
      <c r="J90" s="2">
        <f>VLOOKUP($A90,級距!$A:$K,11,FALSE)</f>
        <v>4</v>
      </c>
      <c r="K90" s="17">
        <f t="shared" si="3"/>
        <v>4</v>
      </c>
    </row>
    <row r="91" spans="1:11" x14ac:dyDescent="0.25">
      <c r="A91" s="32" t="s">
        <v>63</v>
      </c>
      <c r="B91" s="31">
        <f>_xlfn.IFNA(VLOOKUP(A91,'Trend Strategy'!$A$1:$B$1000,2,FALSE),0)</f>
        <v>23032.05</v>
      </c>
      <c r="C91" s="31">
        <f>_xlfn.IFNA(VLOOKUP(A91,'ADX Strategy'!$A$2:$B$1000,2,FALSE),0)</f>
        <v>-95800.99</v>
      </c>
      <c r="D91" s="31">
        <f>_xlfn.IFNA(VLOOKUP(A91,'TXFN0002 Strategy'!$A$2:$B$1000,2,FALSE),0)</f>
        <v>-95797.97</v>
      </c>
      <c r="E91" s="66">
        <f>_xlfn.IFNA(VLOOKUP(A91,'TripleEMA Strategy'!$A$2:$B$1000,2,FALSE),0)</f>
        <v>-115013.26</v>
      </c>
      <c r="F91" s="66">
        <f>_xlfn.IFNA(VLOOKUP(A91,'TXFN0001 Strategy'!$A$1:$B$1000,2,FALSE),0)</f>
        <v>0</v>
      </c>
      <c r="G91" s="40">
        <f t="shared" si="2"/>
        <v>-56716.034</v>
      </c>
      <c r="H91" s="2">
        <f>VLOOKUP($A91,級距!$A:$K,9,FALSE)</f>
        <v>6</v>
      </c>
      <c r="I91" s="2">
        <f>VLOOKUP($A91,級距!$A:$K,10,FALSE)</f>
        <v>4</v>
      </c>
      <c r="J91" s="2">
        <f>VLOOKUP($A91,級距!$A:$K,11,FALSE)</f>
        <v>1</v>
      </c>
      <c r="K91" s="17">
        <f t="shared" si="3"/>
        <v>1</v>
      </c>
    </row>
    <row r="92" spans="1:11" x14ac:dyDescent="0.25">
      <c r="A92" s="32" t="s">
        <v>64</v>
      </c>
      <c r="B92" s="31">
        <f>_xlfn.IFNA(VLOOKUP(A92,'Trend Strategy'!$A$1:$B$1000,2,FALSE),0)</f>
        <v>-30073.02</v>
      </c>
      <c r="C92" s="31">
        <f>_xlfn.IFNA(VLOOKUP(A92,'ADX Strategy'!$A$2:$B$1000,2,FALSE),0)</f>
        <v>0</v>
      </c>
      <c r="D92" s="31">
        <f>_xlfn.IFNA(VLOOKUP(A92,'TXFN0002 Strategy'!$A$2:$B$1000,2,FALSE),0)</f>
        <v>27843.79</v>
      </c>
      <c r="E92" s="66">
        <f>_xlfn.IFNA(VLOOKUP(A92,'TripleEMA Strategy'!$A$2:$B$1000,2,FALSE),0)</f>
        <v>-106928.76</v>
      </c>
      <c r="F92" s="66">
        <f>_xlfn.IFNA(VLOOKUP(A92,'TXFN0001 Strategy'!$A$1:$B$1000,2,FALSE),0)</f>
        <v>60850.9</v>
      </c>
      <c r="G92" s="40">
        <f t="shared" si="2"/>
        <v>-9661.4179999999978</v>
      </c>
      <c r="H92" s="2">
        <f>VLOOKUP($A92,級距!$A:$K,9,FALSE)</f>
        <v>5</v>
      </c>
      <c r="I92" s="2">
        <f>VLOOKUP($A92,級距!$A:$K,10,FALSE)</f>
        <v>1</v>
      </c>
      <c r="J92" s="2">
        <f>VLOOKUP($A92,級距!$A:$K,11,FALSE)</f>
        <v>2</v>
      </c>
      <c r="K92" s="17">
        <f t="shared" si="3"/>
        <v>2</v>
      </c>
    </row>
    <row r="93" spans="1:11" x14ac:dyDescent="0.25">
      <c r="A93" s="32" t="s">
        <v>65</v>
      </c>
      <c r="B93" s="31">
        <f>_xlfn.IFNA(VLOOKUP(A93,'Trend Strategy'!$A$1:$B$1000,2,FALSE),0)</f>
        <v>-14875.81</v>
      </c>
      <c r="C93" s="31">
        <f>_xlfn.IFNA(VLOOKUP(A93,'ADX Strategy'!$A$2:$B$1000,2,FALSE),0)</f>
        <v>0</v>
      </c>
      <c r="D93" s="31">
        <f>_xlfn.IFNA(VLOOKUP(A93,'TXFN0002 Strategy'!$A$2:$B$1000,2,FALSE),0)</f>
        <v>-98202.73</v>
      </c>
      <c r="E93" s="66">
        <f>_xlfn.IFNA(VLOOKUP(A93,'TripleEMA Strategy'!$A$2:$B$1000,2,FALSE),0)</f>
        <v>-107517.6</v>
      </c>
      <c r="F93" s="66">
        <f>_xlfn.IFNA(VLOOKUP(A93,'TXFN0001 Strategy'!$A$1:$B$1000,2,FALSE),0)</f>
        <v>-44473.02</v>
      </c>
      <c r="G93" s="40">
        <f t="shared" si="2"/>
        <v>-53013.832000000009</v>
      </c>
      <c r="H93" s="2">
        <f>VLOOKUP($A93,級距!$A:$K,9,FALSE)</f>
        <v>8</v>
      </c>
      <c r="I93" s="2">
        <f>VLOOKUP($A93,級距!$A:$K,10,FALSE)</f>
        <v>4</v>
      </c>
      <c r="J93" s="2">
        <f>VLOOKUP($A93,級距!$A:$K,11,FALSE)</f>
        <v>1</v>
      </c>
      <c r="K93" s="17">
        <f t="shared" si="3"/>
        <v>1</v>
      </c>
    </row>
    <row r="94" spans="1:11" x14ac:dyDescent="0.25">
      <c r="A94" s="32" t="s">
        <v>66</v>
      </c>
      <c r="B94" s="31">
        <f>_xlfn.IFNA(VLOOKUP(A94,'Trend Strategy'!$A$1:$B$1000,2,FALSE),0)</f>
        <v>-47715.46</v>
      </c>
      <c r="C94" s="31">
        <f>_xlfn.IFNA(VLOOKUP(A94,'ADX Strategy'!$A$2:$B$1000,2,FALSE),0)</f>
        <v>-13595.59</v>
      </c>
      <c r="D94" s="31">
        <f>_xlfn.IFNA(VLOOKUP(A94,'TXFN0002 Strategy'!$A$2:$B$1000,2,FALSE),0)</f>
        <v>0</v>
      </c>
      <c r="E94" s="66">
        <f>_xlfn.IFNA(VLOOKUP(A94,'TripleEMA Strategy'!$A$2:$B$1000,2,FALSE),0)</f>
        <v>-14796.02</v>
      </c>
      <c r="F94" s="66">
        <f>_xlfn.IFNA(VLOOKUP(A94,'TXFN0001 Strategy'!$A$1:$B$1000,2,FALSE),0)</f>
        <v>0</v>
      </c>
      <c r="G94" s="40">
        <f t="shared" si="2"/>
        <v>-15221.414000000001</v>
      </c>
      <c r="H94" s="2">
        <f>VLOOKUP($A94,級距!$A:$K,9,FALSE)</f>
        <v>5</v>
      </c>
      <c r="I94" s="2">
        <f>VLOOKUP($A94,級距!$A:$K,10,FALSE)</f>
        <v>3</v>
      </c>
      <c r="J94" s="2">
        <f>VLOOKUP($A94,級距!$A:$K,11,FALSE)</f>
        <v>2</v>
      </c>
      <c r="K94" s="17">
        <f t="shared" si="3"/>
        <v>2</v>
      </c>
    </row>
    <row r="95" spans="1:11" x14ac:dyDescent="0.25">
      <c r="A95" s="32" t="s">
        <v>67</v>
      </c>
      <c r="B95" s="31">
        <f>_xlfn.IFNA(VLOOKUP(A95,'Trend Strategy'!$A$1:$B$1000,2,FALSE),0)</f>
        <v>0</v>
      </c>
      <c r="C95" s="31">
        <f>_xlfn.IFNA(VLOOKUP(A95,'ADX Strategy'!$A$2:$B$1000,2,FALSE),0)</f>
        <v>0</v>
      </c>
      <c r="D95" s="31">
        <f>_xlfn.IFNA(VLOOKUP(A95,'TXFN0002 Strategy'!$A$2:$B$1000,2,FALSE),0)</f>
        <v>189783.85</v>
      </c>
      <c r="E95" s="66">
        <f>_xlfn.IFNA(VLOOKUP(A95,'TripleEMA Strategy'!$A$2:$B$1000,2,FALSE),0)</f>
        <v>-106991.26</v>
      </c>
      <c r="F95" s="66">
        <f>_xlfn.IFNA(VLOOKUP(A95,'TXFN0001 Strategy'!$A$1:$B$1000,2,FALSE),0)</f>
        <v>0</v>
      </c>
      <c r="G95" s="40">
        <f t="shared" si="2"/>
        <v>16558.518000000004</v>
      </c>
      <c r="H95" s="2">
        <f>VLOOKUP($A95,級距!$A:$K,9,FALSE)</f>
        <v>6</v>
      </c>
      <c r="I95" s="2">
        <f>VLOOKUP($A95,級距!$A:$K,10,FALSE)</f>
        <v>4</v>
      </c>
      <c r="J95" s="2">
        <f>VLOOKUP($A95,級距!$A:$K,11,FALSE)</f>
        <v>1</v>
      </c>
      <c r="K95" s="17">
        <f t="shared" si="3"/>
        <v>1</v>
      </c>
    </row>
    <row r="96" spans="1:11" x14ac:dyDescent="0.25">
      <c r="A96" s="32" t="s">
        <v>68</v>
      </c>
      <c r="B96" s="31">
        <f>_xlfn.IFNA(VLOOKUP(A96,'Trend Strategy'!$A$1:$B$1000,2,FALSE),0)</f>
        <v>-45133.15</v>
      </c>
      <c r="C96" s="31">
        <f>_xlfn.IFNA(VLOOKUP(A96,'ADX Strategy'!$A$2:$B$1000,2,FALSE),0)</f>
        <v>0</v>
      </c>
      <c r="D96" s="31">
        <f>_xlfn.IFNA(VLOOKUP(A96,'TXFN0002 Strategy'!$A$2:$B$1000,2,FALSE),0)</f>
        <v>0</v>
      </c>
      <c r="E96" s="66">
        <f>_xlfn.IFNA(VLOOKUP(A96,'TripleEMA Strategy'!$A$2:$B$1000,2,FALSE),0)</f>
        <v>0</v>
      </c>
      <c r="F96" s="66">
        <f>_xlfn.IFNA(VLOOKUP(A96,'TXFN0001 Strategy'!$A$1:$B$1000,2,FALSE),0)</f>
        <v>0</v>
      </c>
      <c r="G96" s="40">
        <f t="shared" si="2"/>
        <v>-9026.630000000001</v>
      </c>
      <c r="H96" s="2">
        <f>VLOOKUP($A96,級距!$A:$K,9,FALSE)</f>
        <v>5</v>
      </c>
      <c r="I96" s="2">
        <f>VLOOKUP($A96,級距!$A:$K,10,FALSE)</f>
        <v>2</v>
      </c>
      <c r="J96" s="2">
        <f>VLOOKUP($A96,級距!$A:$K,11,FALSE)</f>
        <v>2</v>
      </c>
      <c r="K96" s="17">
        <f t="shared" si="3"/>
        <v>2</v>
      </c>
    </row>
    <row r="97" spans="1:11" x14ac:dyDescent="0.25">
      <c r="A97" s="32" t="s">
        <v>69</v>
      </c>
      <c r="B97" s="31">
        <f>_xlfn.IFNA(VLOOKUP(A97,'Trend Strategy'!$A$1:$B$1000,2,FALSE),0)</f>
        <v>20211.87</v>
      </c>
      <c r="C97" s="31">
        <f>_xlfn.IFNA(VLOOKUP(A97,'ADX Strategy'!$A$2:$B$1000,2,FALSE),0)</f>
        <v>88966.9</v>
      </c>
      <c r="D97" s="31">
        <f>_xlfn.IFNA(VLOOKUP(A97,'TXFN0002 Strategy'!$A$2:$B$1000,2,FALSE),0)</f>
        <v>59574.46</v>
      </c>
      <c r="E97" s="66">
        <f>_xlfn.IFNA(VLOOKUP(A97,'TripleEMA Strategy'!$A$2:$B$1000,2,FALSE),0)</f>
        <v>12715.89</v>
      </c>
      <c r="F97" s="66">
        <f>_xlfn.IFNA(VLOOKUP(A97,'TXFN0001 Strategy'!$A$1:$B$1000,2,FALSE),0)</f>
        <v>-44557.89</v>
      </c>
      <c r="G97" s="40">
        <f t="shared" si="2"/>
        <v>27382.245999999996</v>
      </c>
      <c r="H97" s="2">
        <f>VLOOKUP($A97,級距!$A:$K,9,FALSE)</f>
        <v>10</v>
      </c>
      <c r="I97" s="2">
        <f>VLOOKUP($A97,級距!$A:$K,10,FALSE)</f>
        <v>8</v>
      </c>
      <c r="J97" s="2">
        <f>VLOOKUP($A97,級距!$A:$K,11,FALSE)</f>
        <v>4</v>
      </c>
      <c r="K97" s="17">
        <f t="shared" si="3"/>
        <v>4</v>
      </c>
    </row>
    <row r="98" spans="1:11" x14ac:dyDescent="0.25">
      <c r="A98" s="32" t="s">
        <v>70</v>
      </c>
      <c r="B98" s="31">
        <f>_xlfn.IFNA(VLOOKUP(A98,'Trend Strategy'!$A$1:$B$1000,2,FALSE),0)</f>
        <v>-40895.360000000001</v>
      </c>
      <c r="C98" s="31">
        <f>_xlfn.IFNA(VLOOKUP(A98,'ADX Strategy'!$A$2:$B$1000,2,FALSE),0)</f>
        <v>0</v>
      </c>
      <c r="D98" s="31">
        <f>_xlfn.IFNA(VLOOKUP(A98,'TXFN0002 Strategy'!$A$2:$B$1000,2,FALSE),0)</f>
        <v>-16562.599999999999</v>
      </c>
      <c r="E98" s="66">
        <f>_xlfn.IFNA(VLOOKUP(A98,'TripleEMA Strategy'!$A$2:$B$1000,2,FALSE),0)</f>
        <v>-43882.03</v>
      </c>
      <c r="F98" s="66">
        <f>_xlfn.IFNA(VLOOKUP(A98,'TXFN0001 Strategy'!$A$1:$B$1000,2,FALSE),0)</f>
        <v>-86675.55</v>
      </c>
      <c r="G98" s="40">
        <f t="shared" si="2"/>
        <v>-37603.107999999993</v>
      </c>
      <c r="H98" s="2">
        <f>VLOOKUP($A98,級距!$A:$K,9,FALSE)</f>
        <v>5</v>
      </c>
      <c r="I98" s="2">
        <f>VLOOKUP($A98,級距!$A:$K,10,FALSE)</f>
        <v>6</v>
      </c>
      <c r="J98" s="2">
        <f>VLOOKUP($A98,級距!$A:$K,11,FALSE)</f>
        <v>2</v>
      </c>
      <c r="K98" s="17">
        <f t="shared" si="3"/>
        <v>2</v>
      </c>
    </row>
    <row r="99" spans="1:11" x14ac:dyDescent="0.25">
      <c r="A99" s="32" t="s">
        <v>71</v>
      </c>
      <c r="B99" s="31">
        <f>_xlfn.IFNA(VLOOKUP(A99,'Trend Strategy'!$A$1:$B$1000,2,FALSE),0)</f>
        <v>82587.22</v>
      </c>
      <c r="C99" s="31">
        <f>_xlfn.IFNA(VLOOKUP(A99,'ADX Strategy'!$A$2:$B$1000,2,FALSE),0)</f>
        <v>12611.42</v>
      </c>
      <c r="D99" s="31">
        <f>_xlfn.IFNA(VLOOKUP(A99,'TXFN0002 Strategy'!$A$2:$B$1000,2,FALSE),0)</f>
        <v>206288.13</v>
      </c>
      <c r="E99" s="66">
        <f>_xlfn.IFNA(VLOOKUP(A99,'TripleEMA Strategy'!$A$2:$B$1000,2,FALSE),0)</f>
        <v>228573.7</v>
      </c>
      <c r="F99" s="66">
        <f>_xlfn.IFNA(VLOOKUP(A99,'TXFN0001 Strategy'!$A$1:$B$1000,2,FALSE),0)</f>
        <v>0</v>
      </c>
      <c r="G99" s="40">
        <f t="shared" si="2"/>
        <v>106012.094</v>
      </c>
      <c r="H99" s="2">
        <f>VLOOKUP($A99,級距!$A:$K,9,FALSE)</f>
        <v>10</v>
      </c>
      <c r="I99" s="2">
        <f>VLOOKUP($A99,級距!$A:$K,10,FALSE)</f>
        <v>8</v>
      </c>
      <c r="J99" s="2">
        <f>VLOOKUP($A99,級距!$A:$K,11,FALSE)</f>
        <v>4</v>
      </c>
      <c r="K99" s="17">
        <f t="shared" si="3"/>
        <v>4</v>
      </c>
    </row>
    <row r="100" spans="1:11" x14ac:dyDescent="0.25">
      <c r="A100" s="32" t="s">
        <v>72</v>
      </c>
      <c r="B100" s="31">
        <f>_xlfn.IFNA(VLOOKUP(A100,'Trend Strategy'!$A$1:$B$1000,2,FALSE),0)</f>
        <v>-63283.07</v>
      </c>
      <c r="C100" s="31">
        <f>_xlfn.IFNA(VLOOKUP(A100,'ADX Strategy'!$A$2:$B$1000,2,FALSE),0)</f>
        <v>75250.289999999994</v>
      </c>
      <c r="D100" s="31">
        <f>_xlfn.IFNA(VLOOKUP(A100,'TXFN0002 Strategy'!$A$2:$B$1000,2,FALSE),0)</f>
        <v>-3602.39</v>
      </c>
      <c r="E100" s="66">
        <f>_xlfn.IFNA(VLOOKUP(A100,'TripleEMA Strategy'!$A$2:$B$1000,2,FALSE),0)</f>
        <v>129803.02</v>
      </c>
      <c r="F100" s="66">
        <f>_xlfn.IFNA(VLOOKUP(A100,'TXFN0001 Strategy'!$A$1:$B$1000,2,FALSE),0)</f>
        <v>75695.91</v>
      </c>
      <c r="G100" s="40">
        <f t="shared" si="2"/>
        <v>42772.752</v>
      </c>
      <c r="H100" s="2">
        <f>VLOOKUP($A100,級距!$A:$K,9,FALSE)</f>
        <v>4</v>
      </c>
      <c r="I100" s="2">
        <f>VLOOKUP($A100,級距!$A:$K,10,FALSE)</f>
        <v>7</v>
      </c>
      <c r="J100" s="2">
        <f>VLOOKUP($A100,級距!$A:$K,11,FALSE)</f>
        <v>3</v>
      </c>
      <c r="K100" s="17">
        <f t="shared" si="3"/>
        <v>3</v>
      </c>
    </row>
    <row r="101" spans="1:11" x14ac:dyDescent="0.25">
      <c r="A101" s="32" t="s">
        <v>73</v>
      </c>
      <c r="B101" s="31">
        <f>_xlfn.IFNA(VLOOKUP(A101,'Trend Strategy'!$A$1:$B$1000,2,FALSE),0)</f>
        <v>101566.27</v>
      </c>
      <c r="C101" s="31">
        <f>_xlfn.IFNA(VLOOKUP(A101,'ADX Strategy'!$A$2:$B$1000,2,FALSE),0)</f>
        <v>0</v>
      </c>
      <c r="D101" s="31">
        <f>_xlfn.IFNA(VLOOKUP(A101,'TXFN0002 Strategy'!$A$2:$B$1000,2,FALSE),0)</f>
        <v>115058.26</v>
      </c>
      <c r="E101" s="66">
        <f>_xlfn.IFNA(VLOOKUP(A101,'TripleEMA Strategy'!$A$2:$B$1000,2,FALSE),0)</f>
        <v>200645.76000000001</v>
      </c>
      <c r="F101" s="66">
        <f>_xlfn.IFNA(VLOOKUP(A101,'TXFN0001 Strategy'!$A$1:$B$1000,2,FALSE),0)</f>
        <v>0</v>
      </c>
      <c r="G101" s="40">
        <f t="shared" si="2"/>
        <v>83454.058000000005</v>
      </c>
      <c r="H101" s="2">
        <f>VLOOKUP($A101,級距!$A:$K,9,FALSE)</f>
        <v>7</v>
      </c>
      <c r="I101" s="2">
        <f>VLOOKUP($A101,級距!$A:$K,10,FALSE)</f>
        <v>5</v>
      </c>
      <c r="J101" s="2">
        <f>VLOOKUP($A101,級距!$A:$K,11,FALSE)</f>
        <v>1</v>
      </c>
      <c r="K101" s="17">
        <f t="shared" si="3"/>
        <v>1</v>
      </c>
    </row>
    <row r="102" spans="1:11" x14ac:dyDescent="0.25">
      <c r="A102" s="32" t="s">
        <v>74</v>
      </c>
      <c r="B102" s="31">
        <f>_xlfn.IFNA(VLOOKUP(A102,'Trend Strategy'!$A$1:$B$1000,2,FALSE),0)</f>
        <v>-5954.75</v>
      </c>
      <c r="C102" s="31">
        <f>_xlfn.IFNA(VLOOKUP(A102,'ADX Strategy'!$A$2:$B$1000,2,FALSE),0)</f>
        <v>0</v>
      </c>
      <c r="D102" s="31">
        <f>_xlfn.IFNA(VLOOKUP(A102,'TXFN0002 Strategy'!$A$2:$B$1000,2,FALSE),0)</f>
        <v>-95663.62</v>
      </c>
      <c r="E102" s="66">
        <f>_xlfn.IFNA(VLOOKUP(A102,'TripleEMA Strategy'!$A$2:$B$1000,2,FALSE),0)</f>
        <v>139009.85</v>
      </c>
      <c r="F102" s="66">
        <f>_xlfn.IFNA(VLOOKUP(A102,'TXFN0001 Strategy'!$A$1:$B$1000,2,FALSE),0)</f>
        <v>0</v>
      </c>
      <c r="G102" s="40">
        <f t="shared" si="2"/>
        <v>7478.2960000000021</v>
      </c>
      <c r="H102" s="2">
        <f>VLOOKUP($A102,級距!$A:$K,9,FALSE)</f>
        <v>7</v>
      </c>
      <c r="I102" s="2">
        <f>VLOOKUP($A102,級距!$A:$K,10,FALSE)</f>
        <v>5</v>
      </c>
      <c r="J102" s="2">
        <f>VLOOKUP($A102,級距!$A:$K,11,FALSE)</f>
        <v>1</v>
      </c>
      <c r="K102" s="17">
        <f t="shared" si="3"/>
        <v>1</v>
      </c>
    </row>
    <row r="103" spans="1:11" x14ac:dyDescent="0.25">
      <c r="A103" s="32" t="s">
        <v>75</v>
      </c>
      <c r="B103" s="31">
        <f>_xlfn.IFNA(VLOOKUP(A103,'Trend Strategy'!$A$1:$B$1000,2,FALSE),0)</f>
        <v>59246.77</v>
      </c>
      <c r="C103" s="31">
        <f>_xlfn.IFNA(VLOOKUP(A103,'ADX Strategy'!$A$2:$B$1000,2,FALSE),0)</f>
        <v>-23683.78</v>
      </c>
      <c r="D103" s="31">
        <f>_xlfn.IFNA(VLOOKUP(A103,'TXFN0002 Strategy'!$A$2:$B$1000,2,FALSE),0)</f>
        <v>181661.9</v>
      </c>
      <c r="E103" s="66">
        <f>_xlfn.IFNA(VLOOKUP(A103,'TripleEMA Strategy'!$A$2:$B$1000,2,FALSE),0)</f>
        <v>-39871.9</v>
      </c>
      <c r="F103" s="66">
        <f>_xlfn.IFNA(VLOOKUP(A103,'TXFN0001 Strategy'!$A$1:$B$1000,2,FALSE),0)</f>
        <v>0</v>
      </c>
      <c r="G103" s="40">
        <f t="shared" si="2"/>
        <v>35470.597999999998</v>
      </c>
      <c r="H103" s="2">
        <f>VLOOKUP($A103,級距!$A:$K,9,FALSE)</f>
        <v>8</v>
      </c>
      <c r="I103" s="2">
        <f>VLOOKUP($A103,級距!$A:$K,10,FALSE)</f>
        <v>7</v>
      </c>
      <c r="J103" s="2">
        <f>VLOOKUP($A103,級距!$A:$K,11,FALSE)</f>
        <v>4</v>
      </c>
      <c r="K103" s="17">
        <f t="shared" si="3"/>
        <v>4</v>
      </c>
    </row>
    <row r="104" spans="1:11" x14ac:dyDescent="0.25">
      <c r="A104" s="32" t="s">
        <v>76</v>
      </c>
      <c r="B104" s="31">
        <f>_xlfn.IFNA(VLOOKUP(A104,'Trend Strategy'!$A$1:$B$1000,2,FALSE),0)</f>
        <v>-43523.55</v>
      </c>
      <c r="C104" s="31">
        <f>_xlfn.IFNA(VLOOKUP(A104,'ADX Strategy'!$A$2:$B$1000,2,FALSE),0)</f>
        <v>0</v>
      </c>
      <c r="D104" s="31">
        <f>_xlfn.IFNA(VLOOKUP(A104,'TXFN0002 Strategy'!$A$2:$B$1000,2,FALSE),0)</f>
        <v>71786.27</v>
      </c>
      <c r="E104" s="66">
        <f>_xlfn.IFNA(VLOOKUP(A104,'TripleEMA Strategy'!$A$2:$B$1000,2,FALSE),0)</f>
        <v>-130642.08</v>
      </c>
      <c r="F104" s="66">
        <f>_xlfn.IFNA(VLOOKUP(A104,'TXFN0001 Strategy'!$A$1:$B$1000,2,FALSE),0)</f>
        <v>0</v>
      </c>
      <c r="G104" s="40">
        <f t="shared" si="2"/>
        <v>-20475.871999999999</v>
      </c>
      <c r="H104" s="2">
        <f>VLOOKUP($A104,級距!$A:$K,9,FALSE)</f>
        <v>8</v>
      </c>
      <c r="I104" s="2">
        <f>VLOOKUP($A104,級距!$A:$K,10,FALSE)</f>
        <v>7</v>
      </c>
      <c r="J104" s="2">
        <f>VLOOKUP($A104,級距!$A:$K,11,FALSE)</f>
        <v>4</v>
      </c>
      <c r="K104" s="17">
        <f t="shared" si="3"/>
        <v>4</v>
      </c>
    </row>
    <row r="105" spans="1:11" x14ac:dyDescent="0.25">
      <c r="A105" s="32" t="s">
        <v>77</v>
      </c>
      <c r="B105" s="31">
        <f>_xlfn.IFNA(VLOOKUP(A105,'Trend Strategy'!$A$1:$B$1000,2,FALSE),0)</f>
        <v>-129930.56</v>
      </c>
      <c r="C105" s="31">
        <f>_xlfn.IFNA(VLOOKUP(A105,'ADX Strategy'!$A$2:$B$1000,2,FALSE),0)</f>
        <v>103368.38</v>
      </c>
      <c r="D105" s="31">
        <f>_xlfn.IFNA(VLOOKUP(A105,'TXFN0002 Strategy'!$A$2:$B$1000,2,FALSE),0)</f>
        <v>75952.800000000003</v>
      </c>
      <c r="E105" s="66">
        <f>_xlfn.IFNA(VLOOKUP(A105,'TripleEMA Strategy'!$A$2:$B$1000,2,FALSE),0)</f>
        <v>108162.9</v>
      </c>
      <c r="F105" s="66">
        <f>_xlfn.IFNA(VLOOKUP(A105,'TXFN0001 Strategy'!$A$1:$B$1000,2,FALSE),0)</f>
        <v>147667.57999999999</v>
      </c>
      <c r="G105" s="40">
        <f t="shared" si="2"/>
        <v>61044.219999999994</v>
      </c>
      <c r="H105" s="2">
        <f>VLOOKUP($A105,級距!$A:$K,9,FALSE)</f>
        <v>10</v>
      </c>
      <c r="I105" s="2">
        <f>VLOOKUP($A105,級距!$A:$K,10,FALSE)</f>
        <v>5</v>
      </c>
      <c r="J105" s="2">
        <f>VLOOKUP($A105,級距!$A:$K,11,FALSE)</f>
        <v>1</v>
      </c>
      <c r="K105" s="17">
        <f t="shared" si="3"/>
        <v>1</v>
      </c>
    </row>
    <row r="106" spans="1:11" x14ac:dyDescent="0.25">
      <c r="A106" s="32" t="s">
        <v>78</v>
      </c>
      <c r="B106" s="31">
        <f>_xlfn.IFNA(VLOOKUP(A106,'Trend Strategy'!$A$1:$B$1000,2,FALSE),0)</f>
        <v>105071.43</v>
      </c>
      <c r="C106" s="31">
        <f>_xlfn.IFNA(VLOOKUP(A106,'ADX Strategy'!$A$2:$B$1000,2,FALSE),0)</f>
        <v>0</v>
      </c>
      <c r="D106" s="31">
        <f>_xlfn.IFNA(VLOOKUP(A106,'TXFN0002 Strategy'!$A$2:$B$1000,2,FALSE),0)</f>
        <v>0</v>
      </c>
      <c r="E106" s="66">
        <f>_xlfn.IFNA(VLOOKUP(A106,'TripleEMA Strategy'!$A$2:$B$1000,2,FALSE),0)</f>
        <v>120398.3</v>
      </c>
      <c r="F106" s="66">
        <f>_xlfn.IFNA(VLOOKUP(A106,'TXFN0001 Strategy'!$A$1:$B$1000,2,FALSE),0)</f>
        <v>0</v>
      </c>
      <c r="G106" s="40">
        <f t="shared" si="2"/>
        <v>45093.945999999996</v>
      </c>
      <c r="H106" s="2">
        <f>VLOOKUP($A106,級距!$A:$K,9,FALSE)</f>
        <v>10</v>
      </c>
      <c r="I106" s="2">
        <f>VLOOKUP($A106,級距!$A:$K,10,FALSE)</f>
        <v>6</v>
      </c>
      <c r="J106" s="2">
        <f>VLOOKUP($A106,級距!$A:$K,11,FALSE)</f>
        <v>1</v>
      </c>
      <c r="K106" s="17">
        <f t="shared" si="3"/>
        <v>1</v>
      </c>
    </row>
    <row r="107" spans="1:11" x14ac:dyDescent="0.25">
      <c r="A107" s="32" t="s">
        <v>79</v>
      </c>
      <c r="B107" s="31">
        <f>_xlfn.IFNA(VLOOKUP(A107,'Trend Strategy'!$A$1:$B$1000,2,FALSE),0)</f>
        <v>-6912.13</v>
      </c>
      <c r="C107" s="31">
        <f>_xlfn.IFNA(VLOOKUP(A107,'ADX Strategy'!$A$2:$B$1000,2,FALSE),0)</f>
        <v>0</v>
      </c>
      <c r="D107" s="31">
        <f>_xlfn.IFNA(VLOOKUP(A107,'TXFN0002 Strategy'!$A$2:$B$1000,2,FALSE),0)</f>
        <v>81616</v>
      </c>
      <c r="E107" s="66">
        <f>_xlfn.IFNA(VLOOKUP(A107,'TripleEMA Strategy'!$A$2:$B$1000,2,FALSE),0)</f>
        <v>0</v>
      </c>
      <c r="F107" s="66">
        <f>_xlfn.IFNA(VLOOKUP(A107,'TXFN0001 Strategy'!$A$1:$B$1000,2,FALSE),0)</f>
        <v>0</v>
      </c>
      <c r="G107" s="40">
        <f t="shared" si="2"/>
        <v>14940.773999999999</v>
      </c>
      <c r="H107" s="2">
        <f>VLOOKUP($A107,級距!$A:$K,9,FALSE)</f>
        <v>10</v>
      </c>
      <c r="I107" s="2">
        <f>VLOOKUP($A107,級距!$A:$K,10,FALSE)</f>
        <v>3</v>
      </c>
      <c r="J107" s="2">
        <f>VLOOKUP($A107,級距!$A:$K,11,FALSE)</f>
        <v>1</v>
      </c>
      <c r="K107" s="17">
        <f t="shared" si="3"/>
        <v>1</v>
      </c>
    </row>
    <row r="108" spans="1:11" x14ac:dyDescent="0.25">
      <c r="A108" s="32" t="s">
        <v>80</v>
      </c>
      <c r="B108" s="31">
        <f>_xlfn.IFNA(VLOOKUP(A108,'Trend Strategy'!$A$1:$B$1000,2,FALSE),0)</f>
        <v>0</v>
      </c>
      <c r="C108" s="31">
        <f>_xlfn.IFNA(VLOOKUP(A108,'ADX Strategy'!$A$2:$B$1000,2,FALSE),0)</f>
        <v>0</v>
      </c>
      <c r="D108" s="31">
        <f>_xlfn.IFNA(VLOOKUP(A108,'TXFN0002 Strategy'!$A$2:$B$1000,2,FALSE),0)</f>
        <v>60331.49</v>
      </c>
      <c r="E108" s="66">
        <f>_xlfn.IFNA(VLOOKUP(A108,'TripleEMA Strategy'!$A$2:$B$1000,2,FALSE),0)</f>
        <v>-40485.22</v>
      </c>
      <c r="F108" s="66">
        <f>_xlfn.IFNA(VLOOKUP(A108,'TXFN0001 Strategy'!$A$1:$B$1000,2,FALSE),0)</f>
        <v>0</v>
      </c>
      <c r="G108" s="40">
        <f t="shared" si="2"/>
        <v>3969.2539999999995</v>
      </c>
      <c r="H108" s="2">
        <f>VLOOKUP($A108,級距!$A:$K,9,FALSE)</f>
        <v>8</v>
      </c>
      <c r="I108" s="2">
        <f>VLOOKUP($A108,級距!$A:$K,10,FALSE)</f>
        <v>7</v>
      </c>
      <c r="J108" s="2">
        <f>VLOOKUP($A108,級距!$A:$K,11,FALSE)</f>
        <v>4</v>
      </c>
      <c r="K108" s="17">
        <f t="shared" si="3"/>
        <v>4</v>
      </c>
    </row>
    <row r="109" spans="1:11" x14ac:dyDescent="0.25">
      <c r="A109" s="32" t="s">
        <v>81</v>
      </c>
      <c r="B109" s="31">
        <f>_xlfn.IFNA(VLOOKUP(A109,'Trend Strategy'!$A$1:$B$1000,2,FALSE),0)</f>
        <v>114678.38</v>
      </c>
      <c r="C109" s="31">
        <f>_xlfn.IFNA(VLOOKUP(A109,'ADX Strategy'!$A$2:$B$1000,2,FALSE),0)</f>
        <v>-102442.56</v>
      </c>
      <c r="D109" s="31">
        <f>_xlfn.IFNA(VLOOKUP(A109,'TXFN0002 Strategy'!$A$2:$B$1000,2,FALSE),0)</f>
        <v>77649.91</v>
      </c>
      <c r="E109" s="66">
        <f>_xlfn.IFNA(VLOOKUP(A109,'TripleEMA Strategy'!$A$2:$B$1000,2,FALSE),0)</f>
        <v>80264.34</v>
      </c>
      <c r="F109" s="66">
        <f>_xlfn.IFNA(VLOOKUP(A109,'TXFN0001 Strategy'!$A$1:$B$1000,2,FALSE),0)</f>
        <v>23731.39</v>
      </c>
      <c r="G109" s="40">
        <f t="shared" si="2"/>
        <v>38776.292000000001</v>
      </c>
      <c r="H109" s="2">
        <f>VLOOKUP($A109,級距!$A:$K,9,FALSE)</f>
        <v>9</v>
      </c>
      <c r="I109" s="2">
        <f>VLOOKUP($A109,級距!$A:$K,10,FALSE)</f>
        <v>6</v>
      </c>
      <c r="J109" s="2">
        <f>VLOOKUP($A109,級距!$A:$K,11,FALSE)</f>
        <v>1</v>
      </c>
      <c r="K109" s="17">
        <f t="shared" si="3"/>
        <v>1</v>
      </c>
    </row>
    <row r="110" spans="1:11" x14ac:dyDescent="0.25">
      <c r="A110" s="32" t="s">
        <v>82</v>
      </c>
      <c r="B110" s="31">
        <f>_xlfn.IFNA(VLOOKUP(A110,'Trend Strategy'!$A$1:$B$1000,2,FALSE),0)</f>
        <v>-52029.89</v>
      </c>
      <c r="C110" s="31">
        <f>_xlfn.IFNA(VLOOKUP(A110,'ADX Strategy'!$A$2:$B$1000,2,FALSE),0)</f>
        <v>0</v>
      </c>
      <c r="D110" s="31">
        <f>_xlfn.IFNA(VLOOKUP(A110,'TXFN0002 Strategy'!$A$2:$B$1000,2,FALSE),0)</f>
        <v>55499.32</v>
      </c>
      <c r="E110" s="66">
        <f>_xlfn.IFNA(VLOOKUP(A110,'TripleEMA Strategy'!$A$2:$B$1000,2,FALSE),0)</f>
        <v>0</v>
      </c>
      <c r="F110" s="66">
        <f>_xlfn.IFNA(VLOOKUP(A110,'TXFN0001 Strategy'!$A$1:$B$1000,2,FALSE),0)</f>
        <v>0</v>
      </c>
      <c r="G110" s="40">
        <f t="shared" si="2"/>
        <v>693.88600000000008</v>
      </c>
      <c r="H110" s="2">
        <f>VLOOKUP($A110,級距!$A:$K,9,FALSE)</f>
        <v>7</v>
      </c>
      <c r="I110" s="2">
        <f>VLOOKUP($A110,級距!$A:$K,10,FALSE)</f>
        <v>7</v>
      </c>
      <c r="J110" s="2">
        <f>VLOOKUP($A110,級距!$A:$K,11,FALSE)</f>
        <v>4</v>
      </c>
      <c r="K110" s="17">
        <f t="shared" si="3"/>
        <v>4</v>
      </c>
    </row>
    <row r="111" spans="1:11" x14ac:dyDescent="0.25">
      <c r="A111" s="32" t="s">
        <v>83</v>
      </c>
      <c r="B111" s="31">
        <f>_xlfn.IFNA(VLOOKUP(A111,'Trend Strategy'!$A$1:$B$1000,2,FALSE),0)</f>
        <v>0</v>
      </c>
      <c r="C111" s="31">
        <f>_xlfn.IFNA(VLOOKUP(A111,'ADX Strategy'!$A$2:$B$1000,2,FALSE),0)</f>
        <v>84945.09</v>
      </c>
      <c r="D111" s="31">
        <f>_xlfn.IFNA(VLOOKUP(A111,'TXFN0002 Strategy'!$A$2:$B$1000,2,FALSE),0)</f>
        <v>62724.43</v>
      </c>
      <c r="E111" s="66">
        <f>_xlfn.IFNA(VLOOKUP(A111,'TripleEMA Strategy'!$A$2:$B$1000,2,FALSE),0)</f>
        <v>-106728.6</v>
      </c>
      <c r="F111" s="66">
        <f>_xlfn.IFNA(VLOOKUP(A111,'TXFN0001 Strategy'!$A$1:$B$1000,2,FALSE),0)</f>
        <v>0</v>
      </c>
      <c r="G111" s="40">
        <f t="shared" si="2"/>
        <v>8188.1839999999966</v>
      </c>
      <c r="H111" s="2">
        <f>VLOOKUP($A111,級距!$A:$K,9,FALSE)</f>
        <v>10</v>
      </c>
      <c r="I111" s="2">
        <f>VLOOKUP($A111,級距!$A:$K,10,FALSE)</f>
        <v>7</v>
      </c>
      <c r="J111" s="2">
        <f>VLOOKUP($A111,級距!$A:$K,11,FALSE)</f>
        <v>4</v>
      </c>
      <c r="K111" s="17">
        <f t="shared" si="3"/>
        <v>4</v>
      </c>
    </row>
    <row r="112" spans="1:11" x14ac:dyDescent="0.25">
      <c r="A112" s="32" t="s">
        <v>84</v>
      </c>
      <c r="B112" s="31">
        <f>_xlfn.IFNA(VLOOKUP(A112,'Trend Strategy'!$A$1:$B$1000,2,FALSE),0)</f>
        <v>-6688.22</v>
      </c>
      <c r="C112" s="31">
        <f>_xlfn.IFNA(VLOOKUP(A112,'ADX Strategy'!$A$2:$B$1000,2,FALSE),0)</f>
        <v>38388.85</v>
      </c>
      <c r="D112" s="31">
        <f>_xlfn.IFNA(VLOOKUP(A112,'TXFN0002 Strategy'!$A$2:$B$1000,2,FALSE),0)</f>
        <v>0</v>
      </c>
      <c r="E112" s="66">
        <f>_xlfn.IFNA(VLOOKUP(A112,'TripleEMA Strategy'!$A$2:$B$1000,2,FALSE),0)</f>
        <v>-2070.58</v>
      </c>
      <c r="F112" s="66">
        <f>_xlfn.IFNA(VLOOKUP(A112,'TXFN0001 Strategy'!$A$1:$B$1000,2,FALSE),0)</f>
        <v>0</v>
      </c>
      <c r="G112" s="40">
        <f t="shared" si="2"/>
        <v>5926.0099999999993</v>
      </c>
      <c r="H112" s="2">
        <f>VLOOKUP($A112,級距!$A:$K,9,FALSE)</f>
        <v>5</v>
      </c>
      <c r="I112" s="2">
        <f>VLOOKUP($A112,級距!$A:$K,10,FALSE)</f>
        <v>1</v>
      </c>
      <c r="J112" s="2">
        <f>VLOOKUP($A112,級距!$A:$K,11,FALSE)</f>
        <v>2</v>
      </c>
      <c r="K112" s="17">
        <f t="shared" si="3"/>
        <v>2</v>
      </c>
    </row>
    <row r="113" spans="1:11" x14ac:dyDescent="0.25">
      <c r="A113" s="32" t="s">
        <v>85</v>
      </c>
      <c r="B113" s="31">
        <f>_xlfn.IFNA(VLOOKUP(A113,'Trend Strategy'!$A$1:$B$1000,2,FALSE),0)</f>
        <v>0</v>
      </c>
      <c r="C113" s="31">
        <f>_xlfn.IFNA(VLOOKUP(A113,'ADX Strategy'!$A$2:$B$1000,2,FALSE),0)</f>
        <v>0</v>
      </c>
      <c r="D113" s="31">
        <f>_xlfn.IFNA(VLOOKUP(A113,'TXFN0002 Strategy'!$A$2:$B$1000,2,FALSE),0)</f>
        <v>0</v>
      </c>
      <c r="E113" s="66">
        <f>_xlfn.IFNA(VLOOKUP(A113,'TripleEMA Strategy'!$A$2:$B$1000,2,FALSE),0)</f>
        <v>-30792.34</v>
      </c>
      <c r="F113" s="66">
        <f>_xlfn.IFNA(VLOOKUP(A113,'TXFN0001 Strategy'!$A$1:$B$1000,2,FALSE),0)</f>
        <v>-88525.95</v>
      </c>
      <c r="G113" s="40">
        <f t="shared" si="2"/>
        <v>-23863.657999999999</v>
      </c>
      <c r="H113" s="2">
        <f>VLOOKUP($A113,級距!$A:$K,9,FALSE)</f>
        <v>5</v>
      </c>
      <c r="I113" s="2">
        <f>VLOOKUP($A113,級距!$A:$K,10,FALSE)</f>
        <v>2</v>
      </c>
      <c r="J113" s="2">
        <f>VLOOKUP($A113,級距!$A:$K,11,FALSE)</f>
        <v>2</v>
      </c>
      <c r="K113" s="17">
        <f t="shared" si="3"/>
        <v>2</v>
      </c>
    </row>
    <row r="114" spans="1:11" x14ac:dyDescent="0.25">
      <c r="A114" s="32" t="s">
        <v>86</v>
      </c>
      <c r="B114" s="31">
        <f>_xlfn.IFNA(VLOOKUP(A114,'Trend Strategy'!$A$1:$B$1000,2,FALSE),0)</f>
        <v>-39460.1</v>
      </c>
      <c r="C114" s="31">
        <f>_xlfn.IFNA(VLOOKUP(A114,'ADX Strategy'!$A$2:$B$1000,2,FALSE),0)</f>
        <v>83990</v>
      </c>
      <c r="D114" s="31">
        <f>_xlfn.IFNA(VLOOKUP(A114,'TXFN0002 Strategy'!$A$2:$B$1000,2,FALSE),0)</f>
        <v>0</v>
      </c>
      <c r="E114" s="66">
        <f>_xlfn.IFNA(VLOOKUP(A114,'TripleEMA Strategy'!$A$2:$B$1000,2,FALSE),0)</f>
        <v>421700.18</v>
      </c>
      <c r="F114" s="66">
        <f>_xlfn.IFNA(VLOOKUP(A114,'TXFN0001 Strategy'!$A$1:$B$1000,2,FALSE),0)</f>
        <v>0</v>
      </c>
      <c r="G114" s="40">
        <f t="shared" si="2"/>
        <v>93246.016000000003</v>
      </c>
      <c r="H114" s="2">
        <f>VLOOKUP($A114,級距!$A:$K,9,FALSE)</f>
        <v>9</v>
      </c>
      <c r="I114" s="2">
        <f>VLOOKUP($A114,級距!$A:$K,10,FALSE)</f>
        <v>8</v>
      </c>
      <c r="J114" s="2">
        <f>VLOOKUP($A114,級距!$A:$K,11,FALSE)</f>
        <v>4</v>
      </c>
      <c r="K114" s="17">
        <f t="shared" si="3"/>
        <v>4</v>
      </c>
    </row>
    <row r="115" spans="1:11" x14ac:dyDescent="0.25">
      <c r="A115" s="32" t="s">
        <v>87</v>
      </c>
      <c r="B115" s="31">
        <f>_xlfn.IFNA(VLOOKUP(A115,'Trend Strategy'!$A$1:$B$1000,2,FALSE),0)</f>
        <v>-117958.24</v>
      </c>
      <c r="C115" s="31">
        <f>_xlfn.IFNA(VLOOKUP(A115,'ADX Strategy'!$A$2:$B$1000,2,FALSE),0)</f>
        <v>42864.639999999999</v>
      </c>
      <c r="D115" s="31">
        <f>_xlfn.IFNA(VLOOKUP(A115,'TXFN0002 Strategy'!$A$2:$B$1000,2,FALSE),0)</f>
        <v>73107.87</v>
      </c>
      <c r="E115" s="66">
        <f>_xlfn.IFNA(VLOOKUP(A115,'TripleEMA Strategy'!$A$2:$B$1000,2,FALSE),0)</f>
        <v>0</v>
      </c>
      <c r="F115" s="66">
        <f>_xlfn.IFNA(VLOOKUP(A115,'TXFN0001 Strategy'!$A$1:$B$1000,2,FALSE),0)</f>
        <v>0</v>
      </c>
      <c r="G115" s="40">
        <f t="shared" si="2"/>
        <v>-397.14600000000212</v>
      </c>
      <c r="H115" s="2">
        <f>VLOOKUP($A115,級距!$A:$K,9,FALSE)</f>
        <v>9</v>
      </c>
      <c r="I115" s="2">
        <f>VLOOKUP($A115,級距!$A:$K,10,FALSE)</f>
        <v>2</v>
      </c>
      <c r="J115" s="2">
        <f>VLOOKUP($A115,級距!$A:$K,11,FALSE)</f>
        <v>1</v>
      </c>
      <c r="K115" s="17">
        <f t="shared" si="3"/>
        <v>1</v>
      </c>
    </row>
    <row r="116" spans="1:11" x14ac:dyDescent="0.25">
      <c r="A116" s="32" t="s">
        <v>88</v>
      </c>
      <c r="B116" s="31">
        <f>_xlfn.IFNA(VLOOKUP(A116,'Trend Strategy'!$A$1:$B$1000,2,FALSE),0)</f>
        <v>-45771.199999999997</v>
      </c>
      <c r="C116" s="31">
        <f>_xlfn.IFNA(VLOOKUP(A116,'ADX Strategy'!$A$2:$B$1000,2,FALSE),0)</f>
        <v>57474.55</v>
      </c>
      <c r="D116" s="31">
        <f>_xlfn.IFNA(VLOOKUP(A116,'TXFN0002 Strategy'!$A$2:$B$1000,2,FALSE),0)</f>
        <v>55203.71</v>
      </c>
      <c r="E116" s="66">
        <f>_xlfn.IFNA(VLOOKUP(A116,'TripleEMA Strategy'!$A$2:$B$1000,2,FALSE),0)</f>
        <v>0</v>
      </c>
      <c r="F116" s="66">
        <f>_xlfn.IFNA(VLOOKUP(A116,'TXFN0001 Strategy'!$A$1:$B$1000,2,FALSE),0)</f>
        <v>118831.64</v>
      </c>
      <c r="G116" s="40">
        <f t="shared" si="2"/>
        <v>37147.740000000005</v>
      </c>
      <c r="H116" s="2">
        <f>VLOOKUP($A116,級距!$A:$K,9,FALSE)</f>
        <v>7</v>
      </c>
      <c r="I116" s="2">
        <f>VLOOKUP($A116,級距!$A:$K,10,FALSE)</f>
        <v>3</v>
      </c>
      <c r="J116" s="2">
        <f>VLOOKUP($A116,級距!$A:$K,11,FALSE)</f>
        <v>1</v>
      </c>
      <c r="K116" s="17">
        <f t="shared" si="3"/>
        <v>1</v>
      </c>
    </row>
    <row r="117" spans="1:11" x14ac:dyDescent="0.25">
      <c r="A117" s="32" t="s">
        <v>89</v>
      </c>
      <c r="B117" s="31">
        <f>_xlfn.IFNA(VLOOKUP(A117,'Trend Strategy'!$A$1:$B$1000,2,FALSE),0)</f>
        <v>-126380.9</v>
      </c>
      <c r="C117" s="31">
        <f>_xlfn.IFNA(VLOOKUP(A117,'ADX Strategy'!$A$2:$B$1000,2,FALSE),0)</f>
        <v>21858.23</v>
      </c>
      <c r="D117" s="31">
        <f>_xlfn.IFNA(VLOOKUP(A117,'TXFN0002 Strategy'!$A$2:$B$1000,2,FALSE),0)</f>
        <v>-32546.04</v>
      </c>
      <c r="E117" s="66">
        <f>_xlfn.IFNA(VLOOKUP(A117,'TripleEMA Strategy'!$A$2:$B$1000,2,FALSE),0)</f>
        <v>-126425.74</v>
      </c>
      <c r="F117" s="66">
        <f>_xlfn.IFNA(VLOOKUP(A117,'TXFN0001 Strategy'!$A$1:$B$1000,2,FALSE),0)</f>
        <v>0</v>
      </c>
      <c r="G117" s="40">
        <f t="shared" si="2"/>
        <v>-52698.89</v>
      </c>
      <c r="H117" s="2">
        <f>VLOOKUP($A117,級距!$A:$K,9,FALSE)</f>
        <v>3</v>
      </c>
      <c r="I117" s="2">
        <f>VLOOKUP($A117,級距!$A:$K,10,FALSE)</f>
        <v>4</v>
      </c>
      <c r="J117" s="2">
        <f>VLOOKUP($A117,級距!$A:$K,11,FALSE)</f>
        <v>2</v>
      </c>
      <c r="K117" s="17">
        <f t="shared" si="3"/>
        <v>2</v>
      </c>
    </row>
    <row r="118" spans="1:11" x14ac:dyDescent="0.25">
      <c r="A118" s="32" t="s">
        <v>90</v>
      </c>
      <c r="B118" s="31">
        <f>_xlfn.IFNA(VLOOKUP(A118,'Trend Strategy'!$A$1:$B$1000,2,FALSE),0)</f>
        <v>-124332.51</v>
      </c>
      <c r="C118" s="31">
        <f>_xlfn.IFNA(VLOOKUP(A118,'ADX Strategy'!$A$2:$B$1000,2,FALSE),0)</f>
        <v>70062.820000000007</v>
      </c>
      <c r="D118" s="31">
        <f>_xlfn.IFNA(VLOOKUP(A118,'TXFN0002 Strategy'!$A$2:$B$1000,2,FALSE),0)</f>
        <v>0</v>
      </c>
      <c r="E118" s="66">
        <f>_xlfn.IFNA(VLOOKUP(A118,'TripleEMA Strategy'!$A$2:$B$1000,2,FALSE),0)</f>
        <v>0</v>
      </c>
      <c r="F118" s="66">
        <f>_xlfn.IFNA(VLOOKUP(A118,'TXFN0001 Strategy'!$A$1:$B$1000,2,FALSE),0)</f>
        <v>0</v>
      </c>
      <c r="G118" s="40">
        <f t="shared" si="2"/>
        <v>-10853.937999999998</v>
      </c>
      <c r="H118" s="2">
        <f>VLOOKUP($A118,級距!$A:$K,9,FALSE)</f>
        <v>8</v>
      </c>
      <c r="I118" s="2">
        <f>VLOOKUP($A118,級距!$A:$K,10,FALSE)</f>
        <v>4</v>
      </c>
      <c r="J118" s="2">
        <f>VLOOKUP($A118,級距!$A:$K,11,FALSE)</f>
        <v>1</v>
      </c>
      <c r="K118" s="17">
        <f t="shared" si="3"/>
        <v>1</v>
      </c>
    </row>
    <row r="119" spans="1:11" x14ac:dyDescent="0.25">
      <c r="A119" s="32" t="s">
        <v>91</v>
      </c>
      <c r="B119" s="31">
        <f>_xlfn.IFNA(VLOOKUP(A119,'Trend Strategy'!$A$1:$B$1000,2,FALSE),0)</f>
        <v>3693.64</v>
      </c>
      <c r="C119" s="31">
        <f>_xlfn.IFNA(VLOOKUP(A119,'ADX Strategy'!$A$2:$B$1000,2,FALSE),0)</f>
        <v>0</v>
      </c>
      <c r="D119" s="31">
        <f>_xlfn.IFNA(VLOOKUP(A119,'TXFN0002 Strategy'!$A$2:$B$1000,2,FALSE),0)</f>
        <v>66542.880000000005</v>
      </c>
      <c r="E119" s="66">
        <f>_xlfn.IFNA(VLOOKUP(A119,'TripleEMA Strategy'!$A$2:$B$1000,2,FALSE),0)</f>
        <v>-109962.29</v>
      </c>
      <c r="F119" s="66">
        <f>_xlfn.IFNA(VLOOKUP(A119,'TXFN0001 Strategy'!$A$1:$B$1000,2,FALSE),0)</f>
        <v>0</v>
      </c>
      <c r="G119" s="40">
        <f t="shared" si="2"/>
        <v>-7945.1539999999977</v>
      </c>
      <c r="H119" s="2">
        <f>VLOOKUP($A119,級距!$A:$K,9,FALSE)</f>
        <v>10</v>
      </c>
      <c r="I119" s="2">
        <f>VLOOKUP($A119,級距!$A:$K,10,FALSE)</f>
        <v>7</v>
      </c>
      <c r="J119" s="2">
        <f>VLOOKUP($A119,級距!$A:$K,11,FALSE)</f>
        <v>4</v>
      </c>
      <c r="K119" s="17">
        <f t="shared" si="3"/>
        <v>4</v>
      </c>
    </row>
    <row r="120" spans="1:11" x14ac:dyDescent="0.25">
      <c r="A120" s="32" t="s">
        <v>92</v>
      </c>
      <c r="B120" s="31">
        <f>_xlfn.IFNA(VLOOKUP(A120,'Trend Strategy'!$A$1:$B$1000,2,FALSE),0)</f>
        <v>-113615.58</v>
      </c>
      <c r="C120" s="31">
        <f>_xlfn.IFNA(VLOOKUP(A120,'ADX Strategy'!$A$2:$B$1000,2,FALSE),0)</f>
        <v>68165.3</v>
      </c>
      <c r="D120" s="31">
        <f>_xlfn.IFNA(VLOOKUP(A120,'TXFN0002 Strategy'!$A$2:$B$1000,2,FALSE),0)</f>
        <v>-95430.48</v>
      </c>
      <c r="E120" s="66">
        <f>_xlfn.IFNA(VLOOKUP(A120,'TripleEMA Strategy'!$A$2:$B$1000,2,FALSE),0)</f>
        <v>-43244.98</v>
      </c>
      <c r="F120" s="66">
        <f>_xlfn.IFNA(VLOOKUP(A120,'TXFN0001 Strategy'!$A$1:$B$1000,2,FALSE),0)</f>
        <v>-88466.45</v>
      </c>
      <c r="G120" s="40">
        <f t="shared" si="2"/>
        <v>-54518.438000000002</v>
      </c>
      <c r="H120" s="2">
        <f>VLOOKUP($A120,級距!$A:$K,9,FALSE)</f>
        <v>10</v>
      </c>
      <c r="I120" s="2">
        <f>VLOOKUP($A120,級距!$A:$K,10,FALSE)</f>
        <v>4</v>
      </c>
      <c r="J120" s="2">
        <f>VLOOKUP($A120,級距!$A:$K,11,FALSE)</f>
        <v>1</v>
      </c>
      <c r="K120" s="17">
        <f t="shared" si="3"/>
        <v>1</v>
      </c>
    </row>
    <row r="121" spans="1:11" x14ac:dyDescent="0.25">
      <c r="A121" s="32" t="s">
        <v>93</v>
      </c>
      <c r="B121" s="31">
        <f>_xlfn.IFNA(VLOOKUP(A121,'Trend Strategy'!$A$1:$B$1000,2,FALSE),0)</f>
        <v>-10477.31</v>
      </c>
      <c r="C121" s="31">
        <f>_xlfn.IFNA(VLOOKUP(A121,'ADX Strategy'!$A$2:$B$1000,2,FALSE),0)</f>
        <v>84305.4</v>
      </c>
      <c r="D121" s="31">
        <f>_xlfn.IFNA(VLOOKUP(A121,'TXFN0002 Strategy'!$A$2:$B$1000,2,FALSE),0)</f>
        <v>63539.21</v>
      </c>
      <c r="E121" s="66">
        <f>_xlfn.IFNA(VLOOKUP(A121,'TripleEMA Strategy'!$A$2:$B$1000,2,FALSE),0)</f>
        <v>-3886.25</v>
      </c>
      <c r="F121" s="66">
        <f>_xlfn.IFNA(VLOOKUP(A121,'TXFN0001 Strategy'!$A$1:$B$1000,2,FALSE),0)</f>
        <v>0</v>
      </c>
      <c r="G121" s="40">
        <f t="shared" si="2"/>
        <v>26696.21</v>
      </c>
      <c r="H121" s="2">
        <f>VLOOKUP($A121,級距!$A:$K,9,FALSE)</f>
        <v>8</v>
      </c>
      <c r="I121" s="2">
        <f>VLOOKUP($A121,級距!$A:$K,10,FALSE)</f>
        <v>8</v>
      </c>
      <c r="J121" s="2">
        <f>VLOOKUP($A121,級距!$A:$K,11,FALSE)</f>
        <v>4</v>
      </c>
      <c r="K121" s="17">
        <f t="shared" si="3"/>
        <v>4</v>
      </c>
    </row>
    <row r="122" spans="1:11" x14ac:dyDescent="0.25">
      <c r="A122" s="32" t="s">
        <v>94</v>
      </c>
      <c r="B122" s="31">
        <f>_xlfn.IFNA(VLOOKUP(A122,'Trend Strategy'!$A$1:$B$1000,2,FALSE),0)</f>
        <v>-126811.58</v>
      </c>
      <c r="C122" s="31">
        <f>_xlfn.IFNA(VLOOKUP(A122,'ADX Strategy'!$A$2:$B$1000,2,FALSE),0)</f>
        <v>0</v>
      </c>
      <c r="D122" s="31">
        <f>_xlfn.IFNA(VLOOKUP(A122,'TXFN0002 Strategy'!$A$2:$B$1000,2,FALSE),0)</f>
        <v>44719.86</v>
      </c>
      <c r="E122" s="66">
        <f>_xlfn.IFNA(VLOOKUP(A122,'TripleEMA Strategy'!$A$2:$B$1000,2,FALSE),0)</f>
        <v>32928.31</v>
      </c>
      <c r="F122" s="66">
        <f>_xlfn.IFNA(VLOOKUP(A122,'TXFN0001 Strategy'!$A$1:$B$1000,2,FALSE),0)</f>
        <v>13024.02</v>
      </c>
      <c r="G122" s="40">
        <f t="shared" si="2"/>
        <v>-7227.8779999999997</v>
      </c>
      <c r="H122" s="2">
        <f>VLOOKUP($A122,級距!$A:$K,9,FALSE)</f>
        <v>10</v>
      </c>
      <c r="I122" s="2">
        <f>VLOOKUP($A122,級距!$A:$K,10,FALSE)</f>
        <v>8</v>
      </c>
      <c r="J122" s="2">
        <f>VLOOKUP($A122,級距!$A:$K,11,FALSE)</f>
        <v>4</v>
      </c>
      <c r="K122" s="17">
        <f t="shared" si="3"/>
        <v>4</v>
      </c>
    </row>
    <row r="123" spans="1:11" x14ac:dyDescent="0.25">
      <c r="A123" s="32" t="s">
        <v>95</v>
      </c>
      <c r="B123" s="31">
        <f>_xlfn.IFNA(VLOOKUP(A123,'Trend Strategy'!$A$1:$B$1000,2,FALSE),0)</f>
        <v>-69670.02</v>
      </c>
      <c r="C123" s="31">
        <f>_xlfn.IFNA(VLOOKUP(A123,'ADX Strategy'!$A$2:$B$1000,2,FALSE),0)</f>
        <v>0</v>
      </c>
      <c r="D123" s="31">
        <f>_xlfn.IFNA(VLOOKUP(A123,'TXFN0002 Strategy'!$A$2:$B$1000,2,FALSE),0)</f>
        <v>57001.5</v>
      </c>
      <c r="E123" s="66">
        <f>_xlfn.IFNA(VLOOKUP(A123,'TripleEMA Strategy'!$A$2:$B$1000,2,FALSE),0)</f>
        <v>-126221.11</v>
      </c>
      <c r="F123" s="66">
        <f>_xlfn.IFNA(VLOOKUP(A123,'TXFN0001 Strategy'!$A$1:$B$1000,2,FALSE),0)</f>
        <v>0</v>
      </c>
      <c r="G123" s="40">
        <f t="shared" si="2"/>
        <v>-27777.925999999999</v>
      </c>
      <c r="H123" s="2">
        <f>VLOOKUP($A123,級距!$A:$K,9,FALSE)</f>
        <v>9</v>
      </c>
      <c r="I123" s="2">
        <f>VLOOKUP($A123,級距!$A:$K,10,FALSE)</f>
        <v>6</v>
      </c>
      <c r="J123" s="2">
        <f>VLOOKUP($A123,級距!$A:$K,11,FALSE)</f>
        <v>1</v>
      </c>
      <c r="K123" s="17">
        <f t="shared" si="3"/>
        <v>1</v>
      </c>
    </row>
    <row r="124" spans="1:11" x14ac:dyDescent="0.25">
      <c r="A124" s="32" t="s">
        <v>96</v>
      </c>
      <c r="B124" s="31">
        <f>_xlfn.IFNA(VLOOKUP(A124,'Trend Strategy'!$A$1:$B$1000,2,FALSE),0)</f>
        <v>-124122.08</v>
      </c>
      <c r="C124" s="31">
        <f>_xlfn.IFNA(VLOOKUP(A124,'ADX Strategy'!$A$2:$B$1000,2,FALSE),0)</f>
        <v>0</v>
      </c>
      <c r="D124" s="31">
        <f>_xlfn.IFNA(VLOOKUP(A124,'TXFN0002 Strategy'!$A$2:$B$1000,2,FALSE),0)</f>
        <v>-95443.01</v>
      </c>
      <c r="E124" s="66">
        <f>_xlfn.IFNA(VLOOKUP(A124,'TripleEMA Strategy'!$A$2:$B$1000,2,FALSE),0)</f>
        <v>77936.039999999994</v>
      </c>
      <c r="F124" s="66">
        <f>_xlfn.IFNA(VLOOKUP(A124,'TXFN0001 Strategy'!$A$1:$B$1000,2,FALSE),0)</f>
        <v>143124.03</v>
      </c>
      <c r="G124" s="40">
        <f t="shared" si="2"/>
        <v>298.99600000000208</v>
      </c>
      <c r="H124" s="2">
        <f>VLOOKUP($A124,級距!$A:$K,9,FALSE)</f>
        <v>10</v>
      </c>
      <c r="I124" s="2">
        <f>VLOOKUP($A124,級距!$A:$K,10,FALSE)</f>
        <v>6</v>
      </c>
      <c r="J124" s="2">
        <f>VLOOKUP($A124,級距!$A:$K,11,FALSE)</f>
        <v>1</v>
      </c>
      <c r="K124" s="17">
        <f t="shared" si="3"/>
        <v>1</v>
      </c>
    </row>
    <row r="125" spans="1:11" x14ac:dyDescent="0.25">
      <c r="A125" s="32" t="s">
        <v>97</v>
      </c>
      <c r="B125" s="31">
        <f>_xlfn.IFNA(VLOOKUP(A125,'Trend Strategy'!$A$1:$B$1000,2,FALSE),0)</f>
        <v>123816.13</v>
      </c>
      <c r="C125" s="31">
        <f>_xlfn.IFNA(VLOOKUP(A125,'ADX Strategy'!$A$2:$B$1000,2,FALSE),0)</f>
        <v>107211.67</v>
      </c>
      <c r="D125" s="31">
        <f>_xlfn.IFNA(VLOOKUP(A125,'TXFN0002 Strategy'!$A$2:$B$1000,2,FALSE),0)</f>
        <v>106737.76</v>
      </c>
      <c r="E125" s="66">
        <f>_xlfn.IFNA(VLOOKUP(A125,'TripleEMA Strategy'!$A$2:$B$1000,2,FALSE),0)</f>
        <v>108261.06</v>
      </c>
      <c r="F125" s="66">
        <f>_xlfn.IFNA(VLOOKUP(A125,'TXFN0001 Strategy'!$A$1:$B$1000,2,FALSE),0)</f>
        <v>166381.81</v>
      </c>
      <c r="G125" s="40">
        <f t="shared" si="2"/>
        <v>122481.68599999999</v>
      </c>
      <c r="H125" s="2">
        <f>VLOOKUP($A125,級距!$A:$K,9,FALSE)</f>
        <v>10</v>
      </c>
      <c r="I125" s="2">
        <f>VLOOKUP($A125,級距!$A:$K,10,FALSE)</f>
        <v>9</v>
      </c>
      <c r="J125" s="2">
        <f>VLOOKUP($A125,級距!$A:$K,11,FALSE)</f>
        <v>4</v>
      </c>
      <c r="K125" s="17">
        <f t="shared" si="3"/>
        <v>4</v>
      </c>
    </row>
    <row r="126" spans="1:11" x14ac:dyDescent="0.25">
      <c r="A126" s="32" t="s">
        <v>98</v>
      </c>
      <c r="B126" s="31">
        <f>_xlfn.IFNA(VLOOKUP(A126,'Trend Strategy'!$A$1:$B$1000,2,FALSE),0)</f>
        <v>-38661.15</v>
      </c>
      <c r="C126" s="31">
        <f>_xlfn.IFNA(VLOOKUP(A126,'ADX Strategy'!$A$2:$B$1000,2,FALSE),0)</f>
        <v>22001.33</v>
      </c>
      <c r="D126" s="31">
        <f>_xlfn.IFNA(VLOOKUP(A126,'TXFN0002 Strategy'!$A$2:$B$1000,2,FALSE),0)</f>
        <v>0</v>
      </c>
      <c r="E126" s="66">
        <f>_xlfn.IFNA(VLOOKUP(A126,'TripleEMA Strategy'!$A$2:$B$1000,2,FALSE),0)</f>
        <v>22000.03</v>
      </c>
      <c r="F126" s="66">
        <f>_xlfn.IFNA(VLOOKUP(A126,'TXFN0001 Strategy'!$A$1:$B$1000,2,FALSE),0)</f>
        <v>0</v>
      </c>
      <c r="G126" s="40">
        <f t="shared" si="2"/>
        <v>1068.0419999999999</v>
      </c>
      <c r="H126" s="2">
        <f>VLOOKUP($A126,級距!$A:$K,9,FALSE)</f>
        <v>5</v>
      </c>
      <c r="I126" s="2">
        <f>VLOOKUP($A126,級距!$A:$K,10,FALSE)</f>
        <v>1</v>
      </c>
      <c r="J126" s="2">
        <f>VLOOKUP($A126,級距!$A:$K,11,FALSE)</f>
        <v>2</v>
      </c>
      <c r="K126" s="17">
        <f t="shared" si="3"/>
        <v>2</v>
      </c>
    </row>
    <row r="127" spans="1:11" x14ac:dyDescent="0.25">
      <c r="A127" s="32" t="s">
        <v>99</v>
      </c>
      <c r="B127" s="31">
        <f>_xlfn.IFNA(VLOOKUP(A127,'Trend Strategy'!$A$1:$B$1000,2,FALSE),0)</f>
        <v>57139.78</v>
      </c>
      <c r="C127" s="31">
        <f>_xlfn.IFNA(VLOOKUP(A127,'ADX Strategy'!$A$2:$B$1000,2,FALSE),0)</f>
        <v>89006.5</v>
      </c>
      <c r="D127" s="31">
        <f>_xlfn.IFNA(VLOOKUP(A127,'TXFN0002 Strategy'!$A$2:$B$1000,2,FALSE),0)</f>
        <v>104550.59</v>
      </c>
      <c r="E127" s="66">
        <f>_xlfn.IFNA(VLOOKUP(A127,'TripleEMA Strategy'!$A$2:$B$1000,2,FALSE),0)</f>
        <v>71001.59</v>
      </c>
      <c r="F127" s="66">
        <f>_xlfn.IFNA(VLOOKUP(A127,'TXFN0001 Strategy'!$A$1:$B$1000,2,FALSE),0)</f>
        <v>0</v>
      </c>
      <c r="G127" s="40">
        <f t="shared" si="2"/>
        <v>64339.691999999995</v>
      </c>
      <c r="H127" s="2">
        <f>VLOOKUP($A127,級距!$A:$K,9,FALSE)</f>
        <v>8</v>
      </c>
      <c r="I127" s="2">
        <f>VLOOKUP($A127,級距!$A:$K,10,FALSE)</f>
        <v>1</v>
      </c>
      <c r="J127" s="2">
        <f>VLOOKUP($A127,級距!$A:$K,11,FALSE)</f>
        <v>1</v>
      </c>
      <c r="K127" s="17">
        <f t="shared" si="3"/>
        <v>1</v>
      </c>
    </row>
    <row r="128" spans="1:11" x14ac:dyDescent="0.25">
      <c r="A128" s="32" t="s">
        <v>100</v>
      </c>
      <c r="B128" s="31">
        <f>_xlfn.IFNA(VLOOKUP(A128,'Trend Strategy'!$A$1:$B$1000,2,FALSE),0)</f>
        <v>3422.3</v>
      </c>
      <c r="C128" s="31">
        <f>_xlfn.IFNA(VLOOKUP(A128,'ADX Strategy'!$A$2:$B$1000,2,FALSE),0)</f>
        <v>0</v>
      </c>
      <c r="D128" s="31">
        <f>_xlfn.IFNA(VLOOKUP(A128,'TXFN0002 Strategy'!$A$2:$B$1000,2,FALSE),0)</f>
        <v>-90215.49</v>
      </c>
      <c r="E128" s="66">
        <f>_xlfn.IFNA(VLOOKUP(A128,'TripleEMA Strategy'!$A$2:$B$1000,2,FALSE),0)</f>
        <v>-118710.79</v>
      </c>
      <c r="F128" s="66">
        <f>_xlfn.IFNA(VLOOKUP(A128,'TXFN0001 Strategy'!$A$1:$B$1000,2,FALSE),0)</f>
        <v>-44290.43</v>
      </c>
      <c r="G128" s="40">
        <f t="shared" si="2"/>
        <v>-49958.881999999998</v>
      </c>
      <c r="H128" s="2">
        <f>VLOOKUP($A128,級距!$A:$K,9,FALSE)</f>
        <v>8</v>
      </c>
      <c r="I128" s="2">
        <f>VLOOKUP($A128,級距!$A:$K,10,FALSE)</f>
        <v>3</v>
      </c>
      <c r="J128" s="2">
        <f>VLOOKUP($A128,級距!$A:$K,11,FALSE)</f>
        <v>1</v>
      </c>
      <c r="K128" s="17">
        <f t="shared" si="3"/>
        <v>1</v>
      </c>
    </row>
    <row r="129" spans="1:11" x14ac:dyDescent="0.25">
      <c r="A129" s="32" t="s">
        <v>101</v>
      </c>
      <c r="B129" s="31">
        <f>_xlfn.IFNA(VLOOKUP(A129,'Trend Strategy'!$A$1:$B$1000,2,FALSE),0)</f>
        <v>-13366.08</v>
      </c>
      <c r="C129" s="31">
        <f>_xlfn.IFNA(VLOOKUP(A129,'ADX Strategy'!$A$2:$B$1000,2,FALSE),0)</f>
        <v>0</v>
      </c>
      <c r="D129" s="31">
        <f>_xlfn.IFNA(VLOOKUP(A129,'TXFN0002 Strategy'!$A$2:$B$1000,2,FALSE),0)</f>
        <v>1516.65</v>
      </c>
      <c r="E129" s="66">
        <f>_xlfn.IFNA(VLOOKUP(A129,'TripleEMA Strategy'!$A$2:$B$1000,2,FALSE),0)</f>
        <v>92580.71</v>
      </c>
      <c r="F129" s="66">
        <f>_xlfn.IFNA(VLOOKUP(A129,'TXFN0001 Strategy'!$A$1:$B$1000,2,FALSE),0)</f>
        <v>0</v>
      </c>
      <c r="G129" s="40">
        <f t="shared" si="2"/>
        <v>16146.255999999999</v>
      </c>
      <c r="H129" s="2">
        <f>VLOOKUP($A129,級距!$A:$K,9,FALSE)</f>
        <v>10</v>
      </c>
      <c r="I129" s="2">
        <f>VLOOKUP($A129,級距!$A:$K,10,FALSE)</f>
        <v>7</v>
      </c>
      <c r="J129" s="2">
        <f>VLOOKUP($A129,級距!$A:$K,11,FALSE)</f>
        <v>4</v>
      </c>
      <c r="K129" s="17">
        <f t="shared" si="3"/>
        <v>4</v>
      </c>
    </row>
    <row r="130" spans="1:11" x14ac:dyDescent="0.25">
      <c r="A130" s="32" t="s">
        <v>102</v>
      </c>
      <c r="B130" s="31">
        <f>_xlfn.IFNA(VLOOKUP(A130,'Trend Strategy'!$A$1:$B$1000,2,FALSE),0)</f>
        <v>-65324.13</v>
      </c>
      <c r="C130" s="31">
        <f>_xlfn.IFNA(VLOOKUP(A130,'ADX Strategy'!$A$2:$B$1000,2,FALSE),0)</f>
        <v>-7005.19</v>
      </c>
      <c r="D130" s="31">
        <f>_xlfn.IFNA(VLOOKUP(A130,'TXFN0002 Strategy'!$A$2:$B$1000,2,FALSE),0)</f>
        <v>60486.36</v>
      </c>
      <c r="E130" s="66">
        <f>_xlfn.IFNA(VLOOKUP(A130,'TripleEMA Strategy'!$A$2:$B$1000,2,FALSE),0)</f>
        <v>0</v>
      </c>
      <c r="F130" s="66">
        <f>_xlfn.IFNA(VLOOKUP(A130,'TXFN0001 Strategy'!$A$1:$B$1000,2,FALSE),0)</f>
        <v>0</v>
      </c>
      <c r="G130" s="40">
        <f t="shared" si="2"/>
        <v>-2368.5919999999983</v>
      </c>
      <c r="H130" s="2">
        <f>VLOOKUP($A130,級距!$A:$K,9,FALSE)</f>
        <v>7</v>
      </c>
      <c r="I130" s="2">
        <f>VLOOKUP($A130,級距!$A:$K,10,FALSE)</f>
        <v>4</v>
      </c>
      <c r="J130" s="2">
        <f>VLOOKUP($A130,級距!$A:$K,11,FALSE)</f>
        <v>1</v>
      </c>
      <c r="K130" s="17">
        <f t="shared" si="3"/>
        <v>1</v>
      </c>
    </row>
    <row r="131" spans="1:11" x14ac:dyDescent="0.25">
      <c r="A131" s="32" t="s">
        <v>103</v>
      </c>
      <c r="B131" s="31">
        <f>_xlfn.IFNA(VLOOKUP(A131,'Trend Strategy'!$A$1:$B$1000,2,FALSE),0)</f>
        <v>97741.97</v>
      </c>
      <c r="C131" s="31">
        <f>_xlfn.IFNA(VLOOKUP(A131,'ADX Strategy'!$A$2:$B$1000,2,FALSE),0)</f>
        <v>0</v>
      </c>
      <c r="D131" s="31">
        <f>_xlfn.IFNA(VLOOKUP(A131,'TXFN0002 Strategy'!$A$2:$B$1000,2,FALSE),0)</f>
        <v>0</v>
      </c>
      <c r="E131" s="66">
        <f>_xlfn.IFNA(VLOOKUP(A131,'TripleEMA Strategy'!$A$2:$B$1000,2,FALSE),0)</f>
        <v>47813.5</v>
      </c>
      <c r="F131" s="66">
        <f>_xlfn.IFNA(VLOOKUP(A131,'TXFN0001 Strategy'!$A$1:$B$1000,2,FALSE),0)</f>
        <v>0</v>
      </c>
      <c r="G131" s="40">
        <f t="shared" si="2"/>
        <v>29111.094000000001</v>
      </c>
      <c r="H131" s="2">
        <f>VLOOKUP($A131,級距!$A:$K,9,FALSE)</f>
        <v>8</v>
      </c>
      <c r="I131" s="2">
        <f>VLOOKUP($A131,級距!$A:$K,10,FALSE)</f>
        <v>4</v>
      </c>
      <c r="J131" s="2">
        <f>VLOOKUP($A131,級距!$A:$K,11,FALSE)</f>
        <v>1</v>
      </c>
      <c r="K131" s="17">
        <f t="shared" si="3"/>
        <v>1</v>
      </c>
    </row>
    <row r="132" spans="1:11" x14ac:dyDescent="0.25">
      <c r="A132" s="32" t="s">
        <v>104</v>
      </c>
      <c r="B132" s="31">
        <f>_xlfn.IFNA(VLOOKUP(A132,'Trend Strategy'!$A$1:$B$1000,2,FALSE),0)</f>
        <v>-124369.03</v>
      </c>
      <c r="C132" s="31">
        <f>_xlfn.IFNA(VLOOKUP(A132,'ADX Strategy'!$A$2:$B$1000,2,FALSE),0)</f>
        <v>0</v>
      </c>
      <c r="D132" s="31">
        <f>_xlfn.IFNA(VLOOKUP(A132,'TXFN0002 Strategy'!$A$2:$B$1000,2,FALSE),0)</f>
        <v>0</v>
      </c>
      <c r="E132" s="66">
        <f>_xlfn.IFNA(VLOOKUP(A132,'TripleEMA Strategy'!$A$2:$B$1000,2,FALSE),0)</f>
        <v>0</v>
      </c>
      <c r="F132" s="66">
        <f>_xlfn.IFNA(VLOOKUP(A132,'TXFN0001 Strategy'!$A$1:$B$1000,2,FALSE),0)</f>
        <v>0</v>
      </c>
      <c r="G132" s="40">
        <f t="shared" ref="G132:G195" si="4">AVERAGE(B132:F132)</f>
        <v>-24873.806</v>
      </c>
      <c r="H132" s="2">
        <f>VLOOKUP($A132,級距!$A:$K,9,FALSE)</f>
        <v>9</v>
      </c>
      <c r="I132" s="2">
        <f>VLOOKUP($A132,級距!$A:$K,10,FALSE)</f>
        <v>5</v>
      </c>
      <c r="J132" s="2">
        <f>VLOOKUP($A132,級距!$A:$K,11,FALSE)</f>
        <v>1</v>
      </c>
      <c r="K132" s="17">
        <f t="shared" ref="K132:K195" si="5">_xlfn.IFNA(J132,0)</f>
        <v>1</v>
      </c>
    </row>
    <row r="133" spans="1:11" x14ac:dyDescent="0.25">
      <c r="A133" s="32" t="s">
        <v>105</v>
      </c>
      <c r="B133" s="31">
        <f>_xlfn.IFNA(VLOOKUP(A133,'Trend Strategy'!$A$1:$B$1000,2,FALSE),0)</f>
        <v>45822.52</v>
      </c>
      <c r="C133" s="31">
        <f>_xlfn.IFNA(VLOOKUP(A133,'ADX Strategy'!$A$2:$B$1000,2,FALSE),0)</f>
        <v>845718.53</v>
      </c>
      <c r="D133" s="31">
        <f>_xlfn.IFNA(VLOOKUP(A133,'TXFN0002 Strategy'!$A$2:$B$1000,2,FALSE),0)</f>
        <v>61774.37</v>
      </c>
      <c r="E133" s="66">
        <f>_xlfn.IFNA(VLOOKUP(A133,'TripleEMA Strategy'!$A$2:$B$1000,2,FALSE),0)</f>
        <v>-106600.15</v>
      </c>
      <c r="F133" s="66">
        <f>_xlfn.IFNA(VLOOKUP(A133,'TXFN0001 Strategy'!$A$1:$B$1000,2,FALSE),0)</f>
        <v>0</v>
      </c>
      <c r="G133" s="40">
        <f t="shared" si="4"/>
        <v>169343.054</v>
      </c>
      <c r="H133" s="2">
        <f>VLOOKUP($A133,級距!$A:$K,9,FALSE)</f>
        <v>10</v>
      </c>
      <c r="I133" s="2">
        <f>VLOOKUP($A133,級距!$A:$K,10,FALSE)</f>
        <v>7</v>
      </c>
      <c r="J133" s="2">
        <f>VLOOKUP($A133,級距!$A:$K,11,FALSE)</f>
        <v>4</v>
      </c>
      <c r="K133" s="17">
        <f t="shared" si="5"/>
        <v>4</v>
      </c>
    </row>
    <row r="134" spans="1:11" x14ac:dyDescent="0.25">
      <c r="A134" s="32" t="s">
        <v>106</v>
      </c>
      <c r="B134" s="31">
        <f>_xlfn.IFNA(VLOOKUP(A134,'Trend Strategy'!$A$1:$B$1000,2,FALSE),0)</f>
        <v>0</v>
      </c>
      <c r="C134" s="31">
        <f>_xlfn.IFNA(VLOOKUP(A134,'ADX Strategy'!$A$2:$B$1000,2,FALSE),0)</f>
        <v>0</v>
      </c>
      <c r="D134" s="31">
        <f>_xlfn.IFNA(VLOOKUP(A134,'TXFN0002 Strategy'!$A$2:$B$1000,2,FALSE),0)</f>
        <v>61003.56</v>
      </c>
      <c r="E134" s="66">
        <f>_xlfn.IFNA(VLOOKUP(A134,'TripleEMA Strategy'!$A$2:$B$1000,2,FALSE),0)</f>
        <v>-109782.55</v>
      </c>
      <c r="F134" s="66">
        <f>_xlfn.IFNA(VLOOKUP(A134,'TXFN0001 Strategy'!$A$1:$B$1000,2,FALSE),0)</f>
        <v>-44251.07</v>
      </c>
      <c r="G134" s="40">
        <f t="shared" si="4"/>
        <v>-18606.011999999999</v>
      </c>
      <c r="H134" s="2">
        <f>VLOOKUP($A134,級距!$A:$K,9,FALSE)</f>
        <v>8</v>
      </c>
      <c r="I134" s="2">
        <f>VLOOKUP($A134,級距!$A:$K,10,FALSE)</f>
        <v>2</v>
      </c>
      <c r="J134" s="2">
        <f>VLOOKUP($A134,級距!$A:$K,11,FALSE)</f>
        <v>1</v>
      </c>
      <c r="K134" s="17">
        <f t="shared" si="5"/>
        <v>1</v>
      </c>
    </row>
    <row r="135" spans="1:11" x14ac:dyDescent="0.25">
      <c r="A135" s="32" t="s">
        <v>107</v>
      </c>
      <c r="B135" s="31">
        <f>_xlfn.IFNA(VLOOKUP(A135,'Trend Strategy'!$A$1:$B$1000,2,FALSE),0)</f>
        <v>21111.85</v>
      </c>
      <c r="C135" s="31">
        <f>_xlfn.IFNA(VLOOKUP(A135,'ADX Strategy'!$A$2:$B$1000,2,FALSE),0)</f>
        <v>-95620.56</v>
      </c>
      <c r="D135" s="31">
        <f>_xlfn.IFNA(VLOOKUP(A135,'TXFN0002 Strategy'!$A$2:$B$1000,2,FALSE),0)</f>
        <v>8786.7800000000007</v>
      </c>
      <c r="E135" s="66">
        <f>_xlfn.IFNA(VLOOKUP(A135,'TripleEMA Strategy'!$A$2:$B$1000,2,FALSE),0)</f>
        <v>5152.93</v>
      </c>
      <c r="F135" s="66">
        <f>_xlfn.IFNA(VLOOKUP(A135,'TXFN0001 Strategy'!$A$1:$B$1000,2,FALSE),0)</f>
        <v>55516.94</v>
      </c>
      <c r="G135" s="40">
        <f t="shared" si="4"/>
        <v>-1010.4119999999981</v>
      </c>
      <c r="H135" s="2">
        <f>VLOOKUP($A135,級距!$A:$K,9,FALSE)</f>
        <v>6</v>
      </c>
      <c r="I135" s="2">
        <f>VLOOKUP($A135,級距!$A:$K,10,FALSE)</f>
        <v>6</v>
      </c>
      <c r="J135" s="2">
        <f>VLOOKUP($A135,級距!$A:$K,11,FALSE)</f>
        <v>1</v>
      </c>
      <c r="K135" s="17">
        <f t="shared" si="5"/>
        <v>1</v>
      </c>
    </row>
    <row r="136" spans="1:11" x14ac:dyDescent="0.25">
      <c r="A136" s="32" t="s">
        <v>108</v>
      </c>
      <c r="B136" s="31">
        <f>_xlfn.IFNA(VLOOKUP(A136,'Trend Strategy'!$A$1:$B$1000,2,FALSE),0)</f>
        <v>-113902.82</v>
      </c>
      <c r="C136" s="31">
        <f>_xlfn.IFNA(VLOOKUP(A136,'ADX Strategy'!$A$2:$B$1000,2,FALSE),0)</f>
        <v>0</v>
      </c>
      <c r="D136" s="31">
        <f>_xlfn.IFNA(VLOOKUP(A136,'TXFN0002 Strategy'!$A$2:$B$1000,2,FALSE),0)</f>
        <v>136702.46</v>
      </c>
      <c r="E136" s="66">
        <f>_xlfn.IFNA(VLOOKUP(A136,'TripleEMA Strategy'!$A$2:$B$1000,2,FALSE),0)</f>
        <v>95896.56</v>
      </c>
      <c r="F136" s="66">
        <f>_xlfn.IFNA(VLOOKUP(A136,'TXFN0001 Strategy'!$A$1:$B$1000,2,FALSE),0)</f>
        <v>0</v>
      </c>
      <c r="G136" s="40">
        <f t="shared" si="4"/>
        <v>23739.239999999998</v>
      </c>
      <c r="H136" s="2">
        <f>VLOOKUP($A136,級距!$A:$K,9,FALSE)</f>
        <v>8</v>
      </c>
      <c r="I136" s="2">
        <f>VLOOKUP($A136,級距!$A:$K,10,FALSE)</f>
        <v>7</v>
      </c>
      <c r="J136" s="2">
        <f>VLOOKUP($A136,級距!$A:$K,11,FALSE)</f>
        <v>4</v>
      </c>
      <c r="K136" s="17">
        <f t="shared" si="5"/>
        <v>4</v>
      </c>
    </row>
    <row r="137" spans="1:11" x14ac:dyDescent="0.25">
      <c r="A137" s="32" t="s">
        <v>109</v>
      </c>
      <c r="B137" s="31">
        <f>_xlfn.IFNA(VLOOKUP(A137,'Trend Strategy'!$A$1:$B$1000,2,FALSE),0)</f>
        <v>927.86</v>
      </c>
      <c r="C137" s="31">
        <f>_xlfn.IFNA(VLOOKUP(A137,'ADX Strategy'!$A$2:$B$1000,2,FALSE),0)</f>
        <v>-36198.6</v>
      </c>
      <c r="D137" s="31">
        <f>_xlfn.IFNA(VLOOKUP(A137,'TXFN0002 Strategy'!$A$2:$B$1000,2,FALSE),0)</f>
        <v>-41803.870000000003</v>
      </c>
      <c r="E137" s="66">
        <f>_xlfn.IFNA(VLOOKUP(A137,'TripleEMA Strategy'!$A$2:$B$1000,2,FALSE),0)</f>
        <v>0</v>
      </c>
      <c r="F137" s="66">
        <f>_xlfn.IFNA(VLOOKUP(A137,'TXFN0001 Strategy'!$A$1:$B$1000,2,FALSE),0)</f>
        <v>0</v>
      </c>
      <c r="G137" s="40">
        <f t="shared" si="4"/>
        <v>-15414.922</v>
      </c>
      <c r="H137" s="2">
        <f>VLOOKUP($A137,級距!$A:$K,9,FALSE)</f>
        <v>6</v>
      </c>
      <c r="I137" s="2">
        <f>VLOOKUP($A137,級距!$A:$K,10,FALSE)</f>
        <v>2</v>
      </c>
      <c r="J137" s="2">
        <f>VLOOKUP($A137,級距!$A:$K,11,FALSE)</f>
        <v>1</v>
      </c>
      <c r="K137" s="17">
        <f t="shared" si="5"/>
        <v>1</v>
      </c>
    </row>
    <row r="138" spans="1:11" x14ac:dyDescent="0.25">
      <c r="A138" s="32" t="s">
        <v>110</v>
      </c>
      <c r="B138" s="31">
        <f>_xlfn.IFNA(VLOOKUP(A138,'Trend Strategy'!$A$1:$B$1000,2,FALSE),0)</f>
        <v>436731.1</v>
      </c>
      <c r="C138" s="31">
        <f>_xlfn.IFNA(VLOOKUP(A138,'ADX Strategy'!$A$2:$B$1000,2,FALSE),0)</f>
        <v>64388.03</v>
      </c>
      <c r="D138" s="31">
        <f>_xlfn.IFNA(VLOOKUP(A138,'TXFN0002 Strategy'!$A$2:$B$1000,2,FALSE),0)</f>
        <v>64020.05</v>
      </c>
      <c r="E138" s="66">
        <f>_xlfn.IFNA(VLOOKUP(A138,'TripleEMA Strategy'!$A$2:$B$1000,2,FALSE),0)</f>
        <v>127236.51</v>
      </c>
      <c r="F138" s="66">
        <f>_xlfn.IFNA(VLOOKUP(A138,'TXFN0001 Strategy'!$A$1:$B$1000,2,FALSE),0)</f>
        <v>0</v>
      </c>
      <c r="G138" s="40">
        <f t="shared" si="4"/>
        <v>138475.13800000001</v>
      </c>
      <c r="H138" s="2">
        <f>VLOOKUP($A138,級距!$A:$K,9,FALSE)</f>
        <v>10</v>
      </c>
      <c r="I138" s="2">
        <f>VLOOKUP($A138,級距!$A:$K,10,FALSE)</f>
        <v>8</v>
      </c>
      <c r="J138" s="2">
        <f>VLOOKUP($A138,級距!$A:$K,11,FALSE)</f>
        <v>4</v>
      </c>
      <c r="K138" s="17">
        <f t="shared" si="5"/>
        <v>4</v>
      </c>
    </row>
    <row r="139" spans="1:11" x14ac:dyDescent="0.25">
      <c r="A139" s="32" t="s">
        <v>111</v>
      </c>
      <c r="B139" s="31">
        <f>_xlfn.IFNA(VLOOKUP(A139,'Trend Strategy'!$A$1:$B$1000,2,FALSE),0)</f>
        <v>-122347.33</v>
      </c>
      <c r="C139" s="31">
        <f>_xlfn.IFNA(VLOOKUP(A139,'ADX Strategy'!$A$2:$B$1000,2,FALSE),0)</f>
        <v>0</v>
      </c>
      <c r="D139" s="31">
        <f>_xlfn.IFNA(VLOOKUP(A139,'TXFN0002 Strategy'!$A$2:$B$1000,2,FALSE),0)</f>
        <v>-95574.48</v>
      </c>
      <c r="E139" s="66">
        <f>_xlfn.IFNA(VLOOKUP(A139,'TripleEMA Strategy'!$A$2:$B$1000,2,FALSE),0)</f>
        <v>43249.52</v>
      </c>
      <c r="F139" s="66">
        <f>_xlfn.IFNA(VLOOKUP(A139,'TXFN0001 Strategy'!$A$1:$B$1000,2,FALSE),0)</f>
        <v>-42121.41</v>
      </c>
      <c r="G139" s="40">
        <f t="shared" si="4"/>
        <v>-43358.740000000005</v>
      </c>
      <c r="H139" s="2">
        <f>VLOOKUP($A139,級距!$A:$K,9,FALSE)</f>
        <v>10</v>
      </c>
      <c r="I139" s="2">
        <f>VLOOKUP($A139,級距!$A:$K,10,FALSE)</f>
        <v>2</v>
      </c>
      <c r="J139" s="2">
        <f>VLOOKUP($A139,級距!$A:$K,11,FALSE)</f>
        <v>1</v>
      </c>
      <c r="K139" s="17">
        <f t="shared" si="5"/>
        <v>1</v>
      </c>
    </row>
    <row r="140" spans="1:11" x14ac:dyDescent="0.25">
      <c r="A140" s="32" t="s">
        <v>112</v>
      </c>
      <c r="B140" s="31">
        <f>_xlfn.IFNA(VLOOKUP(A140,'Trend Strategy'!$A$1:$B$1000,2,FALSE),0)</f>
        <v>93012.86</v>
      </c>
      <c r="C140" s="31">
        <f>_xlfn.IFNA(VLOOKUP(A140,'ADX Strategy'!$A$2:$B$1000,2,FALSE),0)</f>
        <v>0</v>
      </c>
      <c r="D140" s="31">
        <f>_xlfn.IFNA(VLOOKUP(A140,'TXFN0002 Strategy'!$A$2:$B$1000,2,FALSE),0)</f>
        <v>-95538.91</v>
      </c>
      <c r="E140" s="66">
        <f>_xlfn.IFNA(VLOOKUP(A140,'TripleEMA Strategy'!$A$2:$B$1000,2,FALSE),0)</f>
        <v>325471.56</v>
      </c>
      <c r="F140" s="66">
        <f>_xlfn.IFNA(VLOOKUP(A140,'TXFN0001 Strategy'!$A$1:$B$1000,2,FALSE),0)</f>
        <v>230203.83</v>
      </c>
      <c r="G140" s="40">
        <f t="shared" si="4"/>
        <v>110629.86799999999</v>
      </c>
      <c r="H140" s="2">
        <f>VLOOKUP($A140,級距!$A:$K,9,FALSE)</f>
        <v>10</v>
      </c>
      <c r="I140" s="2">
        <f>VLOOKUP($A140,級距!$A:$K,10,FALSE)</f>
        <v>7</v>
      </c>
      <c r="J140" s="2">
        <f>VLOOKUP($A140,級距!$A:$K,11,FALSE)</f>
        <v>4</v>
      </c>
      <c r="K140" s="17">
        <f t="shared" si="5"/>
        <v>4</v>
      </c>
    </row>
    <row r="141" spans="1:11" x14ac:dyDescent="0.25">
      <c r="A141" s="32" t="s">
        <v>113</v>
      </c>
      <c r="B141" s="31">
        <f>_xlfn.IFNA(VLOOKUP(A141,'Trend Strategy'!$A$1:$B$1000,2,FALSE),0)</f>
        <v>-124255.98</v>
      </c>
      <c r="C141" s="31">
        <f>_xlfn.IFNA(VLOOKUP(A141,'ADX Strategy'!$A$2:$B$1000,2,FALSE),0)</f>
        <v>0</v>
      </c>
      <c r="D141" s="31">
        <f>_xlfn.IFNA(VLOOKUP(A141,'TXFN0002 Strategy'!$A$2:$B$1000,2,FALSE),0)</f>
        <v>67378.63</v>
      </c>
      <c r="E141" s="66">
        <f>_xlfn.IFNA(VLOOKUP(A141,'TripleEMA Strategy'!$A$2:$B$1000,2,FALSE),0)</f>
        <v>42257.51</v>
      </c>
      <c r="F141" s="66">
        <f>_xlfn.IFNA(VLOOKUP(A141,'TXFN0001 Strategy'!$A$1:$B$1000,2,FALSE),0)</f>
        <v>0</v>
      </c>
      <c r="G141" s="40">
        <f t="shared" si="4"/>
        <v>-2923.967999999998</v>
      </c>
      <c r="H141" s="2">
        <f>VLOOKUP($A141,級距!$A:$K,9,FALSE)</f>
        <v>9</v>
      </c>
      <c r="I141" s="2">
        <f>VLOOKUP($A141,級距!$A:$K,10,FALSE)</f>
        <v>5</v>
      </c>
      <c r="J141" s="2">
        <f>VLOOKUP($A141,級距!$A:$K,11,FALSE)</f>
        <v>1</v>
      </c>
      <c r="K141" s="17">
        <f t="shared" si="5"/>
        <v>1</v>
      </c>
    </row>
    <row r="142" spans="1:11" x14ac:dyDescent="0.25">
      <c r="A142" s="32" t="s">
        <v>114</v>
      </c>
      <c r="B142" s="31">
        <f>_xlfn.IFNA(VLOOKUP(A142,'Trend Strategy'!$A$1:$B$1000,2,FALSE),0)</f>
        <v>-77121.41</v>
      </c>
      <c r="C142" s="31">
        <f>_xlfn.IFNA(VLOOKUP(A142,'ADX Strategy'!$A$2:$B$1000,2,FALSE),0)</f>
        <v>-27110.11</v>
      </c>
      <c r="D142" s="31">
        <f>_xlfn.IFNA(VLOOKUP(A142,'TXFN0002 Strategy'!$A$2:$B$1000,2,FALSE),0)</f>
        <v>0</v>
      </c>
      <c r="E142" s="66">
        <f>_xlfn.IFNA(VLOOKUP(A142,'TripleEMA Strategy'!$A$2:$B$1000,2,FALSE),0)</f>
        <v>0</v>
      </c>
      <c r="F142" s="66">
        <f>_xlfn.IFNA(VLOOKUP(A142,'TXFN0001 Strategy'!$A$1:$B$1000,2,FALSE),0)</f>
        <v>0</v>
      </c>
      <c r="G142" s="40">
        <f t="shared" si="4"/>
        <v>-20846.304</v>
      </c>
      <c r="H142" s="2">
        <f>VLOOKUP($A142,級距!$A:$K,9,FALSE)</f>
        <v>10</v>
      </c>
      <c r="I142" s="2">
        <f>VLOOKUP($A142,級距!$A:$K,10,FALSE)</f>
        <v>2</v>
      </c>
      <c r="J142" s="2">
        <f>VLOOKUP($A142,級距!$A:$K,11,FALSE)</f>
        <v>1</v>
      </c>
      <c r="K142" s="17">
        <f t="shared" si="5"/>
        <v>1</v>
      </c>
    </row>
    <row r="143" spans="1:11" x14ac:dyDescent="0.25">
      <c r="A143" s="32" t="s">
        <v>115</v>
      </c>
      <c r="B143" s="31">
        <f>_xlfn.IFNA(VLOOKUP(A143,'Trend Strategy'!$A$1:$B$1000,2,FALSE),0)</f>
        <v>-95714.42</v>
      </c>
      <c r="C143" s="31">
        <f>_xlfn.IFNA(VLOOKUP(A143,'ADX Strategy'!$A$2:$B$1000,2,FALSE),0)</f>
        <v>-52458.78</v>
      </c>
      <c r="D143" s="31">
        <f>_xlfn.IFNA(VLOOKUP(A143,'TXFN0002 Strategy'!$A$2:$B$1000,2,FALSE),0)</f>
        <v>89404.08</v>
      </c>
      <c r="E143" s="66">
        <f>_xlfn.IFNA(VLOOKUP(A143,'TripleEMA Strategy'!$A$2:$B$1000,2,FALSE),0)</f>
        <v>0</v>
      </c>
      <c r="F143" s="66">
        <f>_xlfn.IFNA(VLOOKUP(A143,'TXFN0001 Strategy'!$A$1:$B$1000,2,FALSE),0)</f>
        <v>0</v>
      </c>
      <c r="G143" s="40">
        <f t="shared" si="4"/>
        <v>-11753.824000000002</v>
      </c>
      <c r="H143" s="2">
        <f>VLOOKUP($A143,級距!$A:$K,9,FALSE)</f>
        <v>10</v>
      </c>
      <c r="I143" s="2">
        <f>VLOOKUP($A143,級距!$A:$K,10,FALSE)</f>
        <v>8</v>
      </c>
      <c r="J143" s="2">
        <f>VLOOKUP($A143,級距!$A:$K,11,FALSE)</f>
        <v>4</v>
      </c>
      <c r="K143" s="17">
        <f t="shared" si="5"/>
        <v>4</v>
      </c>
    </row>
    <row r="144" spans="1:11" x14ac:dyDescent="0.25">
      <c r="A144" s="32" t="s">
        <v>116</v>
      </c>
      <c r="B144" s="31">
        <f>_xlfn.IFNA(VLOOKUP(A144,'Trend Strategy'!$A$1:$B$1000,2,FALSE),0)</f>
        <v>-77679.039999999994</v>
      </c>
      <c r="C144" s="31">
        <f>_xlfn.IFNA(VLOOKUP(A144,'ADX Strategy'!$A$2:$B$1000,2,FALSE),0)</f>
        <v>0</v>
      </c>
      <c r="D144" s="31">
        <f>_xlfn.IFNA(VLOOKUP(A144,'TXFN0002 Strategy'!$A$2:$B$1000,2,FALSE),0)</f>
        <v>88128.91</v>
      </c>
      <c r="E144" s="66">
        <f>_xlfn.IFNA(VLOOKUP(A144,'TripleEMA Strategy'!$A$2:$B$1000,2,FALSE),0)</f>
        <v>87153.99</v>
      </c>
      <c r="F144" s="66">
        <f>_xlfn.IFNA(VLOOKUP(A144,'TXFN0001 Strategy'!$A$1:$B$1000,2,FALSE),0)</f>
        <v>0</v>
      </c>
      <c r="G144" s="40">
        <f t="shared" si="4"/>
        <v>19520.772000000004</v>
      </c>
      <c r="H144" s="2">
        <f>VLOOKUP($A144,級距!$A:$K,9,FALSE)</f>
        <v>10</v>
      </c>
      <c r="I144" s="2">
        <f>VLOOKUP($A144,級距!$A:$K,10,FALSE)</f>
        <v>5</v>
      </c>
      <c r="J144" s="2">
        <f>VLOOKUP($A144,級距!$A:$K,11,FALSE)</f>
        <v>1</v>
      </c>
      <c r="K144" s="17">
        <f t="shared" si="5"/>
        <v>1</v>
      </c>
    </row>
    <row r="145" spans="1:11" x14ac:dyDescent="0.25">
      <c r="A145" s="32" t="s">
        <v>117</v>
      </c>
      <c r="B145" s="31">
        <f>_xlfn.IFNA(VLOOKUP(A145,'Trend Strategy'!$A$1:$B$1000,2,FALSE),0)</f>
        <v>-122275.06</v>
      </c>
      <c r="C145" s="31">
        <f>_xlfn.IFNA(VLOOKUP(A145,'ADX Strategy'!$A$2:$B$1000,2,FALSE),0)</f>
        <v>96254.24</v>
      </c>
      <c r="D145" s="31">
        <f>_xlfn.IFNA(VLOOKUP(A145,'TXFN0002 Strategy'!$A$2:$B$1000,2,FALSE),0)</f>
        <v>0</v>
      </c>
      <c r="E145" s="66">
        <f>_xlfn.IFNA(VLOOKUP(A145,'TripleEMA Strategy'!$A$2:$B$1000,2,FALSE),0)</f>
        <v>270093.40999999997</v>
      </c>
      <c r="F145" s="66">
        <f>_xlfn.IFNA(VLOOKUP(A145,'TXFN0001 Strategy'!$A$1:$B$1000,2,FALSE),0)</f>
        <v>0</v>
      </c>
      <c r="G145" s="40">
        <f t="shared" si="4"/>
        <v>48814.517999999996</v>
      </c>
      <c r="H145" s="2">
        <f>VLOOKUP($A145,級距!$A:$K,9,FALSE)</f>
        <v>10</v>
      </c>
      <c r="I145" s="2">
        <f>VLOOKUP($A145,級距!$A:$K,10,FALSE)</f>
        <v>1</v>
      </c>
      <c r="J145" s="2">
        <f>VLOOKUP($A145,級距!$A:$K,11,FALSE)</f>
        <v>1</v>
      </c>
      <c r="K145" s="17">
        <f t="shared" si="5"/>
        <v>1</v>
      </c>
    </row>
    <row r="146" spans="1:11" x14ac:dyDescent="0.25">
      <c r="A146" s="32" t="s">
        <v>118</v>
      </c>
      <c r="B146" s="31">
        <f>_xlfn.IFNA(VLOOKUP(A146,'Trend Strategy'!$A$1:$B$1000,2,FALSE),0)</f>
        <v>143510.53</v>
      </c>
      <c r="C146" s="31">
        <f>_xlfn.IFNA(VLOOKUP(A146,'ADX Strategy'!$A$2:$B$1000,2,FALSE),0)</f>
        <v>0</v>
      </c>
      <c r="D146" s="31">
        <f>_xlfn.IFNA(VLOOKUP(A146,'TXFN0002 Strategy'!$A$2:$B$1000,2,FALSE),0)</f>
        <v>96635.65</v>
      </c>
      <c r="E146" s="66">
        <f>_xlfn.IFNA(VLOOKUP(A146,'TripleEMA Strategy'!$A$2:$B$1000,2,FALSE),0)</f>
        <v>420820.97</v>
      </c>
      <c r="F146" s="66">
        <f>_xlfn.IFNA(VLOOKUP(A146,'TXFN0001 Strategy'!$A$1:$B$1000,2,FALSE),0)</f>
        <v>0</v>
      </c>
      <c r="G146" s="40">
        <f t="shared" si="4"/>
        <v>132193.43</v>
      </c>
      <c r="H146" s="2">
        <f>VLOOKUP($A146,級距!$A:$K,9,FALSE)</f>
        <v>10</v>
      </c>
      <c r="I146" s="2">
        <f>VLOOKUP($A146,級距!$A:$K,10,FALSE)</f>
        <v>6</v>
      </c>
      <c r="J146" s="2">
        <f>VLOOKUP($A146,級距!$A:$K,11,FALSE)</f>
        <v>1</v>
      </c>
      <c r="K146" s="17">
        <f t="shared" si="5"/>
        <v>1</v>
      </c>
    </row>
    <row r="147" spans="1:11" x14ac:dyDescent="0.25">
      <c r="A147" s="32" t="s">
        <v>119</v>
      </c>
      <c r="B147" s="31">
        <f>_xlfn.IFNA(VLOOKUP(A147,'Trend Strategy'!$A$1:$B$1000,2,FALSE),0)</f>
        <v>75350.460000000006</v>
      </c>
      <c r="C147" s="31">
        <f>_xlfn.IFNA(VLOOKUP(A147,'ADX Strategy'!$A$2:$B$1000,2,FALSE),0)</f>
        <v>0</v>
      </c>
      <c r="D147" s="31">
        <f>_xlfn.IFNA(VLOOKUP(A147,'TXFN0002 Strategy'!$A$2:$B$1000,2,FALSE),0)</f>
        <v>84615.8</v>
      </c>
      <c r="E147" s="66">
        <f>_xlfn.IFNA(VLOOKUP(A147,'TripleEMA Strategy'!$A$2:$B$1000,2,FALSE),0)</f>
        <v>34361.480000000003</v>
      </c>
      <c r="F147" s="66">
        <f>_xlfn.IFNA(VLOOKUP(A147,'TXFN0001 Strategy'!$A$1:$B$1000,2,FALSE),0)</f>
        <v>118350.14</v>
      </c>
      <c r="G147" s="40">
        <f t="shared" si="4"/>
        <v>62535.576000000001</v>
      </c>
      <c r="H147" s="2">
        <f>VLOOKUP($A147,級距!$A:$K,9,FALSE)</f>
        <v>10</v>
      </c>
      <c r="I147" s="2">
        <f>VLOOKUP($A147,級距!$A:$K,10,FALSE)</f>
        <v>7</v>
      </c>
      <c r="J147" s="2">
        <f>VLOOKUP($A147,級距!$A:$K,11,FALSE)</f>
        <v>4</v>
      </c>
      <c r="K147" s="17">
        <f t="shared" si="5"/>
        <v>4</v>
      </c>
    </row>
    <row r="148" spans="1:11" x14ac:dyDescent="0.25">
      <c r="A148" s="32" t="s">
        <v>120</v>
      </c>
      <c r="B148" s="31">
        <f>_xlfn.IFNA(VLOOKUP(A148,'Trend Strategy'!$A$1:$B$1000,2,FALSE),0)</f>
        <v>125917.32</v>
      </c>
      <c r="C148" s="31">
        <f>_xlfn.IFNA(VLOOKUP(A148,'ADX Strategy'!$A$2:$B$1000,2,FALSE),0)</f>
        <v>-6382.06</v>
      </c>
      <c r="D148" s="31">
        <f>_xlfn.IFNA(VLOOKUP(A148,'TXFN0002 Strategy'!$A$2:$B$1000,2,FALSE),0)</f>
        <v>0</v>
      </c>
      <c r="E148" s="66">
        <f>_xlfn.IFNA(VLOOKUP(A148,'TripleEMA Strategy'!$A$2:$B$1000,2,FALSE),0)</f>
        <v>84775.6</v>
      </c>
      <c r="F148" s="66">
        <f>_xlfn.IFNA(VLOOKUP(A148,'TXFN0001 Strategy'!$A$1:$B$1000,2,FALSE),0)</f>
        <v>0</v>
      </c>
      <c r="G148" s="40">
        <f t="shared" si="4"/>
        <v>40862.172000000006</v>
      </c>
      <c r="H148" s="2">
        <f>VLOOKUP($A148,級距!$A:$K,9,FALSE)</f>
        <v>10</v>
      </c>
      <c r="I148" s="2">
        <f>VLOOKUP($A148,級距!$A:$K,10,FALSE)</f>
        <v>8</v>
      </c>
      <c r="J148" s="2">
        <f>VLOOKUP($A148,級距!$A:$K,11,FALSE)</f>
        <v>4</v>
      </c>
      <c r="K148" s="17">
        <f t="shared" si="5"/>
        <v>4</v>
      </c>
    </row>
    <row r="149" spans="1:11" x14ac:dyDescent="0.25">
      <c r="A149" s="32" t="s">
        <v>121</v>
      </c>
      <c r="B149" s="31">
        <f>_xlfn.IFNA(VLOOKUP(A149,'Trend Strategy'!$A$1:$B$1000,2,FALSE),0)</f>
        <v>154384.62</v>
      </c>
      <c r="C149" s="31">
        <f>_xlfn.IFNA(VLOOKUP(A149,'ADX Strategy'!$A$2:$B$1000,2,FALSE),0)</f>
        <v>43747.74</v>
      </c>
      <c r="D149" s="31">
        <f>_xlfn.IFNA(VLOOKUP(A149,'TXFN0002 Strategy'!$A$2:$B$1000,2,FALSE),0)</f>
        <v>93591.72</v>
      </c>
      <c r="E149" s="66">
        <f>_xlfn.IFNA(VLOOKUP(A149,'TripleEMA Strategy'!$A$2:$B$1000,2,FALSE),0)</f>
        <v>0</v>
      </c>
      <c r="F149" s="66">
        <f>_xlfn.IFNA(VLOOKUP(A149,'TXFN0001 Strategy'!$A$1:$B$1000,2,FALSE),0)</f>
        <v>182251.94</v>
      </c>
      <c r="G149" s="40">
        <f t="shared" si="4"/>
        <v>94795.203999999998</v>
      </c>
      <c r="H149" s="2">
        <f>VLOOKUP($A149,級距!$A:$K,9,FALSE)</f>
        <v>9</v>
      </c>
      <c r="I149" s="2">
        <f>VLOOKUP($A149,級距!$A:$K,10,FALSE)</f>
        <v>10</v>
      </c>
      <c r="J149" s="2">
        <f>VLOOKUP($A149,級距!$A:$K,11,FALSE)</f>
        <v>4</v>
      </c>
      <c r="K149" s="17">
        <f t="shared" si="5"/>
        <v>4</v>
      </c>
    </row>
    <row r="150" spans="1:11" x14ac:dyDescent="0.25">
      <c r="A150" s="32" t="s">
        <v>122</v>
      </c>
      <c r="B150" s="31">
        <f>_xlfn.IFNA(VLOOKUP(A150,'Trend Strategy'!$A$1:$B$1000,2,FALSE),0)</f>
        <v>112368.68</v>
      </c>
      <c r="C150" s="31">
        <f>_xlfn.IFNA(VLOOKUP(A150,'ADX Strategy'!$A$2:$B$1000,2,FALSE),0)</f>
        <v>68887.28</v>
      </c>
      <c r="D150" s="31">
        <f>_xlfn.IFNA(VLOOKUP(A150,'TXFN0002 Strategy'!$A$2:$B$1000,2,FALSE),0)</f>
        <v>-6100.1</v>
      </c>
      <c r="E150" s="66">
        <f>_xlfn.IFNA(VLOOKUP(A150,'TripleEMA Strategy'!$A$2:$B$1000,2,FALSE),0)</f>
        <v>96618.63</v>
      </c>
      <c r="F150" s="66">
        <f>_xlfn.IFNA(VLOOKUP(A150,'TXFN0001 Strategy'!$A$1:$B$1000,2,FALSE),0)</f>
        <v>0</v>
      </c>
      <c r="G150" s="40">
        <f t="shared" si="4"/>
        <v>54354.898000000001</v>
      </c>
      <c r="H150" s="2">
        <f>VLOOKUP($A150,級距!$A:$K,9,FALSE)</f>
        <v>10</v>
      </c>
      <c r="I150" s="2">
        <f>VLOOKUP($A150,級距!$A:$K,10,FALSE)</f>
        <v>7</v>
      </c>
      <c r="J150" s="2">
        <f>VLOOKUP($A150,級距!$A:$K,11,FALSE)</f>
        <v>4</v>
      </c>
      <c r="K150" s="17">
        <f t="shared" si="5"/>
        <v>4</v>
      </c>
    </row>
    <row r="151" spans="1:11" x14ac:dyDescent="0.25">
      <c r="A151" s="32" t="s">
        <v>123</v>
      </c>
      <c r="B151" s="31">
        <f>_xlfn.IFNA(VLOOKUP(A151,'Trend Strategy'!$A$1:$B$1000,2,FALSE),0)</f>
        <v>94165.54</v>
      </c>
      <c r="C151" s="31">
        <f>_xlfn.IFNA(VLOOKUP(A151,'ADX Strategy'!$A$2:$B$1000,2,FALSE),0)</f>
        <v>0</v>
      </c>
      <c r="D151" s="31">
        <f>_xlfn.IFNA(VLOOKUP(A151,'TXFN0002 Strategy'!$A$2:$B$1000,2,FALSE),0)</f>
        <v>-95591.18</v>
      </c>
      <c r="E151" s="66">
        <f>_xlfn.IFNA(VLOOKUP(A151,'TripleEMA Strategy'!$A$2:$B$1000,2,FALSE),0)</f>
        <v>0</v>
      </c>
      <c r="F151" s="66">
        <f>_xlfn.IFNA(VLOOKUP(A151,'TXFN0001 Strategy'!$A$1:$B$1000,2,FALSE),0)</f>
        <v>0</v>
      </c>
      <c r="G151" s="40">
        <f t="shared" si="4"/>
        <v>-285.12799999999987</v>
      </c>
      <c r="H151" s="2">
        <f>VLOOKUP($A151,級距!$A:$K,9,FALSE)</f>
        <v>9</v>
      </c>
      <c r="I151" s="2">
        <f>VLOOKUP($A151,級距!$A:$K,10,FALSE)</f>
        <v>7</v>
      </c>
      <c r="J151" s="2">
        <f>VLOOKUP($A151,級距!$A:$K,11,FALSE)</f>
        <v>4</v>
      </c>
      <c r="K151" s="17">
        <f t="shared" si="5"/>
        <v>4</v>
      </c>
    </row>
    <row r="152" spans="1:11" x14ac:dyDescent="0.25">
      <c r="A152" s="32" t="s">
        <v>124</v>
      </c>
      <c r="B152" s="31">
        <f>_xlfn.IFNA(VLOOKUP(A152,'Trend Strategy'!$A$1:$B$1000,2,FALSE),0)</f>
        <v>-122284.27</v>
      </c>
      <c r="C152" s="31">
        <f>_xlfn.IFNA(VLOOKUP(A152,'ADX Strategy'!$A$2:$B$1000,2,FALSE),0)</f>
        <v>-7406.38</v>
      </c>
      <c r="D152" s="31">
        <f>_xlfn.IFNA(VLOOKUP(A152,'TXFN0002 Strategy'!$A$2:$B$1000,2,FALSE),0)</f>
        <v>-47407.15</v>
      </c>
      <c r="E152" s="66">
        <f>_xlfn.IFNA(VLOOKUP(A152,'TripleEMA Strategy'!$A$2:$B$1000,2,FALSE),0)</f>
        <v>-109822.3</v>
      </c>
      <c r="F152" s="66">
        <f>_xlfn.IFNA(VLOOKUP(A152,'TXFN0001 Strategy'!$A$1:$B$1000,2,FALSE),0)</f>
        <v>108663.45</v>
      </c>
      <c r="G152" s="40">
        <f t="shared" si="4"/>
        <v>-35651.33</v>
      </c>
      <c r="H152" s="2">
        <f>VLOOKUP($A152,級距!$A:$K,9,FALSE)</f>
        <v>7</v>
      </c>
      <c r="I152" s="2">
        <f>VLOOKUP($A152,級距!$A:$K,10,FALSE)</f>
        <v>7</v>
      </c>
      <c r="J152" s="2">
        <f>VLOOKUP($A152,級距!$A:$K,11,FALSE)</f>
        <v>4</v>
      </c>
      <c r="K152" s="17">
        <f t="shared" si="5"/>
        <v>4</v>
      </c>
    </row>
    <row r="153" spans="1:11" x14ac:dyDescent="0.25">
      <c r="A153" s="32" t="s">
        <v>125</v>
      </c>
      <c r="B153" s="31">
        <f>_xlfn.IFNA(VLOOKUP(A153,'Trend Strategy'!$A$1:$B$1000,2,FALSE),0)</f>
        <v>13827.66</v>
      </c>
      <c r="C153" s="31">
        <f>_xlfn.IFNA(VLOOKUP(A153,'ADX Strategy'!$A$2:$B$1000,2,FALSE),0)</f>
        <v>-95679.02</v>
      </c>
      <c r="D153" s="31">
        <f>_xlfn.IFNA(VLOOKUP(A153,'TXFN0002 Strategy'!$A$2:$B$1000,2,FALSE),0)</f>
        <v>-32520.34</v>
      </c>
      <c r="E153" s="66">
        <f>_xlfn.IFNA(VLOOKUP(A153,'TripleEMA Strategy'!$A$2:$B$1000,2,FALSE),0)</f>
        <v>-63874.92</v>
      </c>
      <c r="F153" s="66">
        <f>_xlfn.IFNA(VLOOKUP(A153,'TXFN0001 Strategy'!$A$1:$B$1000,2,FALSE),0)</f>
        <v>0</v>
      </c>
      <c r="G153" s="40">
        <f t="shared" si="4"/>
        <v>-35649.324000000001</v>
      </c>
      <c r="H153" s="2">
        <f>VLOOKUP($A153,級距!$A:$K,9,FALSE)</f>
        <v>5</v>
      </c>
      <c r="I153" s="2">
        <f>VLOOKUP($A153,級距!$A:$K,10,FALSE)</f>
        <v>6</v>
      </c>
      <c r="J153" s="2">
        <f>VLOOKUP($A153,級距!$A:$K,11,FALSE)</f>
        <v>2</v>
      </c>
      <c r="K153" s="17">
        <f t="shared" si="5"/>
        <v>2</v>
      </c>
    </row>
    <row r="154" spans="1:11" x14ac:dyDescent="0.25">
      <c r="A154" s="32" t="s">
        <v>126</v>
      </c>
      <c r="B154" s="31">
        <f>_xlfn.IFNA(VLOOKUP(A154,'Trend Strategy'!$A$1:$B$1000,2,FALSE),0)</f>
        <v>0</v>
      </c>
      <c r="C154" s="31">
        <f>_xlfn.IFNA(VLOOKUP(A154,'ADX Strategy'!$A$2:$B$1000,2,FALSE),0)</f>
        <v>0</v>
      </c>
      <c r="D154" s="31">
        <f>_xlfn.IFNA(VLOOKUP(A154,'TXFN0002 Strategy'!$A$2:$B$1000,2,FALSE),0)</f>
        <v>81184.23</v>
      </c>
      <c r="E154" s="66">
        <f>_xlfn.IFNA(VLOOKUP(A154,'TripleEMA Strategy'!$A$2:$B$1000,2,FALSE),0)</f>
        <v>0</v>
      </c>
      <c r="F154" s="66">
        <f>_xlfn.IFNA(VLOOKUP(A154,'TXFN0001 Strategy'!$A$1:$B$1000,2,FALSE),0)</f>
        <v>73606.899999999994</v>
      </c>
      <c r="G154" s="40">
        <f t="shared" si="4"/>
        <v>30958.226000000002</v>
      </c>
      <c r="H154" s="2">
        <f>VLOOKUP($A154,級距!$A:$K,9,FALSE)</f>
        <v>8</v>
      </c>
      <c r="I154" s="2">
        <f>VLOOKUP($A154,級距!$A:$K,10,FALSE)</f>
        <v>8</v>
      </c>
      <c r="J154" s="2">
        <f>VLOOKUP($A154,級距!$A:$K,11,FALSE)</f>
        <v>4</v>
      </c>
      <c r="K154" s="17">
        <f t="shared" si="5"/>
        <v>4</v>
      </c>
    </row>
    <row r="155" spans="1:11" x14ac:dyDescent="0.25">
      <c r="A155" s="32" t="s">
        <v>127</v>
      </c>
      <c r="B155" s="31">
        <f>_xlfn.IFNA(VLOOKUP(A155,'Trend Strategy'!$A$1:$B$1000,2,FALSE),0)</f>
        <v>0</v>
      </c>
      <c r="C155" s="31">
        <f>_xlfn.IFNA(VLOOKUP(A155,'ADX Strategy'!$A$2:$B$1000,2,FALSE),0)</f>
        <v>-42281.26</v>
      </c>
      <c r="D155" s="31">
        <f>_xlfn.IFNA(VLOOKUP(A155,'TXFN0002 Strategy'!$A$2:$B$1000,2,FALSE),0)</f>
        <v>-52937.69</v>
      </c>
      <c r="E155" s="66">
        <f>_xlfn.IFNA(VLOOKUP(A155,'TripleEMA Strategy'!$A$2:$B$1000,2,FALSE),0)</f>
        <v>0</v>
      </c>
      <c r="F155" s="66">
        <f>_xlfn.IFNA(VLOOKUP(A155,'TXFN0001 Strategy'!$A$1:$B$1000,2,FALSE),0)</f>
        <v>0</v>
      </c>
      <c r="G155" s="40">
        <f t="shared" si="4"/>
        <v>-19043.79</v>
      </c>
      <c r="H155" s="2">
        <f>VLOOKUP($A155,級距!$A:$K,9,FALSE)</f>
        <v>8</v>
      </c>
      <c r="I155" s="2">
        <f>VLOOKUP($A155,級距!$A:$K,10,FALSE)</f>
        <v>3</v>
      </c>
      <c r="J155" s="2">
        <f>VLOOKUP($A155,級距!$A:$K,11,FALSE)</f>
        <v>1</v>
      </c>
      <c r="K155" s="17">
        <f t="shared" si="5"/>
        <v>1</v>
      </c>
    </row>
    <row r="156" spans="1:11" x14ac:dyDescent="0.25">
      <c r="A156" s="32" t="s">
        <v>128</v>
      </c>
      <c r="B156" s="31">
        <f>_xlfn.IFNA(VLOOKUP(A156,'Trend Strategy'!$A$1:$B$1000,2,FALSE),0)</f>
        <v>-114068.51</v>
      </c>
      <c r="C156" s="31">
        <f>_xlfn.IFNA(VLOOKUP(A156,'ADX Strategy'!$A$2:$B$1000,2,FALSE),0)</f>
        <v>0</v>
      </c>
      <c r="D156" s="31">
        <f>_xlfn.IFNA(VLOOKUP(A156,'TXFN0002 Strategy'!$A$2:$B$1000,2,FALSE),0)</f>
        <v>-95748.58</v>
      </c>
      <c r="E156" s="66">
        <f>_xlfn.IFNA(VLOOKUP(A156,'TripleEMA Strategy'!$A$2:$B$1000,2,FALSE),0)</f>
        <v>0</v>
      </c>
      <c r="F156" s="66">
        <f>_xlfn.IFNA(VLOOKUP(A156,'TXFN0001 Strategy'!$A$1:$B$1000,2,FALSE),0)</f>
        <v>95519.34</v>
      </c>
      <c r="G156" s="40">
        <f t="shared" si="4"/>
        <v>-22859.55</v>
      </c>
      <c r="H156" s="2">
        <f>VLOOKUP($A156,級距!$A:$K,9,FALSE)</f>
        <v>10</v>
      </c>
      <c r="I156" s="2">
        <f>VLOOKUP($A156,級距!$A:$K,10,FALSE)</f>
        <v>7</v>
      </c>
      <c r="J156" s="2">
        <f>VLOOKUP($A156,級距!$A:$K,11,FALSE)</f>
        <v>4</v>
      </c>
      <c r="K156" s="17">
        <f t="shared" si="5"/>
        <v>4</v>
      </c>
    </row>
    <row r="157" spans="1:11" x14ac:dyDescent="0.25">
      <c r="A157" s="32" t="s">
        <v>129</v>
      </c>
      <c r="B157" s="31">
        <f>_xlfn.IFNA(VLOOKUP(A157,'Trend Strategy'!$A$1:$B$1000,2,FALSE),0)</f>
        <v>109494.38</v>
      </c>
      <c r="C157" s="31">
        <f>_xlfn.IFNA(VLOOKUP(A157,'ADX Strategy'!$A$2:$B$1000,2,FALSE),0)</f>
        <v>399938.81</v>
      </c>
      <c r="D157" s="31">
        <f>_xlfn.IFNA(VLOOKUP(A157,'TXFN0002 Strategy'!$A$2:$B$1000,2,FALSE),0)</f>
        <v>54385.63</v>
      </c>
      <c r="E157" s="66">
        <f>_xlfn.IFNA(VLOOKUP(A157,'TripleEMA Strategy'!$A$2:$B$1000,2,FALSE),0)</f>
        <v>0</v>
      </c>
      <c r="F157" s="66">
        <f>_xlfn.IFNA(VLOOKUP(A157,'TXFN0001 Strategy'!$A$1:$B$1000,2,FALSE),0)</f>
        <v>0</v>
      </c>
      <c r="G157" s="40">
        <f t="shared" si="4"/>
        <v>112763.764</v>
      </c>
      <c r="H157" s="2">
        <f>VLOOKUP($A157,級距!$A:$K,9,FALSE)</f>
        <v>10</v>
      </c>
      <c r="I157" s="2">
        <f>VLOOKUP($A157,級距!$A:$K,10,FALSE)</f>
        <v>9</v>
      </c>
      <c r="J157" s="2">
        <f>VLOOKUP($A157,級距!$A:$K,11,FALSE)</f>
        <v>4</v>
      </c>
      <c r="K157" s="17">
        <f t="shared" si="5"/>
        <v>4</v>
      </c>
    </row>
    <row r="158" spans="1:11" x14ac:dyDescent="0.25">
      <c r="A158" s="32" t="s">
        <v>130</v>
      </c>
      <c r="B158" s="31">
        <f>_xlfn.IFNA(VLOOKUP(A158,'Trend Strategy'!$A$1:$B$1000,2,FALSE),0)</f>
        <v>-4423.49</v>
      </c>
      <c r="C158" s="31">
        <f>_xlfn.IFNA(VLOOKUP(A158,'ADX Strategy'!$A$2:$B$1000,2,FALSE),0)</f>
        <v>55478.21</v>
      </c>
      <c r="D158" s="31">
        <f>_xlfn.IFNA(VLOOKUP(A158,'TXFN0002 Strategy'!$A$2:$B$1000,2,FALSE),0)</f>
        <v>0</v>
      </c>
      <c r="E158" s="66">
        <f>_xlfn.IFNA(VLOOKUP(A158,'TripleEMA Strategy'!$A$2:$B$1000,2,FALSE),0)</f>
        <v>-26855.5</v>
      </c>
      <c r="F158" s="66">
        <f>_xlfn.IFNA(VLOOKUP(A158,'TXFN0001 Strategy'!$A$1:$B$1000,2,FALSE),0)</f>
        <v>0</v>
      </c>
      <c r="G158" s="40">
        <f t="shared" si="4"/>
        <v>4839.8440000000001</v>
      </c>
      <c r="H158" s="2">
        <f>VLOOKUP($A158,級距!$A:$K,9,FALSE)</f>
        <v>4</v>
      </c>
      <c r="I158" s="2">
        <f>VLOOKUP($A158,級距!$A:$K,10,FALSE)</f>
        <v>5</v>
      </c>
      <c r="J158" s="2">
        <f>VLOOKUP($A158,級距!$A:$K,11,FALSE)</f>
        <v>2</v>
      </c>
      <c r="K158" s="17">
        <f t="shared" si="5"/>
        <v>2</v>
      </c>
    </row>
    <row r="159" spans="1:11" x14ac:dyDescent="0.25">
      <c r="A159" s="32" t="s">
        <v>131</v>
      </c>
      <c r="B159" s="31">
        <f>_xlfn.IFNA(VLOOKUP(A159,'Trend Strategy'!$A$1:$B$1000,2,FALSE),0)</f>
        <v>-49012.86</v>
      </c>
      <c r="C159" s="31">
        <f>_xlfn.IFNA(VLOOKUP(A159,'ADX Strategy'!$A$2:$B$1000,2,FALSE),0)</f>
        <v>0</v>
      </c>
      <c r="D159" s="31">
        <f>_xlfn.IFNA(VLOOKUP(A159,'TXFN0002 Strategy'!$A$2:$B$1000,2,FALSE),0)</f>
        <v>-19631.22</v>
      </c>
      <c r="E159" s="66">
        <f>_xlfn.IFNA(VLOOKUP(A159,'TripleEMA Strategy'!$A$2:$B$1000,2,FALSE),0)</f>
        <v>-22648.94</v>
      </c>
      <c r="F159" s="66">
        <f>_xlfn.IFNA(VLOOKUP(A159,'TXFN0001 Strategy'!$A$1:$B$1000,2,FALSE),0)</f>
        <v>0</v>
      </c>
      <c r="G159" s="40">
        <f t="shared" si="4"/>
        <v>-18258.603999999999</v>
      </c>
      <c r="H159" s="2">
        <f>VLOOKUP($A159,級距!$A:$K,9,FALSE)</f>
        <v>8</v>
      </c>
      <c r="I159" s="2">
        <f>VLOOKUP($A159,級距!$A:$K,10,FALSE)</f>
        <v>3</v>
      </c>
      <c r="J159" s="2">
        <f>VLOOKUP($A159,級距!$A:$K,11,FALSE)</f>
        <v>1</v>
      </c>
      <c r="K159" s="17">
        <f t="shared" si="5"/>
        <v>1</v>
      </c>
    </row>
    <row r="160" spans="1:11" x14ac:dyDescent="0.25">
      <c r="A160" s="32" t="s">
        <v>132</v>
      </c>
      <c r="B160" s="31">
        <f>_xlfn.IFNA(VLOOKUP(A160,'Trend Strategy'!$A$1:$B$1000,2,FALSE),0)</f>
        <v>-73385.539999999994</v>
      </c>
      <c r="C160" s="31">
        <f>_xlfn.IFNA(VLOOKUP(A160,'ADX Strategy'!$A$2:$B$1000,2,FALSE),0)</f>
        <v>0</v>
      </c>
      <c r="D160" s="31">
        <f>_xlfn.IFNA(VLOOKUP(A160,'TXFN0002 Strategy'!$A$2:$B$1000,2,FALSE),0)</f>
        <v>56533.63</v>
      </c>
      <c r="E160" s="66">
        <f>_xlfn.IFNA(VLOOKUP(A160,'TripleEMA Strategy'!$A$2:$B$1000,2,FALSE),0)</f>
        <v>190744.97</v>
      </c>
      <c r="F160" s="66">
        <f>_xlfn.IFNA(VLOOKUP(A160,'TXFN0001 Strategy'!$A$1:$B$1000,2,FALSE),0)</f>
        <v>138588.45000000001</v>
      </c>
      <c r="G160" s="40">
        <f t="shared" si="4"/>
        <v>62496.302000000003</v>
      </c>
      <c r="H160" s="2">
        <f>VLOOKUP($A160,級距!$A:$K,9,FALSE)</f>
        <v>9</v>
      </c>
      <c r="I160" s="2">
        <f>VLOOKUP($A160,級距!$A:$K,10,FALSE)</f>
        <v>6</v>
      </c>
      <c r="J160" s="2">
        <f>VLOOKUP($A160,級距!$A:$K,11,FALSE)</f>
        <v>1</v>
      </c>
      <c r="K160" s="17">
        <f t="shared" si="5"/>
        <v>1</v>
      </c>
    </row>
    <row r="161" spans="1:11" x14ac:dyDescent="0.25">
      <c r="A161" s="32" t="s">
        <v>133</v>
      </c>
      <c r="B161" s="31">
        <f>_xlfn.IFNA(VLOOKUP(A161,'Trend Strategy'!$A$1:$B$1000,2,FALSE),0)</f>
        <v>-130751.1</v>
      </c>
      <c r="C161" s="31">
        <f>_xlfn.IFNA(VLOOKUP(A161,'ADX Strategy'!$A$2:$B$1000,2,FALSE),0)</f>
        <v>0</v>
      </c>
      <c r="D161" s="31">
        <f>_xlfn.IFNA(VLOOKUP(A161,'TXFN0002 Strategy'!$A$2:$B$1000,2,FALSE),0)</f>
        <v>-95907.98</v>
      </c>
      <c r="E161" s="66">
        <f>_xlfn.IFNA(VLOOKUP(A161,'TripleEMA Strategy'!$A$2:$B$1000,2,FALSE),0)</f>
        <v>-107799.55</v>
      </c>
      <c r="F161" s="66">
        <f>_xlfn.IFNA(VLOOKUP(A161,'TXFN0001 Strategy'!$A$1:$B$1000,2,FALSE),0)</f>
        <v>0</v>
      </c>
      <c r="G161" s="40">
        <f t="shared" si="4"/>
        <v>-66891.725999999995</v>
      </c>
      <c r="H161" s="2">
        <f>VLOOKUP($A161,級距!$A:$K,9,FALSE)</f>
        <v>10</v>
      </c>
      <c r="I161" s="2">
        <f>VLOOKUP($A161,級距!$A:$K,10,FALSE)</f>
        <v>7</v>
      </c>
      <c r="J161" s="2">
        <f>VLOOKUP($A161,級距!$A:$K,11,FALSE)</f>
        <v>4</v>
      </c>
      <c r="K161" s="17">
        <f t="shared" si="5"/>
        <v>4</v>
      </c>
    </row>
    <row r="162" spans="1:11" x14ac:dyDescent="0.25">
      <c r="A162" s="32" t="s">
        <v>134</v>
      </c>
      <c r="B162" s="31">
        <f>_xlfn.IFNA(VLOOKUP(A162,'Trend Strategy'!$A$1:$B$1000,2,FALSE),0)</f>
        <v>-63034.400000000001</v>
      </c>
      <c r="C162" s="31">
        <f>_xlfn.IFNA(VLOOKUP(A162,'ADX Strategy'!$A$2:$B$1000,2,FALSE),0)</f>
        <v>52715.66</v>
      </c>
      <c r="D162" s="31">
        <f>_xlfn.IFNA(VLOOKUP(A162,'TXFN0002 Strategy'!$A$2:$B$1000,2,FALSE),0)</f>
        <v>78797.11</v>
      </c>
      <c r="E162" s="66">
        <f>_xlfn.IFNA(VLOOKUP(A162,'TripleEMA Strategy'!$A$2:$B$1000,2,FALSE),0)</f>
        <v>-56876.95</v>
      </c>
      <c r="F162" s="66">
        <f>_xlfn.IFNA(VLOOKUP(A162,'TXFN0001 Strategy'!$A$1:$B$1000,2,FALSE),0)</f>
        <v>-89677.78</v>
      </c>
      <c r="G162" s="40">
        <f t="shared" si="4"/>
        <v>-15615.272000000001</v>
      </c>
      <c r="H162" s="2">
        <f>VLOOKUP($A162,級距!$A:$K,9,FALSE)</f>
        <v>6</v>
      </c>
      <c r="I162" s="2">
        <f>VLOOKUP($A162,級距!$A:$K,10,FALSE)</f>
        <v>10</v>
      </c>
      <c r="J162" s="2">
        <f>VLOOKUP($A162,級距!$A:$K,11,FALSE)</f>
        <v>4</v>
      </c>
      <c r="K162" s="17">
        <f t="shared" si="5"/>
        <v>4</v>
      </c>
    </row>
    <row r="163" spans="1:11" x14ac:dyDescent="0.25">
      <c r="A163" s="32" t="s">
        <v>135</v>
      </c>
      <c r="B163" s="31">
        <f>_xlfn.IFNA(VLOOKUP(A163,'Trend Strategy'!$A$1:$B$1000,2,FALSE),0)</f>
        <v>-18738.240000000002</v>
      </c>
      <c r="C163" s="31">
        <f>_xlfn.IFNA(VLOOKUP(A163,'ADX Strategy'!$A$2:$B$1000,2,FALSE),0)</f>
        <v>-17226.41</v>
      </c>
      <c r="D163" s="31">
        <f>_xlfn.IFNA(VLOOKUP(A163,'TXFN0002 Strategy'!$A$2:$B$1000,2,FALSE),0)</f>
        <v>0</v>
      </c>
      <c r="E163" s="66">
        <f>_xlfn.IFNA(VLOOKUP(A163,'TripleEMA Strategy'!$A$2:$B$1000,2,FALSE),0)</f>
        <v>-6240.94</v>
      </c>
      <c r="F163" s="66">
        <f>_xlfn.IFNA(VLOOKUP(A163,'TXFN0001 Strategy'!$A$1:$B$1000,2,FALSE),0)</f>
        <v>2232.85</v>
      </c>
      <c r="G163" s="40">
        <f t="shared" si="4"/>
        <v>-7994.5480000000007</v>
      </c>
      <c r="H163" s="2">
        <f>VLOOKUP($A163,級距!$A:$K,9,FALSE)</f>
        <v>3</v>
      </c>
      <c r="I163" s="2">
        <f>VLOOKUP($A163,級距!$A:$K,10,FALSE)</f>
        <v>6</v>
      </c>
      <c r="J163" s="2">
        <f>VLOOKUP($A163,級距!$A:$K,11,FALSE)</f>
        <v>2</v>
      </c>
      <c r="K163" s="17">
        <f t="shared" si="5"/>
        <v>2</v>
      </c>
    </row>
    <row r="164" spans="1:11" x14ac:dyDescent="0.25">
      <c r="A164" s="32" t="s">
        <v>136</v>
      </c>
      <c r="B164" s="31">
        <f>_xlfn.IFNA(VLOOKUP(A164,'Trend Strategy'!$A$1:$B$1000,2,FALSE),0)</f>
        <v>-99396.26</v>
      </c>
      <c r="C164" s="31">
        <f>_xlfn.IFNA(VLOOKUP(A164,'ADX Strategy'!$A$2:$B$1000,2,FALSE),0)</f>
        <v>-91495.37</v>
      </c>
      <c r="D164" s="31">
        <f>_xlfn.IFNA(VLOOKUP(A164,'TXFN0002 Strategy'!$A$2:$B$1000,2,FALSE),0)</f>
        <v>15508.01</v>
      </c>
      <c r="E164" s="66">
        <f>_xlfn.IFNA(VLOOKUP(A164,'TripleEMA Strategy'!$A$2:$B$1000,2,FALSE),0)</f>
        <v>-115813.78</v>
      </c>
      <c r="F164" s="66">
        <f>_xlfn.IFNA(VLOOKUP(A164,'TXFN0001 Strategy'!$A$1:$B$1000,2,FALSE),0)</f>
        <v>0</v>
      </c>
      <c r="G164" s="40">
        <f t="shared" si="4"/>
        <v>-58239.48</v>
      </c>
      <c r="H164" s="2">
        <f>VLOOKUP($A164,級距!$A:$K,9,FALSE)</f>
        <v>5</v>
      </c>
      <c r="I164" s="2">
        <f>VLOOKUP($A164,級距!$A:$K,10,FALSE)</f>
        <v>2</v>
      </c>
      <c r="J164" s="2">
        <f>VLOOKUP($A164,級距!$A:$K,11,FALSE)</f>
        <v>2</v>
      </c>
      <c r="K164" s="17">
        <f t="shared" si="5"/>
        <v>2</v>
      </c>
    </row>
    <row r="165" spans="1:11" x14ac:dyDescent="0.25">
      <c r="A165" s="32" t="s">
        <v>137</v>
      </c>
      <c r="B165" s="31">
        <f>_xlfn.IFNA(VLOOKUP(A165,'Trend Strategy'!$A$1:$B$1000,2,FALSE),0)</f>
        <v>46878.62</v>
      </c>
      <c r="C165" s="31">
        <f>_xlfn.IFNA(VLOOKUP(A165,'ADX Strategy'!$A$2:$B$1000,2,FALSE),0)</f>
        <v>-26196.240000000002</v>
      </c>
      <c r="D165" s="31">
        <f>_xlfn.IFNA(VLOOKUP(A165,'TXFN0002 Strategy'!$A$2:$B$1000,2,FALSE),0)</f>
        <v>-44891.35</v>
      </c>
      <c r="E165" s="66">
        <f>_xlfn.IFNA(VLOOKUP(A165,'TripleEMA Strategy'!$A$2:$B$1000,2,FALSE),0)</f>
        <v>-37978.660000000003</v>
      </c>
      <c r="F165" s="66">
        <f>_xlfn.IFNA(VLOOKUP(A165,'TXFN0001 Strategy'!$A$1:$B$1000,2,FALSE),0)</f>
        <v>0</v>
      </c>
      <c r="G165" s="40">
        <f t="shared" si="4"/>
        <v>-12437.526000000002</v>
      </c>
      <c r="H165" s="2">
        <f>VLOOKUP($A165,級距!$A:$K,9,FALSE)</f>
        <v>5</v>
      </c>
      <c r="I165" s="2">
        <f>VLOOKUP($A165,級距!$A:$K,10,FALSE)</f>
        <v>1</v>
      </c>
      <c r="J165" s="2">
        <f>VLOOKUP($A165,級距!$A:$K,11,FALSE)</f>
        <v>2</v>
      </c>
      <c r="K165" s="17">
        <f t="shared" si="5"/>
        <v>2</v>
      </c>
    </row>
    <row r="166" spans="1:11" x14ac:dyDescent="0.25">
      <c r="A166" s="32" t="s">
        <v>138</v>
      </c>
      <c r="B166" s="31">
        <f>_xlfn.IFNA(VLOOKUP(A166,'Trend Strategy'!$A$1:$B$1000,2,FALSE),0)</f>
        <v>-11733.79</v>
      </c>
      <c r="C166" s="31">
        <f>_xlfn.IFNA(VLOOKUP(A166,'ADX Strategy'!$A$2:$B$1000,2,FALSE),0)</f>
        <v>0</v>
      </c>
      <c r="D166" s="31">
        <f>_xlfn.IFNA(VLOOKUP(A166,'TXFN0002 Strategy'!$A$2:$B$1000,2,FALSE),0)</f>
        <v>0</v>
      </c>
      <c r="E166" s="66">
        <f>_xlfn.IFNA(VLOOKUP(A166,'TripleEMA Strategy'!$A$2:$B$1000,2,FALSE),0)</f>
        <v>-3401.42</v>
      </c>
      <c r="F166" s="66">
        <f>_xlfn.IFNA(VLOOKUP(A166,'TXFN0001 Strategy'!$A$1:$B$1000,2,FALSE),0)</f>
        <v>0</v>
      </c>
      <c r="G166" s="40">
        <f t="shared" si="4"/>
        <v>-3027.0420000000004</v>
      </c>
      <c r="H166" s="2">
        <f>VLOOKUP($A166,級距!$A:$K,9,FALSE)</f>
        <v>2</v>
      </c>
      <c r="I166" s="2">
        <f>VLOOKUP($A166,級距!$A:$K,10,FALSE)</f>
        <v>2</v>
      </c>
      <c r="J166" s="2">
        <f>VLOOKUP($A166,級距!$A:$K,11,FALSE)</f>
        <v>2</v>
      </c>
      <c r="K166" s="17">
        <f t="shared" si="5"/>
        <v>2</v>
      </c>
    </row>
    <row r="167" spans="1:11" x14ac:dyDescent="0.25">
      <c r="A167" s="32" t="s">
        <v>139</v>
      </c>
      <c r="B167" s="31">
        <f>_xlfn.IFNA(VLOOKUP(A167,'Trend Strategy'!$A$1:$B$1000,2,FALSE),0)</f>
        <v>143016.32000000001</v>
      </c>
      <c r="C167" s="31">
        <f>_xlfn.IFNA(VLOOKUP(A167,'ADX Strategy'!$A$2:$B$1000,2,FALSE),0)</f>
        <v>0</v>
      </c>
      <c r="D167" s="31">
        <f>_xlfn.IFNA(VLOOKUP(A167,'TXFN0002 Strategy'!$A$2:$B$1000,2,FALSE),0)</f>
        <v>81834</v>
      </c>
      <c r="E167" s="66">
        <f>_xlfn.IFNA(VLOOKUP(A167,'TripleEMA Strategy'!$A$2:$B$1000,2,FALSE),0)</f>
        <v>261309.07</v>
      </c>
      <c r="F167" s="66">
        <f>_xlfn.IFNA(VLOOKUP(A167,'TXFN0001 Strategy'!$A$1:$B$1000,2,FALSE),0)</f>
        <v>0</v>
      </c>
      <c r="G167" s="40">
        <f t="shared" si="4"/>
        <v>97231.877999999997</v>
      </c>
      <c r="H167" s="2">
        <f>VLOOKUP($A167,級距!$A:$K,9,FALSE)</f>
        <v>8</v>
      </c>
      <c r="I167" s="2">
        <f>VLOOKUP($A167,級距!$A:$K,10,FALSE)</f>
        <v>9</v>
      </c>
      <c r="J167" s="2">
        <f>VLOOKUP($A167,級距!$A:$K,11,FALSE)</f>
        <v>4</v>
      </c>
      <c r="K167" s="17">
        <f t="shared" si="5"/>
        <v>4</v>
      </c>
    </row>
    <row r="168" spans="1:11" x14ac:dyDescent="0.25">
      <c r="A168" s="32" t="s">
        <v>140</v>
      </c>
      <c r="B168" s="31">
        <f>_xlfn.IFNA(VLOOKUP(A168,'Trend Strategy'!$A$1:$B$1000,2,FALSE),0)</f>
        <v>202596.57</v>
      </c>
      <c r="C168" s="31">
        <f>_xlfn.IFNA(VLOOKUP(A168,'ADX Strategy'!$A$2:$B$1000,2,FALSE),0)</f>
        <v>-12322.87</v>
      </c>
      <c r="D168" s="31">
        <f>_xlfn.IFNA(VLOOKUP(A168,'TXFN0002 Strategy'!$A$2:$B$1000,2,FALSE),0)</f>
        <v>176885.57</v>
      </c>
      <c r="E168" s="66">
        <f>_xlfn.IFNA(VLOOKUP(A168,'TripleEMA Strategy'!$A$2:$B$1000,2,FALSE),0)</f>
        <v>270871.34000000003</v>
      </c>
      <c r="F168" s="66">
        <f>_xlfn.IFNA(VLOOKUP(A168,'TXFN0001 Strategy'!$A$1:$B$1000,2,FALSE),0)</f>
        <v>0</v>
      </c>
      <c r="G168" s="40">
        <f t="shared" si="4"/>
        <v>127606.12200000002</v>
      </c>
      <c r="H168" s="2">
        <f>VLOOKUP($A168,級距!$A:$K,9,FALSE)</f>
        <v>8</v>
      </c>
      <c r="I168" s="2">
        <f>VLOOKUP($A168,級距!$A:$K,10,FALSE)</f>
        <v>7</v>
      </c>
      <c r="J168" s="2">
        <f>VLOOKUP($A168,級距!$A:$K,11,FALSE)</f>
        <v>4</v>
      </c>
      <c r="K168" s="17">
        <f t="shared" si="5"/>
        <v>4</v>
      </c>
    </row>
    <row r="169" spans="1:11" x14ac:dyDescent="0.25">
      <c r="A169" s="32" t="s">
        <v>141</v>
      </c>
      <c r="B169" s="31">
        <f>_xlfn.IFNA(VLOOKUP(A169,'Trend Strategy'!$A$1:$B$1000,2,FALSE),0)</f>
        <v>0</v>
      </c>
      <c r="C169" s="31">
        <f>_xlfn.IFNA(VLOOKUP(A169,'ADX Strategy'!$A$2:$B$1000,2,FALSE),0)</f>
        <v>0</v>
      </c>
      <c r="D169" s="31">
        <f>_xlfn.IFNA(VLOOKUP(A169,'TXFN0002 Strategy'!$A$2:$B$1000,2,FALSE),0)</f>
        <v>-52744.04</v>
      </c>
      <c r="E169" s="66">
        <f>_xlfn.IFNA(VLOOKUP(A169,'TripleEMA Strategy'!$A$2:$B$1000,2,FALSE),0)</f>
        <v>-48901.63</v>
      </c>
      <c r="F169" s="66">
        <f>_xlfn.IFNA(VLOOKUP(A169,'TXFN0001 Strategy'!$A$1:$B$1000,2,FALSE),0)</f>
        <v>0</v>
      </c>
      <c r="G169" s="40">
        <f t="shared" si="4"/>
        <v>-20329.133999999998</v>
      </c>
      <c r="H169" s="2">
        <f>VLOOKUP($A169,級距!$A:$K,9,FALSE)</f>
        <v>5</v>
      </c>
      <c r="I169" s="2">
        <f>VLOOKUP($A169,級距!$A:$K,10,FALSE)</f>
        <v>4</v>
      </c>
      <c r="J169" s="2">
        <f>VLOOKUP($A169,級距!$A:$K,11,FALSE)</f>
        <v>2</v>
      </c>
      <c r="K169" s="17">
        <f t="shared" si="5"/>
        <v>2</v>
      </c>
    </row>
    <row r="170" spans="1:11" x14ac:dyDescent="0.25">
      <c r="A170" s="32" t="s">
        <v>142</v>
      </c>
      <c r="B170" s="31">
        <f>_xlfn.IFNA(VLOOKUP(A170,'Trend Strategy'!$A$1:$B$1000,2,FALSE),0)</f>
        <v>-87446.58</v>
      </c>
      <c r="C170" s="31">
        <f>_xlfn.IFNA(VLOOKUP(A170,'ADX Strategy'!$A$2:$B$1000,2,FALSE),0)</f>
        <v>0</v>
      </c>
      <c r="D170" s="31">
        <f>_xlfn.IFNA(VLOOKUP(A170,'TXFN0002 Strategy'!$A$2:$B$1000,2,FALSE),0)</f>
        <v>-95707.68</v>
      </c>
      <c r="E170" s="66">
        <f>_xlfn.IFNA(VLOOKUP(A170,'TripleEMA Strategy'!$A$2:$B$1000,2,FALSE),0)</f>
        <v>0</v>
      </c>
      <c r="F170" s="66">
        <f>_xlfn.IFNA(VLOOKUP(A170,'TXFN0001 Strategy'!$A$1:$B$1000,2,FALSE),0)</f>
        <v>0</v>
      </c>
      <c r="G170" s="40">
        <f t="shared" si="4"/>
        <v>-36630.851999999999</v>
      </c>
      <c r="H170" s="2">
        <f>VLOOKUP($A170,級距!$A:$K,9,FALSE)</f>
        <v>6</v>
      </c>
      <c r="I170" s="2">
        <f>VLOOKUP($A170,級距!$A:$K,10,FALSE)</f>
        <v>2</v>
      </c>
      <c r="J170" s="2">
        <f>VLOOKUP($A170,級距!$A:$K,11,FALSE)</f>
        <v>1</v>
      </c>
      <c r="K170" s="17">
        <f t="shared" si="5"/>
        <v>1</v>
      </c>
    </row>
    <row r="171" spans="1:11" x14ac:dyDescent="0.25">
      <c r="A171" s="32" t="s">
        <v>143</v>
      </c>
      <c r="B171" s="31">
        <f>_xlfn.IFNA(VLOOKUP(A171,'Trend Strategy'!$A$1:$B$1000,2,FALSE),0)</f>
        <v>-35604</v>
      </c>
      <c r="C171" s="31">
        <f>_xlfn.IFNA(VLOOKUP(A171,'ADX Strategy'!$A$2:$B$1000,2,FALSE),0)</f>
        <v>0</v>
      </c>
      <c r="D171" s="31">
        <f>_xlfn.IFNA(VLOOKUP(A171,'TXFN0002 Strategy'!$A$2:$B$1000,2,FALSE),0)</f>
        <v>0</v>
      </c>
      <c r="E171" s="66">
        <f>_xlfn.IFNA(VLOOKUP(A171,'TripleEMA Strategy'!$A$2:$B$1000,2,FALSE),0)</f>
        <v>-103493.78</v>
      </c>
      <c r="F171" s="66">
        <f>_xlfn.IFNA(VLOOKUP(A171,'TXFN0001 Strategy'!$A$1:$B$1000,2,FALSE),0)</f>
        <v>-28490.46</v>
      </c>
      <c r="G171" s="40">
        <f t="shared" si="4"/>
        <v>-33517.648000000001</v>
      </c>
      <c r="H171" s="2">
        <f>VLOOKUP($A171,級距!$A:$K,9,FALSE)</f>
        <v>5</v>
      </c>
      <c r="I171" s="2">
        <f>VLOOKUP($A171,級距!$A:$K,10,FALSE)</f>
        <v>3</v>
      </c>
      <c r="J171" s="2">
        <f>VLOOKUP($A171,級距!$A:$K,11,FALSE)</f>
        <v>2</v>
      </c>
      <c r="K171" s="17">
        <f t="shared" si="5"/>
        <v>2</v>
      </c>
    </row>
    <row r="172" spans="1:11" x14ac:dyDescent="0.25">
      <c r="A172" s="32" t="s">
        <v>144</v>
      </c>
      <c r="B172" s="31">
        <f>_xlfn.IFNA(VLOOKUP(A172,'Trend Strategy'!$A$1:$B$1000,2,FALSE),0)</f>
        <v>0</v>
      </c>
      <c r="C172" s="31">
        <f>_xlfn.IFNA(VLOOKUP(A172,'ADX Strategy'!$A$2:$B$1000,2,FALSE),0)</f>
        <v>-13134.36</v>
      </c>
      <c r="D172" s="31">
        <f>_xlfn.IFNA(VLOOKUP(A172,'TXFN0002 Strategy'!$A$2:$B$1000,2,FALSE),0)</f>
        <v>135385.04999999999</v>
      </c>
      <c r="E172" s="66">
        <f>_xlfn.IFNA(VLOOKUP(A172,'TripleEMA Strategy'!$A$2:$B$1000,2,FALSE),0)</f>
        <v>0</v>
      </c>
      <c r="F172" s="66">
        <f>_xlfn.IFNA(VLOOKUP(A172,'TXFN0001 Strategy'!$A$1:$B$1000,2,FALSE),0)</f>
        <v>-41505.18</v>
      </c>
      <c r="G172" s="40">
        <f t="shared" si="4"/>
        <v>16149.101999999995</v>
      </c>
      <c r="H172" s="2">
        <f>VLOOKUP($A172,級距!$A:$K,9,FALSE)</f>
        <v>8</v>
      </c>
      <c r="I172" s="2">
        <f>VLOOKUP($A172,級距!$A:$K,10,FALSE)</f>
        <v>6</v>
      </c>
      <c r="J172" s="2">
        <f>VLOOKUP($A172,級距!$A:$K,11,FALSE)</f>
        <v>1</v>
      </c>
      <c r="K172" s="17">
        <f t="shared" si="5"/>
        <v>1</v>
      </c>
    </row>
    <row r="173" spans="1:11" x14ac:dyDescent="0.25">
      <c r="A173" s="32" t="s">
        <v>145</v>
      </c>
      <c r="B173" s="31">
        <f>_xlfn.IFNA(VLOOKUP(A173,'Trend Strategy'!$A$1:$B$1000,2,FALSE),0)</f>
        <v>-3129.95</v>
      </c>
      <c r="C173" s="31">
        <f>_xlfn.IFNA(VLOOKUP(A173,'ADX Strategy'!$A$2:$B$1000,2,FALSE),0)</f>
        <v>51924.29</v>
      </c>
      <c r="D173" s="31">
        <f>_xlfn.IFNA(VLOOKUP(A173,'TXFN0002 Strategy'!$A$2:$B$1000,2,FALSE),0)</f>
        <v>39319.75</v>
      </c>
      <c r="E173" s="66">
        <f>_xlfn.IFNA(VLOOKUP(A173,'TripleEMA Strategy'!$A$2:$B$1000,2,FALSE),0)</f>
        <v>-5025.41</v>
      </c>
      <c r="F173" s="66">
        <f>_xlfn.IFNA(VLOOKUP(A173,'TXFN0001 Strategy'!$A$1:$B$1000,2,FALSE),0)</f>
        <v>0</v>
      </c>
      <c r="G173" s="40">
        <f t="shared" si="4"/>
        <v>16617.735999999997</v>
      </c>
      <c r="H173" s="2">
        <f>VLOOKUP($A173,級距!$A:$K,9,FALSE)</f>
        <v>5</v>
      </c>
      <c r="I173" s="2">
        <f>VLOOKUP($A173,級距!$A:$K,10,FALSE)</f>
        <v>5</v>
      </c>
      <c r="J173" s="2">
        <f>VLOOKUP($A173,級距!$A:$K,11,FALSE)</f>
        <v>2</v>
      </c>
      <c r="K173" s="17">
        <f t="shared" si="5"/>
        <v>2</v>
      </c>
    </row>
    <row r="174" spans="1:11" x14ac:dyDescent="0.25">
      <c r="A174" s="32" t="s">
        <v>146</v>
      </c>
      <c r="B174" s="31">
        <f>_xlfn.IFNA(VLOOKUP(A174,'Trend Strategy'!$A$1:$B$1000,2,FALSE),0)</f>
        <v>127485.91</v>
      </c>
      <c r="C174" s="31">
        <f>_xlfn.IFNA(VLOOKUP(A174,'ADX Strategy'!$A$2:$B$1000,2,FALSE),0)</f>
        <v>-19456.2</v>
      </c>
      <c r="D174" s="31">
        <f>_xlfn.IFNA(VLOOKUP(A174,'TXFN0002 Strategy'!$A$2:$B$1000,2,FALSE),0)</f>
        <v>0</v>
      </c>
      <c r="E174" s="66">
        <f>_xlfn.IFNA(VLOOKUP(A174,'TripleEMA Strategy'!$A$2:$B$1000,2,FALSE),0)</f>
        <v>-103470.89</v>
      </c>
      <c r="F174" s="66">
        <f>_xlfn.IFNA(VLOOKUP(A174,'TXFN0001 Strategy'!$A$1:$B$1000,2,FALSE),0)</f>
        <v>0</v>
      </c>
      <c r="G174" s="40">
        <f t="shared" si="4"/>
        <v>911.76400000000137</v>
      </c>
      <c r="H174" s="2">
        <f>VLOOKUP($A174,級距!$A:$K,9,FALSE)</f>
        <v>7</v>
      </c>
      <c r="I174" s="2">
        <f>VLOOKUP($A174,級距!$A:$K,10,FALSE)</f>
        <v>7</v>
      </c>
      <c r="J174" s="2">
        <f>VLOOKUP($A174,級距!$A:$K,11,FALSE)</f>
        <v>4</v>
      </c>
      <c r="K174" s="17">
        <f t="shared" si="5"/>
        <v>4</v>
      </c>
    </row>
    <row r="175" spans="1:11" x14ac:dyDescent="0.25">
      <c r="A175" s="32" t="s">
        <v>147</v>
      </c>
      <c r="B175" s="31">
        <f>_xlfn.IFNA(VLOOKUP(A175,'Trend Strategy'!$A$1:$B$1000,2,FALSE),0)</f>
        <v>-26824.83</v>
      </c>
      <c r="C175" s="31">
        <f>_xlfn.IFNA(VLOOKUP(A175,'ADX Strategy'!$A$2:$B$1000,2,FALSE),0)</f>
        <v>0</v>
      </c>
      <c r="D175" s="31">
        <f>_xlfn.IFNA(VLOOKUP(A175,'TXFN0002 Strategy'!$A$2:$B$1000,2,FALSE),0)</f>
        <v>-5730.68</v>
      </c>
      <c r="E175" s="66">
        <f>_xlfn.IFNA(VLOOKUP(A175,'TripleEMA Strategy'!$A$2:$B$1000,2,FALSE),0)</f>
        <v>-64862.69</v>
      </c>
      <c r="F175" s="66">
        <f>_xlfn.IFNA(VLOOKUP(A175,'TXFN0001 Strategy'!$A$1:$B$1000,2,FALSE),0)</f>
        <v>0</v>
      </c>
      <c r="G175" s="40">
        <f t="shared" si="4"/>
        <v>-19483.640000000003</v>
      </c>
      <c r="H175" s="2">
        <f>VLOOKUP($A175,級距!$A:$K,9,FALSE)</f>
        <v>10</v>
      </c>
      <c r="I175" s="2">
        <f>VLOOKUP($A175,級距!$A:$K,10,FALSE)</f>
        <v>4</v>
      </c>
      <c r="J175" s="2">
        <f>VLOOKUP($A175,級距!$A:$K,11,FALSE)</f>
        <v>1</v>
      </c>
      <c r="K175" s="17">
        <f t="shared" si="5"/>
        <v>1</v>
      </c>
    </row>
    <row r="176" spans="1:11" x14ac:dyDescent="0.25">
      <c r="A176" s="32" t="s">
        <v>148</v>
      </c>
      <c r="B176" s="31">
        <f>_xlfn.IFNA(VLOOKUP(A176,'Trend Strategy'!$A$1:$B$1000,2,FALSE),0)</f>
        <v>102728.13</v>
      </c>
      <c r="C176" s="31">
        <f>_xlfn.IFNA(VLOOKUP(A176,'ADX Strategy'!$A$2:$B$1000,2,FALSE),0)</f>
        <v>-66376.460000000006</v>
      </c>
      <c r="D176" s="31">
        <f>_xlfn.IFNA(VLOOKUP(A176,'TXFN0002 Strategy'!$A$2:$B$1000,2,FALSE),0)</f>
        <v>81236.990000000005</v>
      </c>
      <c r="E176" s="66">
        <f>_xlfn.IFNA(VLOOKUP(A176,'TripleEMA Strategy'!$A$2:$B$1000,2,FALSE),0)</f>
        <v>56287.22</v>
      </c>
      <c r="F176" s="66">
        <f>_xlfn.IFNA(VLOOKUP(A176,'TXFN0001 Strategy'!$A$1:$B$1000,2,FALSE),0)</f>
        <v>2699.22</v>
      </c>
      <c r="G176" s="40">
        <f t="shared" si="4"/>
        <v>35315.020000000004</v>
      </c>
      <c r="H176" s="2">
        <f>VLOOKUP($A176,級距!$A:$K,9,FALSE)</f>
        <v>10</v>
      </c>
      <c r="I176" s="2">
        <f>VLOOKUP($A176,級距!$A:$K,10,FALSE)</f>
        <v>7</v>
      </c>
      <c r="J176" s="2">
        <f>VLOOKUP($A176,級距!$A:$K,11,FALSE)</f>
        <v>4</v>
      </c>
      <c r="K176" s="17">
        <f t="shared" si="5"/>
        <v>4</v>
      </c>
    </row>
    <row r="177" spans="1:11" x14ac:dyDescent="0.25">
      <c r="A177" s="32" t="s">
        <v>149</v>
      </c>
      <c r="B177" s="31">
        <f>_xlfn.IFNA(VLOOKUP(A177,'Trend Strategy'!$A$1:$B$1000,2,FALSE),0)</f>
        <v>0</v>
      </c>
      <c r="C177" s="31">
        <f>_xlfn.IFNA(VLOOKUP(A177,'ADX Strategy'!$A$2:$B$1000,2,FALSE),0)</f>
        <v>7467.98</v>
      </c>
      <c r="D177" s="31">
        <f>_xlfn.IFNA(VLOOKUP(A177,'TXFN0002 Strategy'!$A$2:$B$1000,2,FALSE),0)</f>
        <v>0</v>
      </c>
      <c r="E177" s="66">
        <f>_xlfn.IFNA(VLOOKUP(A177,'TripleEMA Strategy'!$A$2:$B$1000,2,FALSE),0)</f>
        <v>0</v>
      </c>
      <c r="F177" s="66">
        <f>_xlfn.IFNA(VLOOKUP(A177,'TXFN0001 Strategy'!$A$1:$B$1000,2,FALSE),0)</f>
        <v>-5223.09</v>
      </c>
      <c r="G177" s="40">
        <f t="shared" si="4"/>
        <v>448.97799999999989</v>
      </c>
      <c r="H177" s="2">
        <f>VLOOKUP($A177,級距!$A:$K,9,FALSE)</f>
        <v>3</v>
      </c>
      <c r="I177" s="2">
        <f>VLOOKUP($A177,級距!$A:$K,10,FALSE)</f>
        <v>1</v>
      </c>
      <c r="J177" s="2">
        <f>VLOOKUP($A177,級距!$A:$K,11,FALSE)</f>
        <v>2</v>
      </c>
      <c r="K177" s="17">
        <f t="shared" si="5"/>
        <v>2</v>
      </c>
    </row>
    <row r="178" spans="1:11" x14ac:dyDescent="0.25">
      <c r="A178" s="32" t="s">
        <v>150</v>
      </c>
      <c r="B178" s="31">
        <f>_xlfn.IFNA(VLOOKUP(A178,'Trend Strategy'!$A$1:$B$1000,2,FALSE),0)</f>
        <v>-64393.63</v>
      </c>
      <c r="C178" s="31">
        <f>_xlfn.IFNA(VLOOKUP(A178,'ADX Strategy'!$A$2:$B$1000,2,FALSE),0)</f>
        <v>0</v>
      </c>
      <c r="D178" s="31">
        <f>_xlfn.IFNA(VLOOKUP(A178,'TXFN0002 Strategy'!$A$2:$B$1000,2,FALSE),0)</f>
        <v>56895.41</v>
      </c>
      <c r="E178" s="66">
        <f>_xlfn.IFNA(VLOOKUP(A178,'TripleEMA Strategy'!$A$2:$B$1000,2,FALSE),0)</f>
        <v>39095.730000000003</v>
      </c>
      <c r="F178" s="66">
        <f>_xlfn.IFNA(VLOOKUP(A178,'TXFN0001 Strategy'!$A$1:$B$1000,2,FALSE),0)</f>
        <v>0</v>
      </c>
      <c r="G178" s="40">
        <f t="shared" si="4"/>
        <v>6319.5020000000022</v>
      </c>
      <c r="H178" s="2">
        <f>VLOOKUP($A178,級距!$A:$K,9,FALSE)</f>
        <v>5</v>
      </c>
      <c r="I178" s="2">
        <f>VLOOKUP($A178,級距!$A:$K,10,FALSE)</f>
        <v>7</v>
      </c>
      <c r="J178" s="2">
        <f>VLOOKUP($A178,級距!$A:$K,11,FALSE)</f>
        <v>3</v>
      </c>
      <c r="K178" s="17">
        <f t="shared" si="5"/>
        <v>3</v>
      </c>
    </row>
    <row r="179" spans="1:11" x14ac:dyDescent="0.25">
      <c r="A179" s="32" t="s">
        <v>151</v>
      </c>
      <c r="B179" s="31">
        <f>_xlfn.IFNA(VLOOKUP(A179,'Trend Strategy'!$A$1:$B$1000,2,FALSE),0)</f>
        <v>0</v>
      </c>
      <c r="C179" s="31">
        <f>_xlfn.IFNA(VLOOKUP(A179,'ADX Strategy'!$A$2:$B$1000,2,FALSE),0)</f>
        <v>-15273.98</v>
      </c>
      <c r="D179" s="31">
        <f>_xlfn.IFNA(VLOOKUP(A179,'TXFN0002 Strategy'!$A$2:$B$1000,2,FALSE),0)</f>
        <v>77355.7</v>
      </c>
      <c r="E179" s="66">
        <f>_xlfn.IFNA(VLOOKUP(A179,'TripleEMA Strategy'!$A$2:$B$1000,2,FALSE),0)</f>
        <v>70537.179999999993</v>
      </c>
      <c r="F179" s="66">
        <f>_xlfn.IFNA(VLOOKUP(A179,'TXFN0001 Strategy'!$A$1:$B$1000,2,FALSE),0)</f>
        <v>0</v>
      </c>
      <c r="G179" s="40">
        <f t="shared" si="4"/>
        <v>26523.78</v>
      </c>
      <c r="H179" s="2">
        <f>VLOOKUP($A179,級距!$A:$K,9,FALSE)</f>
        <v>7</v>
      </c>
      <c r="I179" s="2">
        <f>VLOOKUP($A179,級距!$A:$K,10,FALSE)</f>
        <v>9</v>
      </c>
      <c r="J179" s="2">
        <f>VLOOKUP($A179,級距!$A:$K,11,FALSE)</f>
        <v>4</v>
      </c>
      <c r="K179" s="17">
        <f t="shared" si="5"/>
        <v>4</v>
      </c>
    </row>
    <row r="180" spans="1:11" x14ac:dyDescent="0.25">
      <c r="A180" s="32" t="s">
        <v>152</v>
      </c>
      <c r="B180" s="31">
        <f>_xlfn.IFNA(VLOOKUP(A180,'Trend Strategy'!$A$1:$B$1000,2,FALSE),0)</f>
        <v>0</v>
      </c>
      <c r="C180" s="31">
        <f>_xlfn.IFNA(VLOOKUP(A180,'ADX Strategy'!$A$2:$B$1000,2,FALSE),0)</f>
        <v>17766.259999999998</v>
      </c>
      <c r="D180" s="31">
        <f>_xlfn.IFNA(VLOOKUP(A180,'TXFN0002 Strategy'!$A$2:$B$1000,2,FALSE),0)</f>
        <v>-14676.3</v>
      </c>
      <c r="E180" s="66">
        <f>_xlfn.IFNA(VLOOKUP(A180,'TripleEMA Strategy'!$A$2:$B$1000,2,FALSE),0)</f>
        <v>18969.14</v>
      </c>
      <c r="F180" s="66">
        <f>_xlfn.IFNA(VLOOKUP(A180,'TXFN0001 Strategy'!$A$1:$B$1000,2,FALSE),0)</f>
        <v>0</v>
      </c>
      <c r="G180" s="40">
        <f t="shared" si="4"/>
        <v>4411.82</v>
      </c>
      <c r="H180" s="2">
        <f>VLOOKUP($A180,級距!$A:$K,9,FALSE)</f>
        <v>3</v>
      </c>
      <c r="I180" s="2">
        <f>VLOOKUP($A180,級距!$A:$K,10,FALSE)</f>
        <v>4</v>
      </c>
      <c r="J180" s="2">
        <f>VLOOKUP($A180,級距!$A:$K,11,FALSE)</f>
        <v>2</v>
      </c>
      <c r="K180" s="17">
        <f t="shared" si="5"/>
        <v>2</v>
      </c>
    </row>
    <row r="181" spans="1:11" x14ac:dyDescent="0.25">
      <c r="A181" s="32" t="s">
        <v>153</v>
      </c>
      <c r="B181" s="31">
        <f>_xlfn.IFNA(VLOOKUP(A181,'Trend Strategy'!$A$1:$B$1000,2,FALSE),0)</f>
        <v>-68291.009999999995</v>
      </c>
      <c r="C181" s="31">
        <f>_xlfn.IFNA(VLOOKUP(A181,'ADX Strategy'!$A$2:$B$1000,2,FALSE),0)</f>
        <v>0</v>
      </c>
      <c r="D181" s="31">
        <f>_xlfn.IFNA(VLOOKUP(A181,'TXFN0002 Strategy'!$A$2:$B$1000,2,FALSE),0)</f>
        <v>-20801.14</v>
      </c>
      <c r="E181" s="66">
        <f>_xlfn.IFNA(VLOOKUP(A181,'TripleEMA Strategy'!$A$2:$B$1000,2,FALSE),0)</f>
        <v>-28415.95</v>
      </c>
      <c r="F181" s="66">
        <f>_xlfn.IFNA(VLOOKUP(A181,'TXFN0001 Strategy'!$A$1:$B$1000,2,FALSE),0)</f>
        <v>-15372.64</v>
      </c>
      <c r="G181" s="40">
        <f t="shared" si="4"/>
        <v>-26576.147999999997</v>
      </c>
      <c r="H181" s="2">
        <f>VLOOKUP($A181,級距!$A:$K,9,FALSE)</f>
        <v>5</v>
      </c>
      <c r="I181" s="2">
        <f>VLOOKUP($A181,級距!$A:$K,10,FALSE)</f>
        <v>3</v>
      </c>
      <c r="J181" s="2">
        <f>VLOOKUP($A181,級距!$A:$K,11,FALSE)</f>
        <v>2</v>
      </c>
      <c r="K181" s="17">
        <f t="shared" si="5"/>
        <v>2</v>
      </c>
    </row>
    <row r="182" spans="1:11" x14ac:dyDescent="0.25">
      <c r="A182" s="32" t="s">
        <v>154</v>
      </c>
      <c r="B182" s="31">
        <f>_xlfn.IFNA(VLOOKUP(A182,'Trend Strategy'!$A$1:$B$1000,2,FALSE),0)</f>
        <v>88527.62</v>
      </c>
      <c r="C182" s="31">
        <f>_xlfn.IFNA(VLOOKUP(A182,'ADX Strategy'!$A$2:$B$1000,2,FALSE),0)</f>
        <v>-45825.72</v>
      </c>
      <c r="D182" s="31">
        <f>_xlfn.IFNA(VLOOKUP(A182,'TXFN0002 Strategy'!$A$2:$B$1000,2,FALSE),0)</f>
        <v>25000.68</v>
      </c>
      <c r="E182" s="66">
        <f>_xlfn.IFNA(VLOOKUP(A182,'TripleEMA Strategy'!$A$2:$B$1000,2,FALSE),0)</f>
        <v>75607.28</v>
      </c>
      <c r="F182" s="66">
        <f>_xlfn.IFNA(VLOOKUP(A182,'TXFN0001 Strategy'!$A$1:$B$1000,2,FALSE),0)</f>
        <v>127738.91</v>
      </c>
      <c r="G182" s="40">
        <f t="shared" si="4"/>
        <v>54209.754000000001</v>
      </c>
      <c r="H182" s="2">
        <f>VLOOKUP($A182,級距!$A:$K,9,FALSE)</f>
        <v>8</v>
      </c>
      <c r="I182" s="2">
        <f>VLOOKUP($A182,級距!$A:$K,10,FALSE)</f>
        <v>8</v>
      </c>
      <c r="J182" s="2">
        <f>VLOOKUP($A182,級距!$A:$K,11,FALSE)</f>
        <v>4</v>
      </c>
      <c r="K182" s="17">
        <f t="shared" si="5"/>
        <v>4</v>
      </c>
    </row>
    <row r="183" spans="1:11" x14ac:dyDescent="0.25">
      <c r="A183" s="32" t="s">
        <v>155</v>
      </c>
      <c r="B183" s="31">
        <f>_xlfn.IFNA(VLOOKUP(A183,'Trend Strategy'!$A$1:$B$1000,2,FALSE),0)</f>
        <v>-113771.3</v>
      </c>
      <c r="C183" s="31">
        <f>_xlfn.IFNA(VLOOKUP(A183,'ADX Strategy'!$A$2:$B$1000,2,FALSE),0)</f>
        <v>0</v>
      </c>
      <c r="D183" s="31">
        <f>_xlfn.IFNA(VLOOKUP(A183,'TXFN0002 Strategy'!$A$2:$B$1000,2,FALSE),0)</f>
        <v>-95531.57</v>
      </c>
      <c r="E183" s="66">
        <f>_xlfn.IFNA(VLOOKUP(A183,'TripleEMA Strategy'!$A$2:$B$1000,2,FALSE),0)</f>
        <v>-24127.46</v>
      </c>
      <c r="F183" s="66">
        <f>_xlfn.IFNA(VLOOKUP(A183,'TXFN0001 Strategy'!$A$1:$B$1000,2,FALSE),0)</f>
        <v>-86253.92</v>
      </c>
      <c r="G183" s="40">
        <f t="shared" si="4"/>
        <v>-63936.85</v>
      </c>
      <c r="H183" s="2">
        <f>VLOOKUP($A183,級距!$A:$K,9,FALSE)</f>
        <v>5</v>
      </c>
      <c r="I183" s="2">
        <f>VLOOKUP($A183,級距!$A:$K,10,FALSE)</f>
        <v>1</v>
      </c>
      <c r="J183" s="2">
        <f>VLOOKUP($A183,級距!$A:$K,11,FALSE)</f>
        <v>2</v>
      </c>
      <c r="K183" s="17">
        <f t="shared" si="5"/>
        <v>2</v>
      </c>
    </row>
    <row r="184" spans="1:11" x14ac:dyDescent="0.25">
      <c r="A184" s="32" t="s">
        <v>156</v>
      </c>
      <c r="B184" s="31">
        <f>_xlfn.IFNA(VLOOKUP(A184,'Trend Strategy'!$A$1:$B$1000,2,FALSE),0)</f>
        <v>-10161.5</v>
      </c>
      <c r="C184" s="31">
        <f>_xlfn.IFNA(VLOOKUP(A184,'ADX Strategy'!$A$2:$B$1000,2,FALSE),0)</f>
        <v>-95540.35</v>
      </c>
      <c r="D184" s="31">
        <f>_xlfn.IFNA(VLOOKUP(A184,'TXFN0002 Strategy'!$A$2:$B$1000,2,FALSE),0)</f>
        <v>-8168.3</v>
      </c>
      <c r="E184" s="66">
        <f>_xlfn.IFNA(VLOOKUP(A184,'TripleEMA Strategy'!$A$2:$B$1000,2,FALSE),0)</f>
        <v>29857.13</v>
      </c>
      <c r="F184" s="66">
        <f>_xlfn.IFNA(VLOOKUP(A184,'TXFN0001 Strategy'!$A$1:$B$1000,2,FALSE),0)</f>
        <v>-37569.17</v>
      </c>
      <c r="G184" s="40">
        <f t="shared" si="4"/>
        <v>-24316.438000000002</v>
      </c>
      <c r="H184" s="2">
        <f>VLOOKUP($A184,級距!$A:$K,9,FALSE)</f>
        <v>5</v>
      </c>
      <c r="I184" s="2">
        <f>VLOOKUP($A184,級距!$A:$K,10,FALSE)</f>
        <v>6</v>
      </c>
      <c r="J184" s="2">
        <f>VLOOKUP($A184,級距!$A:$K,11,FALSE)</f>
        <v>2</v>
      </c>
      <c r="K184" s="17">
        <f t="shared" si="5"/>
        <v>2</v>
      </c>
    </row>
    <row r="185" spans="1:11" x14ac:dyDescent="0.25">
      <c r="A185" s="32" t="s">
        <v>157</v>
      </c>
      <c r="B185" s="31">
        <f>_xlfn.IFNA(VLOOKUP(A185,'Trend Strategy'!$A$1:$B$1000,2,FALSE),0)</f>
        <v>-76593.09</v>
      </c>
      <c r="C185" s="31">
        <f>_xlfn.IFNA(VLOOKUP(A185,'ADX Strategy'!$A$2:$B$1000,2,FALSE),0)</f>
        <v>0</v>
      </c>
      <c r="D185" s="31">
        <f>_xlfn.IFNA(VLOOKUP(A185,'TXFN0002 Strategy'!$A$2:$B$1000,2,FALSE),0)</f>
        <v>-95543.66</v>
      </c>
      <c r="E185" s="66">
        <f>_xlfn.IFNA(VLOOKUP(A185,'TripleEMA Strategy'!$A$2:$B$1000,2,FALSE),0)</f>
        <v>34660.58</v>
      </c>
      <c r="F185" s="66">
        <f>_xlfn.IFNA(VLOOKUP(A185,'TXFN0001 Strategy'!$A$1:$B$1000,2,FALSE),0)</f>
        <v>0</v>
      </c>
      <c r="G185" s="40">
        <f t="shared" si="4"/>
        <v>-27495.233999999997</v>
      </c>
      <c r="H185" s="2">
        <f>VLOOKUP($A185,級距!$A:$K,9,FALSE)</f>
        <v>5</v>
      </c>
      <c r="I185" s="2">
        <f>VLOOKUP($A185,級距!$A:$K,10,FALSE)</f>
        <v>5</v>
      </c>
      <c r="J185" s="2">
        <f>VLOOKUP($A185,級距!$A:$K,11,FALSE)</f>
        <v>2</v>
      </c>
      <c r="K185" s="17">
        <f t="shared" si="5"/>
        <v>2</v>
      </c>
    </row>
    <row r="186" spans="1:11" x14ac:dyDescent="0.25">
      <c r="A186" s="32" t="s">
        <v>158</v>
      </c>
      <c r="B186" s="31">
        <f>_xlfn.IFNA(VLOOKUP(A186,'Trend Strategy'!$A$1:$B$1000,2,FALSE),0)</f>
        <v>163842.23999999999</v>
      </c>
      <c r="C186" s="31">
        <f>_xlfn.IFNA(VLOOKUP(A186,'ADX Strategy'!$A$2:$B$1000,2,FALSE),0)</f>
        <v>-2990</v>
      </c>
      <c r="D186" s="31">
        <f>_xlfn.IFNA(VLOOKUP(A186,'TXFN0002 Strategy'!$A$2:$B$1000,2,FALSE),0)</f>
        <v>60494.93</v>
      </c>
      <c r="E186" s="66">
        <f>_xlfn.IFNA(VLOOKUP(A186,'TripleEMA Strategy'!$A$2:$B$1000,2,FALSE),0)</f>
        <v>0</v>
      </c>
      <c r="F186" s="66">
        <f>_xlfn.IFNA(VLOOKUP(A186,'TXFN0001 Strategy'!$A$1:$B$1000,2,FALSE),0)</f>
        <v>0</v>
      </c>
      <c r="G186" s="40">
        <f t="shared" si="4"/>
        <v>44269.433999999994</v>
      </c>
      <c r="H186" s="2">
        <f>VLOOKUP($A186,級距!$A:$K,9,FALSE)</f>
        <v>10</v>
      </c>
      <c r="I186" s="2">
        <f>VLOOKUP($A186,級距!$A:$K,10,FALSE)</f>
        <v>8</v>
      </c>
      <c r="J186" s="2">
        <f>VLOOKUP($A186,級距!$A:$K,11,FALSE)</f>
        <v>4</v>
      </c>
      <c r="K186" s="17">
        <f t="shared" si="5"/>
        <v>4</v>
      </c>
    </row>
    <row r="187" spans="1:11" x14ac:dyDescent="0.25">
      <c r="A187" s="32" t="s">
        <v>159</v>
      </c>
      <c r="B187" s="31">
        <f>_xlfn.IFNA(VLOOKUP(A187,'Trend Strategy'!$A$1:$B$1000,2,FALSE),0)</f>
        <v>-10471.17</v>
      </c>
      <c r="C187" s="31">
        <f>_xlfn.IFNA(VLOOKUP(A187,'ADX Strategy'!$A$2:$B$1000,2,FALSE),0)</f>
        <v>0</v>
      </c>
      <c r="D187" s="31">
        <f>_xlfn.IFNA(VLOOKUP(A187,'TXFN0002 Strategy'!$A$2:$B$1000,2,FALSE),0)</f>
        <v>29936.33</v>
      </c>
      <c r="E187" s="66">
        <f>_xlfn.IFNA(VLOOKUP(A187,'TripleEMA Strategy'!$A$2:$B$1000,2,FALSE),0)</f>
        <v>0</v>
      </c>
      <c r="F187" s="66">
        <f>_xlfn.IFNA(VLOOKUP(A187,'TXFN0001 Strategy'!$A$1:$B$1000,2,FALSE),0)</f>
        <v>-8841.7800000000007</v>
      </c>
      <c r="G187" s="40">
        <f t="shared" si="4"/>
        <v>2124.6760000000004</v>
      </c>
      <c r="H187" s="2">
        <f>VLOOKUP($A187,級距!$A:$K,9,FALSE)</f>
        <v>5</v>
      </c>
      <c r="I187" s="2">
        <f>VLOOKUP($A187,級距!$A:$K,10,FALSE)</f>
        <v>1</v>
      </c>
      <c r="J187" s="2">
        <f>VLOOKUP($A187,級距!$A:$K,11,FALSE)</f>
        <v>2</v>
      </c>
      <c r="K187" s="17">
        <f t="shared" si="5"/>
        <v>2</v>
      </c>
    </row>
    <row r="188" spans="1:11" x14ac:dyDescent="0.25">
      <c r="A188" s="32" t="s">
        <v>160</v>
      </c>
      <c r="B188" s="31">
        <f>_xlfn.IFNA(VLOOKUP(A188,'Trend Strategy'!$A$1:$B$1000,2,FALSE),0)</f>
        <v>2259.33</v>
      </c>
      <c r="C188" s="31">
        <f>_xlfn.IFNA(VLOOKUP(A188,'ADX Strategy'!$A$2:$B$1000,2,FALSE),0)</f>
        <v>-95504.35</v>
      </c>
      <c r="D188" s="31">
        <f>_xlfn.IFNA(VLOOKUP(A188,'TXFN0002 Strategy'!$A$2:$B$1000,2,FALSE),0)</f>
        <v>-41147.5</v>
      </c>
      <c r="E188" s="66">
        <f>_xlfn.IFNA(VLOOKUP(A188,'TripleEMA Strategy'!$A$2:$B$1000,2,FALSE),0)</f>
        <v>29297.95</v>
      </c>
      <c r="F188" s="66">
        <f>_xlfn.IFNA(VLOOKUP(A188,'TXFN0001 Strategy'!$A$1:$B$1000,2,FALSE),0)</f>
        <v>0</v>
      </c>
      <c r="G188" s="40">
        <f t="shared" si="4"/>
        <v>-21018.914000000004</v>
      </c>
      <c r="H188" s="2">
        <f>VLOOKUP($A188,級距!$A:$K,9,FALSE)</f>
        <v>7</v>
      </c>
      <c r="I188" s="2">
        <f>VLOOKUP($A188,級距!$A:$K,10,FALSE)</f>
        <v>4</v>
      </c>
      <c r="J188" s="2">
        <f>VLOOKUP($A188,級距!$A:$K,11,FALSE)</f>
        <v>1</v>
      </c>
      <c r="K188" s="17">
        <f t="shared" si="5"/>
        <v>1</v>
      </c>
    </row>
    <row r="189" spans="1:11" x14ac:dyDescent="0.25">
      <c r="A189" s="32" t="s">
        <v>161</v>
      </c>
      <c r="B189" s="31">
        <f>_xlfn.IFNA(VLOOKUP(A189,'Trend Strategy'!$A$1:$B$1000,2,FALSE),0)</f>
        <v>246940.94</v>
      </c>
      <c r="C189" s="31">
        <f>_xlfn.IFNA(VLOOKUP(A189,'ADX Strategy'!$A$2:$B$1000,2,FALSE),0)</f>
        <v>83937.48</v>
      </c>
      <c r="D189" s="31">
        <f>_xlfn.IFNA(VLOOKUP(A189,'TXFN0002 Strategy'!$A$2:$B$1000,2,FALSE),0)</f>
        <v>50180.37</v>
      </c>
      <c r="E189" s="66">
        <f>_xlfn.IFNA(VLOOKUP(A189,'TripleEMA Strategy'!$A$2:$B$1000,2,FALSE),0)</f>
        <v>-103270.44</v>
      </c>
      <c r="F189" s="66">
        <f>_xlfn.IFNA(VLOOKUP(A189,'TXFN0001 Strategy'!$A$1:$B$1000,2,FALSE),0)</f>
        <v>-88170.94</v>
      </c>
      <c r="G189" s="40">
        <f t="shared" si="4"/>
        <v>37923.481999999996</v>
      </c>
      <c r="H189" s="2">
        <f>VLOOKUP($A189,級距!$A:$K,9,FALSE)</f>
        <v>8</v>
      </c>
      <c r="I189" s="2">
        <f>VLOOKUP($A189,級距!$A:$K,10,FALSE)</f>
        <v>3</v>
      </c>
      <c r="J189" s="2">
        <f>VLOOKUP($A189,級距!$A:$K,11,FALSE)</f>
        <v>1</v>
      </c>
      <c r="K189" s="17">
        <f t="shared" si="5"/>
        <v>1</v>
      </c>
    </row>
    <row r="190" spans="1:11" x14ac:dyDescent="0.25">
      <c r="A190" s="32" t="s">
        <v>162</v>
      </c>
      <c r="B190" s="31">
        <f>_xlfn.IFNA(VLOOKUP(A190,'Trend Strategy'!$A$1:$B$1000,2,FALSE),0)</f>
        <v>-9881.92</v>
      </c>
      <c r="C190" s="31">
        <f>_xlfn.IFNA(VLOOKUP(A190,'ADX Strategy'!$A$2:$B$1000,2,FALSE),0)</f>
        <v>0</v>
      </c>
      <c r="D190" s="31">
        <f>_xlfn.IFNA(VLOOKUP(A190,'TXFN0002 Strategy'!$A$2:$B$1000,2,FALSE),0)</f>
        <v>66220.490000000005</v>
      </c>
      <c r="E190" s="66">
        <f>_xlfn.IFNA(VLOOKUP(A190,'TripleEMA Strategy'!$A$2:$B$1000,2,FALSE),0)</f>
        <v>491.33</v>
      </c>
      <c r="F190" s="66">
        <f>_xlfn.IFNA(VLOOKUP(A190,'TXFN0001 Strategy'!$A$1:$B$1000,2,FALSE),0)</f>
        <v>0</v>
      </c>
      <c r="G190" s="40">
        <f t="shared" si="4"/>
        <v>11365.980000000001</v>
      </c>
      <c r="H190" s="2">
        <f>VLOOKUP($A190,級距!$A:$K,9,FALSE)</f>
        <v>7</v>
      </c>
      <c r="I190" s="2">
        <f>VLOOKUP($A190,級距!$A:$K,10,FALSE)</f>
        <v>7</v>
      </c>
      <c r="J190" s="2">
        <f>VLOOKUP($A190,級距!$A:$K,11,FALSE)</f>
        <v>4</v>
      </c>
      <c r="K190" s="17">
        <f t="shared" si="5"/>
        <v>4</v>
      </c>
    </row>
    <row r="191" spans="1:11" x14ac:dyDescent="0.25">
      <c r="A191" s="32" t="s">
        <v>163</v>
      </c>
      <c r="B191" s="31">
        <f>_xlfn.IFNA(VLOOKUP(A191,'Trend Strategy'!$A$1:$B$1000,2,FALSE),0)</f>
        <v>24648.58</v>
      </c>
      <c r="C191" s="31">
        <f>_xlfn.IFNA(VLOOKUP(A191,'ADX Strategy'!$A$2:$B$1000,2,FALSE),0)</f>
        <v>-25309.18</v>
      </c>
      <c r="D191" s="31">
        <f>_xlfn.IFNA(VLOOKUP(A191,'TXFN0002 Strategy'!$A$2:$B$1000,2,FALSE),0)</f>
        <v>51908.36</v>
      </c>
      <c r="E191" s="66">
        <f>_xlfn.IFNA(VLOOKUP(A191,'TripleEMA Strategy'!$A$2:$B$1000,2,FALSE),0)</f>
        <v>0</v>
      </c>
      <c r="F191" s="66">
        <f>_xlfn.IFNA(VLOOKUP(A191,'TXFN0001 Strategy'!$A$1:$B$1000,2,FALSE),0)</f>
        <v>0</v>
      </c>
      <c r="G191" s="40">
        <f t="shared" si="4"/>
        <v>10249.552</v>
      </c>
      <c r="H191" s="2">
        <f>VLOOKUP($A191,級距!$A:$K,9,FALSE)</f>
        <v>5</v>
      </c>
      <c r="I191" s="2">
        <f>VLOOKUP($A191,級距!$A:$K,10,FALSE)</f>
        <v>9</v>
      </c>
      <c r="J191" s="2">
        <f>VLOOKUP($A191,級距!$A:$K,11,FALSE)</f>
        <v>3</v>
      </c>
      <c r="K191" s="17">
        <f t="shared" si="5"/>
        <v>3</v>
      </c>
    </row>
    <row r="192" spans="1:11" x14ac:dyDescent="0.25">
      <c r="A192" s="32" t="s">
        <v>164</v>
      </c>
      <c r="B192" s="31">
        <f>_xlfn.IFNA(VLOOKUP(A192,'Trend Strategy'!$A$1:$B$1000,2,FALSE),0)</f>
        <v>-13813.13</v>
      </c>
      <c r="C192" s="31">
        <f>_xlfn.IFNA(VLOOKUP(A192,'ADX Strategy'!$A$2:$B$1000,2,FALSE),0)</f>
        <v>-98711.66</v>
      </c>
      <c r="D192" s="31">
        <f>_xlfn.IFNA(VLOOKUP(A192,'TXFN0002 Strategy'!$A$2:$B$1000,2,FALSE),0)</f>
        <v>2243.4499999999998</v>
      </c>
      <c r="E192" s="66">
        <f>_xlfn.IFNA(VLOOKUP(A192,'TripleEMA Strategy'!$A$2:$B$1000,2,FALSE),0)</f>
        <v>0</v>
      </c>
      <c r="F192" s="66">
        <f>_xlfn.IFNA(VLOOKUP(A192,'TXFN0001 Strategy'!$A$1:$B$1000,2,FALSE),0)</f>
        <v>0</v>
      </c>
      <c r="G192" s="40">
        <f t="shared" si="4"/>
        <v>-22056.268000000004</v>
      </c>
      <c r="H192" s="2">
        <f>VLOOKUP($A192,級距!$A:$K,9,FALSE)</f>
        <v>3</v>
      </c>
      <c r="I192" s="2">
        <f>VLOOKUP($A192,級距!$A:$K,10,FALSE)</f>
        <v>3</v>
      </c>
      <c r="J192" s="2">
        <f>VLOOKUP($A192,級距!$A:$K,11,FALSE)</f>
        <v>2</v>
      </c>
      <c r="K192" s="17">
        <f t="shared" si="5"/>
        <v>2</v>
      </c>
    </row>
    <row r="193" spans="1:11" x14ac:dyDescent="0.25">
      <c r="A193" s="32" t="s">
        <v>165</v>
      </c>
      <c r="B193" s="31">
        <f>_xlfn.IFNA(VLOOKUP(A193,'Trend Strategy'!$A$1:$B$1000,2,FALSE),0)</f>
        <v>-19406.240000000002</v>
      </c>
      <c r="C193" s="31">
        <f>_xlfn.IFNA(VLOOKUP(A193,'ADX Strategy'!$A$2:$B$1000,2,FALSE),0)</f>
        <v>1647.26</v>
      </c>
      <c r="D193" s="31">
        <f>_xlfn.IFNA(VLOOKUP(A193,'TXFN0002 Strategy'!$A$2:$B$1000,2,FALSE),0)</f>
        <v>0</v>
      </c>
      <c r="E193" s="66">
        <f>_xlfn.IFNA(VLOOKUP(A193,'TripleEMA Strategy'!$A$2:$B$1000,2,FALSE),0)</f>
        <v>-10512.02</v>
      </c>
      <c r="F193" s="66">
        <f>_xlfn.IFNA(VLOOKUP(A193,'TXFN0001 Strategy'!$A$1:$B$1000,2,FALSE),0)</f>
        <v>0</v>
      </c>
      <c r="G193" s="40">
        <f t="shared" si="4"/>
        <v>-5654.2000000000007</v>
      </c>
      <c r="H193" s="2">
        <f>VLOOKUP($A193,級距!$A:$K,9,FALSE)</f>
        <v>1</v>
      </c>
      <c r="I193" s="2">
        <f>VLOOKUP($A193,級距!$A:$K,10,FALSE)</f>
        <v>4</v>
      </c>
      <c r="J193" s="2">
        <f>VLOOKUP($A193,級距!$A:$K,11,FALSE)</f>
        <v>2</v>
      </c>
      <c r="K193" s="17">
        <f t="shared" si="5"/>
        <v>2</v>
      </c>
    </row>
    <row r="194" spans="1:11" x14ac:dyDescent="0.25">
      <c r="A194" s="32" t="s">
        <v>166</v>
      </c>
      <c r="B194" s="31">
        <f>_xlfn.IFNA(VLOOKUP(A194,'Trend Strategy'!$A$1:$B$1000,2,FALSE),0)</f>
        <v>9767.52</v>
      </c>
      <c r="C194" s="31">
        <f>_xlfn.IFNA(VLOOKUP(A194,'ADX Strategy'!$A$2:$B$1000,2,FALSE),0)</f>
        <v>44367.22</v>
      </c>
      <c r="D194" s="31">
        <f>_xlfn.IFNA(VLOOKUP(A194,'TXFN0002 Strategy'!$A$2:$B$1000,2,FALSE),0)</f>
        <v>14767.19</v>
      </c>
      <c r="E194" s="66">
        <f>_xlfn.IFNA(VLOOKUP(A194,'TripleEMA Strategy'!$A$2:$B$1000,2,FALSE),0)</f>
        <v>-19558.78</v>
      </c>
      <c r="F194" s="66">
        <f>_xlfn.IFNA(VLOOKUP(A194,'TXFN0001 Strategy'!$A$1:$B$1000,2,FALSE),0)</f>
        <v>0</v>
      </c>
      <c r="G194" s="40">
        <f t="shared" si="4"/>
        <v>9868.630000000001</v>
      </c>
      <c r="H194" s="2">
        <f>VLOOKUP($A194,級距!$A:$K,9,FALSE)</f>
        <v>4</v>
      </c>
      <c r="I194" s="2">
        <f>VLOOKUP($A194,級距!$A:$K,10,FALSE)</f>
        <v>7</v>
      </c>
      <c r="J194" s="2">
        <f>VLOOKUP($A194,級距!$A:$K,11,FALSE)</f>
        <v>3</v>
      </c>
      <c r="K194" s="17">
        <f t="shared" si="5"/>
        <v>3</v>
      </c>
    </row>
    <row r="195" spans="1:11" x14ac:dyDescent="0.25">
      <c r="A195" s="32" t="s">
        <v>167</v>
      </c>
      <c r="B195" s="31">
        <f>_xlfn.IFNA(VLOOKUP(A195,'Trend Strategy'!$A$1:$B$1000,2,FALSE),0)</f>
        <v>45660.31</v>
      </c>
      <c r="C195" s="31">
        <f>_xlfn.IFNA(VLOOKUP(A195,'ADX Strategy'!$A$2:$B$1000,2,FALSE),0)</f>
        <v>-106979.04</v>
      </c>
      <c r="D195" s="31">
        <f>_xlfn.IFNA(VLOOKUP(A195,'TXFN0002 Strategy'!$A$2:$B$1000,2,FALSE),0)</f>
        <v>0</v>
      </c>
      <c r="E195" s="66">
        <f>_xlfn.IFNA(VLOOKUP(A195,'TripleEMA Strategy'!$A$2:$B$1000,2,FALSE),0)</f>
        <v>35696.269999999997</v>
      </c>
      <c r="F195" s="66">
        <f>_xlfn.IFNA(VLOOKUP(A195,'TXFN0001 Strategy'!$A$1:$B$1000,2,FALSE),0)</f>
        <v>49310.400000000001</v>
      </c>
      <c r="G195" s="40">
        <f t="shared" si="4"/>
        <v>4737.5880000000006</v>
      </c>
      <c r="H195" s="2">
        <f>VLOOKUP($A195,級距!$A:$K,9,FALSE)</f>
        <v>8</v>
      </c>
      <c r="I195" s="2">
        <f>VLOOKUP($A195,級距!$A:$K,10,FALSE)</f>
        <v>7</v>
      </c>
      <c r="J195" s="2">
        <f>VLOOKUP($A195,級距!$A:$K,11,FALSE)</f>
        <v>4</v>
      </c>
      <c r="K195" s="17">
        <f t="shared" si="5"/>
        <v>4</v>
      </c>
    </row>
    <row r="196" spans="1:11" x14ac:dyDescent="0.25">
      <c r="A196" s="32" t="s">
        <v>168</v>
      </c>
      <c r="B196" s="31">
        <f>_xlfn.IFNA(VLOOKUP(A196,'Trend Strategy'!$A$1:$B$1000,2,FALSE),0)</f>
        <v>-22521.95</v>
      </c>
      <c r="C196" s="31">
        <f>_xlfn.IFNA(VLOOKUP(A196,'ADX Strategy'!$A$2:$B$1000,2,FALSE),0)</f>
        <v>38901.699999999997</v>
      </c>
      <c r="D196" s="31">
        <f>_xlfn.IFNA(VLOOKUP(A196,'TXFN0002 Strategy'!$A$2:$B$1000,2,FALSE),0)</f>
        <v>84607.18</v>
      </c>
      <c r="E196" s="66">
        <f>_xlfn.IFNA(VLOOKUP(A196,'TripleEMA Strategy'!$A$2:$B$1000,2,FALSE),0)</f>
        <v>59205.62</v>
      </c>
      <c r="F196" s="66">
        <f>_xlfn.IFNA(VLOOKUP(A196,'TXFN0001 Strategy'!$A$1:$B$1000,2,FALSE),0)</f>
        <v>0</v>
      </c>
      <c r="G196" s="40">
        <f t="shared" ref="G196:G259" si="6">AVERAGE(B196:F196)</f>
        <v>32038.51</v>
      </c>
      <c r="H196" s="2">
        <f>VLOOKUP($A196,級距!$A:$K,9,FALSE)</f>
        <v>4</v>
      </c>
      <c r="I196" s="2">
        <f>VLOOKUP($A196,級距!$A:$K,10,FALSE)</f>
        <v>2</v>
      </c>
      <c r="J196" s="2">
        <f>VLOOKUP($A196,級距!$A:$K,11,FALSE)</f>
        <v>2</v>
      </c>
      <c r="K196" s="17">
        <f t="shared" ref="K196:K259" si="7">_xlfn.IFNA(J196,0)</f>
        <v>2</v>
      </c>
    </row>
    <row r="197" spans="1:11" x14ac:dyDescent="0.25">
      <c r="A197" s="32" t="s">
        <v>169</v>
      </c>
      <c r="B197" s="31">
        <f>_xlfn.IFNA(VLOOKUP(A197,'Trend Strategy'!$A$1:$B$1000,2,FALSE),0)</f>
        <v>-19289.89</v>
      </c>
      <c r="C197" s="31">
        <f>_xlfn.IFNA(VLOOKUP(A197,'ADX Strategy'!$A$2:$B$1000,2,FALSE),0)</f>
        <v>0</v>
      </c>
      <c r="D197" s="31">
        <f>_xlfn.IFNA(VLOOKUP(A197,'TXFN0002 Strategy'!$A$2:$B$1000,2,FALSE),0)</f>
        <v>-10621.78</v>
      </c>
      <c r="E197" s="66">
        <f>_xlfn.IFNA(VLOOKUP(A197,'TripleEMA Strategy'!$A$2:$B$1000,2,FALSE),0)</f>
        <v>0</v>
      </c>
      <c r="F197" s="66">
        <f>_xlfn.IFNA(VLOOKUP(A197,'TXFN0001 Strategy'!$A$1:$B$1000,2,FALSE),0)</f>
        <v>0</v>
      </c>
      <c r="G197" s="40">
        <f t="shared" si="6"/>
        <v>-5982.3339999999998</v>
      </c>
      <c r="H197" s="2">
        <f>VLOOKUP($A197,級距!$A:$K,9,FALSE)</f>
        <v>1</v>
      </c>
      <c r="I197" s="2">
        <f>VLOOKUP($A197,級距!$A:$K,10,FALSE)</f>
        <v>4</v>
      </c>
      <c r="J197" s="2">
        <f>VLOOKUP($A197,級距!$A:$K,11,FALSE)</f>
        <v>2</v>
      </c>
      <c r="K197" s="17">
        <f t="shared" si="7"/>
        <v>2</v>
      </c>
    </row>
    <row r="198" spans="1:11" x14ac:dyDescent="0.25">
      <c r="A198" s="32" t="s">
        <v>170</v>
      </c>
      <c r="B198" s="31">
        <f>_xlfn.IFNA(VLOOKUP(A198,'Trend Strategy'!$A$1:$B$1000,2,FALSE),0)</f>
        <v>-1090.58</v>
      </c>
      <c r="C198" s="31">
        <f>_xlfn.IFNA(VLOOKUP(A198,'ADX Strategy'!$A$2:$B$1000,2,FALSE),0)</f>
        <v>-9076.27</v>
      </c>
      <c r="D198" s="31">
        <f>_xlfn.IFNA(VLOOKUP(A198,'TXFN0002 Strategy'!$A$2:$B$1000,2,FALSE),0)</f>
        <v>-98313.54</v>
      </c>
      <c r="E198" s="66">
        <f>_xlfn.IFNA(VLOOKUP(A198,'TripleEMA Strategy'!$A$2:$B$1000,2,FALSE),0)</f>
        <v>-65694.94</v>
      </c>
      <c r="F198" s="66">
        <f>_xlfn.IFNA(VLOOKUP(A198,'TXFN0001 Strategy'!$A$1:$B$1000,2,FALSE),0)</f>
        <v>0</v>
      </c>
      <c r="G198" s="40">
        <f t="shared" si="6"/>
        <v>-34835.066000000006</v>
      </c>
      <c r="H198" s="2">
        <f>VLOOKUP($A198,級距!$A:$K,9,FALSE)</f>
        <v>4</v>
      </c>
      <c r="I198" s="2">
        <f>VLOOKUP($A198,級距!$A:$K,10,FALSE)</f>
        <v>4</v>
      </c>
      <c r="J198" s="2">
        <f>VLOOKUP($A198,級距!$A:$K,11,FALSE)</f>
        <v>2</v>
      </c>
      <c r="K198" s="17">
        <f t="shared" si="7"/>
        <v>2</v>
      </c>
    </row>
    <row r="199" spans="1:11" x14ac:dyDescent="0.25">
      <c r="A199" s="32" t="s">
        <v>171</v>
      </c>
      <c r="B199" s="31">
        <f>_xlfn.IFNA(VLOOKUP(A199,'Trend Strategy'!$A$1:$B$1000,2,FALSE),0)</f>
        <v>0</v>
      </c>
      <c r="C199" s="31">
        <f>_xlfn.IFNA(VLOOKUP(A199,'ADX Strategy'!$A$2:$B$1000,2,FALSE),0)</f>
        <v>0</v>
      </c>
      <c r="D199" s="31">
        <f>_xlfn.IFNA(VLOOKUP(A199,'TXFN0002 Strategy'!$A$2:$B$1000,2,FALSE),0)</f>
        <v>-44484.84</v>
      </c>
      <c r="E199" s="66">
        <f>_xlfn.IFNA(VLOOKUP(A199,'TripleEMA Strategy'!$A$2:$B$1000,2,FALSE),0)</f>
        <v>2161.75</v>
      </c>
      <c r="F199" s="66">
        <f>_xlfn.IFNA(VLOOKUP(A199,'TXFN0001 Strategy'!$A$1:$B$1000,2,FALSE),0)</f>
        <v>17835.79</v>
      </c>
      <c r="G199" s="40">
        <f t="shared" si="6"/>
        <v>-4897.4599999999991</v>
      </c>
      <c r="H199" s="2">
        <f>VLOOKUP($A199,級距!$A:$K,9,FALSE)</f>
        <v>4</v>
      </c>
      <c r="I199" s="2">
        <f>VLOOKUP($A199,級距!$A:$K,10,FALSE)</f>
        <v>3</v>
      </c>
      <c r="J199" s="2">
        <f>VLOOKUP($A199,級距!$A:$K,11,FALSE)</f>
        <v>2</v>
      </c>
      <c r="K199" s="17">
        <f t="shared" si="7"/>
        <v>2</v>
      </c>
    </row>
    <row r="200" spans="1:11" x14ac:dyDescent="0.25">
      <c r="A200" s="32" t="s">
        <v>172</v>
      </c>
      <c r="B200" s="31">
        <f>_xlfn.IFNA(VLOOKUP(A200,'Trend Strategy'!$A$1:$B$1000,2,FALSE),0)</f>
        <v>12406.38</v>
      </c>
      <c r="C200" s="31">
        <f>_xlfn.IFNA(VLOOKUP(A200,'ADX Strategy'!$A$2:$B$1000,2,FALSE),0)</f>
        <v>-72673.539999999994</v>
      </c>
      <c r="D200" s="31">
        <f>_xlfn.IFNA(VLOOKUP(A200,'TXFN0002 Strategy'!$A$2:$B$1000,2,FALSE),0)</f>
        <v>-99773.62</v>
      </c>
      <c r="E200" s="66">
        <f>_xlfn.IFNA(VLOOKUP(A200,'TripleEMA Strategy'!$A$2:$B$1000,2,FALSE),0)</f>
        <v>-106956.86</v>
      </c>
      <c r="F200" s="66">
        <f>_xlfn.IFNA(VLOOKUP(A200,'TXFN0001 Strategy'!$A$1:$B$1000,2,FALSE),0)</f>
        <v>0</v>
      </c>
      <c r="G200" s="40">
        <f t="shared" si="6"/>
        <v>-53399.528000000006</v>
      </c>
      <c r="H200" s="2">
        <f>VLOOKUP($A200,級距!$A:$K,9,FALSE)</f>
        <v>5</v>
      </c>
      <c r="I200" s="2">
        <f>VLOOKUP($A200,級距!$A:$K,10,FALSE)</f>
        <v>4</v>
      </c>
      <c r="J200" s="2">
        <f>VLOOKUP($A200,級距!$A:$K,11,FALSE)</f>
        <v>2</v>
      </c>
      <c r="K200" s="17">
        <f t="shared" si="7"/>
        <v>2</v>
      </c>
    </row>
    <row r="201" spans="1:11" x14ac:dyDescent="0.25">
      <c r="A201" s="32" t="s">
        <v>173</v>
      </c>
      <c r="B201" s="31">
        <f>_xlfn.IFNA(VLOOKUP(A201,'Trend Strategy'!$A$1:$B$1000,2,FALSE),0)</f>
        <v>-109947.73</v>
      </c>
      <c r="C201" s="31">
        <f>_xlfn.IFNA(VLOOKUP(A201,'ADX Strategy'!$A$2:$B$1000,2,FALSE),0)</f>
        <v>0</v>
      </c>
      <c r="D201" s="31">
        <f>_xlfn.IFNA(VLOOKUP(A201,'TXFN0002 Strategy'!$A$2:$B$1000,2,FALSE),0)</f>
        <v>70064.38</v>
      </c>
      <c r="E201" s="66">
        <f>_xlfn.IFNA(VLOOKUP(A201,'TripleEMA Strategy'!$A$2:$B$1000,2,FALSE),0)</f>
        <v>254666.47</v>
      </c>
      <c r="F201" s="66">
        <f>_xlfn.IFNA(VLOOKUP(A201,'TXFN0001 Strategy'!$A$1:$B$1000,2,FALSE),0)</f>
        <v>0</v>
      </c>
      <c r="G201" s="40">
        <f t="shared" si="6"/>
        <v>42956.623999999996</v>
      </c>
      <c r="H201" s="2">
        <f>VLOOKUP($A201,級距!$A:$K,9,FALSE)</f>
        <v>7</v>
      </c>
      <c r="I201" s="2">
        <f>VLOOKUP($A201,級距!$A:$K,10,FALSE)</f>
        <v>9</v>
      </c>
      <c r="J201" s="2">
        <f>VLOOKUP($A201,級距!$A:$K,11,FALSE)</f>
        <v>4</v>
      </c>
      <c r="K201" s="17">
        <f t="shared" si="7"/>
        <v>4</v>
      </c>
    </row>
    <row r="202" spans="1:11" x14ac:dyDescent="0.25">
      <c r="A202" s="32" t="s">
        <v>174</v>
      </c>
      <c r="B202" s="31">
        <f>_xlfn.IFNA(VLOOKUP(A202,'Trend Strategy'!$A$1:$B$1000,2,FALSE),0)</f>
        <v>256366.59</v>
      </c>
      <c r="C202" s="31">
        <f>_xlfn.IFNA(VLOOKUP(A202,'ADX Strategy'!$A$2:$B$1000,2,FALSE),0)</f>
        <v>6552.82</v>
      </c>
      <c r="D202" s="31">
        <f>_xlfn.IFNA(VLOOKUP(A202,'TXFN0002 Strategy'!$A$2:$B$1000,2,FALSE),0)</f>
        <v>114273.62</v>
      </c>
      <c r="E202" s="66">
        <f>_xlfn.IFNA(VLOOKUP(A202,'TripleEMA Strategy'!$A$2:$B$1000,2,FALSE),0)</f>
        <v>85102.15</v>
      </c>
      <c r="F202" s="66">
        <f>_xlfn.IFNA(VLOOKUP(A202,'TXFN0001 Strategy'!$A$1:$B$1000,2,FALSE),0)</f>
        <v>0</v>
      </c>
      <c r="G202" s="40">
        <f t="shared" si="6"/>
        <v>92459.035999999993</v>
      </c>
      <c r="H202" s="2">
        <f>VLOOKUP($A202,級距!$A:$K,9,FALSE)</f>
        <v>7</v>
      </c>
      <c r="I202" s="2">
        <f>VLOOKUP($A202,級距!$A:$K,10,FALSE)</f>
        <v>7</v>
      </c>
      <c r="J202" s="2">
        <f>VLOOKUP($A202,級距!$A:$K,11,FALSE)</f>
        <v>4</v>
      </c>
      <c r="K202" s="17">
        <f t="shared" si="7"/>
        <v>4</v>
      </c>
    </row>
    <row r="203" spans="1:11" x14ac:dyDescent="0.25">
      <c r="A203" s="32" t="s">
        <v>175</v>
      </c>
      <c r="B203" s="31">
        <f>_xlfn.IFNA(VLOOKUP(A203,'Trend Strategy'!$A$1:$B$1000,2,FALSE),0)</f>
        <v>-8021.95</v>
      </c>
      <c r="C203" s="31">
        <f>_xlfn.IFNA(VLOOKUP(A203,'ADX Strategy'!$A$2:$B$1000,2,FALSE),0)</f>
        <v>0</v>
      </c>
      <c r="D203" s="31">
        <f>_xlfn.IFNA(VLOOKUP(A203,'TXFN0002 Strategy'!$A$2:$B$1000,2,FALSE),0)</f>
        <v>0</v>
      </c>
      <c r="E203" s="66">
        <f>_xlfn.IFNA(VLOOKUP(A203,'TripleEMA Strategy'!$A$2:$B$1000,2,FALSE),0)</f>
        <v>0</v>
      </c>
      <c r="F203" s="66">
        <f>_xlfn.IFNA(VLOOKUP(A203,'TXFN0001 Strategy'!$A$1:$B$1000,2,FALSE),0)</f>
        <v>0</v>
      </c>
      <c r="G203" s="40">
        <f t="shared" si="6"/>
        <v>-1604.3899999999999</v>
      </c>
      <c r="H203" s="2">
        <f>VLOOKUP($A203,級距!$A:$K,9,FALSE)</f>
        <v>1</v>
      </c>
      <c r="I203" s="2">
        <f>VLOOKUP($A203,級距!$A:$K,10,FALSE)</f>
        <v>1</v>
      </c>
      <c r="J203" s="2">
        <f>VLOOKUP($A203,級距!$A:$K,11,FALSE)</f>
        <v>2</v>
      </c>
      <c r="K203" s="17">
        <f t="shared" si="7"/>
        <v>2</v>
      </c>
    </row>
    <row r="204" spans="1:11" x14ac:dyDescent="0.25">
      <c r="A204" s="32" t="s">
        <v>176</v>
      </c>
      <c r="B204" s="31">
        <f>_xlfn.IFNA(VLOOKUP(A204,'Trend Strategy'!$A$1:$B$1000,2,FALSE),0)</f>
        <v>-44816.160000000003</v>
      </c>
      <c r="C204" s="31">
        <f>_xlfn.IFNA(VLOOKUP(A204,'ADX Strategy'!$A$2:$B$1000,2,FALSE),0)</f>
        <v>0</v>
      </c>
      <c r="D204" s="31">
        <f>_xlfn.IFNA(VLOOKUP(A204,'TXFN0002 Strategy'!$A$2:$B$1000,2,FALSE),0)</f>
        <v>-14427.41</v>
      </c>
      <c r="E204" s="66">
        <f>_xlfn.IFNA(VLOOKUP(A204,'TripleEMA Strategy'!$A$2:$B$1000,2,FALSE),0)</f>
        <v>-12614.35</v>
      </c>
      <c r="F204" s="66">
        <f>_xlfn.IFNA(VLOOKUP(A204,'TXFN0001 Strategy'!$A$1:$B$1000,2,FALSE),0)</f>
        <v>0</v>
      </c>
      <c r="G204" s="40">
        <f t="shared" si="6"/>
        <v>-14371.584000000003</v>
      </c>
      <c r="H204" s="2">
        <f>VLOOKUP($A204,級距!$A:$K,9,FALSE)</f>
        <v>4</v>
      </c>
      <c r="I204" s="2">
        <f>VLOOKUP($A204,級距!$A:$K,10,FALSE)</f>
        <v>8</v>
      </c>
      <c r="J204" s="2">
        <f>VLOOKUP($A204,級距!$A:$K,11,FALSE)</f>
        <v>3</v>
      </c>
      <c r="K204" s="17">
        <f t="shared" si="7"/>
        <v>3</v>
      </c>
    </row>
    <row r="205" spans="1:11" x14ac:dyDescent="0.25">
      <c r="A205" s="32" t="s">
        <v>177</v>
      </c>
      <c r="B205" s="31">
        <f>_xlfn.IFNA(VLOOKUP(A205,'Trend Strategy'!$A$1:$B$1000,2,FALSE),0)</f>
        <v>-49560.1</v>
      </c>
      <c r="C205" s="31">
        <f>_xlfn.IFNA(VLOOKUP(A205,'ADX Strategy'!$A$2:$B$1000,2,FALSE),0)</f>
        <v>0</v>
      </c>
      <c r="D205" s="31">
        <f>_xlfn.IFNA(VLOOKUP(A205,'TXFN0002 Strategy'!$A$2:$B$1000,2,FALSE),0)</f>
        <v>30234.06</v>
      </c>
      <c r="E205" s="66">
        <f>_xlfn.IFNA(VLOOKUP(A205,'TripleEMA Strategy'!$A$2:$B$1000,2,FALSE),0)</f>
        <v>85265.02</v>
      </c>
      <c r="F205" s="66">
        <f>_xlfn.IFNA(VLOOKUP(A205,'TXFN0001 Strategy'!$A$1:$B$1000,2,FALSE),0)</f>
        <v>0</v>
      </c>
      <c r="G205" s="40">
        <f t="shared" si="6"/>
        <v>13187.796000000002</v>
      </c>
      <c r="H205" s="2">
        <f>VLOOKUP($A205,級距!$A:$K,9,FALSE)</f>
        <v>5</v>
      </c>
      <c r="I205" s="2">
        <f>VLOOKUP($A205,級距!$A:$K,10,FALSE)</f>
        <v>6</v>
      </c>
      <c r="J205" s="2">
        <f>VLOOKUP($A205,級距!$A:$K,11,FALSE)</f>
        <v>2</v>
      </c>
      <c r="K205" s="17">
        <f t="shared" si="7"/>
        <v>2</v>
      </c>
    </row>
    <row r="206" spans="1:11" x14ac:dyDescent="0.25">
      <c r="A206" s="32" t="s">
        <v>178</v>
      </c>
      <c r="B206" s="31">
        <f>_xlfn.IFNA(VLOOKUP(A206,'Trend Strategy'!$A$1:$B$1000,2,FALSE),0)</f>
        <v>22231.62</v>
      </c>
      <c r="C206" s="31">
        <f>_xlfn.IFNA(VLOOKUP(A206,'ADX Strategy'!$A$2:$B$1000,2,FALSE),0)</f>
        <v>31839.77</v>
      </c>
      <c r="D206" s="31">
        <f>_xlfn.IFNA(VLOOKUP(A206,'TXFN0002 Strategy'!$A$2:$B$1000,2,FALSE),0)</f>
        <v>-56085.43</v>
      </c>
      <c r="E206" s="66">
        <f>_xlfn.IFNA(VLOOKUP(A206,'TripleEMA Strategy'!$A$2:$B$1000,2,FALSE),0)</f>
        <v>-25762.82</v>
      </c>
      <c r="F206" s="66">
        <f>_xlfn.IFNA(VLOOKUP(A206,'TXFN0001 Strategy'!$A$1:$B$1000,2,FALSE),0)</f>
        <v>0</v>
      </c>
      <c r="G206" s="40">
        <f t="shared" si="6"/>
        <v>-5555.3720000000003</v>
      </c>
      <c r="H206" s="2">
        <f>VLOOKUP($A206,級距!$A:$K,9,FALSE)</f>
        <v>3</v>
      </c>
      <c r="I206" s="2">
        <f>VLOOKUP($A206,級距!$A:$K,10,FALSE)</f>
        <v>2</v>
      </c>
      <c r="J206" s="2">
        <f>VLOOKUP($A206,級距!$A:$K,11,FALSE)</f>
        <v>2</v>
      </c>
      <c r="K206" s="17">
        <f t="shared" si="7"/>
        <v>2</v>
      </c>
    </row>
    <row r="207" spans="1:11" x14ac:dyDescent="0.25">
      <c r="A207" s="32" t="s">
        <v>179</v>
      </c>
      <c r="B207" s="31">
        <f>_xlfn.IFNA(VLOOKUP(A207,'Trend Strategy'!$A$1:$B$1000,2,FALSE),0)</f>
        <v>-10360.19</v>
      </c>
      <c r="C207" s="31">
        <f>_xlfn.IFNA(VLOOKUP(A207,'ADX Strategy'!$A$2:$B$1000,2,FALSE),0)</f>
        <v>0</v>
      </c>
      <c r="D207" s="31">
        <f>_xlfn.IFNA(VLOOKUP(A207,'TXFN0002 Strategy'!$A$2:$B$1000,2,FALSE),0)</f>
        <v>0</v>
      </c>
      <c r="E207" s="66">
        <f>_xlfn.IFNA(VLOOKUP(A207,'TripleEMA Strategy'!$A$2:$B$1000,2,FALSE),0)</f>
        <v>-14374.97</v>
      </c>
      <c r="F207" s="66">
        <f>_xlfn.IFNA(VLOOKUP(A207,'TXFN0001 Strategy'!$A$1:$B$1000,2,FALSE),0)</f>
        <v>-23077.759999999998</v>
      </c>
      <c r="G207" s="40">
        <f t="shared" si="6"/>
        <v>-9562.5839999999989</v>
      </c>
      <c r="H207" s="2">
        <f>VLOOKUP($A207,級距!$A:$K,9,FALSE)</f>
        <v>1</v>
      </c>
      <c r="I207" s="2">
        <f>VLOOKUP($A207,級距!$A:$K,10,FALSE)</f>
        <v>4</v>
      </c>
      <c r="J207" s="2">
        <f>VLOOKUP($A207,級距!$A:$K,11,FALSE)</f>
        <v>2</v>
      </c>
      <c r="K207" s="17">
        <f t="shared" si="7"/>
        <v>2</v>
      </c>
    </row>
    <row r="208" spans="1:11" x14ac:dyDescent="0.25">
      <c r="A208" s="32" t="s">
        <v>180</v>
      </c>
      <c r="B208" s="31">
        <f>_xlfn.IFNA(VLOOKUP(A208,'Trend Strategy'!$A$1:$B$1000,2,FALSE),0)</f>
        <v>0</v>
      </c>
      <c r="C208" s="31">
        <f>_xlfn.IFNA(VLOOKUP(A208,'ADX Strategy'!$A$2:$B$1000,2,FALSE),0)</f>
        <v>16213.44</v>
      </c>
      <c r="D208" s="31">
        <f>_xlfn.IFNA(VLOOKUP(A208,'TXFN0002 Strategy'!$A$2:$B$1000,2,FALSE),0)</f>
        <v>0</v>
      </c>
      <c r="E208" s="66">
        <f>_xlfn.IFNA(VLOOKUP(A208,'TripleEMA Strategy'!$A$2:$B$1000,2,FALSE),0)</f>
        <v>26447.59</v>
      </c>
      <c r="F208" s="66">
        <f>_xlfn.IFNA(VLOOKUP(A208,'TXFN0001 Strategy'!$A$1:$B$1000,2,FALSE),0)</f>
        <v>38515.519999999997</v>
      </c>
      <c r="G208" s="40">
        <f t="shared" si="6"/>
        <v>16235.309999999998</v>
      </c>
      <c r="H208" s="2">
        <f>VLOOKUP($A208,級距!$A:$K,9,FALSE)</f>
        <v>4</v>
      </c>
      <c r="I208" s="2">
        <f>VLOOKUP($A208,級距!$A:$K,10,FALSE)</f>
        <v>8</v>
      </c>
      <c r="J208" s="2">
        <f>VLOOKUP($A208,級距!$A:$K,11,FALSE)</f>
        <v>3</v>
      </c>
      <c r="K208" s="17">
        <f t="shared" si="7"/>
        <v>3</v>
      </c>
    </row>
    <row r="209" spans="1:11" x14ac:dyDescent="0.25">
      <c r="A209" s="32" t="s">
        <v>181</v>
      </c>
      <c r="B209" s="31">
        <f>_xlfn.IFNA(VLOOKUP(A209,'Trend Strategy'!$A$1:$B$1000,2,FALSE),0)</f>
        <v>168307.24</v>
      </c>
      <c r="C209" s="31">
        <f>_xlfn.IFNA(VLOOKUP(A209,'ADX Strategy'!$A$2:$B$1000,2,FALSE),0)</f>
        <v>36026.47</v>
      </c>
      <c r="D209" s="31">
        <f>_xlfn.IFNA(VLOOKUP(A209,'TXFN0002 Strategy'!$A$2:$B$1000,2,FALSE),0)</f>
        <v>39272.14</v>
      </c>
      <c r="E209" s="66">
        <f>_xlfn.IFNA(VLOOKUP(A209,'TripleEMA Strategy'!$A$2:$B$1000,2,FALSE),0)</f>
        <v>83853.42</v>
      </c>
      <c r="F209" s="66">
        <f>_xlfn.IFNA(VLOOKUP(A209,'TXFN0001 Strategy'!$A$1:$B$1000,2,FALSE),0)</f>
        <v>0</v>
      </c>
      <c r="G209" s="40">
        <f t="shared" si="6"/>
        <v>65491.853999999992</v>
      </c>
      <c r="H209" s="2">
        <f>VLOOKUP($A209,級距!$A:$K,9,FALSE)</f>
        <v>10</v>
      </c>
      <c r="I209" s="2">
        <f>VLOOKUP($A209,級距!$A:$K,10,FALSE)</f>
        <v>9</v>
      </c>
      <c r="J209" s="2">
        <f>VLOOKUP($A209,級距!$A:$K,11,FALSE)</f>
        <v>4</v>
      </c>
      <c r="K209" s="17">
        <f t="shared" si="7"/>
        <v>4</v>
      </c>
    </row>
    <row r="210" spans="1:11" x14ac:dyDescent="0.25">
      <c r="A210" s="32" t="s">
        <v>182</v>
      </c>
      <c r="B210" s="31">
        <f>_xlfn.IFNA(VLOOKUP(A210,'Trend Strategy'!$A$1:$B$1000,2,FALSE),0)</f>
        <v>12106.43</v>
      </c>
      <c r="C210" s="31">
        <f>_xlfn.IFNA(VLOOKUP(A210,'ADX Strategy'!$A$2:$B$1000,2,FALSE),0)</f>
        <v>-132024.54999999999</v>
      </c>
      <c r="D210" s="31">
        <f>_xlfn.IFNA(VLOOKUP(A210,'TXFN0002 Strategy'!$A$2:$B$1000,2,FALSE),0)</f>
        <v>-97675.98</v>
      </c>
      <c r="E210" s="66">
        <f>_xlfn.IFNA(VLOOKUP(A210,'TripleEMA Strategy'!$A$2:$B$1000,2,FALSE),0)</f>
        <v>-106650.14</v>
      </c>
      <c r="F210" s="66">
        <f>_xlfn.IFNA(VLOOKUP(A210,'TXFN0001 Strategy'!$A$1:$B$1000,2,FALSE),0)</f>
        <v>0</v>
      </c>
      <c r="G210" s="40">
        <f t="shared" si="6"/>
        <v>-64848.847999999998</v>
      </c>
      <c r="H210" s="2">
        <f>VLOOKUP($A210,級距!$A:$K,9,FALSE)</f>
        <v>9</v>
      </c>
      <c r="I210" s="2">
        <f>VLOOKUP($A210,級距!$A:$K,10,FALSE)</f>
        <v>7</v>
      </c>
      <c r="J210" s="2">
        <f>VLOOKUP($A210,級距!$A:$K,11,FALSE)</f>
        <v>4</v>
      </c>
      <c r="K210" s="17">
        <f t="shared" si="7"/>
        <v>4</v>
      </c>
    </row>
    <row r="211" spans="1:11" x14ac:dyDescent="0.25">
      <c r="A211" s="32" t="s">
        <v>183</v>
      </c>
      <c r="B211" s="31">
        <f>_xlfn.IFNA(VLOOKUP(A211,'Trend Strategy'!$A$1:$B$1000,2,FALSE),0)</f>
        <v>-27825.25</v>
      </c>
      <c r="C211" s="31">
        <f>_xlfn.IFNA(VLOOKUP(A211,'ADX Strategy'!$A$2:$B$1000,2,FALSE),0)</f>
        <v>0</v>
      </c>
      <c r="D211" s="31">
        <f>_xlfn.IFNA(VLOOKUP(A211,'TXFN0002 Strategy'!$A$2:$B$1000,2,FALSE),0)</f>
        <v>54674.06</v>
      </c>
      <c r="E211" s="66">
        <f>_xlfn.IFNA(VLOOKUP(A211,'TripleEMA Strategy'!$A$2:$B$1000,2,FALSE),0)</f>
        <v>-51538.39</v>
      </c>
      <c r="F211" s="66">
        <f>_xlfn.IFNA(VLOOKUP(A211,'TXFN0001 Strategy'!$A$1:$B$1000,2,FALSE),0)</f>
        <v>0</v>
      </c>
      <c r="G211" s="40">
        <f t="shared" si="6"/>
        <v>-4937.9160000000002</v>
      </c>
      <c r="H211" s="2">
        <f>VLOOKUP($A211,級距!$A:$K,9,FALSE)</f>
        <v>5</v>
      </c>
      <c r="I211" s="2">
        <f>VLOOKUP($A211,級距!$A:$K,10,FALSE)</f>
        <v>9</v>
      </c>
      <c r="J211" s="2">
        <f>VLOOKUP($A211,級距!$A:$K,11,FALSE)</f>
        <v>3</v>
      </c>
      <c r="K211" s="17">
        <f t="shared" si="7"/>
        <v>3</v>
      </c>
    </row>
    <row r="212" spans="1:11" x14ac:dyDescent="0.25">
      <c r="A212" s="32" t="s">
        <v>184</v>
      </c>
      <c r="B212" s="31">
        <f>_xlfn.IFNA(VLOOKUP(A212,'Trend Strategy'!$A$1:$B$1000,2,FALSE),0)</f>
        <v>14070.96</v>
      </c>
      <c r="C212" s="31">
        <f>_xlfn.IFNA(VLOOKUP(A212,'ADX Strategy'!$A$2:$B$1000,2,FALSE),0)</f>
        <v>646.85</v>
      </c>
      <c r="D212" s="31">
        <f>_xlfn.IFNA(VLOOKUP(A212,'TXFN0002 Strategy'!$A$2:$B$1000,2,FALSE),0)</f>
        <v>0</v>
      </c>
      <c r="E212" s="66">
        <f>_xlfn.IFNA(VLOOKUP(A212,'TripleEMA Strategy'!$A$2:$B$1000,2,FALSE),0)</f>
        <v>-22145.66</v>
      </c>
      <c r="F212" s="66">
        <f>_xlfn.IFNA(VLOOKUP(A212,'TXFN0001 Strategy'!$A$1:$B$1000,2,FALSE),0)</f>
        <v>0</v>
      </c>
      <c r="G212" s="40">
        <f t="shared" si="6"/>
        <v>-1485.5700000000002</v>
      </c>
      <c r="H212" s="2">
        <f>VLOOKUP($A212,級距!$A:$K,9,FALSE)</f>
        <v>4</v>
      </c>
      <c r="I212" s="2">
        <f>VLOOKUP($A212,級距!$A:$K,10,FALSE)</f>
        <v>2</v>
      </c>
      <c r="J212" s="2">
        <f>VLOOKUP($A212,級距!$A:$K,11,FALSE)</f>
        <v>2</v>
      </c>
      <c r="K212" s="17">
        <f t="shared" si="7"/>
        <v>2</v>
      </c>
    </row>
    <row r="213" spans="1:11" x14ac:dyDescent="0.25">
      <c r="A213" s="32" t="s">
        <v>185</v>
      </c>
      <c r="B213" s="31">
        <f>_xlfn.IFNA(VLOOKUP(A213,'Trend Strategy'!$A$1:$B$1000,2,FALSE),0)</f>
        <v>0</v>
      </c>
      <c r="C213" s="31">
        <f>_xlfn.IFNA(VLOOKUP(A213,'ADX Strategy'!$A$2:$B$1000,2,FALSE),0)</f>
        <v>0</v>
      </c>
      <c r="D213" s="31">
        <f>_xlfn.IFNA(VLOOKUP(A213,'TXFN0002 Strategy'!$A$2:$B$1000,2,FALSE),0)</f>
        <v>0</v>
      </c>
      <c r="E213" s="66">
        <f>_xlfn.IFNA(VLOOKUP(A213,'TripleEMA Strategy'!$A$2:$B$1000,2,FALSE),0)</f>
        <v>142116.24</v>
      </c>
      <c r="F213" s="66">
        <f>_xlfn.IFNA(VLOOKUP(A213,'TXFN0001 Strategy'!$A$1:$B$1000,2,FALSE),0)</f>
        <v>0</v>
      </c>
      <c r="G213" s="40">
        <f t="shared" si="6"/>
        <v>28423.248</v>
      </c>
      <c r="H213" s="2">
        <f>VLOOKUP($A213,級距!$A:$K,9,FALSE)</f>
        <v>4</v>
      </c>
      <c r="I213" s="2">
        <f>VLOOKUP($A213,級距!$A:$K,10,FALSE)</f>
        <v>4</v>
      </c>
      <c r="J213" s="2">
        <f>VLOOKUP($A213,級距!$A:$K,11,FALSE)</f>
        <v>2</v>
      </c>
      <c r="K213" s="17">
        <f t="shared" si="7"/>
        <v>2</v>
      </c>
    </row>
    <row r="214" spans="1:11" x14ac:dyDescent="0.25">
      <c r="A214" s="32" t="s">
        <v>186</v>
      </c>
      <c r="B214" s="31">
        <f>_xlfn.IFNA(VLOOKUP(A214,'Trend Strategy'!$A$1:$B$1000,2,FALSE),0)</f>
        <v>0</v>
      </c>
      <c r="C214" s="31">
        <f>_xlfn.IFNA(VLOOKUP(A214,'ADX Strategy'!$A$2:$B$1000,2,FALSE),0)</f>
        <v>0</v>
      </c>
      <c r="D214" s="31">
        <f>_xlfn.IFNA(VLOOKUP(A214,'TXFN0002 Strategy'!$A$2:$B$1000,2,FALSE),0)</f>
        <v>80127.75</v>
      </c>
      <c r="E214" s="66">
        <f>_xlfn.IFNA(VLOOKUP(A214,'TripleEMA Strategy'!$A$2:$B$1000,2,FALSE),0)</f>
        <v>64346.64</v>
      </c>
      <c r="F214" s="66">
        <f>_xlfn.IFNA(VLOOKUP(A214,'TXFN0001 Strategy'!$A$1:$B$1000,2,FALSE),0)</f>
        <v>209485.31</v>
      </c>
      <c r="G214" s="40">
        <f t="shared" si="6"/>
        <v>70791.94</v>
      </c>
      <c r="H214" s="2">
        <f>VLOOKUP($A214,級距!$A:$K,9,FALSE)</f>
        <v>10</v>
      </c>
      <c r="I214" s="2">
        <f>VLOOKUP($A214,級距!$A:$K,10,FALSE)</f>
        <v>6</v>
      </c>
      <c r="J214" s="2">
        <f>VLOOKUP($A214,級距!$A:$K,11,FALSE)</f>
        <v>1</v>
      </c>
      <c r="K214" s="17">
        <f t="shared" si="7"/>
        <v>1</v>
      </c>
    </row>
    <row r="215" spans="1:11" x14ac:dyDescent="0.25">
      <c r="A215" s="32" t="s">
        <v>187</v>
      </c>
      <c r="B215" s="31">
        <f>_xlfn.IFNA(VLOOKUP(A215,'Trend Strategy'!$A$1:$B$1000,2,FALSE),0)</f>
        <v>0</v>
      </c>
      <c r="C215" s="31">
        <f>_xlfn.IFNA(VLOOKUP(A215,'ADX Strategy'!$A$2:$B$1000,2,FALSE),0)</f>
        <v>2522.09</v>
      </c>
      <c r="D215" s="31">
        <f>_xlfn.IFNA(VLOOKUP(A215,'TXFN0002 Strategy'!$A$2:$B$1000,2,FALSE),0)</f>
        <v>-11436.5</v>
      </c>
      <c r="E215" s="66">
        <f>_xlfn.IFNA(VLOOKUP(A215,'TripleEMA Strategy'!$A$2:$B$1000,2,FALSE),0)</f>
        <v>0</v>
      </c>
      <c r="F215" s="66">
        <f>_xlfn.IFNA(VLOOKUP(A215,'TXFN0001 Strategy'!$A$1:$B$1000,2,FALSE),0)</f>
        <v>0</v>
      </c>
      <c r="G215" s="40">
        <f t="shared" si="6"/>
        <v>-1782.8820000000001</v>
      </c>
      <c r="H215" s="2">
        <f>VLOOKUP($A215,級距!$A:$K,9,FALSE)</f>
        <v>7</v>
      </c>
      <c r="I215" s="2">
        <f>VLOOKUP($A215,級距!$A:$K,10,FALSE)</f>
        <v>9</v>
      </c>
      <c r="J215" s="2">
        <f>VLOOKUP($A215,級距!$A:$K,11,FALSE)</f>
        <v>4</v>
      </c>
      <c r="K215" s="17">
        <f t="shared" si="7"/>
        <v>4</v>
      </c>
    </row>
    <row r="216" spans="1:11" x14ac:dyDescent="0.25">
      <c r="A216" s="32" t="s">
        <v>188</v>
      </c>
      <c r="B216" s="31">
        <f>_xlfn.IFNA(VLOOKUP(A216,'Trend Strategy'!$A$1:$B$1000,2,FALSE),0)</f>
        <v>29382.43</v>
      </c>
      <c r="C216" s="31">
        <f>_xlfn.IFNA(VLOOKUP(A216,'ADX Strategy'!$A$2:$B$1000,2,FALSE),0)</f>
        <v>0</v>
      </c>
      <c r="D216" s="31">
        <f>_xlfn.IFNA(VLOOKUP(A216,'TXFN0002 Strategy'!$A$2:$B$1000,2,FALSE),0)</f>
        <v>48020.21</v>
      </c>
      <c r="E216" s="66">
        <f>_xlfn.IFNA(VLOOKUP(A216,'TripleEMA Strategy'!$A$2:$B$1000,2,FALSE),0)</f>
        <v>362668.39</v>
      </c>
      <c r="F216" s="66">
        <f>_xlfn.IFNA(VLOOKUP(A216,'TXFN0001 Strategy'!$A$1:$B$1000,2,FALSE),0)</f>
        <v>91766.58</v>
      </c>
      <c r="G216" s="40">
        <f t="shared" si="6"/>
        <v>106367.522</v>
      </c>
      <c r="H216" s="2">
        <f>VLOOKUP($A216,級距!$A:$K,9,FALSE)</f>
        <v>6</v>
      </c>
      <c r="I216" s="2">
        <f>VLOOKUP($A216,級距!$A:$K,10,FALSE)</f>
        <v>10</v>
      </c>
      <c r="J216" s="2">
        <f>VLOOKUP($A216,級距!$A:$K,11,FALSE)</f>
        <v>4</v>
      </c>
      <c r="K216" s="17">
        <f t="shared" si="7"/>
        <v>4</v>
      </c>
    </row>
    <row r="217" spans="1:11" x14ac:dyDescent="0.25">
      <c r="A217" s="32" t="s">
        <v>189</v>
      </c>
      <c r="B217" s="31">
        <f>_xlfn.IFNA(VLOOKUP(A217,'Trend Strategy'!$A$1:$B$1000,2,FALSE),0)</f>
        <v>75429.41</v>
      </c>
      <c r="C217" s="31">
        <f>_xlfn.IFNA(VLOOKUP(A217,'ADX Strategy'!$A$2:$B$1000,2,FALSE),0)</f>
        <v>71175.78</v>
      </c>
      <c r="D217" s="31">
        <f>_xlfn.IFNA(VLOOKUP(A217,'TXFN0002 Strategy'!$A$2:$B$1000,2,FALSE),0)</f>
        <v>45571.31</v>
      </c>
      <c r="E217" s="66">
        <f>_xlfn.IFNA(VLOOKUP(A217,'TripleEMA Strategy'!$A$2:$B$1000,2,FALSE),0)</f>
        <v>141510.19</v>
      </c>
      <c r="F217" s="66">
        <f>_xlfn.IFNA(VLOOKUP(A217,'TXFN0001 Strategy'!$A$1:$B$1000,2,FALSE),0)</f>
        <v>101177.22</v>
      </c>
      <c r="G217" s="40">
        <f t="shared" si="6"/>
        <v>86972.782000000007</v>
      </c>
      <c r="H217" s="2">
        <f>VLOOKUP($A217,級距!$A:$K,9,FALSE)</f>
        <v>7</v>
      </c>
      <c r="I217" s="2">
        <f>VLOOKUP($A217,級距!$A:$K,10,FALSE)</f>
        <v>6</v>
      </c>
      <c r="J217" s="2">
        <f>VLOOKUP($A217,級距!$A:$K,11,FALSE)</f>
        <v>1</v>
      </c>
      <c r="K217" s="17">
        <f t="shared" si="7"/>
        <v>1</v>
      </c>
    </row>
    <row r="218" spans="1:11" x14ac:dyDescent="0.25">
      <c r="A218" s="32" t="s">
        <v>190</v>
      </c>
      <c r="B218" s="31">
        <f>_xlfn.IFNA(VLOOKUP(A218,'Trend Strategy'!$A$1:$B$1000,2,FALSE),0)</f>
        <v>-17147.330000000002</v>
      </c>
      <c r="C218" s="31">
        <f>_xlfn.IFNA(VLOOKUP(A218,'ADX Strategy'!$A$2:$B$1000,2,FALSE),0)</f>
        <v>0</v>
      </c>
      <c r="D218" s="31">
        <f>_xlfn.IFNA(VLOOKUP(A218,'TXFN0002 Strategy'!$A$2:$B$1000,2,FALSE),0)</f>
        <v>-99006.77</v>
      </c>
      <c r="E218" s="66">
        <f>_xlfn.IFNA(VLOOKUP(A218,'TripleEMA Strategy'!$A$2:$B$1000,2,FALSE),0)</f>
        <v>0</v>
      </c>
      <c r="F218" s="66">
        <f>_xlfn.IFNA(VLOOKUP(A218,'TXFN0001 Strategy'!$A$1:$B$1000,2,FALSE),0)</f>
        <v>-22347.279999999999</v>
      </c>
      <c r="G218" s="40">
        <f t="shared" si="6"/>
        <v>-27700.276000000002</v>
      </c>
      <c r="H218" s="2">
        <f>VLOOKUP($A218,級距!$A:$K,9,FALSE)</f>
        <v>6</v>
      </c>
      <c r="I218" s="2">
        <f>VLOOKUP($A218,級距!$A:$K,10,FALSE)</f>
        <v>2</v>
      </c>
      <c r="J218" s="2">
        <f>VLOOKUP($A218,級距!$A:$K,11,FALSE)</f>
        <v>1</v>
      </c>
      <c r="K218" s="17">
        <f t="shared" si="7"/>
        <v>1</v>
      </c>
    </row>
    <row r="219" spans="1:11" x14ac:dyDescent="0.25">
      <c r="A219" s="32" t="s">
        <v>191</v>
      </c>
      <c r="B219" s="31">
        <f>_xlfn.IFNA(VLOOKUP(A219,'Trend Strategy'!$A$1:$B$1000,2,FALSE),0)</f>
        <v>0</v>
      </c>
      <c r="C219" s="31">
        <f>_xlfn.IFNA(VLOOKUP(A219,'ADX Strategy'!$A$2:$B$1000,2,FALSE),0)</f>
        <v>0</v>
      </c>
      <c r="D219" s="31">
        <f>_xlfn.IFNA(VLOOKUP(A219,'TXFN0002 Strategy'!$A$2:$B$1000,2,FALSE),0)</f>
        <v>0</v>
      </c>
      <c r="E219" s="66">
        <f>_xlfn.IFNA(VLOOKUP(A219,'TripleEMA Strategy'!$A$2:$B$1000,2,FALSE),0)</f>
        <v>0</v>
      </c>
      <c r="F219" s="66">
        <f>_xlfn.IFNA(VLOOKUP(A219,'TXFN0001 Strategy'!$A$1:$B$1000,2,FALSE),0)</f>
        <v>0</v>
      </c>
      <c r="G219" s="40">
        <f t="shared" si="6"/>
        <v>0</v>
      </c>
      <c r="H219" s="2">
        <f>VLOOKUP($A219,級距!$A:$K,9,FALSE)</f>
        <v>10</v>
      </c>
      <c r="I219" s="2">
        <f>VLOOKUP($A219,級距!$A:$K,10,FALSE)</f>
        <v>8</v>
      </c>
      <c r="J219" s="2">
        <f>VLOOKUP($A219,級距!$A:$K,11,FALSE)</f>
        <v>4</v>
      </c>
      <c r="K219" s="17">
        <f t="shared" si="7"/>
        <v>4</v>
      </c>
    </row>
    <row r="220" spans="1:11" x14ac:dyDescent="0.25">
      <c r="A220" s="32" t="s">
        <v>192</v>
      </c>
      <c r="B220" s="31">
        <f>_xlfn.IFNA(VLOOKUP(A220,'Trend Strategy'!$A$1:$B$1000,2,FALSE),0)</f>
        <v>52152.13</v>
      </c>
      <c r="C220" s="31">
        <f>_xlfn.IFNA(VLOOKUP(A220,'ADX Strategy'!$A$2:$B$1000,2,FALSE),0)</f>
        <v>0</v>
      </c>
      <c r="D220" s="31">
        <f>_xlfn.IFNA(VLOOKUP(A220,'TXFN0002 Strategy'!$A$2:$B$1000,2,FALSE),0)</f>
        <v>89838.03</v>
      </c>
      <c r="E220" s="66">
        <f>_xlfn.IFNA(VLOOKUP(A220,'TripleEMA Strategy'!$A$2:$B$1000,2,FALSE),0)</f>
        <v>-103087.85</v>
      </c>
      <c r="F220" s="66">
        <f>_xlfn.IFNA(VLOOKUP(A220,'TXFN0001 Strategy'!$A$1:$B$1000,2,FALSE),0)</f>
        <v>0</v>
      </c>
      <c r="G220" s="40">
        <f t="shared" si="6"/>
        <v>7780.4619999999995</v>
      </c>
      <c r="H220" s="2">
        <f>VLOOKUP($A220,級距!$A:$K,9,FALSE)</f>
        <v>7</v>
      </c>
      <c r="I220" s="2">
        <f>VLOOKUP($A220,級距!$A:$K,10,FALSE)</f>
        <v>6</v>
      </c>
      <c r="J220" s="2">
        <f>VLOOKUP($A220,級距!$A:$K,11,FALSE)</f>
        <v>1</v>
      </c>
      <c r="K220" s="17">
        <f t="shared" si="7"/>
        <v>1</v>
      </c>
    </row>
    <row r="221" spans="1:11" x14ac:dyDescent="0.25">
      <c r="A221" s="32" t="s">
        <v>193</v>
      </c>
      <c r="B221" s="31">
        <f>_xlfn.IFNA(VLOOKUP(A221,'Trend Strategy'!$A$1:$B$1000,2,FALSE),0)</f>
        <v>-34229.25</v>
      </c>
      <c r="C221" s="31">
        <f>_xlfn.IFNA(VLOOKUP(A221,'ADX Strategy'!$A$2:$B$1000,2,FALSE),0)</f>
        <v>0</v>
      </c>
      <c r="D221" s="31">
        <f>_xlfn.IFNA(VLOOKUP(A221,'TXFN0002 Strategy'!$A$2:$B$1000,2,FALSE),0)</f>
        <v>-63697.46</v>
      </c>
      <c r="E221" s="66">
        <f>_xlfn.IFNA(VLOOKUP(A221,'TripleEMA Strategy'!$A$2:$B$1000,2,FALSE),0)</f>
        <v>0</v>
      </c>
      <c r="F221" s="66">
        <f>_xlfn.IFNA(VLOOKUP(A221,'TXFN0001 Strategy'!$A$1:$B$1000,2,FALSE),0)</f>
        <v>10986.26</v>
      </c>
      <c r="G221" s="40">
        <f t="shared" si="6"/>
        <v>-17388.09</v>
      </c>
      <c r="H221" s="2">
        <f>VLOOKUP($A221,級距!$A:$K,9,FALSE)</f>
        <v>4</v>
      </c>
      <c r="I221" s="2">
        <f>VLOOKUP($A221,級距!$A:$K,10,FALSE)</f>
        <v>1</v>
      </c>
      <c r="J221" s="2">
        <f>VLOOKUP($A221,級距!$A:$K,11,FALSE)</f>
        <v>2</v>
      </c>
      <c r="K221" s="17">
        <f t="shared" si="7"/>
        <v>2</v>
      </c>
    </row>
    <row r="222" spans="1:11" x14ac:dyDescent="0.25">
      <c r="A222" s="32" t="s">
        <v>194</v>
      </c>
      <c r="B222" s="31">
        <f>_xlfn.IFNA(VLOOKUP(A222,'Trend Strategy'!$A$1:$B$1000,2,FALSE),0)</f>
        <v>100549.46</v>
      </c>
      <c r="C222" s="31">
        <f>_xlfn.IFNA(VLOOKUP(A222,'ADX Strategy'!$A$2:$B$1000,2,FALSE),0)</f>
        <v>28477.98</v>
      </c>
      <c r="D222" s="31">
        <f>_xlfn.IFNA(VLOOKUP(A222,'TXFN0002 Strategy'!$A$2:$B$1000,2,FALSE),0)</f>
        <v>60686.53</v>
      </c>
      <c r="E222" s="66">
        <f>_xlfn.IFNA(VLOOKUP(A222,'TripleEMA Strategy'!$A$2:$B$1000,2,FALSE),0)</f>
        <v>96256.74</v>
      </c>
      <c r="F222" s="66">
        <f>_xlfn.IFNA(VLOOKUP(A222,'TXFN0001 Strategy'!$A$1:$B$1000,2,FALSE),0)</f>
        <v>0</v>
      </c>
      <c r="G222" s="40">
        <f t="shared" si="6"/>
        <v>57194.142000000007</v>
      </c>
      <c r="H222" s="2">
        <f>VLOOKUP($A222,級距!$A:$K,9,FALSE)</f>
        <v>9</v>
      </c>
      <c r="I222" s="2">
        <f>VLOOKUP($A222,級距!$A:$K,10,FALSE)</f>
        <v>7</v>
      </c>
      <c r="J222" s="2">
        <f>VLOOKUP($A222,級距!$A:$K,11,FALSE)</f>
        <v>4</v>
      </c>
      <c r="K222" s="17">
        <f t="shared" si="7"/>
        <v>4</v>
      </c>
    </row>
    <row r="223" spans="1:11" x14ac:dyDescent="0.25">
      <c r="A223" s="32" t="s">
        <v>195</v>
      </c>
      <c r="B223" s="31">
        <f>_xlfn.IFNA(VLOOKUP(A223,'Trend Strategy'!$A$1:$B$1000,2,FALSE),0)</f>
        <v>0</v>
      </c>
      <c r="C223" s="31">
        <f>_xlfn.IFNA(VLOOKUP(A223,'ADX Strategy'!$A$2:$B$1000,2,FALSE),0)</f>
        <v>56757.9</v>
      </c>
      <c r="D223" s="31">
        <f>_xlfn.IFNA(VLOOKUP(A223,'TXFN0002 Strategy'!$A$2:$B$1000,2,FALSE),0)</f>
        <v>85236.98</v>
      </c>
      <c r="E223" s="66">
        <f>_xlfn.IFNA(VLOOKUP(A223,'TripleEMA Strategy'!$A$2:$B$1000,2,FALSE),0)</f>
        <v>0</v>
      </c>
      <c r="F223" s="66">
        <f>_xlfn.IFNA(VLOOKUP(A223,'TXFN0001 Strategy'!$A$1:$B$1000,2,FALSE),0)</f>
        <v>0</v>
      </c>
      <c r="G223" s="40">
        <f t="shared" si="6"/>
        <v>28398.976000000002</v>
      </c>
      <c r="H223" s="2">
        <f>VLOOKUP($A223,級距!$A:$K,9,FALSE)</f>
        <v>8</v>
      </c>
      <c r="I223" s="2">
        <f>VLOOKUP($A223,級距!$A:$K,10,FALSE)</f>
        <v>10</v>
      </c>
      <c r="J223" s="2">
        <f>VLOOKUP($A223,級距!$A:$K,11,FALSE)</f>
        <v>4</v>
      </c>
      <c r="K223" s="17">
        <f t="shared" si="7"/>
        <v>4</v>
      </c>
    </row>
    <row r="224" spans="1:11" x14ac:dyDescent="0.25">
      <c r="A224" s="32" t="s">
        <v>196</v>
      </c>
      <c r="B224" s="31">
        <f>_xlfn.IFNA(VLOOKUP(A224,'Trend Strategy'!$A$1:$B$1000,2,FALSE),0)</f>
        <v>0</v>
      </c>
      <c r="C224" s="31">
        <f>_xlfn.IFNA(VLOOKUP(A224,'ADX Strategy'!$A$2:$B$1000,2,FALSE),0)</f>
        <v>0</v>
      </c>
      <c r="D224" s="31">
        <f>_xlfn.IFNA(VLOOKUP(A224,'TXFN0002 Strategy'!$A$2:$B$1000,2,FALSE),0)</f>
        <v>-123559.58</v>
      </c>
      <c r="E224" s="66">
        <f>_xlfn.IFNA(VLOOKUP(A224,'TripleEMA Strategy'!$A$2:$B$1000,2,FALSE),0)</f>
        <v>-106159.51</v>
      </c>
      <c r="F224" s="66">
        <f>_xlfn.IFNA(VLOOKUP(A224,'TXFN0001 Strategy'!$A$1:$B$1000,2,FALSE),0)</f>
        <v>0</v>
      </c>
      <c r="G224" s="40">
        <f t="shared" si="6"/>
        <v>-45943.817999999999</v>
      </c>
      <c r="H224" s="2">
        <f>VLOOKUP($A224,級距!$A:$K,9,FALSE)</f>
        <v>4</v>
      </c>
      <c r="I224" s="2">
        <f>VLOOKUP($A224,級距!$A:$K,10,FALSE)</f>
        <v>3</v>
      </c>
      <c r="J224" s="2">
        <f>VLOOKUP($A224,級距!$A:$K,11,FALSE)</f>
        <v>2</v>
      </c>
      <c r="K224" s="17">
        <f t="shared" si="7"/>
        <v>2</v>
      </c>
    </row>
    <row r="225" spans="1:11" x14ac:dyDescent="0.25">
      <c r="A225" s="32" t="s">
        <v>197</v>
      </c>
      <c r="B225" s="31">
        <f>_xlfn.IFNA(VLOOKUP(A225,'Trend Strategy'!$A$1:$B$1000,2,FALSE),0)</f>
        <v>-35157.25</v>
      </c>
      <c r="C225" s="31">
        <f>_xlfn.IFNA(VLOOKUP(A225,'ADX Strategy'!$A$2:$B$1000,2,FALSE),0)</f>
        <v>0</v>
      </c>
      <c r="D225" s="31">
        <f>_xlfn.IFNA(VLOOKUP(A225,'TXFN0002 Strategy'!$A$2:$B$1000,2,FALSE),0)</f>
        <v>-14982.82</v>
      </c>
      <c r="E225" s="66">
        <f>_xlfn.IFNA(VLOOKUP(A225,'TripleEMA Strategy'!$A$2:$B$1000,2,FALSE),0)</f>
        <v>-106796.16</v>
      </c>
      <c r="F225" s="66">
        <f>_xlfn.IFNA(VLOOKUP(A225,'TXFN0001 Strategy'!$A$1:$B$1000,2,FALSE),0)</f>
        <v>0</v>
      </c>
      <c r="G225" s="40">
        <f t="shared" si="6"/>
        <v>-31387.246000000003</v>
      </c>
      <c r="H225" s="2">
        <f>VLOOKUP($A225,級距!$A:$K,9,FALSE)</f>
        <v>5</v>
      </c>
      <c r="I225" s="2">
        <f>VLOOKUP($A225,級距!$A:$K,10,FALSE)</f>
        <v>8</v>
      </c>
      <c r="J225" s="2">
        <f>VLOOKUP($A225,級距!$A:$K,11,FALSE)</f>
        <v>3</v>
      </c>
      <c r="K225" s="17">
        <f t="shared" si="7"/>
        <v>3</v>
      </c>
    </row>
    <row r="226" spans="1:11" x14ac:dyDescent="0.25">
      <c r="A226" s="32" t="s">
        <v>198</v>
      </c>
      <c r="B226" s="31">
        <f>_xlfn.IFNA(VLOOKUP(A226,'Trend Strategy'!$A$1:$B$1000,2,FALSE),0)</f>
        <v>26805.84</v>
      </c>
      <c r="C226" s="31">
        <f>_xlfn.IFNA(VLOOKUP(A226,'ADX Strategy'!$A$2:$B$1000,2,FALSE),0)</f>
        <v>25802.93</v>
      </c>
      <c r="D226" s="31">
        <f>_xlfn.IFNA(VLOOKUP(A226,'TXFN0002 Strategy'!$A$2:$B$1000,2,FALSE),0)</f>
        <v>-101393.95</v>
      </c>
      <c r="E226" s="66">
        <f>_xlfn.IFNA(VLOOKUP(A226,'TripleEMA Strategy'!$A$2:$B$1000,2,FALSE),0)</f>
        <v>-19189.39</v>
      </c>
      <c r="F226" s="66">
        <f>_xlfn.IFNA(VLOOKUP(A226,'TXFN0001 Strategy'!$A$1:$B$1000,2,FALSE),0)</f>
        <v>-62098.42</v>
      </c>
      <c r="G226" s="40">
        <f t="shared" si="6"/>
        <v>-26014.597999999998</v>
      </c>
      <c r="H226" s="2">
        <f>VLOOKUP($A226,級距!$A:$K,9,FALSE)</f>
        <v>4</v>
      </c>
      <c r="I226" s="2">
        <f>VLOOKUP($A226,級距!$A:$K,10,FALSE)</f>
        <v>5</v>
      </c>
      <c r="J226" s="2">
        <f>VLOOKUP($A226,級距!$A:$K,11,FALSE)</f>
        <v>2</v>
      </c>
      <c r="K226" s="17">
        <f t="shared" si="7"/>
        <v>2</v>
      </c>
    </row>
    <row r="227" spans="1:11" x14ac:dyDescent="0.25">
      <c r="A227" s="32" t="s">
        <v>199</v>
      </c>
      <c r="B227" s="31">
        <f>_xlfn.IFNA(VLOOKUP(A227,'Trend Strategy'!$A$1:$B$1000,2,FALSE),0)</f>
        <v>-3936.19</v>
      </c>
      <c r="C227" s="31">
        <f>_xlfn.IFNA(VLOOKUP(A227,'ADX Strategy'!$A$2:$B$1000,2,FALSE),0)</f>
        <v>0</v>
      </c>
      <c r="D227" s="31">
        <f>_xlfn.IFNA(VLOOKUP(A227,'TXFN0002 Strategy'!$A$2:$B$1000,2,FALSE),0)</f>
        <v>-7968.82</v>
      </c>
      <c r="E227" s="66">
        <f>_xlfn.IFNA(VLOOKUP(A227,'TripleEMA Strategy'!$A$2:$B$1000,2,FALSE),0)</f>
        <v>-16112.71</v>
      </c>
      <c r="F227" s="66">
        <f>_xlfn.IFNA(VLOOKUP(A227,'TXFN0001 Strategy'!$A$1:$B$1000,2,FALSE),0)</f>
        <v>-12370.3</v>
      </c>
      <c r="G227" s="40">
        <f t="shared" si="6"/>
        <v>-8077.6040000000012</v>
      </c>
      <c r="H227" s="2">
        <f>VLOOKUP($A227,級距!$A:$K,9,FALSE)</f>
        <v>3</v>
      </c>
      <c r="I227" s="2">
        <f>VLOOKUP($A227,級距!$A:$K,10,FALSE)</f>
        <v>5</v>
      </c>
      <c r="J227" s="2">
        <f>VLOOKUP($A227,級距!$A:$K,11,FALSE)</f>
        <v>2</v>
      </c>
      <c r="K227" s="17">
        <f t="shared" si="7"/>
        <v>2</v>
      </c>
    </row>
    <row r="228" spans="1:11" x14ac:dyDescent="0.25">
      <c r="A228" s="32" t="s">
        <v>200</v>
      </c>
      <c r="B228" s="31">
        <f>_xlfn.IFNA(VLOOKUP(A228,'Trend Strategy'!$A$1:$B$1000,2,FALSE),0)</f>
        <v>0</v>
      </c>
      <c r="C228" s="31">
        <f>_xlfn.IFNA(VLOOKUP(A228,'ADX Strategy'!$A$2:$B$1000,2,FALSE),0)</f>
        <v>0</v>
      </c>
      <c r="D228" s="31">
        <f>_xlfn.IFNA(VLOOKUP(A228,'TXFN0002 Strategy'!$A$2:$B$1000,2,FALSE),0)</f>
        <v>-2799.28</v>
      </c>
      <c r="E228" s="66">
        <f>_xlfn.IFNA(VLOOKUP(A228,'TripleEMA Strategy'!$A$2:$B$1000,2,FALSE),0)</f>
        <v>87222.89</v>
      </c>
      <c r="F228" s="66">
        <f>_xlfn.IFNA(VLOOKUP(A228,'TXFN0001 Strategy'!$A$1:$B$1000,2,FALSE),0)</f>
        <v>0</v>
      </c>
      <c r="G228" s="40">
        <f t="shared" si="6"/>
        <v>16884.722000000002</v>
      </c>
      <c r="H228" s="2">
        <f>VLOOKUP($A228,級距!$A:$K,9,FALSE)</f>
        <v>4</v>
      </c>
      <c r="I228" s="2">
        <f>VLOOKUP($A228,級距!$A:$K,10,FALSE)</f>
        <v>8</v>
      </c>
      <c r="J228" s="2">
        <f>VLOOKUP($A228,級距!$A:$K,11,FALSE)</f>
        <v>3</v>
      </c>
      <c r="K228" s="17">
        <f t="shared" si="7"/>
        <v>3</v>
      </c>
    </row>
    <row r="229" spans="1:11" x14ac:dyDescent="0.25">
      <c r="A229" s="32" t="s">
        <v>201</v>
      </c>
      <c r="B229" s="31">
        <f>_xlfn.IFNA(VLOOKUP(A229,'Trend Strategy'!$A$1:$B$1000,2,FALSE),0)</f>
        <v>0</v>
      </c>
      <c r="C229" s="31">
        <f>_xlfn.IFNA(VLOOKUP(A229,'ADX Strategy'!$A$2:$B$1000,2,FALSE),0)</f>
        <v>0</v>
      </c>
      <c r="D229" s="31">
        <f>_xlfn.IFNA(VLOOKUP(A229,'TXFN0002 Strategy'!$A$2:$B$1000,2,FALSE),0)</f>
        <v>0</v>
      </c>
      <c r="E229" s="66">
        <f>_xlfn.IFNA(VLOOKUP(A229,'TripleEMA Strategy'!$A$2:$B$1000,2,FALSE),0)</f>
        <v>0</v>
      </c>
      <c r="F229" s="66">
        <f>_xlfn.IFNA(VLOOKUP(A229,'TXFN0001 Strategy'!$A$1:$B$1000,2,FALSE),0)</f>
        <v>0</v>
      </c>
      <c r="G229" s="40">
        <f t="shared" si="6"/>
        <v>0</v>
      </c>
      <c r="H229" s="2">
        <f>VLOOKUP($A229,級距!$A:$K,9,FALSE)</f>
        <v>3</v>
      </c>
      <c r="I229" s="2">
        <f>VLOOKUP($A229,級距!$A:$K,10,FALSE)</f>
        <v>7</v>
      </c>
      <c r="J229" s="2">
        <f>VLOOKUP($A229,級距!$A:$K,11,FALSE)</f>
        <v>3</v>
      </c>
      <c r="K229" s="17">
        <f t="shared" si="7"/>
        <v>3</v>
      </c>
    </row>
    <row r="230" spans="1:11" x14ac:dyDescent="0.25">
      <c r="A230" s="32" t="s">
        <v>202</v>
      </c>
      <c r="B230" s="31">
        <f>_xlfn.IFNA(VLOOKUP(A230,'Trend Strategy'!$A$1:$B$1000,2,FALSE),0)</f>
        <v>-18921.89</v>
      </c>
      <c r="C230" s="31">
        <f>_xlfn.IFNA(VLOOKUP(A230,'ADX Strategy'!$A$2:$B$1000,2,FALSE),0)</f>
        <v>1868.59</v>
      </c>
      <c r="D230" s="31">
        <f>_xlfn.IFNA(VLOOKUP(A230,'TXFN0002 Strategy'!$A$2:$B$1000,2,FALSE),0)</f>
        <v>1756.46</v>
      </c>
      <c r="E230" s="66">
        <f>_xlfn.IFNA(VLOOKUP(A230,'TripleEMA Strategy'!$A$2:$B$1000,2,FALSE),0)</f>
        <v>-59858.64</v>
      </c>
      <c r="F230" s="66">
        <f>_xlfn.IFNA(VLOOKUP(A230,'TXFN0001 Strategy'!$A$1:$B$1000,2,FALSE),0)</f>
        <v>0</v>
      </c>
      <c r="G230" s="40">
        <f t="shared" si="6"/>
        <v>-15031.096</v>
      </c>
      <c r="H230" s="2">
        <f>VLOOKUP($A230,級距!$A:$K,9,FALSE)</f>
        <v>2</v>
      </c>
      <c r="I230" s="2">
        <f>VLOOKUP($A230,級距!$A:$K,10,FALSE)</f>
        <v>7</v>
      </c>
      <c r="J230" s="2">
        <f>VLOOKUP($A230,級距!$A:$K,11,FALSE)</f>
        <v>3</v>
      </c>
      <c r="K230" s="17">
        <f t="shared" si="7"/>
        <v>3</v>
      </c>
    </row>
    <row r="231" spans="1:11" x14ac:dyDescent="0.25">
      <c r="A231" s="32" t="s">
        <v>203</v>
      </c>
      <c r="B231" s="31">
        <f>_xlfn.IFNA(VLOOKUP(A231,'Trend Strategy'!$A$1:$B$1000,2,FALSE),0)</f>
        <v>-2305.66</v>
      </c>
      <c r="C231" s="31">
        <f>_xlfn.IFNA(VLOOKUP(A231,'ADX Strategy'!$A$2:$B$1000,2,FALSE),0)</f>
        <v>0</v>
      </c>
      <c r="D231" s="31">
        <f>_xlfn.IFNA(VLOOKUP(A231,'TXFN0002 Strategy'!$A$2:$B$1000,2,FALSE),0)</f>
        <v>0</v>
      </c>
      <c r="E231" s="66">
        <f>_xlfn.IFNA(VLOOKUP(A231,'TripleEMA Strategy'!$A$2:$B$1000,2,FALSE),0)</f>
        <v>1270.54</v>
      </c>
      <c r="F231" s="66">
        <f>_xlfn.IFNA(VLOOKUP(A231,'TXFN0001 Strategy'!$A$1:$B$1000,2,FALSE),0)</f>
        <v>-43904.13</v>
      </c>
      <c r="G231" s="40">
        <f t="shared" si="6"/>
        <v>-8987.85</v>
      </c>
      <c r="H231" s="2">
        <f>VLOOKUP($A231,級距!$A:$K,9,FALSE)</f>
        <v>2</v>
      </c>
      <c r="I231" s="2">
        <f>VLOOKUP($A231,級距!$A:$K,10,FALSE)</f>
        <v>6</v>
      </c>
      <c r="J231" s="2">
        <f>VLOOKUP($A231,級距!$A:$K,11,FALSE)</f>
        <v>2</v>
      </c>
      <c r="K231" s="17">
        <f t="shared" si="7"/>
        <v>2</v>
      </c>
    </row>
    <row r="232" spans="1:11" x14ac:dyDescent="0.25">
      <c r="A232" s="32" t="s">
        <v>204</v>
      </c>
      <c r="B232" s="31">
        <f>_xlfn.IFNA(VLOOKUP(A232,'Trend Strategy'!$A$1:$B$1000,2,FALSE),0)</f>
        <v>0</v>
      </c>
      <c r="C232" s="31">
        <f>_xlfn.IFNA(VLOOKUP(A232,'ADX Strategy'!$A$2:$B$1000,2,FALSE),0)</f>
        <v>0</v>
      </c>
      <c r="D232" s="31">
        <f>_xlfn.IFNA(VLOOKUP(A232,'TXFN0002 Strategy'!$A$2:$B$1000,2,FALSE),0)</f>
        <v>-10340.98</v>
      </c>
      <c r="E232" s="66">
        <f>_xlfn.IFNA(VLOOKUP(A232,'TripleEMA Strategy'!$A$2:$B$1000,2,FALSE),0)</f>
        <v>23572.68</v>
      </c>
      <c r="F232" s="66">
        <f>_xlfn.IFNA(VLOOKUP(A232,'TXFN0001 Strategy'!$A$1:$B$1000,2,FALSE),0)</f>
        <v>0</v>
      </c>
      <c r="G232" s="40">
        <f t="shared" si="6"/>
        <v>2646.34</v>
      </c>
      <c r="H232" s="2">
        <f>VLOOKUP($A232,級距!$A:$K,9,FALSE)</f>
        <v>2</v>
      </c>
      <c r="I232" s="2">
        <f>VLOOKUP($A232,級距!$A:$K,10,FALSE)</f>
        <v>2</v>
      </c>
      <c r="J232" s="2">
        <f>VLOOKUP($A232,級距!$A:$K,11,FALSE)</f>
        <v>2</v>
      </c>
      <c r="K232" s="17">
        <f t="shared" si="7"/>
        <v>2</v>
      </c>
    </row>
    <row r="233" spans="1:11" x14ac:dyDescent="0.25">
      <c r="A233" s="32" t="s">
        <v>205</v>
      </c>
      <c r="B233" s="31">
        <f>_xlfn.IFNA(VLOOKUP(A233,'Trend Strategy'!$A$1:$B$1000,2,FALSE),0)</f>
        <v>-21483.39</v>
      </c>
      <c r="C233" s="31">
        <f>_xlfn.IFNA(VLOOKUP(A233,'ADX Strategy'!$A$2:$B$1000,2,FALSE),0)</f>
        <v>0</v>
      </c>
      <c r="D233" s="31">
        <f>_xlfn.IFNA(VLOOKUP(A233,'TXFN0002 Strategy'!$A$2:$B$1000,2,FALSE),0)</f>
        <v>-16455.62</v>
      </c>
      <c r="E233" s="66">
        <f>_xlfn.IFNA(VLOOKUP(A233,'TripleEMA Strategy'!$A$2:$B$1000,2,FALSE),0)</f>
        <v>15087.31</v>
      </c>
      <c r="F233" s="66">
        <f>_xlfn.IFNA(VLOOKUP(A233,'TXFN0001 Strategy'!$A$1:$B$1000,2,FALSE),0)</f>
        <v>0</v>
      </c>
      <c r="G233" s="40">
        <f t="shared" si="6"/>
        <v>-4570.3399999999992</v>
      </c>
      <c r="H233" s="2">
        <f>VLOOKUP($A233,級距!$A:$K,9,FALSE)</f>
        <v>2</v>
      </c>
      <c r="I233" s="2">
        <f>VLOOKUP($A233,級距!$A:$K,10,FALSE)</f>
        <v>2</v>
      </c>
      <c r="J233" s="2">
        <f>VLOOKUP($A233,級距!$A:$K,11,FALSE)</f>
        <v>2</v>
      </c>
      <c r="K233" s="17">
        <f t="shared" si="7"/>
        <v>2</v>
      </c>
    </row>
    <row r="234" spans="1:11" x14ac:dyDescent="0.25">
      <c r="A234" s="32" t="s">
        <v>206</v>
      </c>
      <c r="B234" s="31">
        <f>_xlfn.IFNA(VLOOKUP(A234,'Trend Strategy'!$A$1:$B$1000,2,FALSE),0)</f>
        <v>9057.5</v>
      </c>
      <c r="C234" s="31">
        <f>_xlfn.IFNA(VLOOKUP(A234,'ADX Strategy'!$A$2:$B$1000,2,FALSE),0)</f>
        <v>-28101.74</v>
      </c>
      <c r="D234" s="31">
        <f>_xlfn.IFNA(VLOOKUP(A234,'TXFN0002 Strategy'!$A$2:$B$1000,2,FALSE),0)</f>
        <v>0</v>
      </c>
      <c r="E234" s="66">
        <f>_xlfn.IFNA(VLOOKUP(A234,'TripleEMA Strategy'!$A$2:$B$1000,2,FALSE),0)</f>
        <v>5563.01</v>
      </c>
      <c r="F234" s="66">
        <f>_xlfn.IFNA(VLOOKUP(A234,'TXFN0001 Strategy'!$A$1:$B$1000,2,FALSE),0)</f>
        <v>0</v>
      </c>
      <c r="G234" s="40">
        <f t="shared" si="6"/>
        <v>-2696.2460000000001</v>
      </c>
      <c r="H234" s="2">
        <f>VLOOKUP($A234,級距!$A:$K,9,FALSE)</f>
        <v>2</v>
      </c>
      <c r="I234" s="2">
        <f>VLOOKUP($A234,級距!$A:$K,10,FALSE)</f>
        <v>7</v>
      </c>
      <c r="J234" s="2">
        <f>VLOOKUP($A234,級距!$A:$K,11,FALSE)</f>
        <v>3</v>
      </c>
      <c r="K234" s="17">
        <f t="shared" si="7"/>
        <v>3</v>
      </c>
    </row>
    <row r="235" spans="1:11" x14ac:dyDescent="0.25">
      <c r="A235" s="32" t="s">
        <v>207</v>
      </c>
      <c r="B235" s="31">
        <f>_xlfn.IFNA(VLOOKUP(A235,'Trend Strategy'!$A$1:$B$1000,2,FALSE),0)</f>
        <v>68051.600000000006</v>
      </c>
      <c r="C235" s="31">
        <f>_xlfn.IFNA(VLOOKUP(A235,'ADX Strategy'!$A$2:$B$1000,2,FALSE),0)</f>
        <v>0</v>
      </c>
      <c r="D235" s="31">
        <f>_xlfn.IFNA(VLOOKUP(A235,'TXFN0002 Strategy'!$A$2:$B$1000,2,FALSE),0)</f>
        <v>0</v>
      </c>
      <c r="E235" s="66">
        <f>_xlfn.IFNA(VLOOKUP(A235,'TripleEMA Strategy'!$A$2:$B$1000,2,FALSE),0)</f>
        <v>134304.07</v>
      </c>
      <c r="F235" s="66">
        <f>_xlfn.IFNA(VLOOKUP(A235,'TXFN0001 Strategy'!$A$1:$B$1000,2,FALSE),0)</f>
        <v>0</v>
      </c>
      <c r="G235" s="40">
        <f t="shared" si="6"/>
        <v>40471.134000000005</v>
      </c>
      <c r="H235" s="2">
        <f>VLOOKUP($A235,級距!$A:$K,9,FALSE)</f>
        <v>2</v>
      </c>
      <c r="I235" s="2">
        <f>VLOOKUP($A235,級距!$A:$K,10,FALSE)</f>
        <v>2</v>
      </c>
      <c r="J235" s="2">
        <f>VLOOKUP($A235,級距!$A:$K,11,FALSE)</f>
        <v>2</v>
      </c>
      <c r="K235" s="17">
        <f t="shared" si="7"/>
        <v>2</v>
      </c>
    </row>
    <row r="236" spans="1:11" x14ac:dyDescent="0.25">
      <c r="A236" s="32" t="s">
        <v>208</v>
      </c>
      <c r="B236" s="31">
        <f>_xlfn.IFNA(VLOOKUP(A236,'Trend Strategy'!$A$1:$B$1000,2,FALSE),0)</f>
        <v>-681.47</v>
      </c>
      <c r="C236" s="31">
        <f>_xlfn.IFNA(VLOOKUP(A236,'ADX Strategy'!$A$2:$B$1000,2,FALSE),0)</f>
        <v>0</v>
      </c>
      <c r="D236" s="31">
        <f>_xlfn.IFNA(VLOOKUP(A236,'TXFN0002 Strategy'!$A$2:$B$1000,2,FALSE),0)</f>
        <v>-9942.75</v>
      </c>
      <c r="E236" s="66">
        <f>_xlfn.IFNA(VLOOKUP(A236,'TripleEMA Strategy'!$A$2:$B$1000,2,FALSE),0)</f>
        <v>-31367.62</v>
      </c>
      <c r="F236" s="66">
        <f>_xlfn.IFNA(VLOOKUP(A236,'TXFN0001 Strategy'!$A$1:$B$1000,2,FALSE),0)</f>
        <v>0</v>
      </c>
      <c r="G236" s="40">
        <f t="shared" si="6"/>
        <v>-8398.3679999999986</v>
      </c>
      <c r="H236" s="2">
        <f>VLOOKUP($A236,級距!$A:$K,9,FALSE)</f>
        <v>1</v>
      </c>
      <c r="I236" s="2">
        <f>VLOOKUP($A236,級距!$A:$K,10,FALSE)</f>
        <v>2</v>
      </c>
      <c r="J236" s="2">
        <f>VLOOKUP($A236,級距!$A:$K,11,FALSE)</f>
        <v>2</v>
      </c>
      <c r="K236" s="17">
        <f t="shared" si="7"/>
        <v>2</v>
      </c>
    </row>
    <row r="237" spans="1:11" x14ac:dyDescent="0.25">
      <c r="A237" s="32" t="s">
        <v>209</v>
      </c>
      <c r="B237" s="31">
        <f>_xlfn.IFNA(VLOOKUP(A237,'Trend Strategy'!$A$1:$B$1000,2,FALSE),0)</f>
        <v>8918.91</v>
      </c>
      <c r="C237" s="31">
        <f>_xlfn.IFNA(VLOOKUP(A237,'ADX Strategy'!$A$2:$B$1000,2,FALSE),0)</f>
        <v>0</v>
      </c>
      <c r="D237" s="31">
        <f>_xlfn.IFNA(VLOOKUP(A237,'TXFN0002 Strategy'!$A$2:$B$1000,2,FALSE),0)</f>
        <v>59.41</v>
      </c>
      <c r="E237" s="66">
        <f>_xlfn.IFNA(VLOOKUP(A237,'TripleEMA Strategy'!$A$2:$B$1000,2,FALSE),0)</f>
        <v>-22713.34</v>
      </c>
      <c r="F237" s="66">
        <f>_xlfn.IFNA(VLOOKUP(A237,'TXFN0001 Strategy'!$A$1:$B$1000,2,FALSE),0)</f>
        <v>0</v>
      </c>
      <c r="G237" s="40">
        <f t="shared" si="6"/>
        <v>-2747.0039999999999</v>
      </c>
      <c r="H237" s="2">
        <f>VLOOKUP($A237,級距!$A:$K,9,FALSE)</f>
        <v>5</v>
      </c>
      <c r="I237" s="2">
        <f>VLOOKUP($A237,級距!$A:$K,10,FALSE)</f>
        <v>4</v>
      </c>
      <c r="J237" s="2">
        <f>VLOOKUP($A237,級距!$A:$K,11,FALSE)</f>
        <v>2</v>
      </c>
      <c r="K237" s="17">
        <f t="shared" si="7"/>
        <v>2</v>
      </c>
    </row>
    <row r="238" spans="1:11" x14ac:dyDescent="0.25">
      <c r="A238" s="32" t="s">
        <v>210</v>
      </c>
      <c r="B238" s="31">
        <f>_xlfn.IFNA(VLOOKUP(A238,'Trend Strategy'!$A$1:$B$1000,2,FALSE),0)</f>
        <v>16969.98</v>
      </c>
      <c r="C238" s="31">
        <f>_xlfn.IFNA(VLOOKUP(A238,'ADX Strategy'!$A$2:$B$1000,2,FALSE),0)</f>
        <v>143119.19</v>
      </c>
      <c r="D238" s="31">
        <f>_xlfn.IFNA(VLOOKUP(A238,'TXFN0002 Strategy'!$A$2:$B$1000,2,FALSE),0)</f>
        <v>-44953.86</v>
      </c>
      <c r="E238" s="66">
        <f>_xlfn.IFNA(VLOOKUP(A238,'TripleEMA Strategy'!$A$2:$B$1000,2,FALSE),0)</f>
        <v>-15461.78</v>
      </c>
      <c r="F238" s="66">
        <f>_xlfn.IFNA(VLOOKUP(A238,'TXFN0001 Strategy'!$A$1:$B$1000,2,FALSE),0)</f>
        <v>0</v>
      </c>
      <c r="G238" s="40">
        <f t="shared" si="6"/>
        <v>19934.706000000002</v>
      </c>
      <c r="H238" s="2">
        <f>VLOOKUP($A238,級距!$A:$K,9,FALSE)</f>
        <v>5</v>
      </c>
      <c r="I238" s="2">
        <f>VLOOKUP($A238,級距!$A:$K,10,FALSE)</f>
        <v>9</v>
      </c>
      <c r="J238" s="2">
        <f>VLOOKUP($A238,級距!$A:$K,11,FALSE)</f>
        <v>3</v>
      </c>
      <c r="K238" s="17">
        <f t="shared" si="7"/>
        <v>3</v>
      </c>
    </row>
    <row r="239" spans="1:11" x14ac:dyDescent="0.25">
      <c r="A239" s="32" t="s">
        <v>211</v>
      </c>
      <c r="B239" s="31">
        <f>_xlfn.IFNA(VLOOKUP(A239,'Trend Strategy'!$A$1:$B$1000,2,FALSE),0)</f>
        <v>14593.7</v>
      </c>
      <c r="C239" s="31">
        <f>_xlfn.IFNA(VLOOKUP(A239,'ADX Strategy'!$A$2:$B$1000,2,FALSE),0)</f>
        <v>0</v>
      </c>
      <c r="D239" s="31">
        <f>_xlfn.IFNA(VLOOKUP(A239,'TXFN0002 Strategy'!$A$2:$B$1000,2,FALSE),0)</f>
        <v>-97761.72</v>
      </c>
      <c r="E239" s="66">
        <f>_xlfn.IFNA(VLOOKUP(A239,'TripleEMA Strategy'!$A$2:$B$1000,2,FALSE),0)</f>
        <v>0</v>
      </c>
      <c r="F239" s="66">
        <f>_xlfn.IFNA(VLOOKUP(A239,'TXFN0001 Strategy'!$A$1:$B$1000,2,FALSE),0)</f>
        <v>0</v>
      </c>
      <c r="G239" s="40">
        <f t="shared" si="6"/>
        <v>-16633.603999999999</v>
      </c>
      <c r="H239" s="2">
        <f>VLOOKUP($A239,級距!$A:$K,9,FALSE)</f>
        <v>3</v>
      </c>
      <c r="I239" s="2">
        <f>VLOOKUP($A239,級距!$A:$K,10,FALSE)</f>
        <v>2</v>
      </c>
      <c r="J239" s="2">
        <f>VLOOKUP($A239,級距!$A:$K,11,FALSE)</f>
        <v>2</v>
      </c>
      <c r="K239" s="17">
        <f t="shared" si="7"/>
        <v>2</v>
      </c>
    </row>
    <row r="240" spans="1:11" x14ac:dyDescent="0.25">
      <c r="A240" s="32" t="s">
        <v>212</v>
      </c>
      <c r="B240" s="31">
        <f>_xlfn.IFNA(VLOOKUP(A240,'Trend Strategy'!$A$1:$B$1000,2,FALSE),0)</f>
        <v>0</v>
      </c>
      <c r="C240" s="31">
        <f>_xlfn.IFNA(VLOOKUP(A240,'ADX Strategy'!$A$2:$B$1000,2,FALSE),0)</f>
        <v>-56866.46</v>
      </c>
      <c r="D240" s="31">
        <f>_xlfn.IFNA(VLOOKUP(A240,'TXFN0002 Strategy'!$A$2:$B$1000,2,FALSE),0)</f>
        <v>0</v>
      </c>
      <c r="E240" s="66">
        <f>_xlfn.IFNA(VLOOKUP(A240,'TripleEMA Strategy'!$A$2:$B$1000,2,FALSE),0)</f>
        <v>0</v>
      </c>
      <c r="F240" s="66">
        <f>_xlfn.IFNA(VLOOKUP(A240,'TXFN0001 Strategy'!$A$1:$B$1000,2,FALSE),0)</f>
        <v>0</v>
      </c>
      <c r="G240" s="40">
        <f t="shared" si="6"/>
        <v>-11373.291999999999</v>
      </c>
      <c r="H240" s="2">
        <f>VLOOKUP($A240,級距!$A:$K,9,FALSE)</f>
        <v>3</v>
      </c>
      <c r="I240" s="2">
        <f>VLOOKUP($A240,級距!$A:$K,10,FALSE)</f>
        <v>4</v>
      </c>
      <c r="J240" s="2">
        <f>VLOOKUP($A240,級距!$A:$K,11,FALSE)</f>
        <v>2</v>
      </c>
      <c r="K240" s="17">
        <f t="shared" si="7"/>
        <v>2</v>
      </c>
    </row>
    <row r="241" spans="1:11" x14ac:dyDescent="0.25">
      <c r="A241" s="32" t="s">
        <v>213</v>
      </c>
      <c r="B241" s="31">
        <f>_xlfn.IFNA(VLOOKUP(A241,'Trend Strategy'!$A$1:$B$1000,2,FALSE),0)</f>
        <v>-45184.67</v>
      </c>
      <c r="C241" s="31">
        <f>_xlfn.IFNA(VLOOKUP(A241,'ADX Strategy'!$A$2:$B$1000,2,FALSE),0)</f>
        <v>-3445.66</v>
      </c>
      <c r="D241" s="31">
        <f>_xlfn.IFNA(VLOOKUP(A241,'TXFN0002 Strategy'!$A$2:$B$1000,2,FALSE),0)</f>
        <v>-3496.86</v>
      </c>
      <c r="E241" s="66">
        <f>_xlfn.IFNA(VLOOKUP(A241,'TripleEMA Strategy'!$A$2:$B$1000,2,FALSE),0)</f>
        <v>-31645.73</v>
      </c>
      <c r="F241" s="66">
        <f>_xlfn.IFNA(VLOOKUP(A241,'TXFN0001 Strategy'!$A$1:$B$1000,2,FALSE),0)</f>
        <v>0</v>
      </c>
      <c r="G241" s="40">
        <f t="shared" si="6"/>
        <v>-16754.583999999999</v>
      </c>
      <c r="H241" s="2">
        <f>VLOOKUP($A241,級距!$A:$K,9,FALSE)</f>
        <v>1</v>
      </c>
      <c r="I241" s="2">
        <f>VLOOKUP($A241,級距!$A:$K,10,FALSE)</f>
        <v>3</v>
      </c>
      <c r="J241" s="2">
        <f>VLOOKUP($A241,級距!$A:$K,11,FALSE)</f>
        <v>2</v>
      </c>
      <c r="K241" s="17">
        <f t="shared" si="7"/>
        <v>2</v>
      </c>
    </row>
    <row r="242" spans="1:11" x14ac:dyDescent="0.25">
      <c r="A242" s="32" t="s">
        <v>214</v>
      </c>
      <c r="B242" s="31">
        <f>_xlfn.IFNA(VLOOKUP(A242,'Trend Strategy'!$A$1:$B$1000,2,FALSE),0)</f>
        <v>19368.740000000002</v>
      </c>
      <c r="C242" s="31">
        <f>_xlfn.IFNA(VLOOKUP(A242,'ADX Strategy'!$A$2:$B$1000,2,FALSE),0)</f>
        <v>0</v>
      </c>
      <c r="D242" s="31">
        <f>_xlfn.IFNA(VLOOKUP(A242,'TXFN0002 Strategy'!$A$2:$B$1000,2,FALSE),0)</f>
        <v>4833.41</v>
      </c>
      <c r="E242" s="66">
        <f>_xlfn.IFNA(VLOOKUP(A242,'TripleEMA Strategy'!$A$2:$B$1000,2,FALSE),0)</f>
        <v>16939.8</v>
      </c>
      <c r="F242" s="66">
        <f>_xlfn.IFNA(VLOOKUP(A242,'TXFN0001 Strategy'!$A$1:$B$1000,2,FALSE),0)</f>
        <v>0</v>
      </c>
      <c r="G242" s="40">
        <f t="shared" si="6"/>
        <v>8228.39</v>
      </c>
      <c r="H242" s="2">
        <f>VLOOKUP($A242,級距!$A:$K,9,FALSE)</f>
        <v>5</v>
      </c>
      <c r="I242" s="2">
        <f>VLOOKUP($A242,級距!$A:$K,10,FALSE)</f>
        <v>7</v>
      </c>
      <c r="J242" s="2">
        <f>VLOOKUP($A242,級距!$A:$K,11,FALSE)</f>
        <v>3</v>
      </c>
      <c r="K242" s="17">
        <f t="shared" si="7"/>
        <v>3</v>
      </c>
    </row>
    <row r="243" spans="1:11" x14ac:dyDescent="0.25">
      <c r="A243" s="32" t="s">
        <v>215</v>
      </c>
      <c r="B243" s="31">
        <f>_xlfn.IFNA(VLOOKUP(A243,'Trend Strategy'!$A$1:$B$1000,2,FALSE),0)</f>
        <v>34382.82</v>
      </c>
      <c r="C243" s="31">
        <f>_xlfn.IFNA(VLOOKUP(A243,'ADX Strategy'!$A$2:$B$1000,2,FALSE),0)</f>
        <v>0</v>
      </c>
      <c r="D243" s="31">
        <f>_xlfn.IFNA(VLOOKUP(A243,'TXFN0002 Strategy'!$A$2:$B$1000,2,FALSE),0)</f>
        <v>0</v>
      </c>
      <c r="E243" s="66">
        <f>_xlfn.IFNA(VLOOKUP(A243,'TripleEMA Strategy'!$A$2:$B$1000,2,FALSE),0)</f>
        <v>18735.55</v>
      </c>
      <c r="F243" s="66">
        <f>_xlfn.IFNA(VLOOKUP(A243,'TXFN0001 Strategy'!$A$1:$B$1000,2,FALSE),0)</f>
        <v>0</v>
      </c>
      <c r="G243" s="40">
        <f t="shared" si="6"/>
        <v>10623.673999999999</v>
      </c>
      <c r="H243" s="2">
        <f>VLOOKUP($A243,級距!$A:$K,9,FALSE)</f>
        <v>3</v>
      </c>
      <c r="I243" s="2">
        <f>VLOOKUP($A243,級距!$A:$K,10,FALSE)</f>
        <v>4</v>
      </c>
      <c r="J243" s="2">
        <f>VLOOKUP($A243,級距!$A:$K,11,FALSE)</f>
        <v>2</v>
      </c>
      <c r="K243" s="17">
        <f t="shared" si="7"/>
        <v>2</v>
      </c>
    </row>
    <row r="244" spans="1:11" x14ac:dyDescent="0.25">
      <c r="A244" s="32" t="s">
        <v>216</v>
      </c>
      <c r="B244" s="31">
        <f>_xlfn.IFNA(VLOOKUP(A244,'Trend Strategy'!$A$1:$B$1000,2,FALSE),0)</f>
        <v>-83028</v>
      </c>
      <c r="C244" s="31">
        <f>_xlfn.IFNA(VLOOKUP(A244,'ADX Strategy'!$A$2:$B$1000,2,FALSE),0)</f>
        <v>0</v>
      </c>
      <c r="D244" s="31">
        <f>_xlfn.IFNA(VLOOKUP(A244,'TXFN0002 Strategy'!$A$2:$B$1000,2,FALSE),0)</f>
        <v>0</v>
      </c>
      <c r="E244" s="66">
        <f>_xlfn.IFNA(VLOOKUP(A244,'TripleEMA Strategy'!$A$2:$B$1000,2,FALSE),0)</f>
        <v>-10675.46</v>
      </c>
      <c r="F244" s="66">
        <f>_xlfn.IFNA(VLOOKUP(A244,'TXFN0001 Strategy'!$A$1:$B$1000,2,FALSE),0)</f>
        <v>-85743.3</v>
      </c>
      <c r="G244" s="40">
        <f t="shared" si="6"/>
        <v>-35889.351999999999</v>
      </c>
      <c r="H244" s="2">
        <f>VLOOKUP($A244,級距!$A:$K,9,FALSE)</f>
        <v>4</v>
      </c>
      <c r="I244" s="2">
        <f>VLOOKUP($A244,級距!$A:$K,10,FALSE)</f>
        <v>3</v>
      </c>
      <c r="J244" s="2">
        <f>VLOOKUP($A244,級距!$A:$K,11,FALSE)</f>
        <v>2</v>
      </c>
      <c r="K244" s="17">
        <f t="shared" si="7"/>
        <v>2</v>
      </c>
    </row>
    <row r="245" spans="1:11" x14ac:dyDescent="0.25">
      <c r="A245" s="32" t="s">
        <v>217</v>
      </c>
      <c r="B245" s="31">
        <f>_xlfn.IFNA(VLOOKUP(A245,'Trend Strategy'!$A$1:$B$1000,2,FALSE),0)</f>
        <v>13413.71</v>
      </c>
      <c r="C245" s="31">
        <f>_xlfn.IFNA(VLOOKUP(A245,'ADX Strategy'!$A$2:$B$1000,2,FALSE),0)</f>
        <v>0</v>
      </c>
      <c r="D245" s="31">
        <f>_xlfn.IFNA(VLOOKUP(A245,'TXFN0002 Strategy'!$A$2:$B$1000,2,FALSE),0)</f>
        <v>-12945.98</v>
      </c>
      <c r="E245" s="66">
        <f>_xlfn.IFNA(VLOOKUP(A245,'TripleEMA Strategy'!$A$2:$B$1000,2,FALSE),0)</f>
        <v>3763.99</v>
      </c>
      <c r="F245" s="66">
        <f>_xlfn.IFNA(VLOOKUP(A245,'TXFN0001 Strategy'!$A$1:$B$1000,2,FALSE),0)</f>
        <v>0</v>
      </c>
      <c r="G245" s="40">
        <f t="shared" si="6"/>
        <v>846.34399999999982</v>
      </c>
      <c r="H245" s="2">
        <f>VLOOKUP($A245,級距!$A:$K,9,FALSE)</f>
        <v>3</v>
      </c>
      <c r="I245" s="2">
        <f>VLOOKUP($A245,級距!$A:$K,10,FALSE)</f>
        <v>4</v>
      </c>
      <c r="J245" s="2">
        <f>VLOOKUP($A245,級距!$A:$K,11,FALSE)</f>
        <v>2</v>
      </c>
      <c r="K245" s="17">
        <f t="shared" si="7"/>
        <v>2</v>
      </c>
    </row>
    <row r="246" spans="1:11" x14ac:dyDescent="0.25">
      <c r="A246" s="32" t="s">
        <v>218</v>
      </c>
      <c r="B246" s="31">
        <f>_xlfn.IFNA(VLOOKUP(A246,'Trend Strategy'!$A$1:$B$1000,2,FALSE),0)</f>
        <v>99191.94</v>
      </c>
      <c r="C246" s="31">
        <f>_xlfn.IFNA(VLOOKUP(A246,'ADX Strategy'!$A$2:$B$1000,2,FALSE),0)</f>
        <v>-30444.14</v>
      </c>
      <c r="D246" s="31">
        <f>_xlfn.IFNA(VLOOKUP(A246,'TXFN0002 Strategy'!$A$2:$B$1000,2,FALSE),0)</f>
        <v>-95260.85</v>
      </c>
      <c r="E246" s="66">
        <f>_xlfn.IFNA(VLOOKUP(A246,'TripleEMA Strategy'!$A$2:$B$1000,2,FALSE),0)</f>
        <v>-103061.5</v>
      </c>
      <c r="F246" s="66">
        <f>_xlfn.IFNA(VLOOKUP(A246,'TXFN0001 Strategy'!$A$1:$B$1000,2,FALSE),0)</f>
        <v>-41910.019999999997</v>
      </c>
      <c r="G246" s="40">
        <f t="shared" si="6"/>
        <v>-34296.914000000004</v>
      </c>
      <c r="H246" s="2">
        <f>VLOOKUP($A246,級距!$A:$K,9,FALSE)</f>
        <v>9</v>
      </c>
      <c r="I246" s="2">
        <f>VLOOKUP($A246,級距!$A:$K,10,FALSE)</f>
        <v>3</v>
      </c>
      <c r="J246" s="2">
        <f>VLOOKUP($A246,級距!$A:$K,11,FALSE)</f>
        <v>1</v>
      </c>
      <c r="K246" s="17">
        <f t="shared" si="7"/>
        <v>1</v>
      </c>
    </row>
    <row r="247" spans="1:11" x14ac:dyDescent="0.25">
      <c r="A247" s="32" t="s">
        <v>219</v>
      </c>
      <c r="B247" s="31">
        <f>_xlfn.IFNA(VLOOKUP(A247,'Trend Strategy'!$A$1:$B$1000,2,FALSE),0)</f>
        <v>36176.32</v>
      </c>
      <c r="C247" s="31">
        <f>_xlfn.IFNA(VLOOKUP(A247,'ADX Strategy'!$A$2:$B$1000,2,FALSE),0)</f>
        <v>121671.08</v>
      </c>
      <c r="D247" s="31">
        <f>_xlfn.IFNA(VLOOKUP(A247,'TXFN0002 Strategy'!$A$2:$B$1000,2,FALSE),0)</f>
        <v>57752.33</v>
      </c>
      <c r="E247" s="66">
        <f>_xlfn.IFNA(VLOOKUP(A247,'TripleEMA Strategy'!$A$2:$B$1000,2,FALSE),0)</f>
        <v>0</v>
      </c>
      <c r="F247" s="66">
        <f>_xlfn.IFNA(VLOOKUP(A247,'TXFN0001 Strategy'!$A$1:$B$1000,2,FALSE),0)</f>
        <v>0</v>
      </c>
      <c r="G247" s="40">
        <f t="shared" si="6"/>
        <v>43119.945999999996</v>
      </c>
      <c r="H247" s="2">
        <f>VLOOKUP($A247,級距!$A:$K,9,FALSE)</f>
        <v>9</v>
      </c>
      <c r="I247" s="2">
        <f>VLOOKUP($A247,級距!$A:$K,10,FALSE)</f>
        <v>8</v>
      </c>
      <c r="J247" s="2">
        <f>VLOOKUP($A247,級距!$A:$K,11,FALSE)</f>
        <v>4</v>
      </c>
      <c r="K247" s="17">
        <f t="shared" si="7"/>
        <v>4</v>
      </c>
    </row>
    <row r="248" spans="1:11" x14ac:dyDescent="0.25">
      <c r="A248" s="32" t="s">
        <v>220</v>
      </c>
      <c r="B248" s="31">
        <f>_xlfn.IFNA(VLOOKUP(A248,'Trend Strategy'!$A$1:$B$1000,2,FALSE),0)</f>
        <v>105438.73</v>
      </c>
      <c r="C248" s="31">
        <f>_xlfn.IFNA(VLOOKUP(A248,'ADX Strategy'!$A$2:$B$1000,2,FALSE),0)</f>
        <v>-39440.04</v>
      </c>
      <c r="D248" s="31">
        <f>_xlfn.IFNA(VLOOKUP(A248,'TXFN0002 Strategy'!$A$2:$B$1000,2,FALSE),0)</f>
        <v>87771.77</v>
      </c>
      <c r="E248" s="66">
        <f>_xlfn.IFNA(VLOOKUP(A248,'TripleEMA Strategy'!$A$2:$B$1000,2,FALSE),0)</f>
        <v>560552.54</v>
      </c>
      <c r="F248" s="66">
        <f>_xlfn.IFNA(VLOOKUP(A248,'TXFN0001 Strategy'!$A$1:$B$1000,2,FALSE),0)</f>
        <v>87807.07</v>
      </c>
      <c r="G248" s="40">
        <f t="shared" si="6"/>
        <v>160426.01400000002</v>
      </c>
      <c r="H248" s="2">
        <f>VLOOKUP($A248,級距!$A:$K,9,FALSE)</f>
        <v>8</v>
      </c>
      <c r="I248" s="2">
        <f>VLOOKUP($A248,級距!$A:$K,10,FALSE)</f>
        <v>7</v>
      </c>
      <c r="J248" s="2">
        <f>VLOOKUP($A248,級距!$A:$K,11,FALSE)</f>
        <v>4</v>
      </c>
      <c r="K248" s="17">
        <f t="shared" si="7"/>
        <v>4</v>
      </c>
    </row>
    <row r="249" spans="1:11" x14ac:dyDescent="0.25">
      <c r="A249" s="32" t="s">
        <v>221</v>
      </c>
      <c r="B249" s="31">
        <f>_xlfn.IFNA(VLOOKUP(A249,'Trend Strategy'!$A$1:$B$1000,2,FALSE),0)</f>
        <v>-16510.78</v>
      </c>
      <c r="C249" s="31">
        <f>_xlfn.IFNA(VLOOKUP(A249,'ADX Strategy'!$A$2:$B$1000,2,FALSE),0)</f>
        <v>0</v>
      </c>
      <c r="D249" s="31">
        <f>_xlfn.IFNA(VLOOKUP(A249,'TXFN0002 Strategy'!$A$2:$B$1000,2,FALSE),0)</f>
        <v>0</v>
      </c>
      <c r="E249" s="66">
        <f>_xlfn.IFNA(VLOOKUP(A249,'TripleEMA Strategy'!$A$2:$B$1000,2,FALSE),0)</f>
        <v>23619.360000000001</v>
      </c>
      <c r="F249" s="66">
        <f>_xlfn.IFNA(VLOOKUP(A249,'TXFN0001 Strategy'!$A$1:$B$1000,2,FALSE),0)</f>
        <v>0</v>
      </c>
      <c r="G249" s="40">
        <f t="shared" si="6"/>
        <v>1421.7160000000003</v>
      </c>
      <c r="H249" s="2">
        <f>VLOOKUP($A249,級距!$A:$K,9,FALSE)</f>
        <v>5</v>
      </c>
      <c r="I249" s="2">
        <f>VLOOKUP($A249,級距!$A:$K,10,FALSE)</f>
        <v>7</v>
      </c>
      <c r="J249" s="2">
        <f>VLOOKUP($A249,級距!$A:$K,11,FALSE)</f>
        <v>3</v>
      </c>
      <c r="K249" s="17">
        <f t="shared" si="7"/>
        <v>3</v>
      </c>
    </row>
    <row r="250" spans="1:11" x14ac:dyDescent="0.25">
      <c r="A250" s="32" t="s">
        <v>222</v>
      </c>
      <c r="B250" s="31">
        <f>_xlfn.IFNA(VLOOKUP(A250,'Trend Strategy'!$A$1:$B$1000,2,FALSE),0)</f>
        <v>-60503.14</v>
      </c>
      <c r="C250" s="31">
        <f>_xlfn.IFNA(VLOOKUP(A250,'ADX Strategy'!$A$2:$B$1000,2,FALSE),0)</f>
        <v>0</v>
      </c>
      <c r="D250" s="31">
        <f>_xlfn.IFNA(VLOOKUP(A250,'TXFN0002 Strategy'!$A$2:$B$1000,2,FALSE),0)</f>
        <v>0</v>
      </c>
      <c r="E250" s="66">
        <f>_xlfn.IFNA(VLOOKUP(A250,'TripleEMA Strategy'!$A$2:$B$1000,2,FALSE),0)</f>
        <v>-3391.37</v>
      </c>
      <c r="F250" s="66">
        <f>_xlfn.IFNA(VLOOKUP(A250,'TXFN0001 Strategy'!$A$1:$B$1000,2,FALSE),0)</f>
        <v>0</v>
      </c>
      <c r="G250" s="40">
        <f t="shared" si="6"/>
        <v>-12778.902</v>
      </c>
      <c r="H250" s="2">
        <f>VLOOKUP($A250,級距!$A:$K,9,FALSE)</f>
        <v>3</v>
      </c>
      <c r="I250" s="2">
        <f>VLOOKUP($A250,級距!$A:$K,10,FALSE)</f>
        <v>6</v>
      </c>
      <c r="J250" s="2">
        <f>VLOOKUP($A250,級距!$A:$K,11,FALSE)</f>
        <v>2</v>
      </c>
      <c r="K250" s="17">
        <f t="shared" si="7"/>
        <v>2</v>
      </c>
    </row>
    <row r="251" spans="1:11" x14ac:dyDescent="0.25">
      <c r="A251" s="32" t="s">
        <v>223</v>
      </c>
      <c r="B251" s="31">
        <f>_xlfn.IFNA(VLOOKUP(A251,'Trend Strategy'!$A$1:$B$1000,2,FALSE),0)</f>
        <v>117139.42</v>
      </c>
      <c r="C251" s="31">
        <f>_xlfn.IFNA(VLOOKUP(A251,'ADX Strategy'!$A$2:$B$1000,2,FALSE),0)</f>
        <v>50846.05</v>
      </c>
      <c r="D251" s="31">
        <f>_xlfn.IFNA(VLOOKUP(A251,'TXFN0002 Strategy'!$A$2:$B$1000,2,FALSE),0)</f>
        <v>73415.520000000004</v>
      </c>
      <c r="E251" s="66">
        <f>_xlfn.IFNA(VLOOKUP(A251,'TripleEMA Strategy'!$A$2:$B$1000,2,FALSE),0)</f>
        <v>680009.62</v>
      </c>
      <c r="F251" s="66">
        <f>_xlfn.IFNA(VLOOKUP(A251,'TXFN0001 Strategy'!$A$1:$B$1000,2,FALSE),0)</f>
        <v>100467.17</v>
      </c>
      <c r="G251" s="40">
        <f t="shared" si="6"/>
        <v>204375.55600000001</v>
      </c>
      <c r="H251" s="2">
        <f>VLOOKUP($A251,級距!$A:$K,9,FALSE)</f>
        <v>8</v>
      </c>
      <c r="I251" s="2">
        <f>VLOOKUP($A251,級距!$A:$K,10,FALSE)</f>
        <v>6</v>
      </c>
      <c r="J251" s="2">
        <f>VLOOKUP($A251,級距!$A:$K,11,FALSE)</f>
        <v>1</v>
      </c>
      <c r="K251" s="17">
        <f t="shared" si="7"/>
        <v>1</v>
      </c>
    </row>
    <row r="252" spans="1:11" x14ac:dyDescent="0.25">
      <c r="A252" s="32" t="s">
        <v>224</v>
      </c>
      <c r="B252" s="31">
        <f>_xlfn.IFNA(VLOOKUP(A252,'Trend Strategy'!$A$1:$B$1000,2,FALSE),0)</f>
        <v>-51280.35</v>
      </c>
      <c r="C252" s="31">
        <f>_xlfn.IFNA(VLOOKUP(A252,'ADX Strategy'!$A$2:$B$1000,2,FALSE),0)</f>
        <v>0</v>
      </c>
      <c r="D252" s="31">
        <f>_xlfn.IFNA(VLOOKUP(A252,'TXFN0002 Strategy'!$A$2:$B$1000,2,FALSE),0)</f>
        <v>-14731.25</v>
      </c>
      <c r="E252" s="66">
        <f>_xlfn.IFNA(VLOOKUP(A252,'TripleEMA Strategy'!$A$2:$B$1000,2,FALSE),0)</f>
        <v>-49525.919999999998</v>
      </c>
      <c r="F252" s="66">
        <f>_xlfn.IFNA(VLOOKUP(A252,'TXFN0001 Strategy'!$A$1:$B$1000,2,FALSE),0)</f>
        <v>-25018.43</v>
      </c>
      <c r="G252" s="40">
        <f t="shared" si="6"/>
        <v>-28111.190000000002</v>
      </c>
      <c r="H252" s="2">
        <f>VLOOKUP($A252,級距!$A:$K,9,FALSE)</f>
        <v>2</v>
      </c>
      <c r="I252" s="2">
        <f>VLOOKUP($A252,級距!$A:$K,10,FALSE)</f>
        <v>1</v>
      </c>
      <c r="J252" s="2">
        <f>VLOOKUP($A252,級距!$A:$K,11,FALSE)</f>
        <v>2</v>
      </c>
      <c r="K252" s="17">
        <f t="shared" si="7"/>
        <v>2</v>
      </c>
    </row>
    <row r="253" spans="1:11" x14ac:dyDescent="0.25">
      <c r="A253" s="32" t="s">
        <v>225</v>
      </c>
      <c r="B253" s="31">
        <f>_xlfn.IFNA(VLOOKUP(A253,'Trend Strategy'!$A$1:$B$1000,2,FALSE),0)</f>
        <v>-13229.95</v>
      </c>
      <c r="C253" s="31">
        <f>_xlfn.IFNA(VLOOKUP(A253,'ADX Strategy'!$A$2:$B$1000,2,FALSE),0)</f>
        <v>-54735.07</v>
      </c>
      <c r="D253" s="31">
        <f>_xlfn.IFNA(VLOOKUP(A253,'TXFN0002 Strategy'!$A$2:$B$1000,2,FALSE),0)</f>
        <v>0</v>
      </c>
      <c r="E253" s="66">
        <f>_xlfn.IFNA(VLOOKUP(A253,'TripleEMA Strategy'!$A$2:$B$1000,2,FALSE),0)</f>
        <v>-9323.69</v>
      </c>
      <c r="F253" s="66">
        <f>_xlfn.IFNA(VLOOKUP(A253,'TXFN0001 Strategy'!$A$1:$B$1000,2,FALSE),0)</f>
        <v>-29869.7</v>
      </c>
      <c r="G253" s="40">
        <f t="shared" si="6"/>
        <v>-21431.682000000001</v>
      </c>
      <c r="H253" s="2">
        <f>VLOOKUP($A253,級距!$A:$K,9,FALSE)</f>
        <v>1</v>
      </c>
      <c r="I253" s="2">
        <f>VLOOKUP($A253,級距!$A:$K,10,FALSE)</f>
        <v>2</v>
      </c>
      <c r="J253" s="2">
        <f>VLOOKUP($A253,級距!$A:$K,11,FALSE)</f>
        <v>2</v>
      </c>
      <c r="K253" s="17">
        <f t="shared" si="7"/>
        <v>2</v>
      </c>
    </row>
    <row r="254" spans="1:11" x14ac:dyDescent="0.25">
      <c r="A254" s="32" t="s">
        <v>226</v>
      </c>
      <c r="B254" s="31">
        <f>_xlfn.IFNA(VLOOKUP(A254,'Trend Strategy'!$A$1:$B$1000,2,FALSE),0)</f>
        <v>-8442.82</v>
      </c>
      <c r="C254" s="31">
        <f>_xlfn.IFNA(VLOOKUP(A254,'ADX Strategy'!$A$2:$B$1000,2,FALSE),0)</f>
        <v>0</v>
      </c>
      <c r="D254" s="31">
        <f>_xlfn.IFNA(VLOOKUP(A254,'TXFN0002 Strategy'!$A$2:$B$1000,2,FALSE),0)</f>
        <v>0</v>
      </c>
      <c r="E254" s="66">
        <f>_xlfn.IFNA(VLOOKUP(A254,'TripleEMA Strategy'!$A$2:$B$1000,2,FALSE),0)</f>
        <v>-12932.76</v>
      </c>
      <c r="F254" s="66">
        <f>_xlfn.IFNA(VLOOKUP(A254,'TXFN0001 Strategy'!$A$1:$B$1000,2,FALSE),0)</f>
        <v>0</v>
      </c>
      <c r="G254" s="40">
        <f t="shared" si="6"/>
        <v>-4275.116</v>
      </c>
      <c r="H254" s="2">
        <f>VLOOKUP($A254,級距!$A:$K,9,FALSE)</f>
        <v>1</v>
      </c>
      <c r="I254" s="2">
        <f>VLOOKUP($A254,級距!$A:$K,10,FALSE)</f>
        <v>1</v>
      </c>
      <c r="J254" s="2">
        <f>VLOOKUP($A254,級距!$A:$K,11,FALSE)</f>
        <v>2</v>
      </c>
      <c r="K254" s="17">
        <f t="shared" si="7"/>
        <v>2</v>
      </c>
    </row>
    <row r="255" spans="1:11" x14ac:dyDescent="0.25">
      <c r="A255" s="32" t="s">
        <v>227</v>
      </c>
      <c r="B255" s="31">
        <f>_xlfn.IFNA(VLOOKUP(A255,'Trend Strategy'!$A$1:$B$1000,2,FALSE),0)</f>
        <v>0</v>
      </c>
      <c r="C255" s="31">
        <f>_xlfn.IFNA(VLOOKUP(A255,'ADX Strategy'!$A$2:$B$1000,2,FALSE),0)</f>
        <v>0</v>
      </c>
      <c r="D255" s="31">
        <f>_xlfn.IFNA(VLOOKUP(A255,'TXFN0002 Strategy'!$A$2:$B$1000,2,FALSE),0)</f>
        <v>0</v>
      </c>
      <c r="E255" s="66">
        <f>_xlfn.IFNA(VLOOKUP(A255,'TripleEMA Strategy'!$A$2:$B$1000,2,FALSE),0)</f>
        <v>0</v>
      </c>
      <c r="F255" s="66">
        <f>_xlfn.IFNA(VLOOKUP(A255,'TXFN0001 Strategy'!$A$1:$B$1000,2,FALSE),0)</f>
        <v>4729.7700000000004</v>
      </c>
      <c r="G255" s="40">
        <f t="shared" si="6"/>
        <v>945.95400000000006</v>
      </c>
      <c r="H255" s="2">
        <f>VLOOKUP($A255,級距!$A:$K,9,FALSE)</f>
        <v>1</v>
      </c>
      <c r="I255" s="2">
        <f>VLOOKUP($A255,級距!$A:$K,10,FALSE)</f>
        <v>2</v>
      </c>
      <c r="J255" s="2">
        <f>VLOOKUP($A255,級距!$A:$K,11,FALSE)</f>
        <v>2</v>
      </c>
      <c r="K255" s="17">
        <f t="shared" si="7"/>
        <v>2</v>
      </c>
    </row>
    <row r="256" spans="1:11" x14ac:dyDescent="0.25">
      <c r="A256" s="32" t="s">
        <v>228</v>
      </c>
      <c r="B256" s="31">
        <f>_xlfn.IFNA(VLOOKUP(A256,'Trend Strategy'!$A$1:$B$1000,2,FALSE),0)</f>
        <v>-24438.98</v>
      </c>
      <c r="C256" s="31">
        <f>_xlfn.IFNA(VLOOKUP(A256,'ADX Strategy'!$A$2:$B$1000,2,FALSE),0)</f>
        <v>19736.5</v>
      </c>
      <c r="D256" s="31">
        <f>_xlfn.IFNA(VLOOKUP(A256,'TXFN0002 Strategy'!$A$2:$B$1000,2,FALSE),0)</f>
        <v>0</v>
      </c>
      <c r="E256" s="66">
        <f>_xlfn.IFNA(VLOOKUP(A256,'TripleEMA Strategy'!$A$2:$B$1000,2,FALSE),0)</f>
        <v>31133.83</v>
      </c>
      <c r="F256" s="66">
        <f>_xlfn.IFNA(VLOOKUP(A256,'TXFN0001 Strategy'!$A$1:$B$1000,2,FALSE),0)</f>
        <v>0</v>
      </c>
      <c r="G256" s="40">
        <f t="shared" si="6"/>
        <v>5286.27</v>
      </c>
      <c r="H256" s="2">
        <f>VLOOKUP($A256,級距!$A:$K,9,FALSE)</f>
        <v>3</v>
      </c>
      <c r="I256" s="2">
        <f>VLOOKUP($A256,級距!$A:$K,10,FALSE)</f>
        <v>10</v>
      </c>
      <c r="J256" s="2">
        <f>VLOOKUP($A256,級距!$A:$K,11,FALSE)</f>
        <v>3</v>
      </c>
      <c r="K256" s="17">
        <f t="shared" si="7"/>
        <v>3</v>
      </c>
    </row>
    <row r="257" spans="1:11" x14ac:dyDescent="0.25">
      <c r="A257" s="32" t="s">
        <v>229</v>
      </c>
      <c r="B257" s="31">
        <f>_xlfn.IFNA(VLOOKUP(A257,'Trend Strategy'!$A$1:$B$1000,2,FALSE),0)</f>
        <v>0</v>
      </c>
      <c r="C257" s="31">
        <f>_xlfn.IFNA(VLOOKUP(A257,'ADX Strategy'!$A$2:$B$1000,2,FALSE),0)</f>
        <v>906.91</v>
      </c>
      <c r="D257" s="31">
        <f>_xlfn.IFNA(VLOOKUP(A257,'TXFN0002 Strategy'!$A$2:$B$1000,2,FALSE),0)</f>
        <v>-595.54</v>
      </c>
      <c r="E257" s="66">
        <f>_xlfn.IFNA(VLOOKUP(A257,'TripleEMA Strategy'!$A$2:$B$1000,2,FALSE),0)</f>
        <v>-9292.2999999999993</v>
      </c>
      <c r="F257" s="66">
        <f>_xlfn.IFNA(VLOOKUP(A257,'TXFN0001 Strategy'!$A$1:$B$1000,2,FALSE),0)</f>
        <v>0</v>
      </c>
      <c r="G257" s="40">
        <f t="shared" si="6"/>
        <v>-1796.1859999999997</v>
      </c>
      <c r="H257" s="2">
        <f>VLOOKUP($A257,級距!$A:$K,9,FALSE)</f>
        <v>1</v>
      </c>
      <c r="I257" s="2">
        <f>VLOOKUP($A257,級距!$A:$K,10,FALSE)</f>
        <v>5</v>
      </c>
      <c r="J257" s="2">
        <f>VLOOKUP($A257,級距!$A:$K,11,FALSE)</f>
        <v>2</v>
      </c>
      <c r="K257" s="17">
        <f t="shared" si="7"/>
        <v>2</v>
      </c>
    </row>
    <row r="258" spans="1:11" x14ac:dyDescent="0.25">
      <c r="A258" s="32" t="s">
        <v>230</v>
      </c>
      <c r="B258" s="31">
        <f>_xlfn.IFNA(VLOOKUP(A258,'Trend Strategy'!$A$1:$B$1000,2,FALSE),0)</f>
        <v>-11207.01</v>
      </c>
      <c r="C258" s="31">
        <f>_xlfn.IFNA(VLOOKUP(A258,'ADX Strategy'!$A$2:$B$1000,2,FALSE),0)</f>
        <v>0</v>
      </c>
      <c r="D258" s="31">
        <f>_xlfn.IFNA(VLOOKUP(A258,'TXFN0002 Strategy'!$A$2:$B$1000,2,FALSE),0)</f>
        <v>-10849.69</v>
      </c>
      <c r="E258" s="66">
        <f>_xlfn.IFNA(VLOOKUP(A258,'TripleEMA Strategy'!$A$2:$B$1000,2,FALSE),0)</f>
        <v>18596.830000000002</v>
      </c>
      <c r="F258" s="66">
        <f>_xlfn.IFNA(VLOOKUP(A258,'TXFN0001 Strategy'!$A$1:$B$1000,2,FALSE),0)</f>
        <v>-67503.02</v>
      </c>
      <c r="G258" s="40">
        <f t="shared" si="6"/>
        <v>-14192.578</v>
      </c>
      <c r="H258" s="2">
        <f>VLOOKUP($A258,級距!$A:$K,9,FALSE)</f>
        <v>2</v>
      </c>
      <c r="I258" s="2">
        <f>VLOOKUP($A258,級距!$A:$K,10,FALSE)</f>
        <v>2</v>
      </c>
      <c r="J258" s="2">
        <f>VLOOKUP($A258,級距!$A:$K,11,FALSE)</f>
        <v>2</v>
      </c>
      <c r="K258" s="17">
        <f t="shared" si="7"/>
        <v>2</v>
      </c>
    </row>
    <row r="259" spans="1:11" x14ac:dyDescent="0.25">
      <c r="A259" s="32" t="s">
        <v>231</v>
      </c>
      <c r="B259" s="31">
        <f>_xlfn.IFNA(VLOOKUP(A259,'Trend Strategy'!$A$1:$B$1000,2,FALSE),0)</f>
        <v>0</v>
      </c>
      <c r="C259" s="31">
        <f>_xlfn.IFNA(VLOOKUP(A259,'ADX Strategy'!$A$2:$B$1000,2,FALSE),0)</f>
        <v>-6287.47</v>
      </c>
      <c r="D259" s="31">
        <f>_xlfn.IFNA(VLOOKUP(A259,'TXFN0002 Strategy'!$A$2:$B$1000,2,FALSE),0)</f>
        <v>0</v>
      </c>
      <c r="E259" s="66">
        <f>_xlfn.IFNA(VLOOKUP(A259,'TripleEMA Strategy'!$A$2:$B$1000,2,FALSE),0)</f>
        <v>-8664.2199999999993</v>
      </c>
      <c r="F259" s="66">
        <f>_xlfn.IFNA(VLOOKUP(A259,'TXFN0001 Strategy'!$A$1:$B$1000,2,FALSE),0)</f>
        <v>0</v>
      </c>
      <c r="G259" s="40">
        <f t="shared" si="6"/>
        <v>-2990.3379999999997</v>
      </c>
      <c r="H259" s="2">
        <f>VLOOKUP($A259,級距!$A:$K,9,FALSE)</f>
        <v>1</v>
      </c>
      <c r="I259" s="2">
        <f>VLOOKUP($A259,級距!$A:$K,10,FALSE)</f>
        <v>8</v>
      </c>
      <c r="J259" s="2">
        <f>VLOOKUP($A259,級距!$A:$K,11,FALSE)</f>
        <v>3</v>
      </c>
      <c r="K259" s="17">
        <f t="shared" si="7"/>
        <v>3</v>
      </c>
    </row>
    <row r="260" spans="1:11" x14ac:dyDescent="0.25">
      <c r="A260" s="32" t="s">
        <v>232</v>
      </c>
      <c r="B260" s="31">
        <f>_xlfn.IFNA(VLOOKUP(A260,'Trend Strategy'!$A$1:$B$1000,2,FALSE),0)</f>
        <v>7617.47</v>
      </c>
      <c r="C260" s="31">
        <f>_xlfn.IFNA(VLOOKUP(A260,'ADX Strategy'!$A$2:$B$1000,2,FALSE),0)</f>
        <v>-11686.39</v>
      </c>
      <c r="D260" s="31">
        <f>_xlfn.IFNA(VLOOKUP(A260,'TXFN0002 Strategy'!$A$2:$B$1000,2,FALSE),0)</f>
        <v>-3741.86</v>
      </c>
      <c r="E260" s="66">
        <f>_xlfn.IFNA(VLOOKUP(A260,'TripleEMA Strategy'!$A$2:$B$1000,2,FALSE),0)</f>
        <v>-19485.599999999999</v>
      </c>
      <c r="F260" s="66">
        <f>_xlfn.IFNA(VLOOKUP(A260,'TXFN0001 Strategy'!$A$1:$B$1000,2,FALSE),0)</f>
        <v>0</v>
      </c>
      <c r="G260" s="40">
        <f t="shared" ref="G260:G323" si="8">AVERAGE(B260:F260)</f>
        <v>-5459.2759999999998</v>
      </c>
      <c r="H260" s="2">
        <f>VLOOKUP($A260,級距!$A:$K,9,FALSE)</f>
        <v>1</v>
      </c>
      <c r="I260" s="2">
        <f>VLOOKUP($A260,級距!$A:$K,10,FALSE)</f>
        <v>1</v>
      </c>
      <c r="J260" s="2">
        <f>VLOOKUP($A260,級距!$A:$K,11,FALSE)</f>
        <v>2</v>
      </c>
      <c r="K260" s="17">
        <f t="shared" ref="K260:K323" si="9">_xlfn.IFNA(J260,0)</f>
        <v>2</v>
      </c>
    </row>
    <row r="261" spans="1:11" x14ac:dyDescent="0.25">
      <c r="A261" s="32" t="s">
        <v>233</v>
      </c>
      <c r="B261" s="31">
        <f>_xlfn.IFNA(VLOOKUP(A261,'Trend Strategy'!$A$1:$B$1000,2,FALSE),0)</f>
        <v>0</v>
      </c>
      <c r="C261" s="31">
        <f>_xlfn.IFNA(VLOOKUP(A261,'ADX Strategy'!$A$2:$B$1000,2,FALSE),0)</f>
        <v>0</v>
      </c>
      <c r="D261" s="31">
        <f>_xlfn.IFNA(VLOOKUP(A261,'TXFN0002 Strategy'!$A$2:$B$1000,2,FALSE),0)</f>
        <v>0</v>
      </c>
      <c r="E261" s="66">
        <f>_xlfn.IFNA(VLOOKUP(A261,'TripleEMA Strategy'!$A$2:$B$1000,2,FALSE),0)</f>
        <v>-113661.62</v>
      </c>
      <c r="F261" s="66">
        <f>_xlfn.IFNA(VLOOKUP(A261,'TXFN0001 Strategy'!$A$1:$B$1000,2,FALSE),0)</f>
        <v>0</v>
      </c>
      <c r="G261" s="40">
        <f t="shared" si="8"/>
        <v>-22732.324000000001</v>
      </c>
      <c r="H261" s="2">
        <f>VLOOKUP($A261,級距!$A:$K,9,FALSE)</f>
        <v>1</v>
      </c>
      <c r="I261" s="2">
        <f>VLOOKUP($A261,級距!$A:$K,10,FALSE)</f>
        <v>6</v>
      </c>
      <c r="J261" s="2">
        <f>VLOOKUP($A261,級距!$A:$K,11,FALSE)</f>
        <v>2</v>
      </c>
      <c r="K261" s="17">
        <f t="shared" si="9"/>
        <v>2</v>
      </c>
    </row>
    <row r="262" spans="1:11" x14ac:dyDescent="0.25">
      <c r="A262" s="32" t="s">
        <v>234</v>
      </c>
      <c r="B262" s="31">
        <f>_xlfn.IFNA(VLOOKUP(A262,'Trend Strategy'!$A$1:$B$1000,2,FALSE),0)</f>
        <v>6931.04</v>
      </c>
      <c r="C262" s="31">
        <f>_xlfn.IFNA(VLOOKUP(A262,'ADX Strategy'!$A$2:$B$1000,2,FALSE),0)</f>
        <v>0</v>
      </c>
      <c r="D262" s="31">
        <f>_xlfn.IFNA(VLOOKUP(A262,'TXFN0002 Strategy'!$A$2:$B$1000,2,FALSE),0)</f>
        <v>0</v>
      </c>
      <c r="E262" s="66">
        <f>_xlfn.IFNA(VLOOKUP(A262,'TripleEMA Strategy'!$A$2:$B$1000,2,FALSE),0)</f>
        <v>-15202.44</v>
      </c>
      <c r="F262" s="66">
        <f>_xlfn.IFNA(VLOOKUP(A262,'TXFN0001 Strategy'!$A$1:$B$1000,2,FALSE),0)</f>
        <v>0</v>
      </c>
      <c r="G262" s="40">
        <f t="shared" si="8"/>
        <v>-1654.2800000000002</v>
      </c>
      <c r="H262" s="2">
        <f>VLOOKUP($A262,級距!$A:$K,9,FALSE)</f>
        <v>1</v>
      </c>
      <c r="I262" s="2">
        <f>VLOOKUP($A262,級距!$A:$K,10,FALSE)</f>
        <v>3</v>
      </c>
      <c r="J262" s="2">
        <f>VLOOKUP($A262,級距!$A:$K,11,FALSE)</f>
        <v>2</v>
      </c>
      <c r="K262" s="17">
        <f t="shared" si="9"/>
        <v>2</v>
      </c>
    </row>
    <row r="263" spans="1:11" x14ac:dyDescent="0.25">
      <c r="A263" s="32" t="s">
        <v>235</v>
      </c>
      <c r="B263" s="31">
        <f>_xlfn.IFNA(VLOOKUP(A263,'Trend Strategy'!$A$1:$B$1000,2,FALSE),0)</f>
        <v>33936.39</v>
      </c>
      <c r="C263" s="31">
        <f>_xlfn.IFNA(VLOOKUP(A263,'ADX Strategy'!$A$2:$B$1000,2,FALSE),0)</f>
        <v>-34999.339999999997</v>
      </c>
      <c r="D263" s="31">
        <f>_xlfn.IFNA(VLOOKUP(A263,'TXFN0002 Strategy'!$A$2:$B$1000,2,FALSE),0)</f>
        <v>-34296.22</v>
      </c>
      <c r="E263" s="66">
        <f>_xlfn.IFNA(VLOOKUP(A263,'TripleEMA Strategy'!$A$2:$B$1000,2,FALSE),0)</f>
        <v>28002.6</v>
      </c>
      <c r="F263" s="66">
        <f>_xlfn.IFNA(VLOOKUP(A263,'TXFN0001 Strategy'!$A$1:$B$1000,2,FALSE),0)</f>
        <v>0</v>
      </c>
      <c r="G263" s="40">
        <f t="shared" si="8"/>
        <v>-1471.3139999999999</v>
      </c>
      <c r="H263" s="2">
        <f>VLOOKUP($A263,級距!$A:$K,9,FALSE)</f>
        <v>2</v>
      </c>
      <c r="I263" s="2">
        <f>VLOOKUP($A263,級距!$A:$K,10,FALSE)</f>
        <v>3</v>
      </c>
      <c r="J263" s="2">
        <f>VLOOKUP($A263,級距!$A:$K,11,FALSE)</f>
        <v>2</v>
      </c>
      <c r="K263" s="17">
        <f t="shared" si="9"/>
        <v>2</v>
      </c>
    </row>
    <row r="264" spans="1:11" x14ac:dyDescent="0.25">
      <c r="A264" s="32" t="s">
        <v>236</v>
      </c>
      <c r="B264" s="31">
        <f>_xlfn.IFNA(VLOOKUP(A264,'Trend Strategy'!$A$1:$B$1000,2,FALSE),0)</f>
        <v>-86119.78</v>
      </c>
      <c r="C264" s="31">
        <f>_xlfn.IFNA(VLOOKUP(A264,'ADX Strategy'!$A$2:$B$1000,2,FALSE),0)</f>
        <v>10601.66</v>
      </c>
      <c r="D264" s="31">
        <f>_xlfn.IFNA(VLOOKUP(A264,'TXFN0002 Strategy'!$A$2:$B$1000,2,FALSE),0)</f>
        <v>0</v>
      </c>
      <c r="E264" s="66">
        <f>_xlfn.IFNA(VLOOKUP(A264,'TripleEMA Strategy'!$A$2:$B$1000,2,FALSE),0)</f>
        <v>611.17999999999995</v>
      </c>
      <c r="F264" s="66">
        <f>_xlfn.IFNA(VLOOKUP(A264,'TXFN0001 Strategy'!$A$1:$B$1000,2,FALSE),0)</f>
        <v>-52120.02</v>
      </c>
      <c r="G264" s="40">
        <f t="shared" si="8"/>
        <v>-25405.392</v>
      </c>
      <c r="H264" s="2">
        <f>VLOOKUP($A264,級距!$A:$K,9,FALSE)</f>
        <v>3</v>
      </c>
      <c r="I264" s="2">
        <f>VLOOKUP($A264,級距!$A:$K,10,FALSE)</f>
        <v>8</v>
      </c>
      <c r="J264" s="2">
        <f>VLOOKUP($A264,級距!$A:$K,11,FALSE)</f>
        <v>3</v>
      </c>
      <c r="K264" s="17">
        <f t="shared" si="9"/>
        <v>3</v>
      </c>
    </row>
    <row r="265" spans="1:11" x14ac:dyDescent="0.25">
      <c r="A265" s="32" t="s">
        <v>237</v>
      </c>
      <c r="B265" s="31">
        <f>_xlfn.IFNA(VLOOKUP(A265,'Trend Strategy'!$A$1:$B$1000,2,FALSE),0)</f>
        <v>0</v>
      </c>
      <c r="C265" s="31">
        <f>_xlfn.IFNA(VLOOKUP(A265,'ADX Strategy'!$A$2:$B$1000,2,FALSE),0)</f>
        <v>0</v>
      </c>
      <c r="D265" s="31">
        <f>_xlfn.IFNA(VLOOKUP(A265,'TXFN0002 Strategy'!$A$2:$B$1000,2,FALSE),0)</f>
        <v>0</v>
      </c>
      <c r="E265" s="66">
        <f>_xlfn.IFNA(VLOOKUP(A265,'TripleEMA Strategy'!$A$2:$B$1000,2,FALSE),0)</f>
        <v>-20783.57</v>
      </c>
      <c r="F265" s="66">
        <f>_xlfn.IFNA(VLOOKUP(A265,'TXFN0001 Strategy'!$A$1:$B$1000,2,FALSE),0)</f>
        <v>0</v>
      </c>
      <c r="G265" s="40">
        <f t="shared" si="8"/>
        <v>-4156.7139999999999</v>
      </c>
      <c r="H265" s="2">
        <f>VLOOKUP($A265,級距!$A:$K,9,FALSE)</f>
        <v>5</v>
      </c>
      <c r="I265" s="2">
        <f>VLOOKUP($A265,級距!$A:$K,10,FALSE)</f>
        <v>2</v>
      </c>
      <c r="J265" s="2">
        <f>VLOOKUP($A265,級距!$A:$K,11,FALSE)</f>
        <v>2</v>
      </c>
      <c r="K265" s="17">
        <f t="shared" si="9"/>
        <v>2</v>
      </c>
    </row>
    <row r="266" spans="1:11" x14ac:dyDescent="0.25">
      <c r="A266" s="32" t="s">
        <v>238</v>
      </c>
      <c r="B266" s="31">
        <f>_xlfn.IFNA(VLOOKUP(A266,'Trend Strategy'!$A$1:$B$1000,2,FALSE),0)</f>
        <v>0</v>
      </c>
      <c r="C266" s="31">
        <f>_xlfn.IFNA(VLOOKUP(A266,'ADX Strategy'!$A$2:$B$1000,2,FALSE),0)</f>
        <v>0</v>
      </c>
      <c r="D266" s="31">
        <f>_xlfn.IFNA(VLOOKUP(A266,'TXFN0002 Strategy'!$A$2:$B$1000,2,FALSE),0)</f>
        <v>0</v>
      </c>
      <c r="E266" s="66">
        <f>_xlfn.IFNA(VLOOKUP(A266,'TripleEMA Strategy'!$A$2:$B$1000,2,FALSE),0)</f>
        <v>-15196.1</v>
      </c>
      <c r="F266" s="66">
        <f>_xlfn.IFNA(VLOOKUP(A266,'TXFN0001 Strategy'!$A$1:$B$1000,2,FALSE),0)</f>
        <v>0</v>
      </c>
      <c r="G266" s="40">
        <f t="shared" si="8"/>
        <v>-3039.2200000000003</v>
      </c>
      <c r="H266" s="2">
        <f>VLOOKUP($A266,級距!$A:$K,9,FALSE)</f>
        <v>1</v>
      </c>
      <c r="I266" s="2">
        <f>VLOOKUP($A266,級距!$A:$K,10,FALSE)</f>
        <v>4</v>
      </c>
      <c r="J266" s="2">
        <f>VLOOKUP($A266,級距!$A:$K,11,FALSE)</f>
        <v>2</v>
      </c>
      <c r="K266" s="17">
        <f t="shared" si="9"/>
        <v>2</v>
      </c>
    </row>
    <row r="267" spans="1:11" x14ac:dyDescent="0.25">
      <c r="A267" s="32" t="s">
        <v>239</v>
      </c>
      <c r="B267" s="31">
        <f>_xlfn.IFNA(VLOOKUP(A267,'Trend Strategy'!$A$1:$B$1000,2,FALSE),0)</f>
        <v>-1872.7</v>
      </c>
      <c r="C267" s="31">
        <f>_xlfn.IFNA(VLOOKUP(A267,'ADX Strategy'!$A$2:$B$1000,2,FALSE),0)</f>
        <v>0</v>
      </c>
      <c r="D267" s="31">
        <f>_xlfn.IFNA(VLOOKUP(A267,'TXFN0002 Strategy'!$A$2:$B$1000,2,FALSE),0)</f>
        <v>0</v>
      </c>
      <c r="E267" s="66">
        <f>_xlfn.IFNA(VLOOKUP(A267,'TripleEMA Strategy'!$A$2:$B$1000,2,FALSE),0)</f>
        <v>0</v>
      </c>
      <c r="F267" s="66">
        <f>_xlfn.IFNA(VLOOKUP(A267,'TXFN0001 Strategy'!$A$1:$B$1000,2,FALSE),0)</f>
        <v>0</v>
      </c>
      <c r="G267" s="40">
        <f t="shared" si="8"/>
        <v>-374.54</v>
      </c>
      <c r="H267" s="2">
        <f>VLOOKUP($A267,級距!$A:$K,9,FALSE)</f>
        <v>2</v>
      </c>
      <c r="I267" s="2">
        <f>VLOOKUP($A267,級距!$A:$K,10,FALSE)</f>
        <v>2</v>
      </c>
      <c r="J267" s="2">
        <f>VLOOKUP($A267,級距!$A:$K,11,FALSE)</f>
        <v>2</v>
      </c>
      <c r="K267" s="17">
        <f t="shared" si="9"/>
        <v>2</v>
      </c>
    </row>
    <row r="268" spans="1:11" x14ac:dyDescent="0.25">
      <c r="A268" s="32" t="s">
        <v>240</v>
      </c>
      <c r="B268" s="31">
        <f>_xlfn.IFNA(VLOOKUP(A268,'Trend Strategy'!$A$1:$B$1000,2,FALSE),0)</f>
        <v>0</v>
      </c>
      <c r="C268" s="31">
        <f>_xlfn.IFNA(VLOOKUP(A268,'ADX Strategy'!$A$2:$B$1000,2,FALSE),0)</f>
        <v>0</v>
      </c>
      <c r="D268" s="31">
        <f>_xlfn.IFNA(VLOOKUP(A268,'TXFN0002 Strategy'!$A$2:$B$1000,2,FALSE),0)</f>
        <v>0</v>
      </c>
      <c r="E268" s="66">
        <f>_xlfn.IFNA(VLOOKUP(A268,'TripleEMA Strategy'!$A$2:$B$1000,2,FALSE),0)</f>
        <v>-25996.82</v>
      </c>
      <c r="F268" s="66">
        <f>_xlfn.IFNA(VLOOKUP(A268,'TXFN0001 Strategy'!$A$1:$B$1000,2,FALSE),0)</f>
        <v>0</v>
      </c>
      <c r="G268" s="40">
        <f t="shared" si="8"/>
        <v>-5199.3639999999996</v>
      </c>
      <c r="H268" s="2">
        <f>VLOOKUP($A268,級距!$A:$K,9,FALSE)</f>
        <v>2</v>
      </c>
      <c r="I268" s="2">
        <f>VLOOKUP($A268,級距!$A:$K,10,FALSE)</f>
        <v>3</v>
      </c>
      <c r="J268" s="2">
        <f>VLOOKUP($A268,級距!$A:$K,11,FALSE)</f>
        <v>2</v>
      </c>
      <c r="K268" s="17">
        <f t="shared" si="9"/>
        <v>2</v>
      </c>
    </row>
    <row r="269" spans="1:11" x14ac:dyDescent="0.25">
      <c r="A269" s="32" t="s">
        <v>241</v>
      </c>
      <c r="B269" s="31">
        <f>_xlfn.IFNA(VLOOKUP(A269,'Trend Strategy'!$A$1:$B$1000,2,FALSE),0)</f>
        <v>-42123.9</v>
      </c>
      <c r="C269" s="31">
        <f>_xlfn.IFNA(VLOOKUP(A269,'ADX Strategy'!$A$2:$B$1000,2,FALSE),0)</f>
        <v>0</v>
      </c>
      <c r="D269" s="31">
        <f>_xlfn.IFNA(VLOOKUP(A269,'TXFN0002 Strategy'!$A$2:$B$1000,2,FALSE),0)</f>
        <v>0</v>
      </c>
      <c r="E269" s="66">
        <f>_xlfn.IFNA(VLOOKUP(A269,'TripleEMA Strategy'!$A$2:$B$1000,2,FALSE),0)</f>
        <v>-64396.19</v>
      </c>
      <c r="F269" s="66">
        <f>_xlfn.IFNA(VLOOKUP(A269,'TXFN0001 Strategy'!$A$1:$B$1000,2,FALSE),0)</f>
        <v>0</v>
      </c>
      <c r="G269" s="40">
        <f t="shared" si="8"/>
        <v>-21304.018</v>
      </c>
      <c r="H269" s="2">
        <f>VLOOKUP($A269,級距!$A:$K,9,FALSE)</f>
        <v>2</v>
      </c>
      <c r="I269" s="2">
        <f>VLOOKUP($A269,級距!$A:$K,10,FALSE)</f>
        <v>2</v>
      </c>
      <c r="J269" s="2">
        <f>VLOOKUP($A269,級距!$A:$K,11,FALSE)</f>
        <v>2</v>
      </c>
      <c r="K269" s="17">
        <f t="shared" si="9"/>
        <v>2</v>
      </c>
    </row>
    <row r="270" spans="1:11" x14ac:dyDescent="0.25">
      <c r="A270" s="32" t="s">
        <v>242</v>
      </c>
      <c r="B270" s="31">
        <f>_xlfn.IFNA(VLOOKUP(A270,'Trend Strategy'!$A$1:$B$1000,2,FALSE),0)</f>
        <v>43743.17</v>
      </c>
      <c r="C270" s="31">
        <f>_xlfn.IFNA(VLOOKUP(A270,'ADX Strategy'!$A$2:$B$1000,2,FALSE),0)</f>
        <v>0</v>
      </c>
      <c r="D270" s="31">
        <f>_xlfn.IFNA(VLOOKUP(A270,'TXFN0002 Strategy'!$A$2:$B$1000,2,FALSE),0)</f>
        <v>0</v>
      </c>
      <c r="E270" s="66">
        <f>_xlfn.IFNA(VLOOKUP(A270,'TripleEMA Strategy'!$A$2:$B$1000,2,FALSE),0)</f>
        <v>27204.42</v>
      </c>
      <c r="F270" s="66">
        <f>_xlfn.IFNA(VLOOKUP(A270,'TXFN0001 Strategy'!$A$1:$B$1000,2,FALSE),0)</f>
        <v>43577.85</v>
      </c>
      <c r="G270" s="40">
        <f t="shared" si="8"/>
        <v>22905.088</v>
      </c>
      <c r="H270" s="2">
        <f>VLOOKUP($A270,級距!$A:$K,9,FALSE)</f>
        <v>6</v>
      </c>
      <c r="I270" s="2">
        <f>VLOOKUP($A270,級距!$A:$K,10,FALSE)</f>
        <v>6</v>
      </c>
      <c r="J270" s="2">
        <f>VLOOKUP($A270,級距!$A:$K,11,FALSE)</f>
        <v>1</v>
      </c>
      <c r="K270" s="17">
        <f t="shared" si="9"/>
        <v>1</v>
      </c>
    </row>
    <row r="271" spans="1:11" x14ac:dyDescent="0.25">
      <c r="A271" s="32" t="s">
        <v>243</v>
      </c>
      <c r="B271" s="31">
        <f>_xlfn.IFNA(VLOOKUP(A271,'Trend Strategy'!$A$1:$B$1000,2,FALSE),0)</f>
        <v>0</v>
      </c>
      <c r="C271" s="31">
        <f>_xlfn.IFNA(VLOOKUP(A271,'ADX Strategy'!$A$2:$B$1000,2,FALSE),0)</f>
        <v>23820.959999999999</v>
      </c>
      <c r="D271" s="31">
        <f>_xlfn.IFNA(VLOOKUP(A271,'TXFN0002 Strategy'!$A$2:$B$1000,2,FALSE),0)</f>
        <v>0</v>
      </c>
      <c r="E271" s="66">
        <f>_xlfn.IFNA(VLOOKUP(A271,'TripleEMA Strategy'!$A$2:$B$1000,2,FALSE),0)</f>
        <v>22442.93</v>
      </c>
      <c r="F271" s="66">
        <f>_xlfn.IFNA(VLOOKUP(A271,'TXFN0001 Strategy'!$A$1:$B$1000,2,FALSE),0)</f>
        <v>29852.91</v>
      </c>
      <c r="G271" s="40">
        <f t="shared" si="8"/>
        <v>15223.36</v>
      </c>
      <c r="H271" s="2">
        <f>VLOOKUP($A271,級距!$A:$K,9,FALSE)</f>
        <v>1</v>
      </c>
      <c r="I271" s="2">
        <f>VLOOKUP($A271,級距!$A:$K,10,FALSE)</f>
        <v>7</v>
      </c>
      <c r="J271" s="2">
        <f>VLOOKUP($A271,級距!$A:$K,11,FALSE)</f>
        <v>3</v>
      </c>
      <c r="K271" s="17">
        <f t="shared" si="9"/>
        <v>3</v>
      </c>
    </row>
    <row r="272" spans="1:11" x14ac:dyDescent="0.25">
      <c r="A272" s="32" t="s">
        <v>244</v>
      </c>
      <c r="B272" s="31">
        <f>_xlfn.IFNA(VLOOKUP(A272,'Trend Strategy'!$A$1:$B$1000,2,FALSE),0)</f>
        <v>-27418.75</v>
      </c>
      <c r="C272" s="31">
        <f>_xlfn.IFNA(VLOOKUP(A272,'ADX Strategy'!$A$2:$B$1000,2,FALSE),0)</f>
        <v>0</v>
      </c>
      <c r="D272" s="31">
        <f>_xlfn.IFNA(VLOOKUP(A272,'TXFN0002 Strategy'!$A$2:$B$1000,2,FALSE),0)</f>
        <v>0</v>
      </c>
      <c r="E272" s="66">
        <f>_xlfn.IFNA(VLOOKUP(A272,'TripleEMA Strategy'!$A$2:$B$1000,2,FALSE),0)</f>
        <v>-30327.41</v>
      </c>
      <c r="F272" s="66">
        <f>_xlfn.IFNA(VLOOKUP(A272,'TXFN0001 Strategy'!$A$1:$B$1000,2,FALSE),0)</f>
        <v>0</v>
      </c>
      <c r="G272" s="40">
        <f t="shared" si="8"/>
        <v>-11549.232</v>
      </c>
      <c r="H272" s="2">
        <f>VLOOKUP($A272,級距!$A:$K,9,FALSE)</f>
        <v>1</v>
      </c>
      <c r="I272" s="2">
        <f>VLOOKUP($A272,級距!$A:$K,10,FALSE)</f>
        <v>3</v>
      </c>
      <c r="J272" s="2">
        <f>VLOOKUP($A272,級距!$A:$K,11,FALSE)</f>
        <v>2</v>
      </c>
      <c r="K272" s="17">
        <f t="shared" si="9"/>
        <v>2</v>
      </c>
    </row>
    <row r="273" spans="1:11" x14ac:dyDescent="0.25">
      <c r="A273" s="32" t="s">
        <v>245</v>
      </c>
      <c r="B273" s="31">
        <f>_xlfn.IFNA(VLOOKUP(A273,'Trend Strategy'!$A$1:$B$1000,2,FALSE),0)</f>
        <v>66995.740000000005</v>
      </c>
      <c r="C273" s="31">
        <f>_xlfn.IFNA(VLOOKUP(A273,'ADX Strategy'!$A$2:$B$1000,2,FALSE),0)</f>
        <v>0</v>
      </c>
      <c r="D273" s="31">
        <f>_xlfn.IFNA(VLOOKUP(A273,'TXFN0002 Strategy'!$A$2:$B$1000,2,FALSE),0)</f>
        <v>0</v>
      </c>
      <c r="E273" s="66">
        <f>_xlfn.IFNA(VLOOKUP(A273,'TripleEMA Strategy'!$A$2:$B$1000,2,FALSE),0)</f>
        <v>52786.87</v>
      </c>
      <c r="F273" s="66">
        <f>_xlfn.IFNA(VLOOKUP(A273,'TXFN0001 Strategy'!$A$1:$B$1000,2,FALSE),0)</f>
        <v>0</v>
      </c>
      <c r="G273" s="40">
        <f t="shared" si="8"/>
        <v>23956.522000000004</v>
      </c>
      <c r="H273" s="2">
        <f>VLOOKUP($A273,級距!$A:$K,9,FALSE)</f>
        <v>4</v>
      </c>
      <c r="I273" s="2">
        <f>VLOOKUP($A273,級距!$A:$K,10,FALSE)</f>
        <v>8</v>
      </c>
      <c r="J273" s="2">
        <f>VLOOKUP($A273,級距!$A:$K,11,FALSE)</f>
        <v>3</v>
      </c>
      <c r="K273" s="17">
        <f t="shared" si="9"/>
        <v>3</v>
      </c>
    </row>
    <row r="274" spans="1:11" x14ac:dyDescent="0.25">
      <c r="A274" s="32" t="s">
        <v>246</v>
      </c>
      <c r="B274" s="31">
        <f>_xlfn.IFNA(VLOOKUP(A274,'Trend Strategy'!$A$1:$B$1000,2,FALSE),0)</f>
        <v>0</v>
      </c>
      <c r="C274" s="31">
        <f>_xlfn.IFNA(VLOOKUP(A274,'ADX Strategy'!$A$2:$B$1000,2,FALSE),0)</f>
        <v>55087.49</v>
      </c>
      <c r="D274" s="31">
        <f>_xlfn.IFNA(VLOOKUP(A274,'TXFN0002 Strategy'!$A$2:$B$1000,2,FALSE),0)</f>
        <v>0</v>
      </c>
      <c r="E274" s="66">
        <f>_xlfn.IFNA(VLOOKUP(A274,'TripleEMA Strategy'!$A$2:$B$1000,2,FALSE),0)</f>
        <v>0</v>
      </c>
      <c r="F274" s="66">
        <f>_xlfn.IFNA(VLOOKUP(A274,'TXFN0001 Strategy'!$A$1:$B$1000,2,FALSE),0)</f>
        <v>90990.34</v>
      </c>
      <c r="G274" s="40">
        <f t="shared" si="8"/>
        <v>29215.565999999999</v>
      </c>
      <c r="H274" s="2">
        <f>VLOOKUP($A274,級距!$A:$K,9,FALSE)</f>
        <v>6</v>
      </c>
      <c r="I274" s="2">
        <f>VLOOKUP($A274,級距!$A:$K,10,FALSE)</f>
        <v>8</v>
      </c>
      <c r="J274" s="2">
        <f>VLOOKUP($A274,級距!$A:$K,11,FALSE)</f>
        <v>4</v>
      </c>
      <c r="K274" s="17">
        <f t="shared" si="9"/>
        <v>4</v>
      </c>
    </row>
    <row r="275" spans="1:11" x14ac:dyDescent="0.25">
      <c r="A275" s="32" t="s">
        <v>247</v>
      </c>
      <c r="B275" s="31">
        <f>_xlfn.IFNA(VLOOKUP(A275,'Trend Strategy'!$A$1:$B$1000,2,FALSE),0)</f>
        <v>20589.63</v>
      </c>
      <c r="C275" s="31">
        <f>_xlfn.IFNA(VLOOKUP(A275,'ADX Strategy'!$A$2:$B$1000,2,FALSE),0)</f>
        <v>0</v>
      </c>
      <c r="D275" s="31">
        <f>_xlfn.IFNA(VLOOKUP(A275,'TXFN0002 Strategy'!$A$2:$B$1000,2,FALSE),0)</f>
        <v>-18638.11</v>
      </c>
      <c r="E275" s="66">
        <f>_xlfn.IFNA(VLOOKUP(A275,'TripleEMA Strategy'!$A$2:$B$1000,2,FALSE),0)</f>
        <v>-3150.07</v>
      </c>
      <c r="F275" s="66">
        <f>_xlfn.IFNA(VLOOKUP(A275,'TXFN0001 Strategy'!$A$1:$B$1000,2,FALSE),0)</f>
        <v>-68942.259999999995</v>
      </c>
      <c r="G275" s="40">
        <f t="shared" si="8"/>
        <v>-14028.162</v>
      </c>
      <c r="H275" s="2">
        <f>VLOOKUP($A275,級距!$A:$K,9,FALSE)</f>
        <v>2</v>
      </c>
      <c r="I275" s="2">
        <f>VLOOKUP($A275,級距!$A:$K,10,FALSE)</f>
        <v>3</v>
      </c>
      <c r="J275" s="2">
        <f>VLOOKUP($A275,級距!$A:$K,11,FALSE)</f>
        <v>2</v>
      </c>
      <c r="K275" s="17">
        <f t="shared" si="9"/>
        <v>2</v>
      </c>
    </row>
    <row r="276" spans="1:11" x14ac:dyDescent="0.25">
      <c r="A276" s="32" t="s">
        <v>248</v>
      </c>
      <c r="B276" s="31">
        <f>_xlfn.IFNA(VLOOKUP(A276,'Trend Strategy'!$A$1:$B$1000,2,FALSE),0)</f>
        <v>0</v>
      </c>
      <c r="C276" s="31">
        <f>_xlfn.IFNA(VLOOKUP(A276,'ADX Strategy'!$A$2:$B$1000,2,FALSE),0)</f>
        <v>0</v>
      </c>
      <c r="D276" s="31">
        <f>_xlfn.IFNA(VLOOKUP(A276,'TXFN0002 Strategy'!$A$2:$B$1000,2,FALSE),0)</f>
        <v>0</v>
      </c>
      <c r="E276" s="66">
        <f>_xlfn.IFNA(VLOOKUP(A276,'TripleEMA Strategy'!$A$2:$B$1000,2,FALSE),0)</f>
        <v>-43392.19</v>
      </c>
      <c r="F276" s="66">
        <f>_xlfn.IFNA(VLOOKUP(A276,'TXFN0001 Strategy'!$A$1:$B$1000,2,FALSE),0)</f>
        <v>-11480.54</v>
      </c>
      <c r="G276" s="40">
        <f t="shared" si="8"/>
        <v>-10974.546</v>
      </c>
      <c r="H276" s="2">
        <f>VLOOKUP($A276,級距!$A:$K,9,FALSE)</f>
        <v>2</v>
      </c>
      <c r="I276" s="2">
        <f>VLOOKUP($A276,級距!$A:$K,10,FALSE)</f>
        <v>2</v>
      </c>
      <c r="J276" s="2">
        <f>VLOOKUP($A276,級距!$A:$K,11,FALSE)</f>
        <v>2</v>
      </c>
      <c r="K276" s="17">
        <f t="shared" si="9"/>
        <v>2</v>
      </c>
    </row>
    <row r="277" spans="1:11" x14ac:dyDescent="0.25">
      <c r="A277" s="32" t="s">
        <v>249</v>
      </c>
      <c r="B277" s="31">
        <f>_xlfn.IFNA(VLOOKUP(A277,'Trend Strategy'!$A$1:$B$1000,2,FALSE),0)</f>
        <v>0</v>
      </c>
      <c r="C277" s="31">
        <f>_xlfn.IFNA(VLOOKUP(A277,'ADX Strategy'!$A$2:$B$1000,2,FALSE),0)</f>
        <v>2271.79</v>
      </c>
      <c r="D277" s="31">
        <f>_xlfn.IFNA(VLOOKUP(A277,'TXFN0002 Strategy'!$A$2:$B$1000,2,FALSE),0)</f>
        <v>0</v>
      </c>
      <c r="E277" s="66">
        <f>_xlfn.IFNA(VLOOKUP(A277,'TripleEMA Strategy'!$A$2:$B$1000,2,FALSE),0)</f>
        <v>0</v>
      </c>
      <c r="F277" s="66">
        <f>_xlfn.IFNA(VLOOKUP(A277,'TXFN0001 Strategy'!$A$1:$B$1000,2,FALSE),0)</f>
        <v>7692.68</v>
      </c>
      <c r="G277" s="40">
        <f t="shared" si="8"/>
        <v>1992.8940000000002</v>
      </c>
      <c r="H277" s="2">
        <f>VLOOKUP($A277,級距!$A:$K,9,FALSE)</f>
        <v>1</v>
      </c>
      <c r="I277" s="2">
        <f>VLOOKUP($A277,級距!$A:$K,10,FALSE)</f>
        <v>1</v>
      </c>
      <c r="J277" s="2">
        <f>VLOOKUP($A277,級距!$A:$K,11,FALSE)</f>
        <v>2</v>
      </c>
      <c r="K277" s="17">
        <f t="shared" si="9"/>
        <v>2</v>
      </c>
    </row>
    <row r="278" spans="1:11" x14ac:dyDescent="0.25">
      <c r="A278" s="32" t="s">
        <v>250</v>
      </c>
      <c r="B278" s="31">
        <f>_xlfn.IFNA(VLOOKUP(A278,'Trend Strategy'!$A$1:$B$1000,2,FALSE),0)</f>
        <v>-16151.36</v>
      </c>
      <c r="C278" s="31">
        <f>_xlfn.IFNA(VLOOKUP(A278,'ADX Strategy'!$A$2:$B$1000,2,FALSE),0)</f>
        <v>7081.3</v>
      </c>
      <c r="D278" s="31">
        <f>_xlfn.IFNA(VLOOKUP(A278,'TXFN0002 Strategy'!$A$2:$B$1000,2,FALSE),0)</f>
        <v>0</v>
      </c>
      <c r="E278" s="66">
        <f>_xlfn.IFNA(VLOOKUP(A278,'TripleEMA Strategy'!$A$2:$B$1000,2,FALSE),0)</f>
        <v>-53750.57</v>
      </c>
      <c r="F278" s="66">
        <f>_xlfn.IFNA(VLOOKUP(A278,'TXFN0001 Strategy'!$A$1:$B$1000,2,FALSE),0)</f>
        <v>0</v>
      </c>
      <c r="G278" s="40">
        <f t="shared" si="8"/>
        <v>-12564.126</v>
      </c>
      <c r="H278" s="2">
        <f>VLOOKUP($A278,級距!$A:$K,9,FALSE)</f>
        <v>4</v>
      </c>
      <c r="I278" s="2">
        <f>VLOOKUP($A278,級距!$A:$K,10,FALSE)</f>
        <v>1</v>
      </c>
      <c r="J278" s="2">
        <f>VLOOKUP($A278,級距!$A:$K,11,FALSE)</f>
        <v>2</v>
      </c>
      <c r="K278" s="17">
        <f t="shared" si="9"/>
        <v>2</v>
      </c>
    </row>
    <row r="279" spans="1:11" x14ac:dyDescent="0.25">
      <c r="A279" s="32" t="s">
        <v>251</v>
      </c>
      <c r="B279" s="31">
        <f>_xlfn.IFNA(VLOOKUP(A279,'Trend Strategy'!$A$1:$B$1000,2,FALSE),0)</f>
        <v>-6562.5</v>
      </c>
      <c r="C279" s="31">
        <f>_xlfn.IFNA(VLOOKUP(A279,'ADX Strategy'!$A$2:$B$1000,2,FALSE),0)</f>
        <v>-28326.84</v>
      </c>
      <c r="D279" s="31">
        <f>_xlfn.IFNA(VLOOKUP(A279,'TXFN0002 Strategy'!$A$2:$B$1000,2,FALSE),0)</f>
        <v>92461.55</v>
      </c>
      <c r="E279" s="66">
        <f>_xlfn.IFNA(VLOOKUP(A279,'TripleEMA Strategy'!$A$2:$B$1000,2,FALSE),0)</f>
        <v>84370.01</v>
      </c>
      <c r="F279" s="66">
        <f>_xlfn.IFNA(VLOOKUP(A279,'TXFN0001 Strategy'!$A$1:$B$1000,2,FALSE),0)</f>
        <v>37690.03</v>
      </c>
      <c r="G279" s="40">
        <f t="shared" si="8"/>
        <v>35926.449999999997</v>
      </c>
      <c r="H279" s="2">
        <f>VLOOKUP($A279,級距!$A:$K,9,FALSE)</f>
        <v>7</v>
      </c>
      <c r="I279" s="2">
        <f>VLOOKUP($A279,級距!$A:$K,10,FALSE)</f>
        <v>5</v>
      </c>
      <c r="J279" s="2">
        <f>VLOOKUP($A279,級距!$A:$K,11,FALSE)</f>
        <v>1</v>
      </c>
      <c r="K279" s="17">
        <f t="shared" si="9"/>
        <v>1</v>
      </c>
    </row>
    <row r="280" spans="1:11" x14ac:dyDescent="0.25">
      <c r="A280" s="32" t="s">
        <v>252</v>
      </c>
      <c r="B280" s="31">
        <f>_xlfn.IFNA(VLOOKUP(A280,'Trend Strategy'!$A$1:$B$1000,2,FALSE),0)</f>
        <v>-23514.720000000001</v>
      </c>
      <c r="C280" s="31">
        <f>_xlfn.IFNA(VLOOKUP(A280,'ADX Strategy'!$A$2:$B$1000,2,FALSE),0)</f>
        <v>-9119.2099999999991</v>
      </c>
      <c r="D280" s="31">
        <f>_xlfn.IFNA(VLOOKUP(A280,'TXFN0002 Strategy'!$A$2:$B$1000,2,FALSE),0)</f>
        <v>-46318.49</v>
      </c>
      <c r="E280" s="66">
        <f>_xlfn.IFNA(VLOOKUP(A280,'TripleEMA Strategy'!$A$2:$B$1000,2,FALSE),0)</f>
        <v>3483.31</v>
      </c>
      <c r="F280" s="66">
        <f>_xlfn.IFNA(VLOOKUP(A280,'TXFN0001 Strategy'!$A$1:$B$1000,2,FALSE),0)</f>
        <v>0</v>
      </c>
      <c r="G280" s="40">
        <f t="shared" si="8"/>
        <v>-15093.822</v>
      </c>
      <c r="H280" s="2">
        <f>VLOOKUP($A280,級距!$A:$K,9,FALSE)</f>
        <v>2</v>
      </c>
      <c r="I280" s="2">
        <f>VLOOKUP($A280,級距!$A:$K,10,FALSE)</f>
        <v>3</v>
      </c>
      <c r="J280" s="2">
        <f>VLOOKUP($A280,級距!$A:$K,11,FALSE)</f>
        <v>2</v>
      </c>
      <c r="K280" s="17">
        <f t="shared" si="9"/>
        <v>2</v>
      </c>
    </row>
    <row r="281" spans="1:11" x14ac:dyDescent="0.25">
      <c r="A281" s="32" t="s">
        <v>253</v>
      </c>
      <c r="B281" s="31">
        <f>_xlfn.IFNA(VLOOKUP(A281,'Trend Strategy'!$A$1:$B$1000,2,FALSE),0)</f>
        <v>0</v>
      </c>
      <c r="C281" s="31">
        <f>_xlfn.IFNA(VLOOKUP(A281,'ADX Strategy'!$A$2:$B$1000,2,FALSE),0)</f>
        <v>9478.42</v>
      </c>
      <c r="D281" s="31">
        <f>_xlfn.IFNA(VLOOKUP(A281,'TXFN0002 Strategy'!$A$2:$B$1000,2,FALSE),0)</f>
        <v>0</v>
      </c>
      <c r="E281" s="66">
        <f>_xlfn.IFNA(VLOOKUP(A281,'TripleEMA Strategy'!$A$2:$B$1000,2,FALSE),0)</f>
        <v>0</v>
      </c>
      <c r="F281" s="66">
        <f>_xlfn.IFNA(VLOOKUP(A281,'TXFN0001 Strategy'!$A$1:$B$1000,2,FALSE),0)</f>
        <v>0</v>
      </c>
      <c r="G281" s="40">
        <f t="shared" si="8"/>
        <v>1895.684</v>
      </c>
      <c r="H281" s="2">
        <f>VLOOKUP($A281,級距!$A:$K,9,FALSE)</f>
        <v>4</v>
      </c>
      <c r="I281" s="2">
        <f>VLOOKUP($A281,級距!$A:$K,10,FALSE)</f>
        <v>3</v>
      </c>
      <c r="J281" s="2">
        <f>VLOOKUP($A281,級距!$A:$K,11,FALSE)</f>
        <v>2</v>
      </c>
      <c r="K281" s="17">
        <f t="shared" si="9"/>
        <v>2</v>
      </c>
    </row>
    <row r="282" spans="1:11" x14ac:dyDescent="0.25">
      <c r="A282" s="32" t="s">
        <v>254</v>
      </c>
      <c r="B282" s="31">
        <f>_xlfn.IFNA(VLOOKUP(A282,'Trend Strategy'!$A$1:$B$1000,2,FALSE),0)</f>
        <v>0</v>
      </c>
      <c r="C282" s="31">
        <f>_xlfn.IFNA(VLOOKUP(A282,'ADX Strategy'!$A$2:$B$1000,2,FALSE),0)</f>
        <v>48850.22</v>
      </c>
      <c r="D282" s="31">
        <f>_xlfn.IFNA(VLOOKUP(A282,'TXFN0002 Strategy'!$A$2:$B$1000,2,FALSE),0)</f>
        <v>56927.76</v>
      </c>
      <c r="E282" s="66">
        <f>_xlfn.IFNA(VLOOKUP(A282,'TripleEMA Strategy'!$A$2:$B$1000,2,FALSE),0)</f>
        <v>-12131.23</v>
      </c>
      <c r="F282" s="66">
        <f>_xlfn.IFNA(VLOOKUP(A282,'TXFN0001 Strategy'!$A$1:$B$1000,2,FALSE),0)</f>
        <v>0</v>
      </c>
      <c r="G282" s="40">
        <f t="shared" si="8"/>
        <v>18729.350000000002</v>
      </c>
      <c r="H282" s="2">
        <f>VLOOKUP($A282,級距!$A:$K,9,FALSE)</f>
        <v>8</v>
      </c>
      <c r="I282" s="2">
        <f>VLOOKUP($A282,級距!$A:$K,10,FALSE)</f>
        <v>8</v>
      </c>
      <c r="J282" s="2">
        <f>VLOOKUP($A282,級距!$A:$K,11,FALSE)</f>
        <v>4</v>
      </c>
      <c r="K282" s="17">
        <f t="shared" si="9"/>
        <v>4</v>
      </c>
    </row>
    <row r="283" spans="1:11" x14ac:dyDescent="0.25">
      <c r="A283" s="32" t="s">
        <v>255</v>
      </c>
      <c r="B283" s="31">
        <f>_xlfn.IFNA(VLOOKUP(A283,'Trend Strategy'!$A$1:$B$1000,2,FALSE),0)</f>
        <v>72461.86</v>
      </c>
      <c r="C283" s="31">
        <f>_xlfn.IFNA(VLOOKUP(A283,'ADX Strategy'!$A$2:$B$1000,2,FALSE),0)</f>
        <v>0</v>
      </c>
      <c r="D283" s="31">
        <f>_xlfn.IFNA(VLOOKUP(A283,'TXFN0002 Strategy'!$A$2:$B$1000,2,FALSE),0)</f>
        <v>-32528.78</v>
      </c>
      <c r="E283" s="66">
        <f>_xlfn.IFNA(VLOOKUP(A283,'TripleEMA Strategy'!$A$2:$B$1000,2,FALSE),0)</f>
        <v>69218.98</v>
      </c>
      <c r="F283" s="66">
        <f>_xlfn.IFNA(VLOOKUP(A283,'TXFN0001 Strategy'!$A$1:$B$1000,2,FALSE),0)</f>
        <v>0</v>
      </c>
      <c r="G283" s="40">
        <f t="shared" si="8"/>
        <v>21830.412</v>
      </c>
      <c r="H283" s="2">
        <f>VLOOKUP($A283,級距!$A:$K,9,FALSE)</f>
        <v>5</v>
      </c>
      <c r="I283" s="2">
        <f>VLOOKUP($A283,級距!$A:$K,10,FALSE)</f>
        <v>3</v>
      </c>
      <c r="J283" s="2">
        <f>VLOOKUP($A283,級距!$A:$K,11,FALSE)</f>
        <v>2</v>
      </c>
      <c r="K283" s="17">
        <f t="shared" si="9"/>
        <v>2</v>
      </c>
    </row>
    <row r="284" spans="1:11" x14ac:dyDescent="0.25">
      <c r="A284" s="32" t="s">
        <v>256</v>
      </c>
      <c r="B284" s="31">
        <f>_xlfn.IFNA(VLOOKUP(A284,'Trend Strategy'!$A$1:$B$1000,2,FALSE),0)</f>
        <v>-15374.3</v>
      </c>
      <c r="C284" s="31">
        <f>_xlfn.IFNA(VLOOKUP(A284,'ADX Strategy'!$A$2:$B$1000,2,FALSE),0)</f>
        <v>0</v>
      </c>
      <c r="D284" s="31">
        <f>_xlfn.IFNA(VLOOKUP(A284,'TXFN0002 Strategy'!$A$2:$B$1000,2,FALSE),0)</f>
        <v>0</v>
      </c>
      <c r="E284" s="66">
        <f>_xlfn.IFNA(VLOOKUP(A284,'TripleEMA Strategy'!$A$2:$B$1000,2,FALSE),0)</f>
        <v>14141.57</v>
      </c>
      <c r="F284" s="66">
        <f>_xlfn.IFNA(VLOOKUP(A284,'TXFN0001 Strategy'!$A$1:$B$1000,2,FALSE),0)</f>
        <v>0</v>
      </c>
      <c r="G284" s="40">
        <f t="shared" si="8"/>
        <v>-246.54599999999991</v>
      </c>
      <c r="H284" s="2">
        <f>VLOOKUP($A284,級距!$A:$K,9,FALSE)</f>
        <v>1</v>
      </c>
      <c r="I284" s="2">
        <f>VLOOKUP($A284,級距!$A:$K,10,FALSE)</f>
        <v>3</v>
      </c>
      <c r="J284" s="2">
        <f>VLOOKUP($A284,級距!$A:$K,11,FALSE)</f>
        <v>2</v>
      </c>
      <c r="K284" s="17">
        <f t="shared" si="9"/>
        <v>2</v>
      </c>
    </row>
    <row r="285" spans="1:11" x14ac:dyDescent="0.25">
      <c r="A285" s="32" t="s">
        <v>257</v>
      </c>
      <c r="B285" s="31">
        <f>_xlfn.IFNA(VLOOKUP(A285,'Trend Strategy'!$A$1:$B$1000,2,FALSE),0)</f>
        <v>-34560.86</v>
      </c>
      <c r="C285" s="31">
        <f>_xlfn.IFNA(VLOOKUP(A285,'ADX Strategy'!$A$2:$B$1000,2,FALSE),0)</f>
        <v>0</v>
      </c>
      <c r="D285" s="31">
        <f>_xlfn.IFNA(VLOOKUP(A285,'TXFN0002 Strategy'!$A$2:$B$1000,2,FALSE),0)</f>
        <v>-31100.84</v>
      </c>
      <c r="E285" s="66">
        <f>_xlfn.IFNA(VLOOKUP(A285,'TripleEMA Strategy'!$A$2:$B$1000,2,FALSE),0)</f>
        <v>30948.77</v>
      </c>
      <c r="F285" s="66">
        <f>_xlfn.IFNA(VLOOKUP(A285,'TXFN0001 Strategy'!$A$1:$B$1000,2,FALSE),0)</f>
        <v>-43765.52</v>
      </c>
      <c r="G285" s="40">
        <f t="shared" si="8"/>
        <v>-15695.689999999997</v>
      </c>
      <c r="H285" s="2">
        <f>VLOOKUP($A285,級距!$A:$K,9,FALSE)</f>
        <v>3</v>
      </c>
      <c r="I285" s="2">
        <f>VLOOKUP($A285,級距!$A:$K,10,FALSE)</f>
        <v>1</v>
      </c>
      <c r="J285" s="2">
        <f>VLOOKUP($A285,級距!$A:$K,11,FALSE)</f>
        <v>2</v>
      </c>
      <c r="K285" s="17">
        <f t="shared" si="9"/>
        <v>2</v>
      </c>
    </row>
    <row r="286" spans="1:11" x14ac:dyDescent="0.25">
      <c r="A286" s="32" t="s">
        <v>258</v>
      </c>
      <c r="B286" s="31">
        <f>_xlfn.IFNA(VLOOKUP(A286,'Trend Strategy'!$A$1:$B$1000,2,FALSE),0)</f>
        <v>0</v>
      </c>
      <c r="C286" s="31">
        <f>_xlfn.IFNA(VLOOKUP(A286,'ADX Strategy'!$A$2:$B$1000,2,FALSE),0)</f>
        <v>0</v>
      </c>
      <c r="D286" s="31">
        <f>_xlfn.IFNA(VLOOKUP(A286,'TXFN0002 Strategy'!$A$2:$B$1000,2,FALSE),0)</f>
        <v>58353.61</v>
      </c>
      <c r="E286" s="66">
        <f>_xlfn.IFNA(VLOOKUP(A286,'TripleEMA Strategy'!$A$2:$B$1000,2,FALSE),0)</f>
        <v>-42898.25</v>
      </c>
      <c r="F286" s="66">
        <f>_xlfn.IFNA(VLOOKUP(A286,'TXFN0001 Strategy'!$A$1:$B$1000,2,FALSE),0)</f>
        <v>0</v>
      </c>
      <c r="G286" s="40">
        <f t="shared" si="8"/>
        <v>3091.0720000000001</v>
      </c>
      <c r="H286" s="2">
        <f>VLOOKUP($A286,級距!$A:$K,9,FALSE)</f>
        <v>5</v>
      </c>
      <c r="I286" s="2">
        <f>VLOOKUP($A286,級距!$A:$K,10,FALSE)</f>
        <v>8</v>
      </c>
      <c r="J286" s="2">
        <f>VLOOKUP($A286,級距!$A:$K,11,FALSE)</f>
        <v>3</v>
      </c>
      <c r="K286" s="17">
        <f t="shared" si="9"/>
        <v>3</v>
      </c>
    </row>
    <row r="287" spans="1:11" x14ac:dyDescent="0.25">
      <c r="A287" s="32" t="s">
        <v>259</v>
      </c>
      <c r="B287" s="31">
        <f>_xlfn.IFNA(VLOOKUP(A287,'Trend Strategy'!$A$1:$B$1000,2,FALSE),0)</f>
        <v>0</v>
      </c>
      <c r="C287" s="31">
        <f>_xlfn.IFNA(VLOOKUP(A287,'ADX Strategy'!$A$2:$B$1000,2,FALSE),0)</f>
        <v>-70700.039999999994</v>
      </c>
      <c r="D287" s="31">
        <f>_xlfn.IFNA(VLOOKUP(A287,'TXFN0002 Strategy'!$A$2:$B$1000,2,FALSE),0)</f>
        <v>0</v>
      </c>
      <c r="E287" s="66">
        <f>_xlfn.IFNA(VLOOKUP(A287,'TripleEMA Strategy'!$A$2:$B$1000,2,FALSE),0)</f>
        <v>7463.02</v>
      </c>
      <c r="F287" s="66">
        <f>_xlfn.IFNA(VLOOKUP(A287,'TXFN0001 Strategy'!$A$1:$B$1000,2,FALSE),0)</f>
        <v>-43426.239999999998</v>
      </c>
      <c r="G287" s="40">
        <f t="shared" si="8"/>
        <v>-21332.651999999995</v>
      </c>
      <c r="H287" s="2">
        <f>VLOOKUP($A287,級距!$A:$K,9,FALSE)</f>
        <v>3</v>
      </c>
      <c r="I287" s="2">
        <f>VLOOKUP($A287,級距!$A:$K,10,FALSE)</f>
        <v>5</v>
      </c>
      <c r="J287" s="2">
        <f>VLOOKUP($A287,級距!$A:$K,11,FALSE)</f>
        <v>2</v>
      </c>
      <c r="K287" s="17">
        <f t="shared" si="9"/>
        <v>2</v>
      </c>
    </row>
    <row r="288" spans="1:11" x14ac:dyDescent="0.25">
      <c r="A288" s="32" t="s">
        <v>260</v>
      </c>
      <c r="B288" s="31">
        <f>_xlfn.IFNA(VLOOKUP(A288,'Trend Strategy'!$A$1:$B$1000,2,FALSE),0)</f>
        <v>1372.42</v>
      </c>
      <c r="C288" s="31">
        <f>_xlfn.IFNA(VLOOKUP(A288,'ADX Strategy'!$A$2:$B$1000,2,FALSE),0)</f>
        <v>0</v>
      </c>
      <c r="D288" s="31">
        <f>_xlfn.IFNA(VLOOKUP(A288,'TXFN0002 Strategy'!$A$2:$B$1000,2,FALSE),0)</f>
        <v>0</v>
      </c>
      <c r="E288" s="66">
        <f>_xlfn.IFNA(VLOOKUP(A288,'TripleEMA Strategy'!$A$2:$B$1000,2,FALSE),0)</f>
        <v>9430.75</v>
      </c>
      <c r="F288" s="66">
        <f>_xlfn.IFNA(VLOOKUP(A288,'TXFN0001 Strategy'!$A$1:$B$1000,2,FALSE),0)</f>
        <v>0</v>
      </c>
      <c r="G288" s="40">
        <f t="shared" si="8"/>
        <v>2160.634</v>
      </c>
      <c r="H288" s="2">
        <f>VLOOKUP($A288,級距!$A:$K,9,FALSE)</f>
        <v>1</v>
      </c>
      <c r="I288" s="2">
        <f>VLOOKUP($A288,級距!$A:$K,10,FALSE)</f>
        <v>7</v>
      </c>
      <c r="J288" s="2">
        <f>VLOOKUP($A288,級距!$A:$K,11,FALSE)</f>
        <v>3</v>
      </c>
      <c r="K288" s="17">
        <f t="shared" si="9"/>
        <v>3</v>
      </c>
    </row>
    <row r="289" spans="1:11" x14ac:dyDescent="0.25">
      <c r="A289" s="32" t="s">
        <v>261</v>
      </c>
      <c r="B289" s="31">
        <f>_xlfn.IFNA(VLOOKUP(A289,'Trend Strategy'!$A$1:$B$1000,2,FALSE),0)</f>
        <v>-29827.3</v>
      </c>
      <c r="C289" s="31">
        <f>_xlfn.IFNA(VLOOKUP(A289,'ADX Strategy'!$A$2:$B$1000,2,FALSE),0)</f>
        <v>0</v>
      </c>
      <c r="D289" s="31">
        <f>_xlfn.IFNA(VLOOKUP(A289,'TXFN0002 Strategy'!$A$2:$B$1000,2,FALSE),0)</f>
        <v>0</v>
      </c>
      <c r="E289" s="66">
        <f>_xlfn.IFNA(VLOOKUP(A289,'TripleEMA Strategy'!$A$2:$B$1000,2,FALSE),0)</f>
        <v>-111678.22</v>
      </c>
      <c r="F289" s="66">
        <f>_xlfn.IFNA(VLOOKUP(A289,'TXFN0001 Strategy'!$A$1:$B$1000,2,FALSE),0)</f>
        <v>0</v>
      </c>
      <c r="G289" s="40">
        <f t="shared" si="8"/>
        <v>-28301.103999999999</v>
      </c>
      <c r="H289" s="2">
        <f>VLOOKUP($A289,級距!$A:$K,9,FALSE)</f>
        <v>1</v>
      </c>
      <c r="I289" s="2">
        <f>VLOOKUP($A289,級距!$A:$K,10,FALSE)</f>
        <v>4</v>
      </c>
      <c r="J289" s="2">
        <f>VLOOKUP($A289,級距!$A:$K,11,FALSE)</f>
        <v>2</v>
      </c>
      <c r="K289" s="17">
        <f t="shared" si="9"/>
        <v>2</v>
      </c>
    </row>
    <row r="290" spans="1:11" x14ac:dyDescent="0.25">
      <c r="A290" s="32" t="s">
        <v>262</v>
      </c>
      <c r="B290" s="31">
        <f>_xlfn.IFNA(VLOOKUP(A290,'Trend Strategy'!$A$1:$B$1000,2,FALSE),0)</f>
        <v>-20205.22</v>
      </c>
      <c r="C290" s="31">
        <f>_xlfn.IFNA(VLOOKUP(A290,'ADX Strategy'!$A$2:$B$1000,2,FALSE),0)</f>
        <v>8090.16</v>
      </c>
      <c r="D290" s="31">
        <f>_xlfn.IFNA(VLOOKUP(A290,'TXFN0002 Strategy'!$A$2:$B$1000,2,FALSE),0)</f>
        <v>0</v>
      </c>
      <c r="E290" s="66">
        <f>_xlfn.IFNA(VLOOKUP(A290,'TripleEMA Strategy'!$A$2:$B$1000,2,FALSE),0)</f>
        <v>-4954.5600000000004</v>
      </c>
      <c r="F290" s="66">
        <f>_xlfn.IFNA(VLOOKUP(A290,'TXFN0001 Strategy'!$A$1:$B$1000,2,FALSE),0)</f>
        <v>0</v>
      </c>
      <c r="G290" s="40">
        <f t="shared" si="8"/>
        <v>-3413.9240000000004</v>
      </c>
      <c r="H290" s="2">
        <f>VLOOKUP($A290,級距!$A:$K,9,FALSE)</f>
        <v>1</v>
      </c>
      <c r="I290" s="2">
        <f>VLOOKUP($A290,級距!$A:$K,10,FALSE)</f>
        <v>3</v>
      </c>
      <c r="J290" s="2">
        <f>VLOOKUP($A290,級距!$A:$K,11,FALSE)</f>
        <v>2</v>
      </c>
      <c r="K290" s="17">
        <f t="shared" si="9"/>
        <v>2</v>
      </c>
    </row>
    <row r="291" spans="1:11" x14ac:dyDescent="0.25">
      <c r="A291" s="32" t="s">
        <v>263</v>
      </c>
      <c r="B291" s="31">
        <f>_xlfn.IFNA(VLOOKUP(A291,'Trend Strategy'!$A$1:$B$1000,2,FALSE),0)</f>
        <v>-6586.3</v>
      </c>
      <c r="C291" s="31">
        <f>_xlfn.IFNA(VLOOKUP(A291,'ADX Strategy'!$A$2:$B$1000,2,FALSE),0)</f>
        <v>-7478.3</v>
      </c>
      <c r="D291" s="31">
        <f>_xlfn.IFNA(VLOOKUP(A291,'TXFN0002 Strategy'!$A$2:$B$1000,2,FALSE),0)</f>
        <v>0</v>
      </c>
      <c r="E291" s="66">
        <f>_xlfn.IFNA(VLOOKUP(A291,'TripleEMA Strategy'!$A$2:$B$1000,2,FALSE),0)</f>
        <v>0</v>
      </c>
      <c r="F291" s="66">
        <f>_xlfn.IFNA(VLOOKUP(A291,'TXFN0001 Strategy'!$A$1:$B$1000,2,FALSE),0)</f>
        <v>-1115.96</v>
      </c>
      <c r="G291" s="40">
        <f t="shared" si="8"/>
        <v>-3036.1120000000001</v>
      </c>
      <c r="H291" s="2">
        <f>VLOOKUP($A291,級距!$A:$K,9,FALSE)</f>
        <v>1</v>
      </c>
      <c r="I291" s="2">
        <f>VLOOKUP($A291,級距!$A:$K,10,FALSE)</f>
        <v>1</v>
      </c>
      <c r="J291" s="2">
        <f>VLOOKUP($A291,級距!$A:$K,11,FALSE)</f>
        <v>2</v>
      </c>
      <c r="K291" s="17">
        <f t="shared" si="9"/>
        <v>2</v>
      </c>
    </row>
    <row r="292" spans="1:11" x14ac:dyDescent="0.25">
      <c r="A292" s="32" t="s">
        <v>264</v>
      </c>
      <c r="B292" s="31">
        <f>_xlfn.IFNA(VLOOKUP(A292,'Trend Strategy'!$A$1:$B$1000,2,FALSE),0)</f>
        <v>0</v>
      </c>
      <c r="C292" s="31">
        <f>_xlfn.IFNA(VLOOKUP(A292,'ADX Strategy'!$A$2:$B$1000,2,FALSE),0)</f>
        <v>0</v>
      </c>
      <c r="D292" s="31">
        <f>_xlfn.IFNA(VLOOKUP(A292,'TXFN0002 Strategy'!$A$2:$B$1000,2,FALSE),0)</f>
        <v>0</v>
      </c>
      <c r="E292" s="66">
        <f>_xlfn.IFNA(VLOOKUP(A292,'TripleEMA Strategy'!$A$2:$B$1000,2,FALSE),0)</f>
        <v>16530.34</v>
      </c>
      <c r="F292" s="66">
        <f>_xlfn.IFNA(VLOOKUP(A292,'TXFN0001 Strategy'!$A$1:$B$1000,2,FALSE),0)</f>
        <v>-80758.740000000005</v>
      </c>
      <c r="G292" s="40">
        <f t="shared" si="8"/>
        <v>-12845.680000000002</v>
      </c>
      <c r="H292" s="2">
        <f>VLOOKUP($A292,級距!$A:$K,9,FALSE)</f>
        <v>2</v>
      </c>
      <c r="I292" s="2">
        <f>VLOOKUP($A292,級距!$A:$K,10,FALSE)</f>
        <v>6</v>
      </c>
      <c r="J292" s="2">
        <f>VLOOKUP($A292,級距!$A:$K,11,FALSE)</f>
        <v>2</v>
      </c>
      <c r="K292" s="17">
        <f t="shared" si="9"/>
        <v>2</v>
      </c>
    </row>
    <row r="293" spans="1:11" x14ac:dyDescent="0.25">
      <c r="A293" s="32" t="s">
        <v>265</v>
      </c>
      <c r="B293" s="31">
        <f>_xlfn.IFNA(VLOOKUP(A293,'Trend Strategy'!$A$1:$B$1000,2,FALSE),0)</f>
        <v>-8167.87</v>
      </c>
      <c r="C293" s="31">
        <f>_xlfn.IFNA(VLOOKUP(A293,'ADX Strategy'!$A$2:$B$1000,2,FALSE),0)</f>
        <v>0</v>
      </c>
      <c r="D293" s="31">
        <f>_xlfn.IFNA(VLOOKUP(A293,'TXFN0002 Strategy'!$A$2:$B$1000,2,FALSE),0)</f>
        <v>21779.599999999999</v>
      </c>
      <c r="E293" s="66">
        <f>_xlfn.IFNA(VLOOKUP(A293,'TripleEMA Strategy'!$A$2:$B$1000,2,FALSE),0)</f>
        <v>-29661.38</v>
      </c>
      <c r="F293" s="66">
        <f>_xlfn.IFNA(VLOOKUP(A293,'TXFN0001 Strategy'!$A$1:$B$1000,2,FALSE),0)</f>
        <v>0</v>
      </c>
      <c r="G293" s="40">
        <f t="shared" si="8"/>
        <v>-3209.9300000000003</v>
      </c>
      <c r="H293" s="2">
        <f>VLOOKUP($A293,級距!$A:$K,9,FALSE)</f>
        <v>3</v>
      </c>
      <c r="I293" s="2">
        <f>VLOOKUP($A293,級距!$A:$K,10,FALSE)</f>
        <v>8</v>
      </c>
      <c r="J293" s="2">
        <f>VLOOKUP($A293,級距!$A:$K,11,FALSE)</f>
        <v>3</v>
      </c>
      <c r="K293" s="17">
        <f t="shared" si="9"/>
        <v>3</v>
      </c>
    </row>
    <row r="294" spans="1:11" x14ac:dyDescent="0.25">
      <c r="A294" s="32" t="s">
        <v>266</v>
      </c>
      <c r="B294" s="31">
        <f>_xlfn.IFNA(VLOOKUP(A294,'Trend Strategy'!$A$1:$B$1000,2,FALSE),0)</f>
        <v>90032.58</v>
      </c>
      <c r="C294" s="31">
        <f>_xlfn.IFNA(VLOOKUP(A294,'ADX Strategy'!$A$2:$B$1000,2,FALSE),0)</f>
        <v>0</v>
      </c>
      <c r="D294" s="31">
        <f>_xlfn.IFNA(VLOOKUP(A294,'TXFN0002 Strategy'!$A$2:$B$1000,2,FALSE),0)</f>
        <v>0</v>
      </c>
      <c r="E294" s="66">
        <f>_xlfn.IFNA(VLOOKUP(A294,'TripleEMA Strategy'!$A$2:$B$1000,2,FALSE),0)</f>
        <v>0</v>
      </c>
      <c r="F294" s="66">
        <f>_xlfn.IFNA(VLOOKUP(A294,'TXFN0001 Strategy'!$A$1:$B$1000,2,FALSE),0)</f>
        <v>0</v>
      </c>
      <c r="G294" s="40">
        <f t="shared" si="8"/>
        <v>18006.516</v>
      </c>
      <c r="H294" s="2">
        <f>VLOOKUP($A294,級距!$A:$K,9,FALSE)</f>
        <v>9</v>
      </c>
      <c r="I294" s="2">
        <f>VLOOKUP($A294,級距!$A:$K,10,FALSE)</f>
        <v>9</v>
      </c>
      <c r="J294" s="2">
        <f>VLOOKUP($A294,級距!$A:$K,11,FALSE)</f>
        <v>4</v>
      </c>
      <c r="K294" s="17">
        <f t="shared" si="9"/>
        <v>4</v>
      </c>
    </row>
    <row r="295" spans="1:11" x14ac:dyDescent="0.25">
      <c r="A295" s="32" t="s">
        <v>267</v>
      </c>
      <c r="B295" s="31">
        <f>_xlfn.IFNA(VLOOKUP(A295,'Trend Strategy'!$A$1:$B$1000,2,FALSE),0)</f>
        <v>-9954.94</v>
      </c>
      <c r="C295" s="31">
        <f>_xlfn.IFNA(VLOOKUP(A295,'ADX Strategy'!$A$2:$B$1000,2,FALSE),0)</f>
        <v>-8328.74</v>
      </c>
      <c r="D295" s="31">
        <f>_xlfn.IFNA(VLOOKUP(A295,'TXFN0002 Strategy'!$A$2:$B$1000,2,FALSE),0)</f>
        <v>-3732.53</v>
      </c>
      <c r="E295" s="66">
        <f>_xlfn.IFNA(VLOOKUP(A295,'TripleEMA Strategy'!$A$2:$B$1000,2,FALSE),0)</f>
        <v>21071.9</v>
      </c>
      <c r="F295" s="66">
        <f>_xlfn.IFNA(VLOOKUP(A295,'TXFN0001 Strategy'!$A$1:$B$1000,2,FALSE),0)</f>
        <v>-35198.620000000003</v>
      </c>
      <c r="G295" s="40">
        <f t="shared" si="8"/>
        <v>-7228.5860000000002</v>
      </c>
      <c r="H295" s="2">
        <f>VLOOKUP($A295,級距!$A:$K,9,FALSE)</f>
        <v>1</v>
      </c>
      <c r="I295" s="2">
        <f>VLOOKUP($A295,級距!$A:$K,10,FALSE)</f>
        <v>4</v>
      </c>
      <c r="J295" s="2">
        <f>VLOOKUP($A295,級距!$A:$K,11,FALSE)</f>
        <v>2</v>
      </c>
      <c r="K295" s="17">
        <f t="shared" si="9"/>
        <v>2</v>
      </c>
    </row>
    <row r="296" spans="1:11" x14ac:dyDescent="0.25">
      <c r="A296" s="32" t="s">
        <v>268</v>
      </c>
      <c r="B296" s="31">
        <f>_xlfn.IFNA(VLOOKUP(A296,'Trend Strategy'!$A$1:$B$1000,2,FALSE),0)</f>
        <v>30819.34</v>
      </c>
      <c r="C296" s="31">
        <f>_xlfn.IFNA(VLOOKUP(A296,'ADX Strategy'!$A$2:$B$1000,2,FALSE),0)</f>
        <v>16065.1</v>
      </c>
      <c r="D296" s="31">
        <f>_xlfn.IFNA(VLOOKUP(A296,'TXFN0002 Strategy'!$A$2:$B$1000,2,FALSE),0)</f>
        <v>0</v>
      </c>
      <c r="E296" s="66">
        <f>_xlfn.IFNA(VLOOKUP(A296,'TripleEMA Strategy'!$A$2:$B$1000,2,FALSE),0)</f>
        <v>-15733.25</v>
      </c>
      <c r="F296" s="66">
        <f>_xlfn.IFNA(VLOOKUP(A296,'TXFN0001 Strategy'!$A$1:$B$1000,2,FALSE),0)</f>
        <v>0</v>
      </c>
      <c r="G296" s="40">
        <f t="shared" si="8"/>
        <v>6230.2380000000003</v>
      </c>
      <c r="H296" s="2">
        <f>VLOOKUP($A296,級距!$A:$K,9,FALSE)</f>
        <v>1</v>
      </c>
      <c r="I296" s="2">
        <f>VLOOKUP($A296,級距!$A:$K,10,FALSE)</f>
        <v>4</v>
      </c>
      <c r="J296" s="2">
        <f>VLOOKUP($A296,級距!$A:$K,11,FALSE)</f>
        <v>2</v>
      </c>
      <c r="K296" s="17">
        <f t="shared" si="9"/>
        <v>2</v>
      </c>
    </row>
    <row r="297" spans="1:11" x14ac:dyDescent="0.25">
      <c r="A297" s="32" t="s">
        <v>269</v>
      </c>
      <c r="B297" s="31">
        <f>_xlfn.IFNA(VLOOKUP(A297,'Trend Strategy'!$A$1:$B$1000,2,FALSE),0)</f>
        <v>18205.54</v>
      </c>
      <c r="C297" s="31">
        <f>_xlfn.IFNA(VLOOKUP(A297,'ADX Strategy'!$A$2:$B$1000,2,FALSE),0)</f>
        <v>0</v>
      </c>
      <c r="D297" s="31">
        <f>_xlfn.IFNA(VLOOKUP(A297,'TXFN0002 Strategy'!$A$2:$B$1000,2,FALSE),0)</f>
        <v>0</v>
      </c>
      <c r="E297" s="66">
        <f>_xlfn.IFNA(VLOOKUP(A297,'TripleEMA Strategy'!$A$2:$B$1000,2,FALSE),0)</f>
        <v>-24744.84</v>
      </c>
      <c r="F297" s="66">
        <f>_xlfn.IFNA(VLOOKUP(A297,'TXFN0001 Strategy'!$A$1:$B$1000,2,FALSE),0)</f>
        <v>0</v>
      </c>
      <c r="G297" s="40">
        <f t="shared" si="8"/>
        <v>-1307.8599999999999</v>
      </c>
      <c r="H297" s="2">
        <f>VLOOKUP($A297,級距!$A:$K,9,FALSE)</f>
        <v>1</v>
      </c>
      <c r="I297" s="2">
        <f>VLOOKUP($A297,級距!$A:$K,10,FALSE)</f>
        <v>7</v>
      </c>
      <c r="J297" s="2">
        <f>VLOOKUP($A297,級距!$A:$K,11,FALSE)</f>
        <v>3</v>
      </c>
      <c r="K297" s="17">
        <f t="shared" si="9"/>
        <v>3</v>
      </c>
    </row>
    <row r="298" spans="1:11" x14ac:dyDescent="0.25">
      <c r="A298" s="32" t="s">
        <v>270</v>
      </c>
      <c r="B298" s="31">
        <f>_xlfn.IFNA(VLOOKUP(A298,'Trend Strategy'!$A$1:$B$1000,2,FALSE),0)</f>
        <v>-16198.59</v>
      </c>
      <c r="C298" s="31">
        <f>_xlfn.IFNA(VLOOKUP(A298,'ADX Strategy'!$A$2:$B$1000,2,FALSE),0)</f>
        <v>0</v>
      </c>
      <c r="D298" s="31">
        <f>_xlfn.IFNA(VLOOKUP(A298,'TXFN0002 Strategy'!$A$2:$B$1000,2,FALSE),0)</f>
        <v>0</v>
      </c>
      <c r="E298" s="66">
        <f>_xlfn.IFNA(VLOOKUP(A298,'TripleEMA Strategy'!$A$2:$B$1000,2,FALSE),0)</f>
        <v>-16940.18</v>
      </c>
      <c r="F298" s="66">
        <f>_xlfn.IFNA(VLOOKUP(A298,'TXFN0001 Strategy'!$A$1:$B$1000,2,FALSE),0)</f>
        <v>0</v>
      </c>
      <c r="G298" s="40">
        <f t="shared" si="8"/>
        <v>-6627.7540000000008</v>
      </c>
      <c r="H298" s="2">
        <f>VLOOKUP($A298,級距!$A:$K,9,FALSE)</f>
        <v>2</v>
      </c>
      <c r="I298" s="2">
        <f>VLOOKUP($A298,級距!$A:$K,10,FALSE)</f>
        <v>8</v>
      </c>
      <c r="J298" s="2">
        <f>VLOOKUP($A298,級距!$A:$K,11,FALSE)</f>
        <v>3</v>
      </c>
      <c r="K298" s="17">
        <f t="shared" si="9"/>
        <v>3</v>
      </c>
    </row>
    <row r="299" spans="1:11" x14ac:dyDescent="0.25">
      <c r="A299" s="32" t="s">
        <v>271</v>
      </c>
      <c r="B299" s="31">
        <f>_xlfn.IFNA(VLOOKUP(A299,'Trend Strategy'!$A$1:$B$1000,2,FALSE),0)</f>
        <v>44125.78</v>
      </c>
      <c r="C299" s="31">
        <f>_xlfn.IFNA(VLOOKUP(A299,'ADX Strategy'!$A$2:$B$1000,2,FALSE),0)</f>
        <v>117957.77</v>
      </c>
      <c r="D299" s="31">
        <f>_xlfn.IFNA(VLOOKUP(A299,'TXFN0002 Strategy'!$A$2:$B$1000,2,FALSE),0)</f>
        <v>0</v>
      </c>
      <c r="E299" s="66">
        <f>_xlfn.IFNA(VLOOKUP(A299,'TripleEMA Strategy'!$A$2:$B$1000,2,FALSE),0)</f>
        <v>-28911.5</v>
      </c>
      <c r="F299" s="66">
        <f>_xlfn.IFNA(VLOOKUP(A299,'TXFN0001 Strategy'!$A$1:$B$1000,2,FALSE),0)</f>
        <v>0</v>
      </c>
      <c r="G299" s="40">
        <f t="shared" si="8"/>
        <v>26634.409999999996</v>
      </c>
      <c r="H299" s="2">
        <f>VLOOKUP($A299,級距!$A:$K,9,FALSE)</f>
        <v>6</v>
      </c>
      <c r="I299" s="2">
        <f>VLOOKUP($A299,級距!$A:$K,10,FALSE)</f>
        <v>7</v>
      </c>
      <c r="J299" s="2">
        <f>VLOOKUP($A299,級距!$A:$K,11,FALSE)</f>
        <v>4</v>
      </c>
      <c r="K299" s="17">
        <f t="shared" si="9"/>
        <v>4</v>
      </c>
    </row>
    <row r="300" spans="1:11" x14ac:dyDescent="0.25">
      <c r="A300" s="32" t="s">
        <v>272</v>
      </c>
      <c r="B300" s="31">
        <f>_xlfn.IFNA(VLOOKUP(A300,'Trend Strategy'!$A$1:$B$1000,2,FALSE),0)</f>
        <v>-9745.7900000000009</v>
      </c>
      <c r="C300" s="31">
        <f>_xlfn.IFNA(VLOOKUP(A300,'ADX Strategy'!$A$2:$B$1000,2,FALSE),0)</f>
        <v>-19314.38</v>
      </c>
      <c r="D300" s="31">
        <f>_xlfn.IFNA(VLOOKUP(A300,'TXFN0002 Strategy'!$A$2:$B$1000,2,FALSE),0)</f>
        <v>-33655.25</v>
      </c>
      <c r="E300" s="66">
        <f>_xlfn.IFNA(VLOOKUP(A300,'TripleEMA Strategy'!$A$2:$B$1000,2,FALSE),0)</f>
        <v>-55431.65</v>
      </c>
      <c r="F300" s="66">
        <f>_xlfn.IFNA(VLOOKUP(A300,'TXFN0001 Strategy'!$A$1:$B$1000,2,FALSE),0)</f>
        <v>-75606.34</v>
      </c>
      <c r="G300" s="40">
        <f t="shared" si="8"/>
        <v>-38750.682000000001</v>
      </c>
      <c r="H300" s="2">
        <f>VLOOKUP($A300,級距!$A:$K,9,FALSE)</f>
        <v>3</v>
      </c>
      <c r="I300" s="2">
        <f>VLOOKUP($A300,級距!$A:$K,10,FALSE)</f>
        <v>3</v>
      </c>
      <c r="J300" s="2">
        <f>VLOOKUP($A300,級距!$A:$K,11,FALSE)</f>
        <v>2</v>
      </c>
      <c r="K300" s="17">
        <f t="shared" si="9"/>
        <v>2</v>
      </c>
    </row>
    <row r="301" spans="1:11" x14ac:dyDescent="0.25">
      <c r="A301" s="32" t="s">
        <v>273</v>
      </c>
      <c r="B301" s="31">
        <f>_xlfn.IFNA(VLOOKUP(A301,'Trend Strategy'!$A$1:$B$1000,2,FALSE),0)</f>
        <v>87289.84</v>
      </c>
      <c r="C301" s="31">
        <f>_xlfn.IFNA(VLOOKUP(A301,'ADX Strategy'!$A$2:$B$1000,2,FALSE),0)</f>
        <v>90971.38</v>
      </c>
      <c r="D301" s="31">
        <f>_xlfn.IFNA(VLOOKUP(A301,'TXFN0002 Strategy'!$A$2:$B$1000,2,FALSE),0)</f>
        <v>0</v>
      </c>
      <c r="E301" s="66">
        <f>_xlfn.IFNA(VLOOKUP(A301,'TripleEMA Strategy'!$A$2:$B$1000,2,FALSE),0)</f>
        <v>155532.38</v>
      </c>
      <c r="F301" s="66">
        <f>_xlfn.IFNA(VLOOKUP(A301,'TXFN0001 Strategy'!$A$1:$B$1000,2,FALSE),0)</f>
        <v>73087.149999999994</v>
      </c>
      <c r="G301" s="40">
        <f t="shared" si="8"/>
        <v>81376.149999999994</v>
      </c>
      <c r="H301" s="2">
        <f>VLOOKUP($A301,級距!$A:$K,9,FALSE)</f>
        <v>3</v>
      </c>
      <c r="I301" s="2">
        <f>VLOOKUP($A301,級距!$A:$K,10,FALSE)</f>
        <v>8</v>
      </c>
      <c r="J301" s="2">
        <f>VLOOKUP($A301,級距!$A:$K,11,FALSE)</f>
        <v>3</v>
      </c>
      <c r="K301" s="17">
        <f t="shared" si="9"/>
        <v>3</v>
      </c>
    </row>
    <row r="302" spans="1:11" x14ac:dyDescent="0.25">
      <c r="A302" s="32" t="s">
        <v>274</v>
      </c>
      <c r="B302" s="31">
        <f>_xlfn.IFNA(VLOOKUP(A302,'Trend Strategy'!$A$1:$B$1000,2,FALSE),0)</f>
        <v>23863.040000000001</v>
      </c>
      <c r="C302" s="31">
        <f>_xlfn.IFNA(VLOOKUP(A302,'ADX Strategy'!$A$2:$B$1000,2,FALSE),0)</f>
        <v>0</v>
      </c>
      <c r="D302" s="31">
        <f>_xlfn.IFNA(VLOOKUP(A302,'TXFN0002 Strategy'!$A$2:$B$1000,2,FALSE),0)</f>
        <v>0</v>
      </c>
      <c r="E302" s="66">
        <f>_xlfn.IFNA(VLOOKUP(A302,'TripleEMA Strategy'!$A$2:$B$1000,2,FALSE),0)</f>
        <v>-22304.09</v>
      </c>
      <c r="F302" s="66">
        <f>_xlfn.IFNA(VLOOKUP(A302,'TXFN0001 Strategy'!$A$1:$B$1000,2,FALSE),0)</f>
        <v>0</v>
      </c>
      <c r="G302" s="40">
        <f t="shared" si="8"/>
        <v>311.79000000000013</v>
      </c>
      <c r="H302" s="2">
        <f>VLOOKUP($A302,級距!$A:$K,9,FALSE)</f>
        <v>2</v>
      </c>
      <c r="I302" s="2">
        <f>VLOOKUP($A302,級距!$A:$K,10,FALSE)</f>
        <v>6</v>
      </c>
      <c r="J302" s="2">
        <f>VLOOKUP($A302,級距!$A:$K,11,FALSE)</f>
        <v>2</v>
      </c>
      <c r="K302" s="17">
        <f t="shared" si="9"/>
        <v>2</v>
      </c>
    </row>
    <row r="303" spans="1:11" x14ac:dyDescent="0.25">
      <c r="A303" s="32" t="s">
        <v>275</v>
      </c>
      <c r="B303" s="31">
        <f>_xlfn.IFNA(VLOOKUP(A303,'Trend Strategy'!$A$1:$B$1000,2,FALSE),0)</f>
        <v>17473.02</v>
      </c>
      <c r="C303" s="31">
        <f>_xlfn.IFNA(VLOOKUP(A303,'ADX Strategy'!$A$2:$B$1000,2,FALSE),0)</f>
        <v>188609.78</v>
      </c>
      <c r="D303" s="31">
        <f>_xlfn.IFNA(VLOOKUP(A303,'TXFN0002 Strategy'!$A$2:$B$1000,2,FALSE),0)</f>
        <v>0</v>
      </c>
      <c r="E303" s="66">
        <f>_xlfn.IFNA(VLOOKUP(A303,'TripleEMA Strategy'!$A$2:$B$1000,2,FALSE),0)</f>
        <v>28098.79</v>
      </c>
      <c r="F303" s="66">
        <f>_xlfn.IFNA(VLOOKUP(A303,'TXFN0001 Strategy'!$A$1:$B$1000,2,FALSE),0)</f>
        <v>81104.960000000006</v>
      </c>
      <c r="G303" s="40">
        <f t="shared" si="8"/>
        <v>63057.31</v>
      </c>
      <c r="H303" s="2">
        <f>VLOOKUP($A303,級距!$A:$K,9,FALSE)</f>
        <v>5</v>
      </c>
      <c r="I303" s="2">
        <f>VLOOKUP($A303,級距!$A:$K,10,FALSE)</f>
        <v>9</v>
      </c>
      <c r="J303" s="2">
        <f>VLOOKUP($A303,級距!$A:$K,11,FALSE)</f>
        <v>3</v>
      </c>
      <c r="K303" s="17">
        <f t="shared" si="9"/>
        <v>3</v>
      </c>
    </row>
    <row r="304" spans="1:11" x14ac:dyDescent="0.25">
      <c r="A304" s="32" t="s">
        <v>276</v>
      </c>
      <c r="B304" s="31">
        <f>_xlfn.IFNA(VLOOKUP(A304,'Trend Strategy'!$A$1:$B$1000,2,FALSE),0)</f>
        <v>5460.06</v>
      </c>
      <c r="C304" s="31">
        <f>_xlfn.IFNA(VLOOKUP(A304,'ADX Strategy'!$A$2:$B$1000,2,FALSE),0)</f>
        <v>-27800.98</v>
      </c>
      <c r="D304" s="31">
        <f>_xlfn.IFNA(VLOOKUP(A304,'TXFN0002 Strategy'!$A$2:$B$1000,2,FALSE),0)</f>
        <v>-66699.05</v>
      </c>
      <c r="E304" s="66">
        <f>_xlfn.IFNA(VLOOKUP(A304,'TripleEMA Strategy'!$A$2:$B$1000,2,FALSE),0)</f>
        <v>-29107.01</v>
      </c>
      <c r="F304" s="66">
        <f>_xlfn.IFNA(VLOOKUP(A304,'TXFN0001 Strategy'!$A$1:$B$1000,2,FALSE),0)</f>
        <v>-65406.54</v>
      </c>
      <c r="G304" s="40">
        <f t="shared" si="8"/>
        <v>-36710.703999999998</v>
      </c>
      <c r="H304" s="2">
        <f>VLOOKUP($A304,級距!$A:$K,9,FALSE)</f>
        <v>4</v>
      </c>
      <c r="I304" s="2">
        <f>VLOOKUP($A304,級距!$A:$K,10,FALSE)</f>
        <v>5</v>
      </c>
      <c r="J304" s="2">
        <f>VLOOKUP($A304,級距!$A:$K,11,FALSE)</f>
        <v>2</v>
      </c>
      <c r="K304" s="17">
        <f t="shared" si="9"/>
        <v>2</v>
      </c>
    </row>
    <row r="305" spans="1:11" x14ac:dyDescent="0.25">
      <c r="A305" s="32" t="s">
        <v>277</v>
      </c>
      <c r="B305" s="31">
        <f>_xlfn.IFNA(VLOOKUP(A305,'Trend Strategy'!$A$1:$B$1000,2,FALSE),0)</f>
        <v>-54524.29</v>
      </c>
      <c r="C305" s="31">
        <f>_xlfn.IFNA(VLOOKUP(A305,'ADX Strategy'!$A$2:$B$1000,2,FALSE),0)</f>
        <v>54214.68</v>
      </c>
      <c r="D305" s="31">
        <f>_xlfn.IFNA(VLOOKUP(A305,'TXFN0002 Strategy'!$A$2:$B$1000,2,FALSE),0)</f>
        <v>0</v>
      </c>
      <c r="E305" s="66">
        <f>_xlfn.IFNA(VLOOKUP(A305,'TripleEMA Strategy'!$A$2:$B$1000,2,FALSE),0)</f>
        <v>6504.26</v>
      </c>
      <c r="F305" s="66">
        <f>_xlfn.IFNA(VLOOKUP(A305,'TXFN0001 Strategy'!$A$1:$B$1000,2,FALSE),0)</f>
        <v>0</v>
      </c>
      <c r="G305" s="40">
        <f t="shared" si="8"/>
        <v>1238.9299999999998</v>
      </c>
      <c r="H305" s="2">
        <f>VLOOKUP($A305,級距!$A:$K,9,FALSE)</f>
        <v>2</v>
      </c>
      <c r="I305" s="2">
        <f>VLOOKUP($A305,級距!$A:$K,10,FALSE)</f>
        <v>7</v>
      </c>
      <c r="J305" s="2">
        <f>VLOOKUP($A305,級距!$A:$K,11,FALSE)</f>
        <v>3</v>
      </c>
      <c r="K305" s="17">
        <f t="shared" si="9"/>
        <v>3</v>
      </c>
    </row>
    <row r="306" spans="1:11" x14ac:dyDescent="0.25">
      <c r="A306" s="32" t="s">
        <v>278</v>
      </c>
      <c r="B306" s="31">
        <f>_xlfn.IFNA(VLOOKUP(A306,'Trend Strategy'!$A$1:$B$1000,2,FALSE),0)</f>
        <v>69868.94</v>
      </c>
      <c r="C306" s="31">
        <f>_xlfn.IFNA(VLOOKUP(A306,'ADX Strategy'!$A$2:$B$1000,2,FALSE),0)</f>
        <v>-17581.32</v>
      </c>
      <c r="D306" s="31">
        <f>_xlfn.IFNA(VLOOKUP(A306,'TXFN0002 Strategy'!$A$2:$B$1000,2,FALSE),0)</f>
        <v>0</v>
      </c>
      <c r="E306" s="66">
        <f>_xlfn.IFNA(VLOOKUP(A306,'TripleEMA Strategy'!$A$2:$B$1000,2,FALSE),0)</f>
        <v>52504.46</v>
      </c>
      <c r="F306" s="66">
        <f>_xlfn.IFNA(VLOOKUP(A306,'TXFN0001 Strategy'!$A$1:$B$1000,2,FALSE),0)</f>
        <v>0</v>
      </c>
      <c r="G306" s="40">
        <f t="shared" si="8"/>
        <v>20958.416000000001</v>
      </c>
      <c r="H306" s="2">
        <f>VLOOKUP($A306,級距!$A:$K,9,FALSE)</f>
        <v>5</v>
      </c>
      <c r="I306" s="2">
        <f>VLOOKUP($A306,級距!$A:$K,10,FALSE)</f>
        <v>6</v>
      </c>
      <c r="J306" s="2">
        <f>VLOOKUP($A306,級距!$A:$K,11,FALSE)</f>
        <v>2</v>
      </c>
      <c r="K306" s="17">
        <f t="shared" si="9"/>
        <v>2</v>
      </c>
    </row>
    <row r="307" spans="1:11" x14ac:dyDescent="0.25">
      <c r="A307" s="32" t="s">
        <v>279</v>
      </c>
      <c r="B307" s="31">
        <f>_xlfn.IFNA(VLOOKUP(A307,'Trend Strategy'!$A$1:$B$1000,2,FALSE),0)</f>
        <v>19747.22</v>
      </c>
      <c r="C307" s="31">
        <f>_xlfn.IFNA(VLOOKUP(A307,'ADX Strategy'!$A$2:$B$1000,2,FALSE),0)</f>
        <v>0</v>
      </c>
      <c r="D307" s="31">
        <f>_xlfn.IFNA(VLOOKUP(A307,'TXFN0002 Strategy'!$A$2:$B$1000,2,FALSE),0)</f>
        <v>-111160.27</v>
      </c>
      <c r="E307" s="66">
        <f>_xlfn.IFNA(VLOOKUP(A307,'TripleEMA Strategy'!$A$2:$B$1000,2,FALSE),0)</f>
        <v>0</v>
      </c>
      <c r="F307" s="66">
        <f>_xlfn.IFNA(VLOOKUP(A307,'TXFN0001 Strategy'!$A$1:$B$1000,2,FALSE),0)</f>
        <v>0</v>
      </c>
      <c r="G307" s="40">
        <f t="shared" si="8"/>
        <v>-18282.61</v>
      </c>
      <c r="H307" s="2">
        <f>VLOOKUP($A307,級距!$A:$K,9,FALSE)</f>
        <v>5</v>
      </c>
      <c r="I307" s="2">
        <f>VLOOKUP($A307,級距!$A:$K,10,FALSE)</f>
        <v>5</v>
      </c>
      <c r="J307" s="2">
        <f>VLOOKUP($A307,級距!$A:$K,11,FALSE)</f>
        <v>2</v>
      </c>
      <c r="K307" s="17">
        <f t="shared" si="9"/>
        <v>2</v>
      </c>
    </row>
    <row r="308" spans="1:11" x14ac:dyDescent="0.25">
      <c r="A308" s="32" t="s">
        <v>280</v>
      </c>
      <c r="B308" s="31">
        <f>_xlfn.IFNA(VLOOKUP(A308,'Trend Strategy'!$A$1:$B$1000,2,FALSE),0)</f>
        <v>48263.66</v>
      </c>
      <c r="C308" s="31">
        <f>_xlfn.IFNA(VLOOKUP(A308,'ADX Strategy'!$A$2:$B$1000,2,FALSE),0)</f>
        <v>0</v>
      </c>
      <c r="D308" s="31">
        <f>_xlfn.IFNA(VLOOKUP(A308,'TXFN0002 Strategy'!$A$2:$B$1000,2,FALSE),0)</f>
        <v>9500.59</v>
      </c>
      <c r="E308" s="66">
        <f>_xlfn.IFNA(VLOOKUP(A308,'TripleEMA Strategy'!$A$2:$B$1000,2,FALSE),0)</f>
        <v>22696.13</v>
      </c>
      <c r="F308" s="66">
        <f>_xlfn.IFNA(VLOOKUP(A308,'TXFN0001 Strategy'!$A$1:$B$1000,2,FALSE),0)</f>
        <v>-34643.18</v>
      </c>
      <c r="G308" s="40">
        <f t="shared" si="8"/>
        <v>9163.44</v>
      </c>
      <c r="H308" s="2">
        <f>VLOOKUP($A308,級距!$A:$K,9,FALSE)</f>
        <v>4</v>
      </c>
      <c r="I308" s="2">
        <f>VLOOKUP($A308,級距!$A:$K,10,FALSE)</f>
        <v>5</v>
      </c>
      <c r="J308" s="2">
        <f>VLOOKUP($A308,級距!$A:$K,11,FALSE)</f>
        <v>2</v>
      </c>
      <c r="K308" s="17">
        <f t="shared" si="9"/>
        <v>2</v>
      </c>
    </row>
    <row r="309" spans="1:11" x14ac:dyDescent="0.25">
      <c r="A309" s="32" t="s">
        <v>281</v>
      </c>
      <c r="B309" s="31">
        <f>_xlfn.IFNA(VLOOKUP(A309,'Trend Strategy'!$A$1:$B$1000,2,FALSE),0)</f>
        <v>-51341.95</v>
      </c>
      <c r="C309" s="31">
        <f>_xlfn.IFNA(VLOOKUP(A309,'ADX Strategy'!$A$2:$B$1000,2,FALSE),0)</f>
        <v>-7905.38</v>
      </c>
      <c r="D309" s="31">
        <f>_xlfn.IFNA(VLOOKUP(A309,'TXFN0002 Strategy'!$A$2:$B$1000,2,FALSE),0)</f>
        <v>-34255.18</v>
      </c>
      <c r="E309" s="66">
        <f>_xlfn.IFNA(VLOOKUP(A309,'TripleEMA Strategy'!$A$2:$B$1000,2,FALSE),0)</f>
        <v>62474.52</v>
      </c>
      <c r="F309" s="66">
        <f>_xlfn.IFNA(VLOOKUP(A309,'TXFN0001 Strategy'!$A$1:$B$1000,2,FALSE),0)</f>
        <v>1715.34</v>
      </c>
      <c r="G309" s="40">
        <f t="shared" si="8"/>
        <v>-5862.53</v>
      </c>
      <c r="H309" s="2">
        <f>VLOOKUP($A309,級距!$A:$K,9,FALSE)</f>
        <v>3</v>
      </c>
      <c r="I309" s="2">
        <f>VLOOKUP($A309,級距!$A:$K,10,FALSE)</f>
        <v>3</v>
      </c>
      <c r="J309" s="2">
        <f>VLOOKUP($A309,級距!$A:$K,11,FALSE)</f>
        <v>2</v>
      </c>
      <c r="K309" s="17">
        <f t="shared" si="9"/>
        <v>2</v>
      </c>
    </row>
    <row r="310" spans="1:11" x14ac:dyDescent="0.25">
      <c r="A310" s="32" t="s">
        <v>282</v>
      </c>
      <c r="B310" s="31">
        <f>_xlfn.IFNA(VLOOKUP(A310,'Trend Strategy'!$A$1:$B$1000,2,FALSE),0)</f>
        <v>-18532.830000000002</v>
      </c>
      <c r="C310" s="31">
        <f>_xlfn.IFNA(VLOOKUP(A310,'ADX Strategy'!$A$2:$B$1000,2,FALSE),0)</f>
        <v>0</v>
      </c>
      <c r="D310" s="31">
        <f>_xlfn.IFNA(VLOOKUP(A310,'TXFN0002 Strategy'!$A$2:$B$1000,2,FALSE),0)</f>
        <v>0</v>
      </c>
      <c r="E310" s="66">
        <f>_xlfn.IFNA(VLOOKUP(A310,'TripleEMA Strategy'!$A$2:$B$1000,2,FALSE),0)</f>
        <v>0</v>
      </c>
      <c r="F310" s="66">
        <f>_xlfn.IFNA(VLOOKUP(A310,'TXFN0001 Strategy'!$A$1:$B$1000,2,FALSE),0)</f>
        <v>0</v>
      </c>
      <c r="G310" s="40">
        <f t="shared" si="8"/>
        <v>-3706.5660000000003</v>
      </c>
      <c r="H310" s="2">
        <f>VLOOKUP($A310,級距!$A:$K,9,FALSE)</f>
        <v>1</v>
      </c>
      <c r="I310" s="2">
        <f>VLOOKUP($A310,級距!$A:$K,10,FALSE)</f>
        <v>4</v>
      </c>
      <c r="J310" s="2">
        <f>VLOOKUP($A310,級距!$A:$K,11,FALSE)</f>
        <v>2</v>
      </c>
      <c r="K310" s="17">
        <f t="shared" si="9"/>
        <v>2</v>
      </c>
    </row>
    <row r="311" spans="1:11" x14ac:dyDescent="0.25">
      <c r="A311" s="32" t="s">
        <v>283</v>
      </c>
      <c r="B311" s="31">
        <f>_xlfn.IFNA(VLOOKUP(A311,'Trend Strategy'!$A$1:$B$1000,2,FALSE),0)</f>
        <v>0</v>
      </c>
      <c r="C311" s="31">
        <f>_xlfn.IFNA(VLOOKUP(A311,'ADX Strategy'!$A$2:$B$1000,2,FALSE),0)</f>
        <v>0</v>
      </c>
      <c r="D311" s="31">
        <f>_xlfn.IFNA(VLOOKUP(A311,'TXFN0002 Strategy'!$A$2:$B$1000,2,FALSE),0)</f>
        <v>0</v>
      </c>
      <c r="E311" s="66">
        <f>_xlfn.IFNA(VLOOKUP(A311,'TripleEMA Strategy'!$A$2:$B$1000,2,FALSE),0)</f>
        <v>17157.86</v>
      </c>
      <c r="F311" s="66">
        <f>_xlfn.IFNA(VLOOKUP(A311,'TXFN0001 Strategy'!$A$1:$B$1000,2,FALSE),0)</f>
        <v>7534.44</v>
      </c>
      <c r="G311" s="40">
        <f t="shared" si="8"/>
        <v>4938.46</v>
      </c>
      <c r="H311" s="2">
        <f>VLOOKUP($A311,級距!$A:$K,9,FALSE)</f>
        <v>1</v>
      </c>
      <c r="I311" s="2">
        <f>VLOOKUP($A311,級距!$A:$K,10,FALSE)</f>
        <v>6</v>
      </c>
      <c r="J311" s="2">
        <f>VLOOKUP($A311,級距!$A:$K,11,FALSE)</f>
        <v>2</v>
      </c>
      <c r="K311" s="17">
        <f t="shared" si="9"/>
        <v>2</v>
      </c>
    </row>
    <row r="312" spans="1:11" x14ac:dyDescent="0.25">
      <c r="A312" s="32" t="s">
        <v>284</v>
      </c>
      <c r="B312" s="31">
        <f>_xlfn.IFNA(VLOOKUP(A312,'Trend Strategy'!$A$1:$B$1000,2,FALSE),0)</f>
        <v>0</v>
      </c>
      <c r="C312" s="31">
        <f>_xlfn.IFNA(VLOOKUP(A312,'ADX Strategy'!$A$2:$B$1000,2,FALSE),0)</f>
        <v>3508.8</v>
      </c>
      <c r="D312" s="31">
        <f>_xlfn.IFNA(VLOOKUP(A312,'TXFN0002 Strategy'!$A$2:$B$1000,2,FALSE),0)</f>
        <v>-2861.04</v>
      </c>
      <c r="E312" s="66">
        <f>_xlfn.IFNA(VLOOKUP(A312,'TripleEMA Strategy'!$A$2:$B$1000,2,FALSE),0)</f>
        <v>-16290.84</v>
      </c>
      <c r="F312" s="66">
        <f>_xlfn.IFNA(VLOOKUP(A312,'TXFN0001 Strategy'!$A$1:$B$1000,2,FALSE),0)</f>
        <v>0</v>
      </c>
      <c r="G312" s="40">
        <f t="shared" si="8"/>
        <v>-3128.616</v>
      </c>
      <c r="H312" s="2">
        <f>VLOOKUP($A312,級距!$A:$K,9,FALSE)</f>
        <v>1</v>
      </c>
      <c r="I312" s="2">
        <f>VLOOKUP($A312,級距!$A:$K,10,FALSE)</f>
        <v>2</v>
      </c>
      <c r="J312" s="2">
        <f>VLOOKUP($A312,級距!$A:$K,11,FALSE)</f>
        <v>2</v>
      </c>
      <c r="K312" s="17">
        <f t="shared" si="9"/>
        <v>2</v>
      </c>
    </row>
    <row r="313" spans="1:11" x14ac:dyDescent="0.25">
      <c r="A313" s="32" t="s">
        <v>285</v>
      </c>
      <c r="B313" s="31">
        <f>_xlfn.IFNA(VLOOKUP(A313,'Trend Strategy'!$A$1:$B$1000,2,FALSE),0)</f>
        <v>19874.080000000002</v>
      </c>
      <c r="C313" s="31">
        <f>_xlfn.IFNA(VLOOKUP(A313,'ADX Strategy'!$A$2:$B$1000,2,FALSE),0)</f>
        <v>0</v>
      </c>
      <c r="D313" s="31">
        <f>_xlfn.IFNA(VLOOKUP(A313,'TXFN0002 Strategy'!$A$2:$B$1000,2,FALSE),0)</f>
        <v>8842.1200000000008</v>
      </c>
      <c r="E313" s="66">
        <f>_xlfn.IFNA(VLOOKUP(A313,'TripleEMA Strategy'!$A$2:$B$1000,2,FALSE),0)</f>
        <v>0</v>
      </c>
      <c r="F313" s="66">
        <f>_xlfn.IFNA(VLOOKUP(A313,'TXFN0001 Strategy'!$A$1:$B$1000,2,FALSE),0)</f>
        <v>-43325.06</v>
      </c>
      <c r="G313" s="40">
        <f t="shared" si="8"/>
        <v>-2921.7719999999986</v>
      </c>
      <c r="H313" s="2">
        <f>VLOOKUP($A313,級距!$A:$K,9,FALSE)</f>
        <v>2</v>
      </c>
      <c r="I313" s="2">
        <f>VLOOKUP($A313,級距!$A:$K,10,FALSE)</f>
        <v>2</v>
      </c>
      <c r="J313" s="2">
        <f>VLOOKUP($A313,級距!$A:$K,11,FALSE)</f>
        <v>2</v>
      </c>
      <c r="K313" s="17">
        <f t="shared" si="9"/>
        <v>2</v>
      </c>
    </row>
    <row r="314" spans="1:11" x14ac:dyDescent="0.25">
      <c r="A314" s="32" t="s">
        <v>286</v>
      </c>
      <c r="B314" s="31">
        <f>_xlfn.IFNA(VLOOKUP(A314,'Trend Strategy'!$A$1:$B$1000,2,FALSE),0)</f>
        <v>-12917.38</v>
      </c>
      <c r="C314" s="31">
        <f>_xlfn.IFNA(VLOOKUP(A314,'ADX Strategy'!$A$2:$B$1000,2,FALSE),0)</f>
        <v>0</v>
      </c>
      <c r="D314" s="31">
        <f>_xlfn.IFNA(VLOOKUP(A314,'TXFN0002 Strategy'!$A$2:$B$1000,2,FALSE),0)</f>
        <v>-16169.7</v>
      </c>
      <c r="E314" s="66">
        <f>_xlfn.IFNA(VLOOKUP(A314,'TripleEMA Strategy'!$A$2:$B$1000,2,FALSE),0)</f>
        <v>-115058.95</v>
      </c>
      <c r="F314" s="66">
        <f>_xlfn.IFNA(VLOOKUP(A314,'TXFN0001 Strategy'!$A$1:$B$1000,2,FALSE),0)</f>
        <v>42804.73</v>
      </c>
      <c r="G314" s="40">
        <f t="shared" si="8"/>
        <v>-20268.259999999998</v>
      </c>
      <c r="H314" s="2">
        <f>VLOOKUP($A314,級距!$A:$K,9,FALSE)</f>
        <v>4</v>
      </c>
      <c r="I314" s="2">
        <f>VLOOKUP($A314,級距!$A:$K,10,FALSE)</f>
        <v>4</v>
      </c>
      <c r="J314" s="2">
        <f>VLOOKUP($A314,級距!$A:$K,11,FALSE)</f>
        <v>2</v>
      </c>
      <c r="K314" s="17">
        <f t="shared" si="9"/>
        <v>2</v>
      </c>
    </row>
    <row r="315" spans="1:11" x14ac:dyDescent="0.25">
      <c r="A315" s="32" t="s">
        <v>287</v>
      </c>
      <c r="B315" s="31">
        <f>_xlfn.IFNA(VLOOKUP(A315,'Trend Strategy'!$A$1:$B$1000,2,FALSE),0)</f>
        <v>34268.699999999997</v>
      </c>
      <c r="C315" s="31">
        <f>_xlfn.IFNA(VLOOKUP(A315,'ADX Strategy'!$A$2:$B$1000,2,FALSE),0)</f>
        <v>0</v>
      </c>
      <c r="D315" s="31">
        <f>_xlfn.IFNA(VLOOKUP(A315,'TXFN0002 Strategy'!$A$2:$B$1000,2,FALSE),0)</f>
        <v>-47.98</v>
      </c>
      <c r="E315" s="66">
        <f>_xlfn.IFNA(VLOOKUP(A315,'TripleEMA Strategy'!$A$2:$B$1000,2,FALSE),0)</f>
        <v>65007.19</v>
      </c>
      <c r="F315" s="66">
        <f>_xlfn.IFNA(VLOOKUP(A315,'TXFN0001 Strategy'!$A$1:$B$1000,2,FALSE),0)</f>
        <v>47867.65</v>
      </c>
      <c r="G315" s="40">
        <f t="shared" si="8"/>
        <v>29419.112000000001</v>
      </c>
      <c r="H315" s="2">
        <f>VLOOKUP($A315,級距!$A:$K,9,FALSE)</f>
        <v>3</v>
      </c>
      <c r="I315" s="2">
        <f>VLOOKUP($A315,級距!$A:$K,10,FALSE)</f>
        <v>7</v>
      </c>
      <c r="J315" s="2">
        <f>VLOOKUP($A315,級距!$A:$K,11,FALSE)</f>
        <v>3</v>
      </c>
      <c r="K315" s="17">
        <f t="shared" si="9"/>
        <v>3</v>
      </c>
    </row>
    <row r="316" spans="1:11" x14ac:dyDescent="0.25">
      <c r="A316" s="32" t="s">
        <v>288</v>
      </c>
      <c r="B316" s="31">
        <f>_xlfn.IFNA(VLOOKUP(A316,'Trend Strategy'!$A$1:$B$1000,2,FALSE),0)</f>
        <v>-65710.850000000006</v>
      </c>
      <c r="C316" s="31">
        <f>_xlfn.IFNA(VLOOKUP(A316,'ADX Strategy'!$A$2:$B$1000,2,FALSE),0)</f>
        <v>80230.13</v>
      </c>
      <c r="D316" s="31">
        <f>_xlfn.IFNA(VLOOKUP(A316,'TXFN0002 Strategy'!$A$2:$B$1000,2,FALSE),0)</f>
        <v>0</v>
      </c>
      <c r="E316" s="66">
        <f>_xlfn.IFNA(VLOOKUP(A316,'TripleEMA Strategy'!$A$2:$B$1000,2,FALSE),0)</f>
        <v>114344.04</v>
      </c>
      <c r="F316" s="66">
        <f>_xlfn.IFNA(VLOOKUP(A316,'TXFN0001 Strategy'!$A$1:$B$1000,2,FALSE),0)</f>
        <v>0</v>
      </c>
      <c r="G316" s="40">
        <f t="shared" si="8"/>
        <v>25772.663999999997</v>
      </c>
      <c r="H316" s="2">
        <f>VLOOKUP($A316,級距!$A:$K,9,FALSE)</f>
        <v>3</v>
      </c>
      <c r="I316" s="2">
        <f>VLOOKUP($A316,級距!$A:$K,10,FALSE)</f>
        <v>8</v>
      </c>
      <c r="J316" s="2">
        <f>VLOOKUP($A316,級距!$A:$K,11,FALSE)</f>
        <v>3</v>
      </c>
      <c r="K316" s="17">
        <f t="shared" si="9"/>
        <v>3</v>
      </c>
    </row>
    <row r="317" spans="1:11" x14ac:dyDescent="0.25">
      <c r="A317" s="32" t="s">
        <v>289</v>
      </c>
      <c r="B317" s="31">
        <f>_xlfn.IFNA(VLOOKUP(A317,'Trend Strategy'!$A$1:$B$1000,2,FALSE),0)</f>
        <v>-13702.11</v>
      </c>
      <c r="C317" s="31">
        <f>_xlfn.IFNA(VLOOKUP(A317,'ADX Strategy'!$A$2:$B$1000,2,FALSE),0)</f>
        <v>-18080.259999999998</v>
      </c>
      <c r="D317" s="31">
        <f>_xlfn.IFNA(VLOOKUP(A317,'TXFN0002 Strategy'!$A$2:$B$1000,2,FALSE),0)</f>
        <v>0</v>
      </c>
      <c r="E317" s="66">
        <f>_xlfn.IFNA(VLOOKUP(A317,'TripleEMA Strategy'!$A$2:$B$1000,2,FALSE),0)</f>
        <v>-23763.15</v>
      </c>
      <c r="F317" s="66">
        <f>_xlfn.IFNA(VLOOKUP(A317,'TXFN0001 Strategy'!$A$1:$B$1000,2,FALSE),0)</f>
        <v>0</v>
      </c>
      <c r="G317" s="40">
        <f t="shared" si="8"/>
        <v>-11109.104000000001</v>
      </c>
      <c r="H317" s="2">
        <f>VLOOKUP($A317,級距!$A:$K,9,FALSE)</f>
        <v>1</v>
      </c>
      <c r="I317" s="2">
        <f>VLOOKUP($A317,級距!$A:$K,10,FALSE)</f>
        <v>2</v>
      </c>
      <c r="J317" s="2">
        <f>VLOOKUP($A317,級距!$A:$K,11,FALSE)</f>
        <v>2</v>
      </c>
      <c r="K317" s="17">
        <f t="shared" si="9"/>
        <v>2</v>
      </c>
    </row>
    <row r="318" spans="1:11" x14ac:dyDescent="0.25">
      <c r="A318" s="32" t="s">
        <v>290</v>
      </c>
      <c r="B318" s="31">
        <f>_xlfn.IFNA(VLOOKUP(A318,'Trend Strategy'!$A$1:$B$1000,2,FALSE),0)</f>
        <v>1499.71</v>
      </c>
      <c r="C318" s="31">
        <f>_xlfn.IFNA(VLOOKUP(A318,'ADX Strategy'!$A$2:$B$1000,2,FALSE),0)</f>
        <v>-1870.25</v>
      </c>
      <c r="D318" s="31">
        <f>_xlfn.IFNA(VLOOKUP(A318,'TXFN0002 Strategy'!$A$2:$B$1000,2,FALSE),0)</f>
        <v>-1223.6300000000001</v>
      </c>
      <c r="E318" s="66">
        <f>_xlfn.IFNA(VLOOKUP(A318,'TripleEMA Strategy'!$A$2:$B$1000,2,FALSE),0)</f>
        <v>-27674.5</v>
      </c>
      <c r="F318" s="66">
        <f>_xlfn.IFNA(VLOOKUP(A318,'TXFN0001 Strategy'!$A$1:$B$1000,2,FALSE),0)</f>
        <v>0</v>
      </c>
      <c r="G318" s="40">
        <f t="shared" si="8"/>
        <v>-5853.7339999999995</v>
      </c>
      <c r="H318" s="2">
        <f>VLOOKUP($A318,級距!$A:$K,9,FALSE)</f>
        <v>3</v>
      </c>
      <c r="I318" s="2">
        <f>VLOOKUP($A318,級距!$A:$K,10,FALSE)</f>
        <v>4</v>
      </c>
      <c r="J318" s="2">
        <f>VLOOKUP($A318,級距!$A:$K,11,FALSE)</f>
        <v>2</v>
      </c>
      <c r="K318" s="17">
        <f t="shared" si="9"/>
        <v>2</v>
      </c>
    </row>
    <row r="319" spans="1:11" x14ac:dyDescent="0.25">
      <c r="A319" s="32" t="s">
        <v>291</v>
      </c>
      <c r="B319" s="31">
        <f>_xlfn.IFNA(VLOOKUP(A319,'Trend Strategy'!$A$1:$B$1000,2,FALSE),0)</f>
        <v>-13703.26</v>
      </c>
      <c r="C319" s="31">
        <f>_xlfn.IFNA(VLOOKUP(A319,'ADX Strategy'!$A$2:$B$1000,2,FALSE),0)</f>
        <v>0</v>
      </c>
      <c r="D319" s="31">
        <f>_xlfn.IFNA(VLOOKUP(A319,'TXFN0002 Strategy'!$A$2:$B$1000,2,FALSE),0)</f>
        <v>3621.35</v>
      </c>
      <c r="E319" s="66">
        <f>_xlfn.IFNA(VLOOKUP(A319,'TripleEMA Strategy'!$A$2:$B$1000,2,FALSE),0)</f>
        <v>-19279.68</v>
      </c>
      <c r="F319" s="66">
        <f>_xlfn.IFNA(VLOOKUP(A319,'TXFN0001 Strategy'!$A$1:$B$1000,2,FALSE),0)</f>
        <v>0</v>
      </c>
      <c r="G319" s="40">
        <f t="shared" si="8"/>
        <v>-5872.3180000000002</v>
      </c>
      <c r="H319" s="2">
        <f>VLOOKUP($A319,級距!$A:$K,9,FALSE)</f>
        <v>3</v>
      </c>
      <c r="I319" s="2">
        <f>VLOOKUP($A319,級距!$A:$K,10,FALSE)</f>
        <v>3</v>
      </c>
      <c r="J319" s="2">
        <f>VLOOKUP($A319,級距!$A:$K,11,FALSE)</f>
        <v>2</v>
      </c>
      <c r="K319" s="17">
        <f t="shared" si="9"/>
        <v>2</v>
      </c>
    </row>
    <row r="320" spans="1:11" x14ac:dyDescent="0.25">
      <c r="A320" s="32" t="s">
        <v>292</v>
      </c>
      <c r="B320" s="31">
        <f>_xlfn.IFNA(VLOOKUP(A320,'Trend Strategy'!$A$1:$B$1000,2,FALSE),0)</f>
        <v>73515.649999999994</v>
      </c>
      <c r="C320" s="31">
        <f>_xlfn.IFNA(VLOOKUP(A320,'ADX Strategy'!$A$2:$B$1000,2,FALSE),0)</f>
        <v>18990.91</v>
      </c>
      <c r="D320" s="31">
        <f>_xlfn.IFNA(VLOOKUP(A320,'TXFN0002 Strategy'!$A$2:$B$1000,2,FALSE),0)</f>
        <v>67878.179999999993</v>
      </c>
      <c r="E320" s="66">
        <f>_xlfn.IFNA(VLOOKUP(A320,'TripleEMA Strategy'!$A$2:$B$1000,2,FALSE),0)</f>
        <v>72742.399999999994</v>
      </c>
      <c r="F320" s="66">
        <f>_xlfn.IFNA(VLOOKUP(A320,'TXFN0001 Strategy'!$A$1:$B$1000,2,FALSE),0)</f>
        <v>0</v>
      </c>
      <c r="G320" s="40">
        <f t="shared" si="8"/>
        <v>46625.428</v>
      </c>
      <c r="H320" s="2">
        <f>VLOOKUP($A320,級距!$A:$K,9,FALSE)</f>
        <v>8</v>
      </c>
      <c r="I320" s="2">
        <f>VLOOKUP($A320,級距!$A:$K,10,FALSE)</f>
        <v>9</v>
      </c>
      <c r="J320" s="2">
        <f>VLOOKUP($A320,級距!$A:$K,11,FALSE)</f>
        <v>4</v>
      </c>
      <c r="K320" s="17">
        <f t="shared" si="9"/>
        <v>4</v>
      </c>
    </row>
    <row r="321" spans="1:11" x14ac:dyDescent="0.25">
      <c r="A321" s="32" t="s">
        <v>293</v>
      </c>
      <c r="B321" s="31">
        <f>_xlfn.IFNA(VLOOKUP(A321,'Trend Strategy'!$A$1:$B$1000,2,FALSE),0)</f>
        <v>-12844.42</v>
      </c>
      <c r="C321" s="31">
        <f>_xlfn.IFNA(VLOOKUP(A321,'ADX Strategy'!$A$2:$B$1000,2,FALSE),0)</f>
        <v>-9637.7800000000007</v>
      </c>
      <c r="D321" s="31">
        <f>_xlfn.IFNA(VLOOKUP(A321,'TXFN0002 Strategy'!$A$2:$B$1000,2,FALSE),0)</f>
        <v>0</v>
      </c>
      <c r="E321" s="66">
        <f>_xlfn.IFNA(VLOOKUP(A321,'TripleEMA Strategy'!$A$2:$B$1000,2,FALSE),0)</f>
        <v>0</v>
      </c>
      <c r="F321" s="66">
        <f>_xlfn.IFNA(VLOOKUP(A321,'TXFN0001 Strategy'!$A$1:$B$1000,2,FALSE),0)</f>
        <v>11928.62</v>
      </c>
      <c r="G321" s="40">
        <f t="shared" si="8"/>
        <v>-2110.7159999999999</v>
      </c>
      <c r="H321" s="2">
        <f>VLOOKUP($A321,級距!$A:$K,9,FALSE)</f>
        <v>2</v>
      </c>
      <c r="I321" s="2">
        <f>VLOOKUP($A321,級距!$A:$K,10,FALSE)</f>
        <v>4</v>
      </c>
      <c r="J321" s="2">
        <f>VLOOKUP($A321,級距!$A:$K,11,FALSE)</f>
        <v>2</v>
      </c>
      <c r="K321" s="17">
        <f t="shared" si="9"/>
        <v>2</v>
      </c>
    </row>
    <row r="322" spans="1:11" x14ac:dyDescent="0.25">
      <c r="A322" s="32" t="s">
        <v>294</v>
      </c>
      <c r="B322" s="31">
        <f>_xlfn.IFNA(VLOOKUP(A322,'Trend Strategy'!$A$1:$B$1000,2,FALSE),0)</f>
        <v>352980.34</v>
      </c>
      <c r="C322" s="31">
        <f>_xlfn.IFNA(VLOOKUP(A322,'ADX Strategy'!$A$2:$B$1000,2,FALSE),0)</f>
        <v>0</v>
      </c>
      <c r="D322" s="31">
        <f>_xlfn.IFNA(VLOOKUP(A322,'TXFN0002 Strategy'!$A$2:$B$1000,2,FALSE),0)</f>
        <v>0</v>
      </c>
      <c r="E322" s="66">
        <f>_xlfn.IFNA(VLOOKUP(A322,'TripleEMA Strategy'!$A$2:$B$1000,2,FALSE),0)</f>
        <v>201529.06</v>
      </c>
      <c r="F322" s="66">
        <f>_xlfn.IFNA(VLOOKUP(A322,'TXFN0001 Strategy'!$A$1:$B$1000,2,FALSE),0)</f>
        <v>146352.94</v>
      </c>
      <c r="G322" s="40">
        <f t="shared" si="8"/>
        <v>140172.46800000002</v>
      </c>
      <c r="H322" s="2">
        <f>VLOOKUP($A322,級距!$A:$K,9,FALSE)</f>
        <v>10</v>
      </c>
      <c r="I322" s="2">
        <f>VLOOKUP($A322,級距!$A:$K,10,FALSE)</f>
        <v>10</v>
      </c>
      <c r="J322" s="2">
        <f>VLOOKUP($A322,級距!$A:$K,11,FALSE)</f>
        <v>4</v>
      </c>
      <c r="K322" s="17">
        <f t="shared" si="9"/>
        <v>4</v>
      </c>
    </row>
    <row r="323" spans="1:11" x14ac:dyDescent="0.25">
      <c r="A323" s="32" t="s">
        <v>295</v>
      </c>
      <c r="B323" s="31">
        <f>_xlfn.IFNA(VLOOKUP(A323,'Trend Strategy'!$A$1:$B$1000,2,FALSE),0)</f>
        <v>0</v>
      </c>
      <c r="C323" s="31">
        <f>_xlfn.IFNA(VLOOKUP(A323,'ADX Strategy'!$A$2:$B$1000,2,FALSE),0)</f>
        <v>-58225.51</v>
      </c>
      <c r="D323" s="31">
        <f>_xlfn.IFNA(VLOOKUP(A323,'TXFN0002 Strategy'!$A$2:$B$1000,2,FALSE),0)</f>
        <v>0</v>
      </c>
      <c r="E323" s="66">
        <f>_xlfn.IFNA(VLOOKUP(A323,'TripleEMA Strategy'!$A$2:$B$1000,2,FALSE),0)</f>
        <v>-112274.18</v>
      </c>
      <c r="F323" s="66">
        <f>_xlfn.IFNA(VLOOKUP(A323,'TXFN0001 Strategy'!$A$1:$B$1000,2,FALSE),0)</f>
        <v>-43216</v>
      </c>
      <c r="G323" s="40">
        <f t="shared" si="8"/>
        <v>-42743.137999999999</v>
      </c>
      <c r="H323" s="2">
        <f>VLOOKUP($A323,級距!$A:$K,9,FALSE)</f>
        <v>5</v>
      </c>
      <c r="I323" s="2">
        <f>VLOOKUP($A323,級距!$A:$K,10,FALSE)</f>
        <v>4</v>
      </c>
      <c r="J323" s="2">
        <f>VLOOKUP($A323,級距!$A:$K,11,FALSE)</f>
        <v>2</v>
      </c>
      <c r="K323" s="17">
        <f t="shared" si="9"/>
        <v>2</v>
      </c>
    </row>
    <row r="324" spans="1:11" x14ac:dyDescent="0.25">
      <c r="A324" s="32" t="s">
        <v>296</v>
      </c>
      <c r="B324" s="31">
        <f>_xlfn.IFNA(VLOOKUP(A324,'Trend Strategy'!$A$1:$B$1000,2,FALSE),0)</f>
        <v>-5610.34</v>
      </c>
      <c r="C324" s="31">
        <f>_xlfn.IFNA(VLOOKUP(A324,'ADX Strategy'!$A$2:$B$1000,2,FALSE),0)</f>
        <v>0</v>
      </c>
      <c r="D324" s="31">
        <f>_xlfn.IFNA(VLOOKUP(A324,'TXFN0002 Strategy'!$A$2:$B$1000,2,FALSE),0)</f>
        <v>0</v>
      </c>
      <c r="E324" s="66">
        <f>_xlfn.IFNA(VLOOKUP(A324,'TripleEMA Strategy'!$A$2:$B$1000,2,FALSE),0)</f>
        <v>-114665.11</v>
      </c>
      <c r="F324" s="66">
        <f>_xlfn.IFNA(VLOOKUP(A324,'TXFN0001 Strategy'!$A$1:$B$1000,2,FALSE),0)</f>
        <v>0</v>
      </c>
      <c r="G324" s="40">
        <f t="shared" ref="G324:G387" si="10">AVERAGE(B324:F324)</f>
        <v>-24055.09</v>
      </c>
      <c r="H324" s="2">
        <f>VLOOKUP($A324,級距!$A:$K,9,FALSE)</f>
        <v>3</v>
      </c>
      <c r="I324" s="2">
        <f>VLOOKUP($A324,級距!$A:$K,10,FALSE)</f>
        <v>1</v>
      </c>
      <c r="J324" s="2">
        <f>VLOOKUP($A324,級距!$A:$K,11,FALSE)</f>
        <v>2</v>
      </c>
      <c r="K324" s="17">
        <f t="shared" ref="K324:K387" si="11">_xlfn.IFNA(J324,0)</f>
        <v>2</v>
      </c>
    </row>
    <row r="325" spans="1:11" x14ac:dyDescent="0.25">
      <c r="A325" s="32" t="s">
        <v>297</v>
      </c>
      <c r="B325" s="31">
        <f>_xlfn.IFNA(VLOOKUP(A325,'Trend Strategy'!$A$1:$B$1000,2,FALSE),0)</f>
        <v>-4819.84</v>
      </c>
      <c r="C325" s="31">
        <f>_xlfn.IFNA(VLOOKUP(A325,'ADX Strategy'!$A$2:$B$1000,2,FALSE),0)</f>
        <v>34776.14</v>
      </c>
      <c r="D325" s="31">
        <f>_xlfn.IFNA(VLOOKUP(A325,'TXFN0002 Strategy'!$A$2:$B$1000,2,FALSE),0)</f>
        <v>0</v>
      </c>
      <c r="E325" s="66">
        <f>_xlfn.IFNA(VLOOKUP(A325,'TripleEMA Strategy'!$A$2:$B$1000,2,FALSE),0)</f>
        <v>22188.65</v>
      </c>
      <c r="F325" s="66">
        <f>_xlfn.IFNA(VLOOKUP(A325,'TXFN0001 Strategy'!$A$1:$B$1000,2,FALSE),0)</f>
        <v>0</v>
      </c>
      <c r="G325" s="40">
        <f t="shared" si="10"/>
        <v>10428.99</v>
      </c>
      <c r="H325" s="2">
        <f>VLOOKUP($A325,級距!$A:$K,9,FALSE)</f>
        <v>2</v>
      </c>
      <c r="I325" s="2">
        <f>VLOOKUP($A325,級距!$A:$K,10,FALSE)</f>
        <v>7</v>
      </c>
      <c r="J325" s="2">
        <f>VLOOKUP($A325,級距!$A:$K,11,FALSE)</f>
        <v>3</v>
      </c>
      <c r="K325" s="17">
        <f t="shared" si="11"/>
        <v>3</v>
      </c>
    </row>
    <row r="326" spans="1:11" x14ac:dyDescent="0.25">
      <c r="A326" s="32" t="s">
        <v>298</v>
      </c>
      <c r="B326" s="31">
        <f>_xlfn.IFNA(VLOOKUP(A326,'Trend Strategy'!$A$1:$B$1000,2,FALSE),0)</f>
        <v>-3204.54</v>
      </c>
      <c r="C326" s="31">
        <f>_xlfn.IFNA(VLOOKUP(A326,'ADX Strategy'!$A$2:$B$1000,2,FALSE),0)</f>
        <v>0</v>
      </c>
      <c r="D326" s="31">
        <f>_xlfn.IFNA(VLOOKUP(A326,'TXFN0002 Strategy'!$A$2:$B$1000,2,FALSE),0)</f>
        <v>0</v>
      </c>
      <c r="E326" s="66">
        <f>_xlfn.IFNA(VLOOKUP(A326,'TripleEMA Strategy'!$A$2:$B$1000,2,FALSE),0)</f>
        <v>-17400.84</v>
      </c>
      <c r="F326" s="66">
        <f>_xlfn.IFNA(VLOOKUP(A326,'TXFN0001 Strategy'!$A$1:$B$1000,2,FALSE),0)</f>
        <v>0</v>
      </c>
      <c r="G326" s="40">
        <f t="shared" si="10"/>
        <v>-4121.076</v>
      </c>
      <c r="H326" s="2">
        <f>VLOOKUP($A326,級距!$A:$K,9,FALSE)</f>
        <v>2</v>
      </c>
      <c r="I326" s="2">
        <f>VLOOKUP($A326,級距!$A:$K,10,FALSE)</f>
        <v>2</v>
      </c>
      <c r="J326" s="2">
        <f>VLOOKUP($A326,級距!$A:$K,11,FALSE)</f>
        <v>2</v>
      </c>
      <c r="K326" s="17">
        <f t="shared" si="11"/>
        <v>2</v>
      </c>
    </row>
    <row r="327" spans="1:11" x14ac:dyDescent="0.25">
      <c r="A327" s="32" t="s">
        <v>299</v>
      </c>
      <c r="B327" s="31">
        <f>_xlfn.IFNA(VLOOKUP(A327,'Trend Strategy'!$A$1:$B$1000,2,FALSE),0)</f>
        <v>30846.29</v>
      </c>
      <c r="C327" s="31">
        <f>_xlfn.IFNA(VLOOKUP(A327,'ADX Strategy'!$A$2:$B$1000,2,FALSE),0)</f>
        <v>237451.82</v>
      </c>
      <c r="D327" s="31">
        <f>_xlfn.IFNA(VLOOKUP(A327,'TXFN0002 Strategy'!$A$2:$B$1000,2,FALSE),0)</f>
        <v>35627.86</v>
      </c>
      <c r="E327" s="66">
        <f>_xlfn.IFNA(VLOOKUP(A327,'TripleEMA Strategy'!$A$2:$B$1000,2,FALSE),0)</f>
        <v>381673.06</v>
      </c>
      <c r="F327" s="66">
        <f>_xlfn.IFNA(VLOOKUP(A327,'TXFN0001 Strategy'!$A$1:$B$1000,2,FALSE),0)</f>
        <v>66221.13</v>
      </c>
      <c r="G327" s="40">
        <f t="shared" si="10"/>
        <v>150364.03200000001</v>
      </c>
      <c r="H327" s="2">
        <f>VLOOKUP($A327,級距!$A:$K,9,FALSE)</f>
        <v>6</v>
      </c>
      <c r="I327" s="2">
        <f>VLOOKUP($A327,級距!$A:$K,10,FALSE)</f>
        <v>6</v>
      </c>
      <c r="J327" s="2">
        <f>VLOOKUP($A327,級距!$A:$K,11,FALSE)</f>
        <v>1</v>
      </c>
      <c r="K327" s="17">
        <f t="shared" si="11"/>
        <v>1</v>
      </c>
    </row>
    <row r="328" spans="1:11" x14ac:dyDescent="0.25">
      <c r="A328" s="32" t="s">
        <v>300</v>
      </c>
      <c r="B328" s="31">
        <f>_xlfn.IFNA(VLOOKUP(A328,'Trend Strategy'!$A$1:$B$1000,2,FALSE),0)</f>
        <v>0</v>
      </c>
      <c r="C328" s="31">
        <f>_xlfn.IFNA(VLOOKUP(A328,'ADX Strategy'!$A$2:$B$1000,2,FALSE),0)</f>
        <v>0</v>
      </c>
      <c r="D328" s="31">
        <f>_xlfn.IFNA(VLOOKUP(A328,'TXFN0002 Strategy'!$A$2:$B$1000,2,FALSE),0)</f>
        <v>0</v>
      </c>
      <c r="E328" s="66">
        <f>_xlfn.IFNA(VLOOKUP(A328,'TripleEMA Strategy'!$A$2:$B$1000,2,FALSE),0)</f>
        <v>-25169.09</v>
      </c>
      <c r="F328" s="66">
        <f>_xlfn.IFNA(VLOOKUP(A328,'TXFN0001 Strategy'!$A$1:$B$1000,2,FALSE),0)</f>
        <v>0</v>
      </c>
      <c r="G328" s="40">
        <f t="shared" si="10"/>
        <v>-5033.8180000000002</v>
      </c>
      <c r="H328" s="2">
        <f>VLOOKUP($A328,級距!$A:$K,9,FALSE)</f>
        <v>5</v>
      </c>
      <c r="I328" s="2">
        <f>VLOOKUP($A328,級距!$A:$K,10,FALSE)</f>
        <v>9</v>
      </c>
      <c r="J328" s="2">
        <f>VLOOKUP($A328,級距!$A:$K,11,FALSE)</f>
        <v>3</v>
      </c>
      <c r="K328" s="17">
        <f t="shared" si="11"/>
        <v>3</v>
      </c>
    </row>
    <row r="329" spans="1:11" x14ac:dyDescent="0.25">
      <c r="A329" s="32" t="s">
        <v>301</v>
      </c>
      <c r="B329" s="31">
        <f>_xlfn.IFNA(VLOOKUP(A329,'Trend Strategy'!$A$1:$B$1000,2,FALSE),0)</f>
        <v>38506.11</v>
      </c>
      <c r="C329" s="31">
        <f>_xlfn.IFNA(VLOOKUP(A329,'ADX Strategy'!$A$2:$B$1000,2,FALSE),0)</f>
        <v>314904.63</v>
      </c>
      <c r="D329" s="31">
        <f>_xlfn.IFNA(VLOOKUP(A329,'TXFN0002 Strategy'!$A$2:$B$1000,2,FALSE),0)</f>
        <v>159955.82999999999</v>
      </c>
      <c r="E329" s="66">
        <f>_xlfn.IFNA(VLOOKUP(A329,'TripleEMA Strategy'!$A$2:$B$1000,2,FALSE),0)</f>
        <v>202581.14</v>
      </c>
      <c r="F329" s="66">
        <f>_xlfn.IFNA(VLOOKUP(A329,'TXFN0001 Strategy'!$A$1:$B$1000,2,FALSE),0)</f>
        <v>111141.54</v>
      </c>
      <c r="G329" s="40">
        <f t="shared" si="10"/>
        <v>165417.85</v>
      </c>
      <c r="H329" s="2">
        <f>VLOOKUP($A329,級距!$A:$K,9,FALSE)</f>
        <v>7</v>
      </c>
      <c r="I329" s="2">
        <f>VLOOKUP($A329,級距!$A:$K,10,FALSE)</f>
        <v>8</v>
      </c>
      <c r="J329" s="2">
        <f>VLOOKUP($A329,級距!$A:$K,11,FALSE)</f>
        <v>4</v>
      </c>
      <c r="K329" s="17">
        <f t="shared" si="11"/>
        <v>4</v>
      </c>
    </row>
    <row r="330" spans="1:11" x14ac:dyDescent="0.25">
      <c r="A330" s="32" t="s">
        <v>302</v>
      </c>
      <c r="B330" s="31">
        <f>_xlfn.IFNA(VLOOKUP(A330,'Trend Strategy'!$A$1:$B$1000,2,FALSE),0)</f>
        <v>-12685.63</v>
      </c>
      <c r="C330" s="31">
        <f>_xlfn.IFNA(VLOOKUP(A330,'ADX Strategy'!$A$2:$B$1000,2,FALSE),0)</f>
        <v>18086.64</v>
      </c>
      <c r="D330" s="31">
        <f>_xlfn.IFNA(VLOOKUP(A330,'TXFN0002 Strategy'!$A$2:$B$1000,2,FALSE),0)</f>
        <v>-13455.79</v>
      </c>
      <c r="E330" s="66">
        <f>_xlfn.IFNA(VLOOKUP(A330,'TripleEMA Strategy'!$A$2:$B$1000,2,FALSE),0)</f>
        <v>-17310.41</v>
      </c>
      <c r="F330" s="66">
        <f>_xlfn.IFNA(VLOOKUP(A330,'TXFN0001 Strategy'!$A$1:$B$1000,2,FALSE),0)</f>
        <v>0</v>
      </c>
      <c r="G330" s="40">
        <f t="shared" si="10"/>
        <v>-5073.0380000000005</v>
      </c>
      <c r="H330" s="2">
        <f>VLOOKUP($A330,級距!$A:$K,9,FALSE)</f>
        <v>2</v>
      </c>
      <c r="I330" s="2">
        <f>VLOOKUP($A330,級距!$A:$K,10,FALSE)</f>
        <v>6</v>
      </c>
      <c r="J330" s="2">
        <f>VLOOKUP($A330,級距!$A:$K,11,FALSE)</f>
        <v>2</v>
      </c>
      <c r="K330" s="17">
        <f t="shared" si="11"/>
        <v>2</v>
      </c>
    </row>
    <row r="331" spans="1:11" x14ac:dyDescent="0.25">
      <c r="A331" s="32" t="s">
        <v>303</v>
      </c>
      <c r="B331" s="31">
        <f>_xlfn.IFNA(VLOOKUP(A331,'Trend Strategy'!$A$1:$B$1000,2,FALSE),0)</f>
        <v>30296.1</v>
      </c>
      <c r="C331" s="31">
        <f>_xlfn.IFNA(VLOOKUP(A331,'ADX Strategy'!$A$2:$B$1000,2,FALSE),0)</f>
        <v>0</v>
      </c>
      <c r="D331" s="31">
        <f>_xlfn.IFNA(VLOOKUP(A331,'TXFN0002 Strategy'!$A$2:$B$1000,2,FALSE),0)</f>
        <v>-25163.52</v>
      </c>
      <c r="E331" s="66">
        <f>_xlfn.IFNA(VLOOKUP(A331,'TripleEMA Strategy'!$A$2:$B$1000,2,FALSE),0)</f>
        <v>-104858.9</v>
      </c>
      <c r="F331" s="66">
        <f>_xlfn.IFNA(VLOOKUP(A331,'TXFN0001 Strategy'!$A$1:$B$1000,2,FALSE),0)</f>
        <v>0</v>
      </c>
      <c r="G331" s="40">
        <f t="shared" si="10"/>
        <v>-19945.263999999999</v>
      </c>
      <c r="H331" s="2">
        <f>VLOOKUP($A331,級距!$A:$K,9,FALSE)</f>
        <v>3</v>
      </c>
      <c r="I331" s="2">
        <f>VLOOKUP($A331,級距!$A:$K,10,FALSE)</f>
        <v>3</v>
      </c>
      <c r="J331" s="2">
        <f>VLOOKUP($A331,級距!$A:$K,11,FALSE)</f>
        <v>2</v>
      </c>
      <c r="K331" s="17">
        <f t="shared" si="11"/>
        <v>2</v>
      </c>
    </row>
    <row r="332" spans="1:11" x14ac:dyDescent="0.25">
      <c r="A332" s="32" t="s">
        <v>304</v>
      </c>
      <c r="B332" s="31">
        <f>_xlfn.IFNA(VLOOKUP(A332,'Trend Strategy'!$A$1:$B$1000,2,FALSE),0)</f>
        <v>-27794.400000000001</v>
      </c>
      <c r="C332" s="31">
        <f>_xlfn.IFNA(VLOOKUP(A332,'ADX Strategy'!$A$2:$B$1000,2,FALSE),0)</f>
        <v>0</v>
      </c>
      <c r="D332" s="31">
        <f>_xlfn.IFNA(VLOOKUP(A332,'TXFN0002 Strategy'!$A$2:$B$1000,2,FALSE),0)</f>
        <v>48465.19</v>
      </c>
      <c r="E332" s="66">
        <f>_xlfn.IFNA(VLOOKUP(A332,'TripleEMA Strategy'!$A$2:$B$1000,2,FALSE),0)</f>
        <v>0</v>
      </c>
      <c r="F332" s="66">
        <f>_xlfn.IFNA(VLOOKUP(A332,'TXFN0001 Strategy'!$A$1:$B$1000,2,FALSE),0)</f>
        <v>0</v>
      </c>
      <c r="G332" s="40">
        <f t="shared" si="10"/>
        <v>4134.1580000000004</v>
      </c>
      <c r="H332" s="2">
        <f>VLOOKUP($A332,級距!$A:$K,9,FALSE)</f>
        <v>5</v>
      </c>
      <c r="I332" s="2">
        <f>VLOOKUP($A332,級距!$A:$K,10,FALSE)</f>
        <v>6</v>
      </c>
      <c r="J332" s="2">
        <f>VLOOKUP($A332,級距!$A:$K,11,FALSE)</f>
        <v>2</v>
      </c>
      <c r="K332" s="17">
        <f t="shared" si="11"/>
        <v>2</v>
      </c>
    </row>
    <row r="333" spans="1:11" x14ac:dyDescent="0.25">
      <c r="A333" s="32" t="s">
        <v>305</v>
      </c>
      <c r="B333" s="31">
        <f>_xlfn.IFNA(VLOOKUP(A333,'Trend Strategy'!$A$1:$B$1000,2,FALSE),0)</f>
        <v>-64691.49</v>
      </c>
      <c r="C333" s="31">
        <f>_xlfn.IFNA(VLOOKUP(A333,'ADX Strategy'!$A$2:$B$1000,2,FALSE),0)</f>
        <v>0</v>
      </c>
      <c r="D333" s="31">
        <f>_xlfn.IFNA(VLOOKUP(A333,'TXFN0002 Strategy'!$A$2:$B$1000,2,FALSE),0)</f>
        <v>-19155.669999999998</v>
      </c>
      <c r="E333" s="66">
        <f>_xlfn.IFNA(VLOOKUP(A333,'TripleEMA Strategy'!$A$2:$B$1000,2,FALSE),0)</f>
        <v>-105432.48</v>
      </c>
      <c r="F333" s="66">
        <f>_xlfn.IFNA(VLOOKUP(A333,'TXFN0001 Strategy'!$A$1:$B$1000,2,FALSE),0)</f>
        <v>0</v>
      </c>
      <c r="G333" s="40">
        <f t="shared" si="10"/>
        <v>-37855.928</v>
      </c>
      <c r="H333" s="2">
        <f>VLOOKUP($A333,級距!$A:$K,9,FALSE)</f>
        <v>4</v>
      </c>
      <c r="I333" s="2">
        <f>VLOOKUP($A333,級距!$A:$K,10,FALSE)</f>
        <v>2</v>
      </c>
      <c r="J333" s="2">
        <f>VLOOKUP($A333,級距!$A:$K,11,FALSE)</f>
        <v>2</v>
      </c>
      <c r="K333" s="17">
        <f t="shared" si="11"/>
        <v>2</v>
      </c>
    </row>
    <row r="334" spans="1:11" x14ac:dyDescent="0.25">
      <c r="A334" s="32" t="s">
        <v>306</v>
      </c>
      <c r="B334" s="31">
        <f>_xlfn.IFNA(VLOOKUP(A334,'Trend Strategy'!$A$1:$B$1000,2,FALSE),0)</f>
        <v>24264.86</v>
      </c>
      <c r="C334" s="31">
        <f>_xlfn.IFNA(VLOOKUP(A334,'ADX Strategy'!$A$2:$B$1000,2,FALSE),0)</f>
        <v>-13736.76</v>
      </c>
      <c r="D334" s="31">
        <f>_xlfn.IFNA(VLOOKUP(A334,'TXFN0002 Strategy'!$A$2:$B$1000,2,FALSE),0)</f>
        <v>37259.86</v>
      </c>
      <c r="E334" s="66">
        <f>_xlfn.IFNA(VLOOKUP(A334,'TripleEMA Strategy'!$A$2:$B$1000,2,FALSE),0)</f>
        <v>49458.01</v>
      </c>
      <c r="F334" s="66">
        <f>_xlfn.IFNA(VLOOKUP(A334,'TXFN0001 Strategy'!$A$1:$B$1000,2,FALSE),0)</f>
        <v>27166.959999999999</v>
      </c>
      <c r="G334" s="40">
        <f t="shared" si="10"/>
        <v>24882.585999999999</v>
      </c>
      <c r="H334" s="2">
        <f>VLOOKUP($A334,級距!$A:$K,9,FALSE)</f>
        <v>6</v>
      </c>
      <c r="I334" s="2">
        <f>VLOOKUP($A334,級距!$A:$K,10,FALSE)</f>
        <v>9</v>
      </c>
      <c r="J334" s="2">
        <f>VLOOKUP($A334,級距!$A:$K,11,FALSE)</f>
        <v>4</v>
      </c>
      <c r="K334" s="17">
        <f t="shared" si="11"/>
        <v>4</v>
      </c>
    </row>
    <row r="335" spans="1:11" x14ac:dyDescent="0.25">
      <c r="A335" s="32" t="s">
        <v>307</v>
      </c>
      <c r="B335" s="31">
        <f>_xlfn.IFNA(VLOOKUP(A335,'Trend Strategy'!$A$1:$B$1000,2,FALSE),0)</f>
        <v>0</v>
      </c>
      <c r="C335" s="31">
        <f>_xlfn.IFNA(VLOOKUP(A335,'ADX Strategy'!$A$2:$B$1000,2,FALSE),0)</f>
        <v>0</v>
      </c>
      <c r="D335" s="31">
        <f>_xlfn.IFNA(VLOOKUP(A335,'TXFN0002 Strategy'!$A$2:$B$1000,2,FALSE),0)</f>
        <v>-1586.77</v>
      </c>
      <c r="E335" s="66">
        <f>_xlfn.IFNA(VLOOKUP(A335,'TripleEMA Strategy'!$A$2:$B$1000,2,FALSE),0)</f>
        <v>55362.53</v>
      </c>
      <c r="F335" s="66">
        <f>_xlfn.IFNA(VLOOKUP(A335,'TXFN0001 Strategy'!$A$1:$B$1000,2,FALSE),0)</f>
        <v>33036.9</v>
      </c>
      <c r="G335" s="40">
        <f t="shared" si="10"/>
        <v>17362.531999999999</v>
      </c>
      <c r="H335" s="2">
        <f>VLOOKUP($A335,級距!$A:$K,9,FALSE)</f>
        <v>5</v>
      </c>
      <c r="I335" s="2">
        <f>VLOOKUP($A335,級距!$A:$K,10,FALSE)</f>
        <v>5</v>
      </c>
      <c r="J335" s="2">
        <f>VLOOKUP($A335,級距!$A:$K,11,FALSE)</f>
        <v>2</v>
      </c>
      <c r="K335" s="17">
        <f t="shared" si="11"/>
        <v>2</v>
      </c>
    </row>
    <row r="336" spans="1:11" x14ac:dyDescent="0.25">
      <c r="A336" s="32" t="s">
        <v>308</v>
      </c>
      <c r="B336" s="31">
        <f>_xlfn.IFNA(VLOOKUP(A336,'Trend Strategy'!$A$1:$B$1000,2,FALSE),0)</f>
        <v>0</v>
      </c>
      <c r="C336" s="31">
        <f>_xlfn.IFNA(VLOOKUP(A336,'ADX Strategy'!$A$2:$B$1000,2,FALSE),0)</f>
        <v>0</v>
      </c>
      <c r="D336" s="31">
        <f>_xlfn.IFNA(VLOOKUP(A336,'TXFN0002 Strategy'!$A$2:$B$1000,2,FALSE),0)</f>
        <v>-94738.85</v>
      </c>
      <c r="E336" s="66">
        <f>_xlfn.IFNA(VLOOKUP(A336,'TripleEMA Strategy'!$A$2:$B$1000,2,FALSE),0)</f>
        <v>104619.12</v>
      </c>
      <c r="F336" s="66">
        <f>_xlfn.IFNA(VLOOKUP(A336,'TXFN0001 Strategy'!$A$1:$B$1000,2,FALSE),0)</f>
        <v>0</v>
      </c>
      <c r="G336" s="40">
        <f t="shared" si="10"/>
        <v>1976.0539999999978</v>
      </c>
      <c r="H336" s="2">
        <f>VLOOKUP($A336,級距!$A:$K,9,FALSE)</f>
        <v>7</v>
      </c>
      <c r="I336" s="2">
        <f>VLOOKUP($A336,級距!$A:$K,10,FALSE)</f>
        <v>3</v>
      </c>
      <c r="J336" s="2">
        <f>VLOOKUP($A336,級距!$A:$K,11,FALSE)</f>
        <v>1</v>
      </c>
      <c r="K336" s="17">
        <f t="shared" si="11"/>
        <v>1</v>
      </c>
    </row>
    <row r="337" spans="1:11" x14ac:dyDescent="0.25">
      <c r="A337" s="32" t="s">
        <v>309</v>
      </c>
      <c r="B337" s="31">
        <f>_xlfn.IFNA(VLOOKUP(A337,'Trend Strategy'!$A$1:$B$1000,2,FALSE),0)</f>
        <v>2450.5300000000002</v>
      </c>
      <c r="C337" s="31">
        <f>_xlfn.IFNA(VLOOKUP(A337,'ADX Strategy'!$A$2:$B$1000,2,FALSE),0)</f>
        <v>0</v>
      </c>
      <c r="D337" s="31">
        <f>_xlfn.IFNA(VLOOKUP(A337,'TXFN0002 Strategy'!$A$2:$B$1000,2,FALSE),0)</f>
        <v>27049.7</v>
      </c>
      <c r="E337" s="66">
        <f>_xlfn.IFNA(VLOOKUP(A337,'TripleEMA Strategy'!$A$2:$B$1000,2,FALSE),0)</f>
        <v>-32961.67</v>
      </c>
      <c r="F337" s="66">
        <f>_xlfn.IFNA(VLOOKUP(A337,'TXFN0001 Strategy'!$A$1:$B$1000,2,FALSE),0)</f>
        <v>0</v>
      </c>
      <c r="G337" s="40">
        <f t="shared" si="10"/>
        <v>-692.28799999999978</v>
      </c>
      <c r="H337" s="2">
        <f>VLOOKUP($A337,級距!$A:$K,9,FALSE)</f>
        <v>5</v>
      </c>
      <c r="I337" s="2">
        <f>VLOOKUP($A337,級距!$A:$K,10,FALSE)</f>
        <v>7</v>
      </c>
      <c r="J337" s="2">
        <f>VLOOKUP($A337,級距!$A:$K,11,FALSE)</f>
        <v>3</v>
      </c>
      <c r="K337" s="17">
        <f t="shared" si="11"/>
        <v>3</v>
      </c>
    </row>
    <row r="338" spans="1:11" x14ac:dyDescent="0.25">
      <c r="A338" s="32" t="s">
        <v>310</v>
      </c>
      <c r="B338" s="31">
        <f>_xlfn.IFNA(VLOOKUP(A338,'Trend Strategy'!$A$1:$B$1000,2,FALSE),0)</f>
        <v>0</v>
      </c>
      <c r="C338" s="31">
        <f>_xlfn.IFNA(VLOOKUP(A338,'ADX Strategy'!$A$2:$B$1000,2,FALSE),0)</f>
        <v>0</v>
      </c>
      <c r="D338" s="31">
        <f>_xlfn.IFNA(VLOOKUP(A338,'TXFN0002 Strategy'!$A$2:$B$1000,2,FALSE),0)</f>
        <v>-29182.42</v>
      </c>
      <c r="E338" s="66">
        <f>_xlfn.IFNA(VLOOKUP(A338,'TripleEMA Strategy'!$A$2:$B$1000,2,FALSE),0)</f>
        <v>0</v>
      </c>
      <c r="F338" s="66">
        <f>_xlfn.IFNA(VLOOKUP(A338,'TXFN0001 Strategy'!$A$1:$B$1000,2,FALSE),0)</f>
        <v>-30582.06</v>
      </c>
      <c r="G338" s="40">
        <f t="shared" si="10"/>
        <v>-11952.895999999999</v>
      </c>
      <c r="H338" s="2">
        <f>VLOOKUP($A338,級距!$A:$K,9,FALSE)</f>
        <v>4</v>
      </c>
      <c r="I338" s="2">
        <f>VLOOKUP($A338,級距!$A:$K,10,FALSE)</f>
        <v>2</v>
      </c>
      <c r="J338" s="2">
        <f>VLOOKUP($A338,級距!$A:$K,11,FALSE)</f>
        <v>2</v>
      </c>
      <c r="K338" s="17">
        <f t="shared" si="11"/>
        <v>2</v>
      </c>
    </row>
    <row r="339" spans="1:11" x14ac:dyDescent="0.25">
      <c r="A339" s="32" t="s">
        <v>311</v>
      </c>
      <c r="B339" s="31">
        <f>_xlfn.IFNA(VLOOKUP(A339,'Trend Strategy'!$A$1:$B$1000,2,FALSE),0)</f>
        <v>0</v>
      </c>
      <c r="C339" s="31">
        <f>_xlfn.IFNA(VLOOKUP(A339,'ADX Strategy'!$A$2:$B$1000,2,FALSE),0)</f>
        <v>-26960.81</v>
      </c>
      <c r="D339" s="31">
        <f>_xlfn.IFNA(VLOOKUP(A339,'TXFN0002 Strategy'!$A$2:$B$1000,2,FALSE),0)</f>
        <v>53488.18</v>
      </c>
      <c r="E339" s="66">
        <f>_xlfn.IFNA(VLOOKUP(A339,'TripleEMA Strategy'!$A$2:$B$1000,2,FALSE),0)</f>
        <v>33677.660000000003</v>
      </c>
      <c r="F339" s="66">
        <f>_xlfn.IFNA(VLOOKUP(A339,'TXFN0001 Strategy'!$A$1:$B$1000,2,FALSE),0)</f>
        <v>-39914.339999999997</v>
      </c>
      <c r="G339" s="40">
        <f t="shared" si="10"/>
        <v>4058.1380000000004</v>
      </c>
      <c r="H339" s="2">
        <f>VLOOKUP($A339,級距!$A:$K,9,FALSE)</f>
        <v>5</v>
      </c>
      <c r="I339" s="2">
        <f>VLOOKUP($A339,級距!$A:$K,10,FALSE)</f>
        <v>6</v>
      </c>
      <c r="J339" s="2">
        <f>VLOOKUP($A339,級距!$A:$K,11,FALSE)</f>
        <v>2</v>
      </c>
      <c r="K339" s="17">
        <f t="shared" si="11"/>
        <v>2</v>
      </c>
    </row>
    <row r="340" spans="1:11" x14ac:dyDescent="0.25">
      <c r="A340" s="32" t="s">
        <v>312</v>
      </c>
      <c r="B340" s="31">
        <f>_xlfn.IFNA(VLOOKUP(A340,'Trend Strategy'!$A$1:$B$1000,2,FALSE),0)</f>
        <v>0</v>
      </c>
      <c r="C340" s="31">
        <f>_xlfn.IFNA(VLOOKUP(A340,'ADX Strategy'!$A$2:$B$1000,2,FALSE),0)</f>
        <v>0</v>
      </c>
      <c r="D340" s="31">
        <f>_xlfn.IFNA(VLOOKUP(A340,'TXFN0002 Strategy'!$A$2:$B$1000,2,FALSE),0)</f>
        <v>-38995.56</v>
      </c>
      <c r="E340" s="66">
        <f>_xlfn.IFNA(VLOOKUP(A340,'TripleEMA Strategy'!$A$2:$B$1000,2,FALSE),0)</f>
        <v>-68978.38</v>
      </c>
      <c r="F340" s="66">
        <f>_xlfn.IFNA(VLOOKUP(A340,'TXFN0001 Strategy'!$A$1:$B$1000,2,FALSE),0)</f>
        <v>0</v>
      </c>
      <c r="G340" s="40">
        <f t="shared" si="10"/>
        <v>-21594.788</v>
      </c>
      <c r="H340" s="2">
        <f>VLOOKUP($A340,級距!$A:$K,9,FALSE)</f>
        <v>5</v>
      </c>
      <c r="I340" s="2">
        <f>VLOOKUP($A340,級距!$A:$K,10,FALSE)</f>
        <v>2</v>
      </c>
      <c r="J340" s="2">
        <f>VLOOKUP($A340,級距!$A:$K,11,FALSE)</f>
        <v>2</v>
      </c>
      <c r="K340" s="17">
        <f t="shared" si="11"/>
        <v>2</v>
      </c>
    </row>
    <row r="341" spans="1:11" x14ac:dyDescent="0.25">
      <c r="A341" s="32" t="s">
        <v>313</v>
      </c>
      <c r="B341" s="31">
        <f>_xlfn.IFNA(VLOOKUP(A341,'Trend Strategy'!$A$1:$B$1000,2,FALSE),0)</f>
        <v>0</v>
      </c>
      <c r="C341" s="31">
        <f>_xlfn.IFNA(VLOOKUP(A341,'ADX Strategy'!$A$2:$B$1000,2,FALSE),0)</f>
        <v>-4213.51</v>
      </c>
      <c r="D341" s="31">
        <f>_xlfn.IFNA(VLOOKUP(A341,'TXFN0002 Strategy'!$A$2:$B$1000,2,FALSE),0)</f>
        <v>8174.23</v>
      </c>
      <c r="E341" s="66">
        <f>_xlfn.IFNA(VLOOKUP(A341,'TripleEMA Strategy'!$A$2:$B$1000,2,FALSE),0)</f>
        <v>239352.17</v>
      </c>
      <c r="F341" s="66">
        <f>_xlfn.IFNA(VLOOKUP(A341,'TXFN0001 Strategy'!$A$1:$B$1000,2,FALSE),0)</f>
        <v>0</v>
      </c>
      <c r="G341" s="40">
        <f t="shared" si="10"/>
        <v>48662.578000000001</v>
      </c>
      <c r="H341" s="2">
        <f>VLOOKUP($A341,級距!$A:$K,9,FALSE)</f>
        <v>5</v>
      </c>
      <c r="I341" s="2">
        <f>VLOOKUP($A341,級距!$A:$K,10,FALSE)</f>
        <v>7</v>
      </c>
      <c r="J341" s="2">
        <f>VLOOKUP($A341,級距!$A:$K,11,FALSE)</f>
        <v>3</v>
      </c>
      <c r="K341" s="17">
        <f t="shared" si="11"/>
        <v>3</v>
      </c>
    </row>
    <row r="342" spans="1:11" x14ac:dyDescent="0.25">
      <c r="A342" s="32" t="s">
        <v>314</v>
      </c>
      <c r="B342" s="31">
        <f>_xlfn.IFNA(VLOOKUP(A342,'Trend Strategy'!$A$1:$B$1000,2,FALSE),0)</f>
        <v>-22410.880000000001</v>
      </c>
      <c r="C342" s="31">
        <f>_xlfn.IFNA(VLOOKUP(A342,'ADX Strategy'!$A$2:$B$1000,2,FALSE),0)</f>
        <v>0</v>
      </c>
      <c r="D342" s="31">
        <f>_xlfn.IFNA(VLOOKUP(A342,'TXFN0002 Strategy'!$A$2:$B$1000,2,FALSE),0)</f>
        <v>33588.160000000003</v>
      </c>
      <c r="E342" s="66">
        <f>_xlfn.IFNA(VLOOKUP(A342,'TripleEMA Strategy'!$A$2:$B$1000,2,FALSE),0)</f>
        <v>-105612.19</v>
      </c>
      <c r="F342" s="66">
        <f>_xlfn.IFNA(VLOOKUP(A342,'TXFN0001 Strategy'!$A$1:$B$1000,2,FALSE),0)</f>
        <v>-26806.7</v>
      </c>
      <c r="G342" s="40">
        <f t="shared" si="10"/>
        <v>-24248.322</v>
      </c>
      <c r="H342" s="2">
        <f>VLOOKUP($A342,級距!$A:$K,9,FALSE)</f>
        <v>5</v>
      </c>
      <c r="I342" s="2">
        <f>VLOOKUP($A342,級距!$A:$K,10,FALSE)</f>
        <v>9</v>
      </c>
      <c r="J342" s="2">
        <f>VLOOKUP($A342,級距!$A:$K,11,FALSE)</f>
        <v>3</v>
      </c>
      <c r="K342" s="17">
        <f t="shared" si="11"/>
        <v>3</v>
      </c>
    </row>
    <row r="343" spans="1:11" x14ac:dyDescent="0.25">
      <c r="A343" s="32" t="s">
        <v>315</v>
      </c>
      <c r="B343" s="31">
        <f>_xlfn.IFNA(VLOOKUP(A343,'Trend Strategy'!$A$1:$B$1000,2,FALSE),0)</f>
        <v>50960.1</v>
      </c>
      <c r="C343" s="31">
        <f>_xlfn.IFNA(VLOOKUP(A343,'ADX Strategy'!$A$2:$B$1000,2,FALSE),0)</f>
        <v>0</v>
      </c>
      <c r="D343" s="31">
        <f>_xlfn.IFNA(VLOOKUP(A343,'TXFN0002 Strategy'!$A$2:$B$1000,2,FALSE),0)</f>
        <v>0</v>
      </c>
      <c r="E343" s="66">
        <f>_xlfn.IFNA(VLOOKUP(A343,'TripleEMA Strategy'!$A$2:$B$1000,2,FALSE),0)</f>
        <v>17981.23</v>
      </c>
      <c r="F343" s="66">
        <f>_xlfn.IFNA(VLOOKUP(A343,'TXFN0001 Strategy'!$A$1:$B$1000,2,FALSE),0)</f>
        <v>0</v>
      </c>
      <c r="G343" s="40">
        <f t="shared" si="10"/>
        <v>13788.266</v>
      </c>
      <c r="H343" s="2">
        <f>VLOOKUP($A343,級距!$A:$K,9,FALSE)</f>
        <v>6</v>
      </c>
      <c r="I343" s="2">
        <f>VLOOKUP($A343,級距!$A:$K,10,FALSE)</f>
        <v>7</v>
      </c>
      <c r="J343" s="2">
        <f>VLOOKUP($A343,級距!$A:$K,11,FALSE)</f>
        <v>4</v>
      </c>
      <c r="K343" s="17">
        <f t="shared" si="11"/>
        <v>4</v>
      </c>
    </row>
    <row r="344" spans="1:11" x14ac:dyDescent="0.25">
      <c r="A344" s="32" t="s">
        <v>316</v>
      </c>
      <c r="B344" s="31">
        <f>_xlfn.IFNA(VLOOKUP(A344,'Trend Strategy'!$A$1:$B$1000,2,FALSE),0)</f>
        <v>0</v>
      </c>
      <c r="C344" s="31">
        <f>_xlfn.IFNA(VLOOKUP(A344,'ADX Strategy'!$A$2:$B$1000,2,FALSE),0)</f>
        <v>0</v>
      </c>
      <c r="D344" s="31">
        <f>_xlfn.IFNA(VLOOKUP(A344,'TXFN0002 Strategy'!$A$2:$B$1000,2,FALSE),0)</f>
        <v>0</v>
      </c>
      <c r="E344" s="66">
        <f>_xlfn.IFNA(VLOOKUP(A344,'TripleEMA Strategy'!$A$2:$B$1000,2,FALSE),0)</f>
        <v>-19804.150000000001</v>
      </c>
      <c r="F344" s="66">
        <f>_xlfn.IFNA(VLOOKUP(A344,'TXFN0001 Strategy'!$A$1:$B$1000,2,FALSE),0)</f>
        <v>0</v>
      </c>
      <c r="G344" s="40">
        <f t="shared" si="10"/>
        <v>-3960.8300000000004</v>
      </c>
      <c r="H344" s="2">
        <f>VLOOKUP($A344,級距!$A:$K,9,FALSE)</f>
        <v>2</v>
      </c>
      <c r="I344" s="2">
        <f>VLOOKUP($A344,級距!$A:$K,10,FALSE)</f>
        <v>2</v>
      </c>
      <c r="J344" s="2">
        <f>VLOOKUP($A344,級距!$A:$K,11,FALSE)</f>
        <v>2</v>
      </c>
      <c r="K344" s="17">
        <f t="shared" si="11"/>
        <v>2</v>
      </c>
    </row>
    <row r="345" spans="1:11" x14ac:dyDescent="0.25">
      <c r="A345" s="32" t="s">
        <v>317</v>
      </c>
      <c r="B345" s="31">
        <f>_xlfn.IFNA(VLOOKUP(A345,'Trend Strategy'!$A$1:$B$1000,2,FALSE),0)</f>
        <v>-120731.23</v>
      </c>
      <c r="C345" s="31">
        <f>_xlfn.IFNA(VLOOKUP(A345,'ADX Strategy'!$A$2:$B$1000,2,FALSE),0)</f>
        <v>0</v>
      </c>
      <c r="D345" s="31">
        <f>_xlfn.IFNA(VLOOKUP(A345,'TXFN0002 Strategy'!$A$2:$B$1000,2,FALSE),0)</f>
        <v>-10963.05</v>
      </c>
      <c r="E345" s="66">
        <f>_xlfn.IFNA(VLOOKUP(A345,'TripleEMA Strategy'!$A$2:$B$1000,2,FALSE),0)</f>
        <v>43233.84</v>
      </c>
      <c r="F345" s="66">
        <f>_xlfn.IFNA(VLOOKUP(A345,'TXFN0001 Strategy'!$A$1:$B$1000,2,FALSE),0)</f>
        <v>0</v>
      </c>
      <c r="G345" s="40">
        <f t="shared" si="10"/>
        <v>-17692.088</v>
      </c>
      <c r="H345" s="2">
        <f>VLOOKUP($A345,級距!$A:$K,9,FALSE)</f>
        <v>8</v>
      </c>
      <c r="I345" s="2">
        <f>VLOOKUP($A345,級距!$A:$K,10,FALSE)</f>
        <v>6</v>
      </c>
      <c r="J345" s="2">
        <f>VLOOKUP($A345,級距!$A:$K,11,FALSE)</f>
        <v>1</v>
      </c>
      <c r="K345" s="17">
        <f t="shared" si="11"/>
        <v>1</v>
      </c>
    </row>
    <row r="346" spans="1:11" x14ac:dyDescent="0.25">
      <c r="A346" s="32" t="s">
        <v>318</v>
      </c>
      <c r="B346" s="31">
        <f>_xlfn.IFNA(VLOOKUP(A346,'Trend Strategy'!$A$1:$B$1000,2,FALSE),0)</f>
        <v>22246.38</v>
      </c>
      <c r="C346" s="31">
        <f>_xlfn.IFNA(VLOOKUP(A346,'ADX Strategy'!$A$2:$B$1000,2,FALSE),0)</f>
        <v>-1770.46</v>
      </c>
      <c r="D346" s="31">
        <f>_xlfn.IFNA(VLOOKUP(A346,'TXFN0002 Strategy'!$A$2:$B$1000,2,FALSE),0)</f>
        <v>0</v>
      </c>
      <c r="E346" s="66">
        <f>_xlfn.IFNA(VLOOKUP(A346,'TripleEMA Strategy'!$A$2:$B$1000,2,FALSE),0)</f>
        <v>-105533.57</v>
      </c>
      <c r="F346" s="66">
        <f>_xlfn.IFNA(VLOOKUP(A346,'TXFN0001 Strategy'!$A$1:$B$1000,2,FALSE),0)</f>
        <v>11059.12</v>
      </c>
      <c r="G346" s="40">
        <f t="shared" si="10"/>
        <v>-14799.706000000002</v>
      </c>
      <c r="H346" s="2">
        <f>VLOOKUP($A346,級距!$A:$K,9,FALSE)</f>
        <v>3</v>
      </c>
      <c r="I346" s="2">
        <f>VLOOKUP($A346,級距!$A:$K,10,FALSE)</f>
        <v>3</v>
      </c>
      <c r="J346" s="2">
        <f>VLOOKUP($A346,級距!$A:$K,11,FALSE)</f>
        <v>2</v>
      </c>
      <c r="K346" s="17">
        <f t="shared" si="11"/>
        <v>2</v>
      </c>
    </row>
    <row r="347" spans="1:11" x14ac:dyDescent="0.25">
      <c r="A347" s="32" t="s">
        <v>319</v>
      </c>
      <c r="B347" s="31">
        <f>_xlfn.IFNA(VLOOKUP(A347,'Trend Strategy'!$A$1:$B$1000,2,FALSE),0)</f>
        <v>0</v>
      </c>
      <c r="C347" s="31">
        <f>_xlfn.IFNA(VLOOKUP(A347,'ADX Strategy'!$A$2:$B$1000,2,FALSE),0)</f>
        <v>0</v>
      </c>
      <c r="D347" s="31">
        <f>_xlfn.IFNA(VLOOKUP(A347,'TXFN0002 Strategy'!$A$2:$B$1000,2,FALSE),0)</f>
        <v>0</v>
      </c>
      <c r="E347" s="66">
        <f>_xlfn.IFNA(VLOOKUP(A347,'TripleEMA Strategy'!$A$2:$B$1000,2,FALSE),0)</f>
        <v>-29945.040000000001</v>
      </c>
      <c r="F347" s="66">
        <f>_xlfn.IFNA(VLOOKUP(A347,'TXFN0001 Strategy'!$A$1:$B$1000,2,FALSE),0)</f>
        <v>0</v>
      </c>
      <c r="G347" s="40">
        <f t="shared" si="10"/>
        <v>-5989.0079999999998</v>
      </c>
      <c r="H347" s="2">
        <f>VLOOKUP($A347,級距!$A:$K,9,FALSE)</f>
        <v>5</v>
      </c>
      <c r="I347" s="2">
        <f>VLOOKUP($A347,級距!$A:$K,10,FALSE)</f>
        <v>9</v>
      </c>
      <c r="J347" s="2">
        <f>VLOOKUP($A347,級距!$A:$K,11,FALSE)</f>
        <v>3</v>
      </c>
      <c r="K347" s="17">
        <f t="shared" si="11"/>
        <v>3</v>
      </c>
    </row>
    <row r="348" spans="1:11" x14ac:dyDescent="0.25">
      <c r="A348" s="32" t="s">
        <v>320</v>
      </c>
      <c r="B348" s="31">
        <f>_xlfn.IFNA(VLOOKUP(A348,'Trend Strategy'!$A$1:$B$1000,2,FALSE),0)</f>
        <v>-3952.35</v>
      </c>
      <c r="C348" s="31">
        <f>_xlfn.IFNA(VLOOKUP(A348,'ADX Strategy'!$A$2:$B$1000,2,FALSE),0)</f>
        <v>0</v>
      </c>
      <c r="D348" s="31">
        <f>_xlfn.IFNA(VLOOKUP(A348,'TXFN0002 Strategy'!$A$2:$B$1000,2,FALSE),0)</f>
        <v>69894.73</v>
      </c>
      <c r="E348" s="66">
        <f>_xlfn.IFNA(VLOOKUP(A348,'TripleEMA Strategy'!$A$2:$B$1000,2,FALSE),0)</f>
        <v>31293.22</v>
      </c>
      <c r="F348" s="66">
        <f>_xlfn.IFNA(VLOOKUP(A348,'TXFN0001 Strategy'!$A$1:$B$1000,2,FALSE),0)</f>
        <v>0</v>
      </c>
      <c r="G348" s="40">
        <f t="shared" si="10"/>
        <v>19447.12</v>
      </c>
      <c r="H348" s="2">
        <f>VLOOKUP($A348,級距!$A:$K,9,FALSE)</f>
        <v>5</v>
      </c>
      <c r="I348" s="2">
        <f>VLOOKUP($A348,級距!$A:$K,10,FALSE)</f>
        <v>8</v>
      </c>
      <c r="J348" s="2">
        <f>VLOOKUP($A348,級距!$A:$K,11,FALSE)</f>
        <v>3</v>
      </c>
      <c r="K348" s="17">
        <f t="shared" si="11"/>
        <v>3</v>
      </c>
    </row>
    <row r="349" spans="1:11" x14ac:dyDescent="0.25">
      <c r="A349" s="32" t="s">
        <v>321</v>
      </c>
      <c r="B349" s="31">
        <f>_xlfn.IFNA(VLOOKUP(A349,'Trend Strategy'!$A$1:$B$1000,2,FALSE),0)</f>
        <v>0</v>
      </c>
      <c r="C349" s="31">
        <f>_xlfn.IFNA(VLOOKUP(A349,'ADX Strategy'!$A$2:$B$1000,2,FALSE),0)</f>
        <v>0</v>
      </c>
      <c r="D349" s="31">
        <f>_xlfn.IFNA(VLOOKUP(A349,'TXFN0002 Strategy'!$A$2:$B$1000,2,FALSE),0)</f>
        <v>0</v>
      </c>
      <c r="E349" s="66">
        <f>_xlfn.IFNA(VLOOKUP(A349,'TripleEMA Strategy'!$A$2:$B$1000,2,FALSE),0)</f>
        <v>12025.15</v>
      </c>
      <c r="F349" s="66">
        <f>_xlfn.IFNA(VLOOKUP(A349,'TXFN0001 Strategy'!$A$1:$B$1000,2,FALSE),0)</f>
        <v>0</v>
      </c>
      <c r="G349" s="40">
        <f t="shared" si="10"/>
        <v>2405.0299999999997</v>
      </c>
      <c r="H349" s="2">
        <f>VLOOKUP($A349,級距!$A:$K,9,FALSE)</f>
        <v>4</v>
      </c>
      <c r="I349" s="2">
        <f>VLOOKUP($A349,級距!$A:$K,10,FALSE)</f>
        <v>5</v>
      </c>
      <c r="J349" s="2">
        <f>VLOOKUP($A349,級距!$A:$K,11,FALSE)</f>
        <v>2</v>
      </c>
      <c r="K349" s="17">
        <f t="shared" si="11"/>
        <v>2</v>
      </c>
    </row>
    <row r="350" spans="1:11" x14ac:dyDescent="0.25">
      <c r="A350" s="32" t="s">
        <v>322</v>
      </c>
      <c r="B350" s="31">
        <f>_xlfn.IFNA(VLOOKUP(A350,'Trend Strategy'!$A$1:$B$1000,2,FALSE),0)</f>
        <v>0</v>
      </c>
      <c r="C350" s="31">
        <f>_xlfn.IFNA(VLOOKUP(A350,'ADX Strategy'!$A$2:$B$1000,2,FALSE),0)</f>
        <v>49240.13</v>
      </c>
      <c r="D350" s="31">
        <f>_xlfn.IFNA(VLOOKUP(A350,'TXFN0002 Strategy'!$A$2:$B$1000,2,FALSE),0)</f>
        <v>668.9</v>
      </c>
      <c r="E350" s="66">
        <f>_xlfn.IFNA(VLOOKUP(A350,'TripleEMA Strategy'!$A$2:$B$1000,2,FALSE),0)</f>
        <v>88880.83</v>
      </c>
      <c r="F350" s="66">
        <f>_xlfn.IFNA(VLOOKUP(A350,'TXFN0001 Strategy'!$A$1:$B$1000,2,FALSE),0)</f>
        <v>0</v>
      </c>
      <c r="G350" s="40">
        <f t="shared" si="10"/>
        <v>27757.971999999998</v>
      </c>
      <c r="H350" s="2">
        <f>VLOOKUP($A350,級距!$A:$K,9,FALSE)</f>
        <v>5</v>
      </c>
      <c r="I350" s="2">
        <f>VLOOKUP($A350,級距!$A:$K,10,FALSE)</f>
        <v>6</v>
      </c>
      <c r="J350" s="2">
        <f>VLOOKUP($A350,級距!$A:$K,11,FALSE)</f>
        <v>2</v>
      </c>
      <c r="K350" s="17">
        <f t="shared" si="11"/>
        <v>2</v>
      </c>
    </row>
    <row r="351" spans="1:11" x14ac:dyDescent="0.25">
      <c r="A351" s="32" t="s">
        <v>323</v>
      </c>
      <c r="B351" s="31">
        <f>_xlfn.IFNA(VLOOKUP(A351,'Trend Strategy'!$A$1:$B$1000,2,FALSE),0)</f>
        <v>-11129.98</v>
      </c>
      <c r="C351" s="31">
        <f>_xlfn.IFNA(VLOOKUP(A351,'ADX Strategy'!$A$2:$B$1000,2,FALSE),0)</f>
        <v>0</v>
      </c>
      <c r="D351" s="31">
        <f>_xlfn.IFNA(VLOOKUP(A351,'TXFN0002 Strategy'!$A$2:$B$1000,2,FALSE),0)</f>
        <v>0</v>
      </c>
      <c r="E351" s="66">
        <f>_xlfn.IFNA(VLOOKUP(A351,'TripleEMA Strategy'!$A$2:$B$1000,2,FALSE),0)</f>
        <v>-18497.21</v>
      </c>
      <c r="F351" s="66">
        <f>_xlfn.IFNA(VLOOKUP(A351,'TXFN0001 Strategy'!$A$1:$B$1000,2,FALSE),0)</f>
        <v>0</v>
      </c>
      <c r="G351" s="40">
        <f t="shared" si="10"/>
        <v>-5925.4380000000001</v>
      </c>
      <c r="H351" s="2">
        <f>VLOOKUP($A351,級距!$A:$K,9,FALSE)</f>
        <v>5</v>
      </c>
      <c r="I351" s="2">
        <f>VLOOKUP($A351,級距!$A:$K,10,FALSE)</f>
        <v>1</v>
      </c>
      <c r="J351" s="2">
        <f>VLOOKUP($A351,級距!$A:$K,11,FALSE)</f>
        <v>2</v>
      </c>
      <c r="K351" s="17">
        <f t="shared" si="11"/>
        <v>2</v>
      </c>
    </row>
    <row r="352" spans="1:11" x14ac:dyDescent="0.25">
      <c r="A352" s="32" t="s">
        <v>324</v>
      </c>
      <c r="B352" s="31">
        <f>_xlfn.IFNA(VLOOKUP(A352,'Trend Strategy'!$A$1:$B$1000,2,FALSE),0)</f>
        <v>35681.78</v>
      </c>
      <c r="C352" s="31">
        <f>_xlfn.IFNA(VLOOKUP(A352,'ADX Strategy'!$A$2:$B$1000,2,FALSE),0)</f>
        <v>-63542.3</v>
      </c>
      <c r="D352" s="31">
        <f>_xlfn.IFNA(VLOOKUP(A352,'TXFN0002 Strategy'!$A$2:$B$1000,2,FALSE),0)</f>
        <v>0</v>
      </c>
      <c r="E352" s="66">
        <f>_xlfn.IFNA(VLOOKUP(A352,'TripleEMA Strategy'!$A$2:$B$1000,2,FALSE),0)</f>
        <v>-76743.740000000005</v>
      </c>
      <c r="F352" s="66">
        <f>_xlfn.IFNA(VLOOKUP(A352,'TXFN0001 Strategy'!$A$1:$B$1000,2,FALSE),0)</f>
        <v>0</v>
      </c>
      <c r="G352" s="40">
        <f t="shared" si="10"/>
        <v>-20920.852000000003</v>
      </c>
      <c r="H352" s="2">
        <f>VLOOKUP($A352,級距!$A:$K,9,FALSE)</f>
        <v>5</v>
      </c>
      <c r="I352" s="2">
        <f>VLOOKUP($A352,級距!$A:$K,10,FALSE)</f>
        <v>4</v>
      </c>
      <c r="J352" s="2">
        <f>VLOOKUP($A352,級距!$A:$K,11,FALSE)</f>
        <v>2</v>
      </c>
      <c r="K352" s="17">
        <f t="shared" si="11"/>
        <v>2</v>
      </c>
    </row>
    <row r="353" spans="1:11" x14ac:dyDescent="0.25">
      <c r="A353" s="32" t="s">
        <v>325</v>
      </c>
      <c r="B353" s="31">
        <f>_xlfn.IFNA(VLOOKUP(A353,'Trend Strategy'!$A$1:$B$1000,2,FALSE),0)</f>
        <v>-3949.28</v>
      </c>
      <c r="C353" s="31">
        <f>_xlfn.IFNA(VLOOKUP(A353,'ADX Strategy'!$A$2:$B$1000,2,FALSE),0)</f>
        <v>5430.98</v>
      </c>
      <c r="D353" s="31">
        <f>_xlfn.IFNA(VLOOKUP(A353,'TXFN0002 Strategy'!$A$2:$B$1000,2,FALSE),0)</f>
        <v>0</v>
      </c>
      <c r="E353" s="66">
        <f>_xlfn.IFNA(VLOOKUP(A353,'TripleEMA Strategy'!$A$2:$B$1000,2,FALSE),0)</f>
        <v>-11289.48</v>
      </c>
      <c r="F353" s="66">
        <f>_xlfn.IFNA(VLOOKUP(A353,'TXFN0001 Strategy'!$A$1:$B$1000,2,FALSE),0)</f>
        <v>0</v>
      </c>
      <c r="G353" s="40">
        <f t="shared" si="10"/>
        <v>-1961.556</v>
      </c>
      <c r="H353" s="2">
        <f>VLOOKUP($A353,級距!$A:$K,9,FALSE)</f>
        <v>3</v>
      </c>
      <c r="I353" s="2">
        <f>VLOOKUP($A353,級距!$A:$K,10,FALSE)</f>
        <v>1</v>
      </c>
      <c r="J353" s="2">
        <f>VLOOKUP($A353,級距!$A:$K,11,FALSE)</f>
        <v>2</v>
      </c>
      <c r="K353" s="17">
        <f t="shared" si="11"/>
        <v>2</v>
      </c>
    </row>
    <row r="354" spans="1:11" x14ac:dyDescent="0.25">
      <c r="A354" s="32" t="s">
        <v>326</v>
      </c>
      <c r="B354" s="31">
        <f>_xlfn.IFNA(VLOOKUP(A354,'Trend Strategy'!$A$1:$B$1000,2,FALSE),0)</f>
        <v>0</v>
      </c>
      <c r="C354" s="31">
        <f>_xlfn.IFNA(VLOOKUP(A354,'ADX Strategy'!$A$2:$B$1000,2,FALSE),0)</f>
        <v>-11955.26</v>
      </c>
      <c r="D354" s="31">
        <f>_xlfn.IFNA(VLOOKUP(A354,'TXFN0002 Strategy'!$A$2:$B$1000,2,FALSE),0)</f>
        <v>-12370.51</v>
      </c>
      <c r="E354" s="66">
        <f>_xlfn.IFNA(VLOOKUP(A354,'TripleEMA Strategy'!$A$2:$B$1000,2,FALSE),0)</f>
        <v>-110828.04</v>
      </c>
      <c r="F354" s="66">
        <f>_xlfn.IFNA(VLOOKUP(A354,'TXFN0001 Strategy'!$A$1:$B$1000,2,FALSE),0)</f>
        <v>0</v>
      </c>
      <c r="G354" s="40">
        <f t="shared" si="10"/>
        <v>-27030.761999999999</v>
      </c>
      <c r="H354" s="2">
        <f>VLOOKUP($A354,級距!$A:$K,9,FALSE)</f>
        <v>2</v>
      </c>
      <c r="I354" s="2">
        <f>VLOOKUP($A354,級距!$A:$K,10,FALSE)</f>
        <v>1</v>
      </c>
      <c r="J354" s="2">
        <f>VLOOKUP($A354,級距!$A:$K,11,FALSE)</f>
        <v>2</v>
      </c>
      <c r="K354" s="17">
        <f t="shared" si="11"/>
        <v>2</v>
      </c>
    </row>
    <row r="355" spans="1:11" x14ac:dyDescent="0.25">
      <c r="A355" s="32" t="s">
        <v>327</v>
      </c>
      <c r="B355" s="31">
        <f>_xlfn.IFNA(VLOOKUP(A355,'Trend Strategy'!$A$1:$B$1000,2,FALSE),0)</f>
        <v>-91924.7</v>
      </c>
      <c r="C355" s="31">
        <f>_xlfn.IFNA(VLOOKUP(A355,'ADX Strategy'!$A$2:$B$1000,2,FALSE),0)</f>
        <v>0</v>
      </c>
      <c r="D355" s="31">
        <f>_xlfn.IFNA(VLOOKUP(A355,'TXFN0002 Strategy'!$A$2:$B$1000,2,FALSE),0)</f>
        <v>38902.300000000003</v>
      </c>
      <c r="E355" s="66">
        <f>_xlfn.IFNA(VLOOKUP(A355,'TripleEMA Strategy'!$A$2:$B$1000,2,FALSE),0)</f>
        <v>-2831.59</v>
      </c>
      <c r="F355" s="66">
        <f>_xlfn.IFNA(VLOOKUP(A355,'TXFN0001 Strategy'!$A$1:$B$1000,2,FALSE),0)</f>
        <v>0</v>
      </c>
      <c r="G355" s="40">
        <f t="shared" si="10"/>
        <v>-11170.797999999999</v>
      </c>
      <c r="H355" s="2">
        <f>VLOOKUP($A355,級距!$A:$K,9,FALSE)</f>
        <v>4</v>
      </c>
      <c r="I355" s="2">
        <f>VLOOKUP($A355,級距!$A:$K,10,FALSE)</f>
        <v>7</v>
      </c>
      <c r="J355" s="2">
        <f>VLOOKUP($A355,級距!$A:$K,11,FALSE)</f>
        <v>3</v>
      </c>
      <c r="K355" s="17">
        <f t="shared" si="11"/>
        <v>3</v>
      </c>
    </row>
    <row r="356" spans="1:11" x14ac:dyDescent="0.25">
      <c r="A356" s="32" t="s">
        <v>328</v>
      </c>
      <c r="B356" s="31">
        <f>_xlfn.IFNA(VLOOKUP(A356,'Trend Strategy'!$A$1:$B$1000,2,FALSE),0)</f>
        <v>-33589.89</v>
      </c>
      <c r="C356" s="31">
        <f>_xlfn.IFNA(VLOOKUP(A356,'ADX Strategy'!$A$2:$B$1000,2,FALSE),0)</f>
        <v>0</v>
      </c>
      <c r="D356" s="31">
        <f>_xlfn.IFNA(VLOOKUP(A356,'TXFN0002 Strategy'!$A$2:$B$1000,2,FALSE),0)</f>
        <v>-79198.8</v>
      </c>
      <c r="E356" s="66">
        <f>_xlfn.IFNA(VLOOKUP(A356,'TripleEMA Strategy'!$A$2:$B$1000,2,FALSE),0)</f>
        <v>-16790.54</v>
      </c>
      <c r="F356" s="66">
        <f>_xlfn.IFNA(VLOOKUP(A356,'TXFN0001 Strategy'!$A$1:$B$1000,2,FALSE),0)</f>
        <v>0</v>
      </c>
      <c r="G356" s="40">
        <f t="shared" si="10"/>
        <v>-25915.846000000001</v>
      </c>
      <c r="H356" s="2">
        <f>VLOOKUP($A356,級距!$A:$K,9,FALSE)</f>
        <v>5</v>
      </c>
      <c r="I356" s="2">
        <f>VLOOKUP($A356,級距!$A:$K,10,FALSE)</f>
        <v>4</v>
      </c>
      <c r="J356" s="2">
        <f>VLOOKUP($A356,級距!$A:$K,11,FALSE)</f>
        <v>2</v>
      </c>
      <c r="K356" s="17">
        <f t="shared" si="11"/>
        <v>2</v>
      </c>
    </row>
    <row r="357" spans="1:11" x14ac:dyDescent="0.25">
      <c r="A357" s="32" t="s">
        <v>329</v>
      </c>
      <c r="B357" s="31">
        <f>_xlfn.IFNA(VLOOKUP(A357,'Trend Strategy'!$A$1:$B$1000,2,FALSE),0)</f>
        <v>16618.82</v>
      </c>
      <c r="C357" s="31">
        <f>_xlfn.IFNA(VLOOKUP(A357,'ADX Strategy'!$A$2:$B$1000,2,FALSE),0)</f>
        <v>-26988.31</v>
      </c>
      <c r="D357" s="31">
        <f>_xlfn.IFNA(VLOOKUP(A357,'TXFN0002 Strategy'!$A$2:$B$1000,2,FALSE),0)</f>
        <v>-31792.39</v>
      </c>
      <c r="E357" s="66">
        <f>_xlfn.IFNA(VLOOKUP(A357,'TripleEMA Strategy'!$A$2:$B$1000,2,FALSE),0)</f>
        <v>0</v>
      </c>
      <c r="F357" s="66">
        <f>_xlfn.IFNA(VLOOKUP(A357,'TXFN0001 Strategy'!$A$1:$B$1000,2,FALSE),0)</f>
        <v>0</v>
      </c>
      <c r="G357" s="40">
        <f t="shared" si="10"/>
        <v>-8432.3760000000002</v>
      </c>
      <c r="H357" s="2">
        <f>VLOOKUP($A357,級距!$A:$K,9,FALSE)</f>
        <v>3</v>
      </c>
      <c r="I357" s="2">
        <f>VLOOKUP($A357,級距!$A:$K,10,FALSE)</f>
        <v>1</v>
      </c>
      <c r="J357" s="2">
        <f>VLOOKUP($A357,級距!$A:$K,11,FALSE)</f>
        <v>2</v>
      </c>
      <c r="K357" s="17">
        <f t="shared" si="11"/>
        <v>2</v>
      </c>
    </row>
    <row r="358" spans="1:11" x14ac:dyDescent="0.25">
      <c r="A358" s="32" t="s">
        <v>330</v>
      </c>
      <c r="B358" s="31">
        <f>_xlfn.IFNA(VLOOKUP(A358,'Trend Strategy'!$A$1:$B$1000,2,FALSE),0)</f>
        <v>-846.43</v>
      </c>
      <c r="C358" s="31">
        <f>_xlfn.IFNA(VLOOKUP(A358,'ADX Strategy'!$A$2:$B$1000,2,FALSE),0)</f>
        <v>0</v>
      </c>
      <c r="D358" s="31">
        <f>_xlfn.IFNA(VLOOKUP(A358,'TXFN0002 Strategy'!$A$2:$B$1000,2,FALSE),0)</f>
        <v>-41399.300000000003</v>
      </c>
      <c r="E358" s="66">
        <f>_xlfn.IFNA(VLOOKUP(A358,'TripleEMA Strategy'!$A$2:$B$1000,2,FALSE),0)</f>
        <v>-19823.88</v>
      </c>
      <c r="F358" s="66">
        <f>_xlfn.IFNA(VLOOKUP(A358,'TXFN0001 Strategy'!$A$1:$B$1000,2,FALSE),0)</f>
        <v>0</v>
      </c>
      <c r="G358" s="40">
        <f t="shared" si="10"/>
        <v>-12413.922</v>
      </c>
      <c r="H358" s="2">
        <f>VLOOKUP($A358,級距!$A:$K,9,FALSE)</f>
        <v>2</v>
      </c>
      <c r="I358" s="2">
        <f>VLOOKUP($A358,級距!$A:$K,10,FALSE)</f>
        <v>3</v>
      </c>
      <c r="J358" s="2">
        <f>VLOOKUP($A358,級距!$A:$K,11,FALSE)</f>
        <v>2</v>
      </c>
      <c r="K358" s="17">
        <f t="shared" si="11"/>
        <v>2</v>
      </c>
    </row>
    <row r="359" spans="1:11" x14ac:dyDescent="0.25">
      <c r="A359" s="32" t="s">
        <v>331</v>
      </c>
      <c r="B359" s="31">
        <f>_xlfn.IFNA(VLOOKUP(A359,'Trend Strategy'!$A$1:$B$1000,2,FALSE),0)</f>
        <v>83972.19</v>
      </c>
      <c r="C359" s="31">
        <f>_xlfn.IFNA(VLOOKUP(A359,'ADX Strategy'!$A$2:$B$1000,2,FALSE),0)</f>
        <v>16190.66</v>
      </c>
      <c r="D359" s="31">
        <f>_xlfn.IFNA(VLOOKUP(A359,'TXFN0002 Strategy'!$A$2:$B$1000,2,FALSE),0)</f>
        <v>41390.9</v>
      </c>
      <c r="E359" s="66">
        <f>_xlfn.IFNA(VLOOKUP(A359,'TripleEMA Strategy'!$A$2:$B$1000,2,FALSE),0)</f>
        <v>0</v>
      </c>
      <c r="F359" s="66">
        <f>_xlfn.IFNA(VLOOKUP(A359,'TXFN0001 Strategy'!$A$1:$B$1000,2,FALSE),0)</f>
        <v>80570.41</v>
      </c>
      <c r="G359" s="40">
        <f t="shared" si="10"/>
        <v>44424.832000000002</v>
      </c>
      <c r="H359" s="2">
        <f>VLOOKUP($A359,級距!$A:$K,9,FALSE)</f>
        <v>7</v>
      </c>
      <c r="I359" s="2">
        <f>VLOOKUP($A359,級距!$A:$K,10,FALSE)</f>
        <v>10</v>
      </c>
      <c r="J359" s="2">
        <f>VLOOKUP($A359,級距!$A:$K,11,FALSE)</f>
        <v>4</v>
      </c>
      <c r="K359" s="17">
        <f t="shared" si="11"/>
        <v>4</v>
      </c>
    </row>
    <row r="360" spans="1:11" x14ac:dyDescent="0.25">
      <c r="A360" s="32" t="s">
        <v>332</v>
      </c>
      <c r="B360" s="31">
        <f>_xlfn.IFNA(VLOOKUP(A360,'Trend Strategy'!$A$1:$B$1000,2,FALSE),0)</f>
        <v>-8036.35</v>
      </c>
      <c r="C360" s="31">
        <f>_xlfn.IFNA(VLOOKUP(A360,'ADX Strategy'!$A$2:$B$1000,2,FALSE),0)</f>
        <v>0</v>
      </c>
      <c r="D360" s="31">
        <f>_xlfn.IFNA(VLOOKUP(A360,'TXFN0002 Strategy'!$A$2:$B$1000,2,FALSE),0)</f>
        <v>-34836.5</v>
      </c>
      <c r="E360" s="66">
        <f>_xlfn.IFNA(VLOOKUP(A360,'TripleEMA Strategy'!$A$2:$B$1000,2,FALSE),0)</f>
        <v>-31252.799999999999</v>
      </c>
      <c r="F360" s="66">
        <f>_xlfn.IFNA(VLOOKUP(A360,'TXFN0001 Strategy'!$A$1:$B$1000,2,FALSE),0)</f>
        <v>0</v>
      </c>
      <c r="G360" s="40">
        <f t="shared" si="10"/>
        <v>-14825.13</v>
      </c>
      <c r="H360" s="2">
        <f>VLOOKUP($A360,級距!$A:$K,9,FALSE)</f>
        <v>1</v>
      </c>
      <c r="I360" s="2">
        <f>VLOOKUP($A360,級距!$A:$K,10,FALSE)</f>
        <v>2</v>
      </c>
      <c r="J360" s="2">
        <f>VLOOKUP($A360,級距!$A:$K,11,FALSE)</f>
        <v>2</v>
      </c>
      <c r="K360" s="17">
        <f t="shared" si="11"/>
        <v>2</v>
      </c>
    </row>
    <row r="361" spans="1:11" x14ac:dyDescent="0.25">
      <c r="A361" s="32" t="s">
        <v>333</v>
      </c>
      <c r="B361" s="31">
        <f>_xlfn.IFNA(VLOOKUP(A361,'Trend Strategy'!$A$1:$B$1000,2,FALSE),0)</f>
        <v>0</v>
      </c>
      <c r="C361" s="31">
        <f>_xlfn.IFNA(VLOOKUP(A361,'ADX Strategy'!$A$2:$B$1000,2,FALSE),0)</f>
        <v>26407.439999999999</v>
      </c>
      <c r="D361" s="31">
        <f>_xlfn.IFNA(VLOOKUP(A361,'TXFN0002 Strategy'!$A$2:$B$1000,2,FALSE),0)</f>
        <v>-7199.02</v>
      </c>
      <c r="E361" s="66">
        <f>_xlfn.IFNA(VLOOKUP(A361,'TripleEMA Strategy'!$A$2:$B$1000,2,FALSE),0)</f>
        <v>3613.68</v>
      </c>
      <c r="F361" s="66">
        <f>_xlfn.IFNA(VLOOKUP(A361,'TXFN0001 Strategy'!$A$1:$B$1000,2,FALSE),0)</f>
        <v>38807.93</v>
      </c>
      <c r="G361" s="40">
        <f t="shared" si="10"/>
        <v>12326.005999999999</v>
      </c>
      <c r="H361" s="2">
        <f>VLOOKUP($A361,級距!$A:$K,9,FALSE)</f>
        <v>4</v>
      </c>
      <c r="I361" s="2">
        <f>VLOOKUP($A361,級距!$A:$K,10,FALSE)</f>
        <v>6</v>
      </c>
      <c r="J361" s="2">
        <f>VLOOKUP($A361,級距!$A:$K,11,FALSE)</f>
        <v>2</v>
      </c>
      <c r="K361" s="17">
        <f t="shared" si="11"/>
        <v>2</v>
      </c>
    </row>
    <row r="362" spans="1:11" x14ac:dyDescent="0.25">
      <c r="A362" s="32" t="s">
        <v>334</v>
      </c>
      <c r="B362" s="31">
        <f>_xlfn.IFNA(VLOOKUP(A362,'Trend Strategy'!$A$1:$B$1000,2,FALSE),0)</f>
        <v>0</v>
      </c>
      <c r="C362" s="31">
        <f>_xlfn.IFNA(VLOOKUP(A362,'ADX Strategy'!$A$2:$B$1000,2,FALSE),0)</f>
        <v>3231.34</v>
      </c>
      <c r="D362" s="31">
        <f>_xlfn.IFNA(VLOOKUP(A362,'TXFN0002 Strategy'!$A$2:$B$1000,2,FALSE),0)</f>
        <v>0</v>
      </c>
      <c r="E362" s="66">
        <f>_xlfn.IFNA(VLOOKUP(A362,'TripleEMA Strategy'!$A$2:$B$1000,2,FALSE),0)</f>
        <v>-19782.55</v>
      </c>
      <c r="F362" s="66">
        <f>_xlfn.IFNA(VLOOKUP(A362,'TXFN0001 Strategy'!$A$1:$B$1000,2,FALSE),0)</f>
        <v>-12587.06</v>
      </c>
      <c r="G362" s="40">
        <f t="shared" si="10"/>
        <v>-5827.6539999999995</v>
      </c>
      <c r="H362" s="2">
        <f>VLOOKUP($A362,級距!$A:$K,9,FALSE)</f>
        <v>2</v>
      </c>
      <c r="I362" s="2">
        <f>VLOOKUP($A362,級距!$A:$K,10,FALSE)</f>
        <v>6</v>
      </c>
      <c r="J362" s="2">
        <f>VLOOKUP($A362,級距!$A:$K,11,FALSE)</f>
        <v>2</v>
      </c>
      <c r="K362" s="17">
        <f t="shared" si="11"/>
        <v>2</v>
      </c>
    </row>
    <row r="363" spans="1:11" x14ac:dyDescent="0.25">
      <c r="A363" s="32" t="s">
        <v>335</v>
      </c>
      <c r="B363" s="31">
        <f>_xlfn.IFNA(VLOOKUP(A363,'Trend Strategy'!$A$1:$B$1000,2,FALSE),0)</f>
        <v>0</v>
      </c>
      <c r="C363" s="31">
        <f>_xlfn.IFNA(VLOOKUP(A363,'ADX Strategy'!$A$2:$B$1000,2,FALSE),0)</f>
        <v>107110.09</v>
      </c>
      <c r="D363" s="31">
        <f>_xlfn.IFNA(VLOOKUP(A363,'TXFN0002 Strategy'!$A$2:$B$1000,2,FALSE),0)</f>
        <v>0</v>
      </c>
      <c r="E363" s="66">
        <f>_xlfn.IFNA(VLOOKUP(A363,'TripleEMA Strategy'!$A$2:$B$1000,2,FALSE),0)</f>
        <v>-7769.3</v>
      </c>
      <c r="F363" s="66">
        <f>_xlfn.IFNA(VLOOKUP(A363,'TXFN0001 Strategy'!$A$1:$B$1000,2,FALSE),0)</f>
        <v>0</v>
      </c>
      <c r="G363" s="40">
        <f t="shared" si="10"/>
        <v>19868.157999999999</v>
      </c>
      <c r="H363" s="2">
        <f>VLOOKUP($A363,級距!$A:$K,9,FALSE)</f>
        <v>2</v>
      </c>
      <c r="I363" s="2">
        <f>VLOOKUP($A363,級距!$A:$K,10,FALSE)</f>
        <v>8</v>
      </c>
      <c r="J363" s="2">
        <f>VLOOKUP($A363,級距!$A:$K,11,FALSE)</f>
        <v>3</v>
      </c>
      <c r="K363" s="17">
        <f t="shared" si="11"/>
        <v>3</v>
      </c>
    </row>
    <row r="364" spans="1:11" x14ac:dyDescent="0.25">
      <c r="A364" s="32" t="s">
        <v>336</v>
      </c>
      <c r="B364" s="31">
        <f>_xlfn.IFNA(VLOOKUP(A364,'Trend Strategy'!$A$1:$B$1000,2,FALSE),0)</f>
        <v>0</v>
      </c>
      <c r="C364" s="31">
        <f>_xlfn.IFNA(VLOOKUP(A364,'ADX Strategy'!$A$2:$B$1000,2,FALSE),0)</f>
        <v>9630.7199999999993</v>
      </c>
      <c r="D364" s="31">
        <f>_xlfn.IFNA(VLOOKUP(A364,'TXFN0002 Strategy'!$A$2:$B$1000,2,FALSE),0)</f>
        <v>0</v>
      </c>
      <c r="E364" s="66">
        <f>_xlfn.IFNA(VLOOKUP(A364,'TripleEMA Strategy'!$A$2:$B$1000,2,FALSE),0)</f>
        <v>-46768.85</v>
      </c>
      <c r="F364" s="66">
        <f>_xlfn.IFNA(VLOOKUP(A364,'TXFN0001 Strategy'!$A$1:$B$1000,2,FALSE),0)</f>
        <v>9013.16</v>
      </c>
      <c r="G364" s="40">
        <f t="shared" si="10"/>
        <v>-5624.9939999999997</v>
      </c>
      <c r="H364" s="2">
        <f>VLOOKUP($A364,級距!$A:$K,9,FALSE)</f>
        <v>1</v>
      </c>
      <c r="I364" s="2">
        <f>VLOOKUP($A364,級距!$A:$K,10,FALSE)</f>
        <v>1</v>
      </c>
      <c r="J364" s="2">
        <f>VLOOKUP($A364,級距!$A:$K,11,FALSE)</f>
        <v>2</v>
      </c>
      <c r="K364" s="17">
        <f t="shared" si="11"/>
        <v>2</v>
      </c>
    </row>
    <row r="365" spans="1:11" x14ac:dyDescent="0.25">
      <c r="A365" s="32" t="s">
        <v>337</v>
      </c>
      <c r="B365" s="31">
        <f>_xlfn.IFNA(VLOOKUP(A365,'Trend Strategy'!$A$1:$B$1000,2,FALSE),0)</f>
        <v>45425.74</v>
      </c>
      <c r="C365" s="31">
        <f>_xlfn.IFNA(VLOOKUP(A365,'ADX Strategy'!$A$2:$B$1000,2,FALSE),0)</f>
        <v>-31174.42</v>
      </c>
      <c r="D365" s="31">
        <f>_xlfn.IFNA(VLOOKUP(A365,'TXFN0002 Strategy'!$A$2:$B$1000,2,FALSE),0)</f>
        <v>-1789.01</v>
      </c>
      <c r="E365" s="66">
        <f>_xlfn.IFNA(VLOOKUP(A365,'TripleEMA Strategy'!$A$2:$B$1000,2,FALSE),0)</f>
        <v>40820.980000000003</v>
      </c>
      <c r="F365" s="66">
        <f>_xlfn.IFNA(VLOOKUP(A365,'TXFN0001 Strategy'!$A$1:$B$1000,2,FALSE),0)</f>
        <v>51634.78</v>
      </c>
      <c r="G365" s="40">
        <f t="shared" si="10"/>
        <v>20983.614000000001</v>
      </c>
      <c r="H365" s="2">
        <f>VLOOKUP($A365,級距!$A:$K,9,FALSE)</f>
        <v>4</v>
      </c>
      <c r="I365" s="2">
        <f>VLOOKUP($A365,級距!$A:$K,10,FALSE)</f>
        <v>4</v>
      </c>
      <c r="J365" s="2">
        <f>VLOOKUP($A365,級距!$A:$K,11,FALSE)</f>
        <v>2</v>
      </c>
      <c r="K365" s="17">
        <f t="shared" si="11"/>
        <v>2</v>
      </c>
    </row>
    <row r="366" spans="1:11" x14ac:dyDescent="0.25">
      <c r="A366" s="32" t="s">
        <v>338</v>
      </c>
      <c r="B366" s="31">
        <f>_xlfn.IFNA(VLOOKUP(A366,'Trend Strategy'!$A$1:$B$1000,2,FALSE),0)</f>
        <v>65604.929999999993</v>
      </c>
      <c r="C366" s="31">
        <f>_xlfn.IFNA(VLOOKUP(A366,'ADX Strategy'!$A$2:$B$1000,2,FALSE),0)</f>
        <v>-17390.62</v>
      </c>
      <c r="D366" s="31">
        <f>_xlfn.IFNA(VLOOKUP(A366,'TXFN0002 Strategy'!$A$2:$B$1000,2,FALSE),0)</f>
        <v>7806.65</v>
      </c>
      <c r="E366" s="66">
        <f>_xlfn.IFNA(VLOOKUP(A366,'TripleEMA Strategy'!$A$2:$B$1000,2,FALSE),0)</f>
        <v>14400.05</v>
      </c>
      <c r="F366" s="66">
        <f>_xlfn.IFNA(VLOOKUP(A366,'TXFN0001 Strategy'!$A$1:$B$1000,2,FALSE),0)</f>
        <v>-25986.9</v>
      </c>
      <c r="G366" s="40">
        <f t="shared" si="10"/>
        <v>8886.8219999999983</v>
      </c>
      <c r="H366" s="2">
        <f>VLOOKUP($A366,級距!$A:$K,9,FALSE)</f>
        <v>5</v>
      </c>
      <c r="I366" s="2">
        <f>VLOOKUP($A366,級距!$A:$K,10,FALSE)</f>
        <v>8</v>
      </c>
      <c r="J366" s="2">
        <f>VLOOKUP($A366,級距!$A:$K,11,FALSE)</f>
        <v>3</v>
      </c>
      <c r="K366" s="17">
        <f t="shared" si="11"/>
        <v>3</v>
      </c>
    </row>
    <row r="367" spans="1:11" x14ac:dyDescent="0.25">
      <c r="A367" s="32" t="s">
        <v>339</v>
      </c>
      <c r="B367" s="31">
        <f>_xlfn.IFNA(VLOOKUP(A367,'Trend Strategy'!$A$1:$B$1000,2,FALSE),0)</f>
        <v>-28038.43</v>
      </c>
      <c r="C367" s="31">
        <f>_xlfn.IFNA(VLOOKUP(A367,'ADX Strategy'!$A$2:$B$1000,2,FALSE),0)</f>
        <v>0</v>
      </c>
      <c r="D367" s="31">
        <f>_xlfn.IFNA(VLOOKUP(A367,'TXFN0002 Strategy'!$A$2:$B$1000,2,FALSE),0)</f>
        <v>-11412.65</v>
      </c>
      <c r="E367" s="66">
        <f>_xlfn.IFNA(VLOOKUP(A367,'TripleEMA Strategy'!$A$2:$B$1000,2,FALSE),0)</f>
        <v>29329.13</v>
      </c>
      <c r="F367" s="66">
        <f>_xlfn.IFNA(VLOOKUP(A367,'TXFN0001 Strategy'!$A$1:$B$1000,2,FALSE),0)</f>
        <v>0</v>
      </c>
      <c r="G367" s="40">
        <f t="shared" si="10"/>
        <v>-2024.39</v>
      </c>
      <c r="H367" s="2">
        <f>VLOOKUP($A367,級距!$A:$K,9,FALSE)</f>
        <v>2</v>
      </c>
      <c r="I367" s="2">
        <f>VLOOKUP($A367,級距!$A:$K,10,FALSE)</f>
        <v>2</v>
      </c>
      <c r="J367" s="2">
        <f>VLOOKUP($A367,級距!$A:$K,11,FALSE)</f>
        <v>2</v>
      </c>
      <c r="K367" s="17">
        <f t="shared" si="11"/>
        <v>2</v>
      </c>
    </row>
    <row r="368" spans="1:11" x14ac:dyDescent="0.25">
      <c r="A368" s="32" t="s">
        <v>340</v>
      </c>
      <c r="B368" s="31">
        <f>_xlfn.IFNA(VLOOKUP(A368,'Trend Strategy'!$A$1:$B$1000,2,FALSE),0)</f>
        <v>0</v>
      </c>
      <c r="C368" s="31">
        <f>_xlfn.IFNA(VLOOKUP(A368,'ADX Strategy'!$A$2:$B$1000,2,FALSE),0)</f>
        <v>0</v>
      </c>
      <c r="D368" s="31">
        <f>_xlfn.IFNA(VLOOKUP(A368,'TXFN0002 Strategy'!$A$2:$B$1000,2,FALSE),0)</f>
        <v>0</v>
      </c>
      <c r="E368" s="66">
        <f>_xlfn.IFNA(VLOOKUP(A368,'TripleEMA Strategy'!$A$2:$B$1000,2,FALSE),0)</f>
        <v>0</v>
      </c>
      <c r="F368" s="66">
        <f>_xlfn.IFNA(VLOOKUP(A368,'TXFN0001 Strategy'!$A$1:$B$1000,2,FALSE),0)</f>
        <v>0</v>
      </c>
      <c r="G368" s="40">
        <f t="shared" si="10"/>
        <v>0</v>
      </c>
      <c r="H368" s="2">
        <f>VLOOKUP($A368,級距!$A:$K,9,FALSE)</f>
        <v>1</v>
      </c>
      <c r="I368" s="2">
        <f>VLOOKUP($A368,級距!$A:$K,10,FALSE)</f>
        <v>7</v>
      </c>
      <c r="J368" s="2">
        <f>VLOOKUP($A368,級距!$A:$K,11,FALSE)</f>
        <v>3</v>
      </c>
      <c r="K368" s="17">
        <f t="shared" si="11"/>
        <v>3</v>
      </c>
    </row>
    <row r="369" spans="1:11" x14ac:dyDescent="0.25">
      <c r="A369" s="32" t="s">
        <v>341</v>
      </c>
      <c r="B369" s="31">
        <f>_xlfn.IFNA(VLOOKUP(A369,'Trend Strategy'!$A$1:$B$1000,2,FALSE),0)</f>
        <v>0</v>
      </c>
      <c r="C369" s="31">
        <f>_xlfn.IFNA(VLOOKUP(A369,'ADX Strategy'!$A$2:$B$1000,2,FALSE),0)</f>
        <v>0</v>
      </c>
      <c r="D369" s="31">
        <f>_xlfn.IFNA(VLOOKUP(A369,'TXFN0002 Strategy'!$A$2:$B$1000,2,FALSE),0)</f>
        <v>6405.44</v>
      </c>
      <c r="E369" s="66">
        <f>_xlfn.IFNA(VLOOKUP(A369,'TripleEMA Strategy'!$A$2:$B$1000,2,FALSE),0)</f>
        <v>-104986.2</v>
      </c>
      <c r="F369" s="66">
        <f>_xlfn.IFNA(VLOOKUP(A369,'TXFN0001 Strategy'!$A$1:$B$1000,2,FALSE),0)</f>
        <v>11605.09</v>
      </c>
      <c r="G369" s="40">
        <f t="shared" si="10"/>
        <v>-17395.133999999998</v>
      </c>
      <c r="H369" s="2">
        <f>VLOOKUP($A369,級距!$A:$K,9,FALSE)</f>
        <v>3</v>
      </c>
      <c r="I369" s="2">
        <f>VLOOKUP($A369,級距!$A:$K,10,FALSE)</f>
        <v>2</v>
      </c>
      <c r="J369" s="2">
        <f>VLOOKUP($A369,級距!$A:$K,11,FALSE)</f>
        <v>2</v>
      </c>
      <c r="K369" s="17">
        <f t="shared" si="11"/>
        <v>2</v>
      </c>
    </row>
    <row r="370" spans="1:11" x14ac:dyDescent="0.25">
      <c r="A370" s="32" t="s">
        <v>342</v>
      </c>
      <c r="B370" s="31">
        <f>_xlfn.IFNA(VLOOKUP(A370,'Trend Strategy'!$A$1:$B$1000,2,FALSE),0)</f>
        <v>37420.1</v>
      </c>
      <c r="C370" s="31">
        <f>_xlfn.IFNA(VLOOKUP(A370,'ADX Strategy'!$A$2:$B$1000,2,FALSE),0)</f>
        <v>0</v>
      </c>
      <c r="D370" s="31">
        <f>_xlfn.IFNA(VLOOKUP(A370,'TXFN0002 Strategy'!$A$2:$B$1000,2,FALSE),0)</f>
        <v>33013.660000000003</v>
      </c>
      <c r="E370" s="66">
        <f>_xlfn.IFNA(VLOOKUP(A370,'TripleEMA Strategy'!$A$2:$B$1000,2,FALSE),0)</f>
        <v>-19191.169999999998</v>
      </c>
      <c r="F370" s="66">
        <f>_xlfn.IFNA(VLOOKUP(A370,'TXFN0001 Strategy'!$A$1:$B$1000,2,FALSE),0)</f>
        <v>50422.66</v>
      </c>
      <c r="G370" s="40">
        <f t="shared" si="10"/>
        <v>20333.050000000003</v>
      </c>
      <c r="H370" s="2">
        <f>VLOOKUP($A370,級距!$A:$K,9,FALSE)</f>
        <v>5</v>
      </c>
      <c r="I370" s="2">
        <f>VLOOKUP($A370,級距!$A:$K,10,FALSE)</f>
        <v>4</v>
      </c>
      <c r="J370" s="2">
        <f>VLOOKUP($A370,級距!$A:$K,11,FALSE)</f>
        <v>2</v>
      </c>
      <c r="K370" s="17">
        <f t="shared" si="11"/>
        <v>2</v>
      </c>
    </row>
    <row r="371" spans="1:11" x14ac:dyDescent="0.25">
      <c r="A371" s="32" t="s">
        <v>343</v>
      </c>
      <c r="B371" s="31">
        <f>_xlfn.IFNA(VLOOKUP(A371,'Trend Strategy'!$A$1:$B$1000,2,FALSE),0)</f>
        <v>0</v>
      </c>
      <c r="C371" s="31">
        <f>_xlfn.IFNA(VLOOKUP(A371,'ADX Strategy'!$A$2:$B$1000,2,FALSE),0)</f>
        <v>-4207.75</v>
      </c>
      <c r="D371" s="31">
        <f>_xlfn.IFNA(VLOOKUP(A371,'TXFN0002 Strategy'!$A$2:$B$1000,2,FALSE),0)</f>
        <v>0</v>
      </c>
      <c r="E371" s="66">
        <f>_xlfn.IFNA(VLOOKUP(A371,'TripleEMA Strategy'!$A$2:$B$1000,2,FALSE),0)</f>
        <v>-10830.29</v>
      </c>
      <c r="F371" s="66">
        <f>_xlfn.IFNA(VLOOKUP(A371,'TXFN0001 Strategy'!$A$1:$B$1000,2,FALSE),0)</f>
        <v>0</v>
      </c>
      <c r="G371" s="40">
        <f t="shared" si="10"/>
        <v>-3007.6080000000002</v>
      </c>
      <c r="H371" s="2">
        <f>VLOOKUP($A371,級距!$A:$K,9,FALSE)</f>
        <v>1</v>
      </c>
      <c r="I371" s="2">
        <f>VLOOKUP($A371,級距!$A:$K,10,FALSE)</f>
        <v>2</v>
      </c>
      <c r="J371" s="2">
        <f>VLOOKUP($A371,級距!$A:$K,11,FALSE)</f>
        <v>2</v>
      </c>
      <c r="K371" s="17">
        <f t="shared" si="11"/>
        <v>2</v>
      </c>
    </row>
    <row r="372" spans="1:11" x14ac:dyDescent="0.25">
      <c r="A372" s="32" t="s">
        <v>344</v>
      </c>
      <c r="B372" s="31">
        <f>_xlfn.IFNA(VLOOKUP(A372,'Trend Strategy'!$A$1:$B$1000,2,FALSE),0)</f>
        <v>38405.82</v>
      </c>
      <c r="C372" s="31">
        <f>_xlfn.IFNA(VLOOKUP(A372,'ADX Strategy'!$A$2:$B$1000,2,FALSE),0)</f>
        <v>0</v>
      </c>
      <c r="D372" s="31">
        <f>_xlfn.IFNA(VLOOKUP(A372,'TXFN0002 Strategy'!$A$2:$B$1000,2,FALSE),0)</f>
        <v>40800.480000000003</v>
      </c>
      <c r="E372" s="66">
        <f>_xlfn.IFNA(VLOOKUP(A372,'TripleEMA Strategy'!$A$2:$B$1000,2,FALSE),0)</f>
        <v>49599.76</v>
      </c>
      <c r="F372" s="66">
        <f>_xlfn.IFNA(VLOOKUP(A372,'TXFN0001 Strategy'!$A$1:$B$1000,2,FALSE),0)</f>
        <v>0</v>
      </c>
      <c r="G372" s="40">
        <f t="shared" si="10"/>
        <v>25761.212</v>
      </c>
      <c r="H372" s="2">
        <f>VLOOKUP($A372,級距!$A:$K,9,FALSE)</f>
        <v>5</v>
      </c>
      <c r="I372" s="2">
        <f>VLOOKUP($A372,級距!$A:$K,10,FALSE)</f>
        <v>7</v>
      </c>
      <c r="J372" s="2">
        <f>VLOOKUP($A372,級距!$A:$K,11,FALSE)</f>
        <v>3</v>
      </c>
      <c r="K372" s="17">
        <f t="shared" si="11"/>
        <v>3</v>
      </c>
    </row>
    <row r="373" spans="1:11" x14ac:dyDescent="0.25">
      <c r="A373" s="32" t="s">
        <v>345</v>
      </c>
      <c r="B373" s="31">
        <f>_xlfn.IFNA(VLOOKUP(A373,'Trend Strategy'!$A$1:$B$1000,2,FALSE),0)</f>
        <v>0</v>
      </c>
      <c r="C373" s="31">
        <f>_xlfn.IFNA(VLOOKUP(A373,'ADX Strategy'!$A$2:$B$1000,2,FALSE),0)</f>
        <v>613.85</v>
      </c>
      <c r="D373" s="31">
        <f>_xlfn.IFNA(VLOOKUP(A373,'TXFN0002 Strategy'!$A$2:$B$1000,2,FALSE),0)</f>
        <v>0</v>
      </c>
      <c r="E373" s="66">
        <f>_xlfn.IFNA(VLOOKUP(A373,'TripleEMA Strategy'!$A$2:$B$1000,2,FALSE),0)</f>
        <v>0</v>
      </c>
      <c r="F373" s="66">
        <f>_xlfn.IFNA(VLOOKUP(A373,'TXFN0001 Strategy'!$A$1:$B$1000,2,FALSE),0)</f>
        <v>43216.69</v>
      </c>
      <c r="G373" s="40">
        <f t="shared" si="10"/>
        <v>8766.1080000000002</v>
      </c>
      <c r="H373" s="2">
        <f>VLOOKUP($A373,級距!$A:$K,9,FALSE)</f>
        <v>4</v>
      </c>
      <c r="I373" s="2">
        <f>VLOOKUP($A373,級距!$A:$K,10,FALSE)</f>
        <v>7</v>
      </c>
      <c r="J373" s="2">
        <f>VLOOKUP($A373,級距!$A:$K,11,FALSE)</f>
        <v>3</v>
      </c>
      <c r="K373" s="17">
        <f t="shared" si="11"/>
        <v>3</v>
      </c>
    </row>
    <row r="374" spans="1:11" x14ac:dyDescent="0.25">
      <c r="A374" s="32" t="s">
        <v>346</v>
      </c>
      <c r="B374" s="31">
        <f>_xlfn.IFNA(VLOOKUP(A374,'Trend Strategy'!$A$1:$B$1000,2,FALSE),0)</f>
        <v>-18346.400000000001</v>
      </c>
      <c r="C374" s="31">
        <f>_xlfn.IFNA(VLOOKUP(A374,'ADX Strategy'!$A$2:$B$1000,2,FALSE),0)</f>
        <v>0</v>
      </c>
      <c r="D374" s="31">
        <f>_xlfn.IFNA(VLOOKUP(A374,'TXFN0002 Strategy'!$A$2:$B$1000,2,FALSE),0)</f>
        <v>10020.370000000001</v>
      </c>
      <c r="E374" s="66">
        <f>_xlfn.IFNA(VLOOKUP(A374,'TripleEMA Strategy'!$A$2:$B$1000,2,FALSE),0)</f>
        <v>-107896.9</v>
      </c>
      <c r="F374" s="66">
        <f>_xlfn.IFNA(VLOOKUP(A374,'TXFN0001 Strategy'!$A$1:$B$1000,2,FALSE),0)</f>
        <v>124879.02</v>
      </c>
      <c r="G374" s="40">
        <f t="shared" si="10"/>
        <v>1731.2180000000021</v>
      </c>
      <c r="H374" s="2">
        <f>VLOOKUP($A374,級距!$A:$K,9,FALSE)</f>
        <v>5</v>
      </c>
      <c r="I374" s="2">
        <f>VLOOKUP($A374,級距!$A:$K,10,FALSE)</f>
        <v>6</v>
      </c>
      <c r="J374" s="2">
        <f>VLOOKUP($A374,級距!$A:$K,11,FALSE)</f>
        <v>2</v>
      </c>
      <c r="K374" s="17">
        <f t="shared" si="11"/>
        <v>2</v>
      </c>
    </row>
    <row r="375" spans="1:11" x14ac:dyDescent="0.25">
      <c r="A375" s="32" t="s">
        <v>347</v>
      </c>
      <c r="B375" s="31">
        <f>_xlfn.IFNA(VLOOKUP(A375,'Trend Strategy'!$A$1:$B$1000,2,FALSE),0)</f>
        <v>83798.66</v>
      </c>
      <c r="C375" s="31">
        <f>_xlfn.IFNA(VLOOKUP(A375,'ADX Strategy'!$A$2:$B$1000,2,FALSE),0)</f>
        <v>20415.22</v>
      </c>
      <c r="D375" s="31">
        <f>_xlfn.IFNA(VLOOKUP(A375,'TXFN0002 Strategy'!$A$2:$B$1000,2,FALSE),0)</f>
        <v>83604.570000000007</v>
      </c>
      <c r="E375" s="66">
        <f>_xlfn.IFNA(VLOOKUP(A375,'TripleEMA Strategy'!$A$2:$B$1000,2,FALSE),0)</f>
        <v>0</v>
      </c>
      <c r="F375" s="66">
        <f>_xlfn.IFNA(VLOOKUP(A375,'TXFN0001 Strategy'!$A$1:$B$1000,2,FALSE),0)</f>
        <v>0</v>
      </c>
      <c r="G375" s="40">
        <f t="shared" si="10"/>
        <v>37563.69</v>
      </c>
      <c r="H375" s="2">
        <f>VLOOKUP($A375,級距!$A:$K,9,FALSE)</f>
        <v>8</v>
      </c>
      <c r="I375" s="2">
        <f>VLOOKUP($A375,級距!$A:$K,10,FALSE)</f>
        <v>9</v>
      </c>
      <c r="J375" s="2">
        <f>VLOOKUP($A375,級距!$A:$K,11,FALSE)</f>
        <v>4</v>
      </c>
      <c r="K375" s="17">
        <f t="shared" si="11"/>
        <v>4</v>
      </c>
    </row>
    <row r="376" spans="1:11" x14ac:dyDescent="0.25">
      <c r="A376" s="32" t="s">
        <v>348</v>
      </c>
      <c r="B376" s="31">
        <f>_xlfn.IFNA(VLOOKUP(A376,'Trend Strategy'!$A$1:$B$1000,2,FALSE),0)</f>
        <v>-35983.07</v>
      </c>
      <c r="C376" s="31">
        <f>_xlfn.IFNA(VLOOKUP(A376,'ADX Strategy'!$A$2:$B$1000,2,FALSE),0)</f>
        <v>0</v>
      </c>
      <c r="D376" s="31">
        <f>_xlfn.IFNA(VLOOKUP(A376,'TXFN0002 Strategy'!$A$2:$B$1000,2,FALSE),0)</f>
        <v>-94790.98</v>
      </c>
      <c r="E376" s="66">
        <f>_xlfn.IFNA(VLOOKUP(A376,'TripleEMA Strategy'!$A$2:$B$1000,2,FALSE),0)</f>
        <v>18619.37</v>
      </c>
      <c r="F376" s="66">
        <f>_xlfn.IFNA(VLOOKUP(A376,'TXFN0001 Strategy'!$A$1:$B$1000,2,FALSE),0)</f>
        <v>0</v>
      </c>
      <c r="G376" s="40">
        <f t="shared" si="10"/>
        <v>-22430.935999999998</v>
      </c>
      <c r="H376" s="2">
        <f>VLOOKUP($A376,級距!$A:$K,9,FALSE)</f>
        <v>8</v>
      </c>
      <c r="I376" s="2">
        <f>VLOOKUP($A376,級距!$A:$K,10,FALSE)</f>
        <v>9</v>
      </c>
      <c r="J376" s="2">
        <f>VLOOKUP($A376,級距!$A:$K,11,FALSE)</f>
        <v>4</v>
      </c>
      <c r="K376" s="17">
        <f t="shared" si="11"/>
        <v>4</v>
      </c>
    </row>
    <row r="377" spans="1:11" x14ac:dyDescent="0.25">
      <c r="A377" s="32" t="s">
        <v>349</v>
      </c>
      <c r="B377" s="31">
        <f>_xlfn.IFNA(VLOOKUP(A377,'Trend Strategy'!$A$1:$B$1000,2,FALSE),0)</f>
        <v>36653.67</v>
      </c>
      <c r="C377" s="31">
        <f>_xlfn.IFNA(VLOOKUP(A377,'ADX Strategy'!$A$2:$B$1000,2,FALSE),0)</f>
        <v>0</v>
      </c>
      <c r="D377" s="31">
        <f>_xlfn.IFNA(VLOOKUP(A377,'TXFN0002 Strategy'!$A$2:$B$1000,2,FALSE),0)</f>
        <v>26439.55</v>
      </c>
      <c r="E377" s="66">
        <f>_xlfn.IFNA(VLOOKUP(A377,'TripleEMA Strategy'!$A$2:$B$1000,2,FALSE),0)</f>
        <v>71479.460000000006</v>
      </c>
      <c r="F377" s="66">
        <f>_xlfn.IFNA(VLOOKUP(A377,'TXFN0001 Strategy'!$A$1:$B$1000,2,FALSE),0)</f>
        <v>0</v>
      </c>
      <c r="G377" s="40">
        <f t="shared" si="10"/>
        <v>26914.536</v>
      </c>
      <c r="H377" s="2">
        <f>VLOOKUP($A377,級距!$A:$K,9,FALSE)</f>
        <v>5</v>
      </c>
      <c r="I377" s="2">
        <f>VLOOKUP($A377,級距!$A:$K,10,FALSE)</f>
        <v>5</v>
      </c>
      <c r="J377" s="2">
        <f>VLOOKUP($A377,級距!$A:$K,11,FALSE)</f>
        <v>2</v>
      </c>
      <c r="K377" s="17">
        <f t="shared" si="11"/>
        <v>2</v>
      </c>
    </row>
    <row r="378" spans="1:11" x14ac:dyDescent="0.25">
      <c r="A378" s="32" t="s">
        <v>350</v>
      </c>
      <c r="B378" s="31">
        <f>_xlfn.IFNA(VLOOKUP(A378,'Trend Strategy'!$A$1:$B$1000,2,FALSE),0)</f>
        <v>-17544</v>
      </c>
      <c r="C378" s="31">
        <f>_xlfn.IFNA(VLOOKUP(A378,'ADX Strategy'!$A$2:$B$1000,2,FALSE),0)</f>
        <v>1828.54</v>
      </c>
      <c r="D378" s="31">
        <f>_xlfn.IFNA(VLOOKUP(A378,'TXFN0002 Strategy'!$A$2:$B$1000,2,FALSE),0)</f>
        <v>0</v>
      </c>
      <c r="E378" s="66">
        <f>_xlfn.IFNA(VLOOKUP(A378,'TripleEMA Strategy'!$A$2:$B$1000,2,FALSE),0)</f>
        <v>25834.15</v>
      </c>
      <c r="F378" s="66">
        <f>_xlfn.IFNA(VLOOKUP(A378,'TXFN0001 Strategy'!$A$1:$B$1000,2,FALSE),0)</f>
        <v>0</v>
      </c>
      <c r="G378" s="40">
        <f t="shared" si="10"/>
        <v>2023.7380000000005</v>
      </c>
      <c r="H378" s="2">
        <f>VLOOKUP($A378,級距!$A:$K,9,FALSE)</f>
        <v>5</v>
      </c>
      <c r="I378" s="2">
        <f>VLOOKUP($A378,級距!$A:$K,10,FALSE)</f>
        <v>9</v>
      </c>
      <c r="J378" s="2">
        <f>VLOOKUP($A378,級距!$A:$K,11,FALSE)</f>
        <v>3</v>
      </c>
      <c r="K378" s="17">
        <f t="shared" si="11"/>
        <v>3</v>
      </c>
    </row>
    <row r="379" spans="1:11" x14ac:dyDescent="0.25">
      <c r="A379" s="32" t="s">
        <v>351</v>
      </c>
      <c r="B379" s="31">
        <f>_xlfn.IFNA(VLOOKUP(A379,'Trend Strategy'!$A$1:$B$1000,2,FALSE),0)</f>
        <v>10459.94</v>
      </c>
      <c r="C379" s="31">
        <f>_xlfn.IFNA(VLOOKUP(A379,'ADX Strategy'!$A$2:$B$1000,2,FALSE),0)</f>
        <v>-9558</v>
      </c>
      <c r="D379" s="31">
        <f>_xlfn.IFNA(VLOOKUP(A379,'TXFN0002 Strategy'!$A$2:$B$1000,2,FALSE),0)</f>
        <v>22274.58</v>
      </c>
      <c r="E379" s="66">
        <f>_xlfn.IFNA(VLOOKUP(A379,'TripleEMA Strategy'!$A$2:$B$1000,2,FALSE),0)</f>
        <v>0</v>
      </c>
      <c r="F379" s="66">
        <f>_xlfn.IFNA(VLOOKUP(A379,'TXFN0001 Strategy'!$A$1:$B$1000,2,FALSE),0)</f>
        <v>0</v>
      </c>
      <c r="G379" s="40">
        <f t="shared" si="10"/>
        <v>4635.304000000001</v>
      </c>
      <c r="H379" s="2">
        <f>VLOOKUP($A379,級距!$A:$K,9,FALSE)</f>
        <v>4</v>
      </c>
      <c r="I379" s="2">
        <f>VLOOKUP($A379,級距!$A:$K,10,FALSE)</f>
        <v>2</v>
      </c>
      <c r="J379" s="2">
        <f>VLOOKUP($A379,級距!$A:$K,11,FALSE)</f>
        <v>2</v>
      </c>
      <c r="K379" s="17">
        <f t="shared" si="11"/>
        <v>2</v>
      </c>
    </row>
    <row r="380" spans="1:11" x14ac:dyDescent="0.25">
      <c r="A380" s="32" t="s">
        <v>352</v>
      </c>
      <c r="B380" s="31">
        <f>_xlfn.IFNA(VLOOKUP(A380,'Trend Strategy'!$A$1:$B$1000,2,FALSE),0)</f>
        <v>21034.14</v>
      </c>
      <c r="C380" s="31">
        <f>_xlfn.IFNA(VLOOKUP(A380,'ADX Strategy'!$A$2:$B$1000,2,FALSE),0)</f>
        <v>0</v>
      </c>
      <c r="D380" s="31">
        <f>_xlfn.IFNA(VLOOKUP(A380,'TXFN0002 Strategy'!$A$2:$B$1000,2,FALSE),0)</f>
        <v>45633.5</v>
      </c>
      <c r="E380" s="66">
        <f>_xlfn.IFNA(VLOOKUP(A380,'TripleEMA Strategy'!$A$2:$B$1000,2,FALSE),0)</f>
        <v>-77372.33</v>
      </c>
      <c r="F380" s="66">
        <f>_xlfn.IFNA(VLOOKUP(A380,'TXFN0001 Strategy'!$A$1:$B$1000,2,FALSE),0)</f>
        <v>0</v>
      </c>
      <c r="G380" s="40">
        <f t="shared" si="10"/>
        <v>-2140.9380000000006</v>
      </c>
      <c r="H380" s="2">
        <f>VLOOKUP($A380,級距!$A:$K,9,FALSE)</f>
        <v>5</v>
      </c>
      <c r="I380" s="2">
        <f>VLOOKUP($A380,級距!$A:$K,10,FALSE)</f>
        <v>7</v>
      </c>
      <c r="J380" s="2">
        <f>VLOOKUP($A380,級距!$A:$K,11,FALSE)</f>
        <v>3</v>
      </c>
      <c r="K380" s="17">
        <f t="shared" si="11"/>
        <v>3</v>
      </c>
    </row>
    <row r="381" spans="1:11" x14ac:dyDescent="0.25">
      <c r="A381" s="32" t="s">
        <v>353</v>
      </c>
      <c r="B381" s="31">
        <f>_xlfn.IFNA(VLOOKUP(A381,'Trend Strategy'!$A$1:$B$1000,2,FALSE),0)</f>
        <v>0</v>
      </c>
      <c r="C381" s="31">
        <f>_xlfn.IFNA(VLOOKUP(A381,'ADX Strategy'!$A$2:$B$1000,2,FALSE),0)</f>
        <v>-65955.98</v>
      </c>
      <c r="D381" s="31">
        <f>_xlfn.IFNA(VLOOKUP(A381,'TXFN0002 Strategy'!$A$2:$B$1000,2,FALSE),0)</f>
        <v>0</v>
      </c>
      <c r="E381" s="66">
        <f>_xlfn.IFNA(VLOOKUP(A381,'TripleEMA Strategy'!$A$2:$B$1000,2,FALSE),0)</f>
        <v>-105515.42</v>
      </c>
      <c r="F381" s="66">
        <f>_xlfn.IFNA(VLOOKUP(A381,'TXFN0001 Strategy'!$A$1:$B$1000,2,FALSE),0)</f>
        <v>0</v>
      </c>
      <c r="G381" s="40">
        <f t="shared" si="10"/>
        <v>-34294.28</v>
      </c>
      <c r="H381" s="2">
        <f>VLOOKUP($A381,級距!$A:$K,9,FALSE)</f>
        <v>5</v>
      </c>
      <c r="I381" s="2">
        <f>VLOOKUP($A381,級距!$A:$K,10,FALSE)</f>
        <v>5</v>
      </c>
      <c r="J381" s="2">
        <f>VLOOKUP($A381,級距!$A:$K,11,FALSE)</f>
        <v>2</v>
      </c>
      <c r="K381" s="17">
        <f t="shared" si="11"/>
        <v>2</v>
      </c>
    </row>
    <row r="382" spans="1:11" x14ac:dyDescent="0.25">
      <c r="A382" s="32" t="s">
        <v>354</v>
      </c>
      <c r="B382" s="31">
        <f>_xlfn.IFNA(VLOOKUP(A382,'Trend Strategy'!$A$1:$B$1000,2,FALSE),0)</f>
        <v>0</v>
      </c>
      <c r="C382" s="31">
        <f>_xlfn.IFNA(VLOOKUP(A382,'ADX Strategy'!$A$2:$B$1000,2,FALSE),0)</f>
        <v>0</v>
      </c>
      <c r="D382" s="31">
        <f>_xlfn.IFNA(VLOOKUP(A382,'TXFN0002 Strategy'!$A$2:$B$1000,2,FALSE),0)</f>
        <v>0</v>
      </c>
      <c r="E382" s="66">
        <f>_xlfn.IFNA(VLOOKUP(A382,'TripleEMA Strategy'!$A$2:$B$1000,2,FALSE),0)</f>
        <v>-9513.41</v>
      </c>
      <c r="F382" s="66">
        <f>_xlfn.IFNA(VLOOKUP(A382,'TXFN0001 Strategy'!$A$1:$B$1000,2,FALSE),0)</f>
        <v>-13131.82</v>
      </c>
      <c r="G382" s="40">
        <f t="shared" si="10"/>
        <v>-4529.0460000000003</v>
      </c>
      <c r="H382" s="2">
        <f>VLOOKUP($A382,級距!$A:$K,9,FALSE)</f>
        <v>4</v>
      </c>
      <c r="I382" s="2">
        <f>VLOOKUP($A382,級距!$A:$K,10,FALSE)</f>
        <v>8</v>
      </c>
      <c r="J382" s="2">
        <f>VLOOKUP($A382,級距!$A:$K,11,FALSE)</f>
        <v>3</v>
      </c>
      <c r="K382" s="17">
        <f t="shared" si="11"/>
        <v>3</v>
      </c>
    </row>
    <row r="383" spans="1:11" x14ac:dyDescent="0.25">
      <c r="A383" s="32" t="s">
        <v>355</v>
      </c>
      <c r="B383" s="31">
        <f>_xlfn.IFNA(VLOOKUP(A383,'Trend Strategy'!$A$1:$B$1000,2,FALSE),0)</f>
        <v>177611.7</v>
      </c>
      <c r="C383" s="31">
        <f>_xlfn.IFNA(VLOOKUP(A383,'ADX Strategy'!$A$2:$B$1000,2,FALSE),0)</f>
        <v>0</v>
      </c>
      <c r="D383" s="31">
        <f>_xlfn.IFNA(VLOOKUP(A383,'TXFN0002 Strategy'!$A$2:$B$1000,2,FALSE),0)</f>
        <v>93092.66</v>
      </c>
      <c r="E383" s="66">
        <f>_xlfn.IFNA(VLOOKUP(A383,'TripleEMA Strategy'!$A$2:$B$1000,2,FALSE),0)</f>
        <v>34868.019999999997</v>
      </c>
      <c r="F383" s="66">
        <f>_xlfn.IFNA(VLOOKUP(A383,'TXFN0001 Strategy'!$A$1:$B$1000,2,FALSE),0)</f>
        <v>0</v>
      </c>
      <c r="G383" s="40">
        <f t="shared" si="10"/>
        <v>61114.476000000002</v>
      </c>
      <c r="H383" s="2">
        <f>VLOOKUP($A383,級距!$A:$K,9,FALSE)</f>
        <v>5</v>
      </c>
      <c r="I383" s="2">
        <f>VLOOKUP($A383,級距!$A:$K,10,FALSE)</f>
        <v>7</v>
      </c>
      <c r="J383" s="2">
        <f>VLOOKUP($A383,級距!$A:$K,11,FALSE)</f>
        <v>3</v>
      </c>
      <c r="K383" s="17">
        <f t="shared" si="11"/>
        <v>3</v>
      </c>
    </row>
    <row r="384" spans="1:11" x14ac:dyDescent="0.25">
      <c r="A384" s="32" t="s">
        <v>356</v>
      </c>
      <c r="B384" s="31">
        <f>_xlfn.IFNA(VLOOKUP(A384,'Trend Strategy'!$A$1:$B$1000,2,FALSE),0)</f>
        <v>-11986.14</v>
      </c>
      <c r="C384" s="31">
        <f>_xlfn.IFNA(VLOOKUP(A384,'ADX Strategy'!$A$2:$B$1000,2,FALSE),0)</f>
        <v>0</v>
      </c>
      <c r="D384" s="31">
        <f>_xlfn.IFNA(VLOOKUP(A384,'TXFN0002 Strategy'!$A$2:$B$1000,2,FALSE),0)</f>
        <v>607.32000000000005</v>
      </c>
      <c r="E384" s="66">
        <f>_xlfn.IFNA(VLOOKUP(A384,'TripleEMA Strategy'!$A$2:$B$1000,2,FALSE),0)</f>
        <v>-32990.04</v>
      </c>
      <c r="F384" s="66">
        <f>_xlfn.IFNA(VLOOKUP(A384,'TXFN0001 Strategy'!$A$1:$B$1000,2,FALSE),0)</f>
        <v>0</v>
      </c>
      <c r="G384" s="40">
        <f t="shared" si="10"/>
        <v>-8873.7720000000008</v>
      </c>
      <c r="H384" s="2">
        <f>VLOOKUP($A384,級距!$A:$K,9,FALSE)</f>
        <v>3</v>
      </c>
      <c r="I384" s="2">
        <f>VLOOKUP($A384,級距!$A:$K,10,FALSE)</f>
        <v>7</v>
      </c>
      <c r="J384" s="2">
        <f>VLOOKUP($A384,級距!$A:$K,11,FALSE)</f>
        <v>3</v>
      </c>
      <c r="K384" s="17">
        <f t="shared" si="11"/>
        <v>3</v>
      </c>
    </row>
    <row r="385" spans="1:11" x14ac:dyDescent="0.25">
      <c r="A385" s="32" t="s">
        <v>357</v>
      </c>
      <c r="B385" s="31">
        <f>_xlfn.IFNA(VLOOKUP(A385,'Trend Strategy'!$A$1:$B$1000,2,FALSE),0)</f>
        <v>-48007.17</v>
      </c>
      <c r="C385" s="31">
        <f>_xlfn.IFNA(VLOOKUP(A385,'ADX Strategy'!$A$2:$B$1000,2,FALSE),0)</f>
        <v>0</v>
      </c>
      <c r="D385" s="31">
        <f>_xlfn.IFNA(VLOOKUP(A385,'TXFN0002 Strategy'!$A$2:$B$1000,2,FALSE),0)</f>
        <v>-63008.62</v>
      </c>
      <c r="E385" s="66">
        <f>_xlfn.IFNA(VLOOKUP(A385,'TripleEMA Strategy'!$A$2:$B$1000,2,FALSE),0)</f>
        <v>-111613.01</v>
      </c>
      <c r="F385" s="66">
        <f>_xlfn.IFNA(VLOOKUP(A385,'TXFN0001 Strategy'!$A$1:$B$1000,2,FALSE),0)</f>
        <v>0</v>
      </c>
      <c r="G385" s="40">
        <f t="shared" si="10"/>
        <v>-44525.759999999995</v>
      </c>
      <c r="H385" s="2">
        <f>VLOOKUP($A385,級距!$A:$K,9,FALSE)</f>
        <v>5</v>
      </c>
      <c r="I385" s="2">
        <f>VLOOKUP($A385,級距!$A:$K,10,FALSE)</f>
        <v>2</v>
      </c>
      <c r="J385" s="2">
        <f>VLOOKUP($A385,級距!$A:$K,11,FALSE)</f>
        <v>2</v>
      </c>
      <c r="K385" s="17">
        <f t="shared" si="11"/>
        <v>2</v>
      </c>
    </row>
    <row r="386" spans="1:11" x14ac:dyDescent="0.25">
      <c r="A386" s="32" t="s">
        <v>358</v>
      </c>
      <c r="B386" s="31">
        <f>_xlfn.IFNA(VLOOKUP(A386,'Trend Strategy'!$A$1:$B$1000,2,FALSE),0)</f>
        <v>0</v>
      </c>
      <c r="C386" s="31">
        <f>_xlfn.IFNA(VLOOKUP(A386,'ADX Strategy'!$A$2:$B$1000,2,FALSE),0)</f>
        <v>-19226.59</v>
      </c>
      <c r="D386" s="31">
        <f>_xlfn.IFNA(VLOOKUP(A386,'TXFN0002 Strategy'!$A$2:$B$1000,2,FALSE),0)</f>
        <v>7773.3</v>
      </c>
      <c r="E386" s="66">
        <f>_xlfn.IFNA(VLOOKUP(A386,'TripleEMA Strategy'!$A$2:$B$1000,2,FALSE),0)</f>
        <v>256662.82</v>
      </c>
      <c r="F386" s="66">
        <f>_xlfn.IFNA(VLOOKUP(A386,'TXFN0001 Strategy'!$A$1:$B$1000,2,FALSE),0)</f>
        <v>0</v>
      </c>
      <c r="G386" s="40">
        <f t="shared" si="10"/>
        <v>49041.906000000003</v>
      </c>
      <c r="H386" s="2">
        <f>VLOOKUP($A386,級距!$A:$K,9,FALSE)</f>
        <v>6</v>
      </c>
      <c r="I386" s="2">
        <f>VLOOKUP($A386,級距!$A:$K,10,FALSE)</f>
        <v>5</v>
      </c>
      <c r="J386" s="2">
        <f>VLOOKUP($A386,級距!$A:$K,11,FALSE)</f>
        <v>1</v>
      </c>
      <c r="K386" s="17">
        <f t="shared" si="11"/>
        <v>1</v>
      </c>
    </row>
    <row r="387" spans="1:11" x14ac:dyDescent="0.25">
      <c r="A387" s="32" t="s">
        <v>359</v>
      </c>
      <c r="B387" s="31">
        <f>_xlfn.IFNA(VLOOKUP(A387,'Trend Strategy'!$A$1:$B$1000,2,FALSE),0)</f>
        <v>-12013.98</v>
      </c>
      <c r="C387" s="31">
        <f>_xlfn.IFNA(VLOOKUP(A387,'ADX Strategy'!$A$2:$B$1000,2,FALSE),0)</f>
        <v>0</v>
      </c>
      <c r="D387" s="31">
        <f>_xlfn.IFNA(VLOOKUP(A387,'TXFN0002 Strategy'!$A$2:$B$1000,2,FALSE),0)</f>
        <v>0</v>
      </c>
      <c r="E387" s="66">
        <f>_xlfn.IFNA(VLOOKUP(A387,'TripleEMA Strategy'!$A$2:$B$1000,2,FALSE),0)</f>
        <v>-16215.24</v>
      </c>
      <c r="F387" s="66">
        <f>_xlfn.IFNA(VLOOKUP(A387,'TXFN0001 Strategy'!$A$1:$B$1000,2,FALSE),0)</f>
        <v>68171.240000000005</v>
      </c>
      <c r="G387" s="40">
        <f t="shared" si="10"/>
        <v>7988.4040000000005</v>
      </c>
      <c r="H387" s="2">
        <f>VLOOKUP($A387,級距!$A:$K,9,FALSE)</f>
        <v>5</v>
      </c>
      <c r="I387" s="2">
        <f>VLOOKUP($A387,級距!$A:$K,10,FALSE)</f>
        <v>3</v>
      </c>
      <c r="J387" s="2">
        <f>VLOOKUP($A387,級距!$A:$K,11,FALSE)</f>
        <v>2</v>
      </c>
      <c r="K387" s="17">
        <f t="shared" si="11"/>
        <v>2</v>
      </c>
    </row>
    <row r="388" spans="1:11" x14ac:dyDescent="0.25">
      <c r="A388" s="32" t="s">
        <v>360</v>
      </c>
      <c r="B388" s="31">
        <f>_xlfn.IFNA(VLOOKUP(A388,'Trend Strategy'!$A$1:$B$1000,2,FALSE),0)</f>
        <v>-31264.48</v>
      </c>
      <c r="C388" s="31">
        <f>_xlfn.IFNA(VLOOKUP(A388,'ADX Strategy'!$A$2:$B$1000,2,FALSE),0)</f>
        <v>7751.5</v>
      </c>
      <c r="D388" s="31">
        <f>_xlfn.IFNA(VLOOKUP(A388,'TXFN0002 Strategy'!$A$2:$B$1000,2,FALSE),0)</f>
        <v>-22814.560000000001</v>
      </c>
      <c r="E388" s="66">
        <f>_xlfn.IFNA(VLOOKUP(A388,'TripleEMA Strategy'!$A$2:$B$1000,2,FALSE),0)</f>
        <v>-28096.1</v>
      </c>
      <c r="F388" s="66">
        <f>_xlfn.IFNA(VLOOKUP(A388,'TXFN0001 Strategy'!$A$1:$B$1000,2,FALSE),0)</f>
        <v>0</v>
      </c>
      <c r="G388" s="40">
        <f t="shared" ref="G388:G451" si="12">AVERAGE(B388:F388)</f>
        <v>-14884.727999999999</v>
      </c>
      <c r="H388" s="2">
        <f>VLOOKUP($A388,級距!$A:$K,9,FALSE)</f>
        <v>4</v>
      </c>
      <c r="I388" s="2">
        <f>VLOOKUP($A388,級距!$A:$K,10,FALSE)</f>
        <v>3</v>
      </c>
      <c r="J388" s="2">
        <f>VLOOKUP($A388,級距!$A:$K,11,FALSE)</f>
        <v>2</v>
      </c>
      <c r="K388" s="17">
        <f t="shared" ref="K388:K451" si="13">_xlfn.IFNA(J388,0)</f>
        <v>2</v>
      </c>
    </row>
    <row r="389" spans="1:11" x14ac:dyDescent="0.25">
      <c r="A389" s="32" t="s">
        <v>361</v>
      </c>
      <c r="B389" s="31">
        <f>_xlfn.IFNA(VLOOKUP(A389,'Trend Strategy'!$A$1:$B$1000,2,FALSE),0)</f>
        <v>0</v>
      </c>
      <c r="C389" s="31">
        <f>_xlfn.IFNA(VLOOKUP(A389,'ADX Strategy'!$A$2:$B$1000,2,FALSE),0)</f>
        <v>0</v>
      </c>
      <c r="D389" s="31">
        <f>_xlfn.IFNA(VLOOKUP(A389,'TXFN0002 Strategy'!$A$2:$B$1000,2,FALSE),0)</f>
        <v>-1207.51</v>
      </c>
      <c r="E389" s="66">
        <f>_xlfn.IFNA(VLOOKUP(A389,'TripleEMA Strategy'!$A$2:$B$1000,2,FALSE),0)</f>
        <v>-1236.24</v>
      </c>
      <c r="F389" s="66">
        <f>_xlfn.IFNA(VLOOKUP(A389,'TXFN0001 Strategy'!$A$1:$B$1000,2,FALSE),0)</f>
        <v>0</v>
      </c>
      <c r="G389" s="40">
        <f t="shared" si="12"/>
        <v>-488.75</v>
      </c>
      <c r="H389" s="2">
        <f>VLOOKUP($A389,級距!$A:$K,9,FALSE)</f>
        <v>7</v>
      </c>
      <c r="I389" s="2">
        <f>VLOOKUP($A389,級距!$A:$K,10,FALSE)</f>
        <v>3</v>
      </c>
      <c r="J389" s="2">
        <f>VLOOKUP($A389,級距!$A:$K,11,FALSE)</f>
        <v>1</v>
      </c>
      <c r="K389" s="17">
        <f t="shared" si="13"/>
        <v>1</v>
      </c>
    </row>
    <row r="390" spans="1:11" x14ac:dyDescent="0.25">
      <c r="A390" s="32" t="s">
        <v>362</v>
      </c>
      <c r="B390" s="31">
        <f>_xlfn.IFNA(VLOOKUP(A390,'Trend Strategy'!$A$1:$B$1000,2,FALSE),0)</f>
        <v>20987.1</v>
      </c>
      <c r="C390" s="31">
        <f>_xlfn.IFNA(VLOOKUP(A390,'ADX Strategy'!$A$2:$B$1000,2,FALSE),0)</f>
        <v>0</v>
      </c>
      <c r="D390" s="31">
        <f>_xlfn.IFNA(VLOOKUP(A390,'TXFN0002 Strategy'!$A$2:$B$1000,2,FALSE),0)</f>
        <v>-3616.42</v>
      </c>
      <c r="E390" s="66">
        <f>_xlfn.IFNA(VLOOKUP(A390,'TripleEMA Strategy'!$A$2:$B$1000,2,FALSE),0)</f>
        <v>0</v>
      </c>
      <c r="F390" s="66">
        <f>_xlfn.IFNA(VLOOKUP(A390,'TXFN0001 Strategy'!$A$1:$B$1000,2,FALSE),0)</f>
        <v>0</v>
      </c>
      <c r="G390" s="40">
        <f t="shared" si="12"/>
        <v>3474.136</v>
      </c>
      <c r="H390" s="2">
        <f>VLOOKUP($A390,級距!$A:$K,9,FALSE)</f>
        <v>5</v>
      </c>
      <c r="I390" s="2">
        <f>VLOOKUP($A390,級距!$A:$K,10,FALSE)</f>
        <v>9</v>
      </c>
      <c r="J390" s="2">
        <f>VLOOKUP($A390,級距!$A:$K,11,FALSE)</f>
        <v>3</v>
      </c>
      <c r="K390" s="17">
        <f t="shared" si="13"/>
        <v>3</v>
      </c>
    </row>
    <row r="391" spans="1:11" x14ac:dyDescent="0.25">
      <c r="A391" s="32" t="s">
        <v>363</v>
      </c>
      <c r="B391" s="31">
        <f>_xlfn.IFNA(VLOOKUP(A391,'Trend Strategy'!$A$1:$B$1000,2,FALSE),0)</f>
        <v>-13689.25</v>
      </c>
      <c r="C391" s="31">
        <f>_xlfn.IFNA(VLOOKUP(A391,'ADX Strategy'!$A$2:$B$1000,2,FALSE),0)</f>
        <v>0</v>
      </c>
      <c r="D391" s="31">
        <f>_xlfn.IFNA(VLOOKUP(A391,'TXFN0002 Strategy'!$A$2:$B$1000,2,FALSE),0)</f>
        <v>0</v>
      </c>
      <c r="E391" s="66">
        <f>_xlfn.IFNA(VLOOKUP(A391,'TripleEMA Strategy'!$A$2:$B$1000,2,FALSE),0)</f>
        <v>-11466.65</v>
      </c>
      <c r="F391" s="66">
        <f>_xlfn.IFNA(VLOOKUP(A391,'TXFN0001 Strategy'!$A$1:$B$1000,2,FALSE),0)</f>
        <v>0</v>
      </c>
      <c r="G391" s="40">
        <f t="shared" si="12"/>
        <v>-5031.18</v>
      </c>
      <c r="H391" s="2">
        <f>VLOOKUP($A391,級距!$A:$K,9,FALSE)</f>
        <v>2</v>
      </c>
      <c r="I391" s="2">
        <f>VLOOKUP($A391,級距!$A:$K,10,FALSE)</f>
        <v>5</v>
      </c>
      <c r="J391" s="2">
        <f>VLOOKUP($A391,級距!$A:$K,11,FALSE)</f>
        <v>2</v>
      </c>
      <c r="K391" s="17">
        <f t="shared" si="13"/>
        <v>2</v>
      </c>
    </row>
    <row r="392" spans="1:11" x14ac:dyDescent="0.25">
      <c r="A392" s="32" t="s">
        <v>364</v>
      </c>
      <c r="B392" s="31">
        <f>_xlfn.IFNA(VLOOKUP(A392,'Trend Strategy'!$A$1:$B$1000,2,FALSE),0)</f>
        <v>-22488</v>
      </c>
      <c r="C392" s="31">
        <f>_xlfn.IFNA(VLOOKUP(A392,'ADX Strategy'!$A$2:$B$1000,2,FALSE),0)</f>
        <v>0</v>
      </c>
      <c r="D392" s="31">
        <f>_xlfn.IFNA(VLOOKUP(A392,'TXFN0002 Strategy'!$A$2:$B$1000,2,FALSE),0)</f>
        <v>0</v>
      </c>
      <c r="E392" s="66">
        <f>_xlfn.IFNA(VLOOKUP(A392,'TripleEMA Strategy'!$A$2:$B$1000,2,FALSE),0)</f>
        <v>-19263.55</v>
      </c>
      <c r="F392" s="66">
        <f>_xlfn.IFNA(VLOOKUP(A392,'TXFN0001 Strategy'!$A$1:$B$1000,2,FALSE),0)</f>
        <v>0</v>
      </c>
      <c r="G392" s="40">
        <f t="shared" si="12"/>
        <v>-8350.3100000000013</v>
      </c>
      <c r="H392" s="2">
        <f>VLOOKUP($A392,級距!$A:$K,9,FALSE)</f>
        <v>1</v>
      </c>
      <c r="I392" s="2">
        <f>VLOOKUP($A392,級距!$A:$K,10,FALSE)</f>
        <v>6</v>
      </c>
      <c r="J392" s="2">
        <f>VLOOKUP($A392,級距!$A:$K,11,FALSE)</f>
        <v>2</v>
      </c>
      <c r="K392" s="17">
        <f t="shared" si="13"/>
        <v>2</v>
      </c>
    </row>
    <row r="393" spans="1:11" x14ac:dyDescent="0.25">
      <c r="A393" s="32" t="s">
        <v>365</v>
      </c>
      <c r="B393" s="31">
        <f>_xlfn.IFNA(VLOOKUP(A393,'Trend Strategy'!$A$1:$B$1000,2,FALSE),0)</f>
        <v>0</v>
      </c>
      <c r="C393" s="31">
        <f>_xlfn.IFNA(VLOOKUP(A393,'ADX Strategy'!$A$2:$B$1000,2,FALSE),0)</f>
        <v>-3102.5</v>
      </c>
      <c r="D393" s="31">
        <f>_xlfn.IFNA(VLOOKUP(A393,'TXFN0002 Strategy'!$A$2:$B$1000,2,FALSE),0)</f>
        <v>0</v>
      </c>
      <c r="E393" s="66">
        <f>_xlfn.IFNA(VLOOKUP(A393,'TripleEMA Strategy'!$A$2:$B$1000,2,FALSE),0)</f>
        <v>-100.85</v>
      </c>
      <c r="F393" s="66">
        <f>_xlfn.IFNA(VLOOKUP(A393,'TXFN0001 Strategy'!$A$1:$B$1000,2,FALSE),0)</f>
        <v>24717.83</v>
      </c>
      <c r="G393" s="40">
        <f t="shared" si="12"/>
        <v>4302.8960000000006</v>
      </c>
      <c r="H393" s="2">
        <f>VLOOKUP($A393,級距!$A:$K,9,FALSE)</f>
        <v>3</v>
      </c>
      <c r="I393" s="2">
        <f>VLOOKUP($A393,級距!$A:$K,10,FALSE)</f>
        <v>9</v>
      </c>
      <c r="J393" s="2">
        <f>VLOOKUP($A393,級距!$A:$K,11,FALSE)</f>
        <v>3</v>
      </c>
      <c r="K393" s="17">
        <f t="shared" si="13"/>
        <v>3</v>
      </c>
    </row>
    <row r="394" spans="1:11" x14ac:dyDescent="0.25">
      <c r="A394" s="32" t="s">
        <v>366</v>
      </c>
      <c r="B394" s="31">
        <f>_xlfn.IFNA(VLOOKUP(A394,'Trend Strategy'!$A$1:$B$1000,2,FALSE),0)</f>
        <v>61100.14</v>
      </c>
      <c r="C394" s="31">
        <f>_xlfn.IFNA(VLOOKUP(A394,'ADX Strategy'!$A$2:$B$1000,2,FALSE),0)</f>
        <v>0</v>
      </c>
      <c r="D394" s="31">
        <f>_xlfn.IFNA(VLOOKUP(A394,'TXFN0002 Strategy'!$A$2:$B$1000,2,FALSE),0)</f>
        <v>58224.21</v>
      </c>
      <c r="E394" s="66">
        <f>_xlfn.IFNA(VLOOKUP(A394,'TripleEMA Strategy'!$A$2:$B$1000,2,FALSE),0)</f>
        <v>-102682.34</v>
      </c>
      <c r="F394" s="66">
        <f>_xlfn.IFNA(VLOOKUP(A394,'TXFN0001 Strategy'!$A$1:$B$1000,2,FALSE),0)</f>
        <v>7838.68</v>
      </c>
      <c r="G394" s="40">
        <f t="shared" si="12"/>
        <v>4896.1380000000017</v>
      </c>
      <c r="H394" s="2">
        <f>VLOOKUP($A394,級距!$A:$K,9,FALSE)</f>
        <v>8</v>
      </c>
      <c r="I394" s="2">
        <f>VLOOKUP($A394,級距!$A:$K,10,FALSE)</f>
        <v>5</v>
      </c>
      <c r="J394" s="2">
        <f>VLOOKUP($A394,級距!$A:$K,11,FALSE)</f>
        <v>1</v>
      </c>
      <c r="K394" s="17">
        <f t="shared" si="13"/>
        <v>1</v>
      </c>
    </row>
    <row r="395" spans="1:11" x14ac:dyDescent="0.25">
      <c r="A395" s="32" t="s">
        <v>367</v>
      </c>
      <c r="B395" s="31">
        <f>_xlfn.IFNA(VLOOKUP(A395,'Trend Strategy'!$A$1:$B$1000,2,FALSE),0)</f>
        <v>5515.17</v>
      </c>
      <c r="C395" s="31">
        <f>_xlfn.IFNA(VLOOKUP(A395,'ADX Strategy'!$A$2:$B$1000,2,FALSE),0)</f>
        <v>0</v>
      </c>
      <c r="D395" s="31">
        <f>_xlfn.IFNA(VLOOKUP(A395,'TXFN0002 Strategy'!$A$2:$B$1000,2,FALSE),0)</f>
        <v>-96503.47</v>
      </c>
      <c r="E395" s="66">
        <f>_xlfn.IFNA(VLOOKUP(A395,'TripleEMA Strategy'!$A$2:$B$1000,2,FALSE),0)</f>
        <v>59191.85</v>
      </c>
      <c r="F395" s="66">
        <f>_xlfn.IFNA(VLOOKUP(A395,'TXFN0001 Strategy'!$A$1:$B$1000,2,FALSE),0)</f>
        <v>0</v>
      </c>
      <c r="G395" s="40">
        <f t="shared" si="12"/>
        <v>-6359.2900000000009</v>
      </c>
      <c r="H395" s="2">
        <f>VLOOKUP($A395,級距!$A:$K,9,FALSE)</f>
        <v>5</v>
      </c>
      <c r="I395" s="2">
        <f>VLOOKUP($A395,級距!$A:$K,10,FALSE)</f>
        <v>3</v>
      </c>
      <c r="J395" s="2">
        <f>VLOOKUP($A395,級距!$A:$K,11,FALSE)</f>
        <v>2</v>
      </c>
      <c r="K395" s="17">
        <f t="shared" si="13"/>
        <v>2</v>
      </c>
    </row>
    <row r="396" spans="1:11" x14ac:dyDescent="0.25">
      <c r="A396" s="32" t="s">
        <v>368</v>
      </c>
      <c r="B396" s="31">
        <f>_xlfn.IFNA(VLOOKUP(A396,'Trend Strategy'!$A$1:$B$1000,2,FALSE),0)</f>
        <v>0</v>
      </c>
      <c r="C396" s="31">
        <f>_xlfn.IFNA(VLOOKUP(A396,'ADX Strategy'!$A$2:$B$1000,2,FALSE),0)</f>
        <v>-3082.2</v>
      </c>
      <c r="D396" s="31">
        <f>_xlfn.IFNA(VLOOKUP(A396,'TXFN0002 Strategy'!$A$2:$B$1000,2,FALSE),0)</f>
        <v>0</v>
      </c>
      <c r="E396" s="66">
        <f>_xlfn.IFNA(VLOOKUP(A396,'TripleEMA Strategy'!$A$2:$B$1000,2,FALSE),0)</f>
        <v>4116.5</v>
      </c>
      <c r="F396" s="66">
        <f>_xlfn.IFNA(VLOOKUP(A396,'TXFN0001 Strategy'!$A$1:$B$1000,2,FALSE),0)</f>
        <v>0</v>
      </c>
      <c r="G396" s="40">
        <f t="shared" si="12"/>
        <v>206.86000000000004</v>
      </c>
      <c r="H396" s="2">
        <f>VLOOKUP($A396,級距!$A:$K,9,FALSE)</f>
        <v>1</v>
      </c>
      <c r="I396" s="2">
        <f>VLOOKUP($A396,級距!$A:$K,10,FALSE)</f>
        <v>7</v>
      </c>
      <c r="J396" s="2">
        <f>VLOOKUP($A396,級距!$A:$K,11,FALSE)</f>
        <v>3</v>
      </c>
      <c r="K396" s="17">
        <f t="shared" si="13"/>
        <v>3</v>
      </c>
    </row>
    <row r="397" spans="1:11" x14ac:dyDescent="0.25">
      <c r="A397" s="32" t="s">
        <v>369</v>
      </c>
      <c r="B397" s="31">
        <f>_xlfn.IFNA(VLOOKUP(A397,'Trend Strategy'!$A$1:$B$1000,2,FALSE),0)</f>
        <v>0</v>
      </c>
      <c r="C397" s="31">
        <f>_xlfn.IFNA(VLOOKUP(A397,'ADX Strategy'!$A$2:$B$1000,2,FALSE),0)</f>
        <v>0</v>
      </c>
      <c r="D397" s="31">
        <f>_xlfn.IFNA(VLOOKUP(A397,'TXFN0002 Strategy'!$A$2:$B$1000,2,FALSE),0)</f>
        <v>20512.98</v>
      </c>
      <c r="E397" s="66">
        <f>_xlfn.IFNA(VLOOKUP(A397,'TripleEMA Strategy'!$A$2:$B$1000,2,FALSE),0)</f>
        <v>51764.66</v>
      </c>
      <c r="F397" s="66">
        <f>_xlfn.IFNA(VLOOKUP(A397,'TXFN0001 Strategy'!$A$1:$B$1000,2,FALSE),0)</f>
        <v>0</v>
      </c>
      <c r="G397" s="40">
        <f t="shared" si="12"/>
        <v>14455.528</v>
      </c>
      <c r="H397" s="2">
        <f>VLOOKUP($A397,級距!$A:$K,9,FALSE)</f>
        <v>4</v>
      </c>
      <c r="I397" s="2">
        <f>VLOOKUP($A397,級距!$A:$K,10,FALSE)</f>
        <v>9</v>
      </c>
      <c r="J397" s="2">
        <f>VLOOKUP($A397,級距!$A:$K,11,FALSE)</f>
        <v>3</v>
      </c>
      <c r="K397" s="17">
        <f t="shared" si="13"/>
        <v>3</v>
      </c>
    </row>
    <row r="398" spans="1:11" x14ac:dyDescent="0.25">
      <c r="A398" s="32" t="s">
        <v>370</v>
      </c>
      <c r="B398" s="31">
        <f>_xlfn.IFNA(VLOOKUP(A398,'Trend Strategy'!$A$1:$B$1000,2,FALSE),0)</f>
        <v>0</v>
      </c>
      <c r="C398" s="31">
        <f>_xlfn.IFNA(VLOOKUP(A398,'ADX Strategy'!$A$2:$B$1000,2,FALSE),0)</f>
        <v>0</v>
      </c>
      <c r="D398" s="31">
        <f>_xlfn.IFNA(VLOOKUP(A398,'TXFN0002 Strategy'!$A$2:$B$1000,2,FALSE),0)</f>
        <v>0</v>
      </c>
      <c r="E398" s="66">
        <f>_xlfn.IFNA(VLOOKUP(A398,'TripleEMA Strategy'!$A$2:$B$1000,2,FALSE),0)</f>
        <v>-28235.54</v>
      </c>
      <c r="F398" s="66">
        <f>_xlfn.IFNA(VLOOKUP(A398,'TXFN0001 Strategy'!$A$1:$B$1000,2,FALSE),0)</f>
        <v>-42865.919999999998</v>
      </c>
      <c r="G398" s="40">
        <f t="shared" si="12"/>
        <v>-14220.291999999998</v>
      </c>
      <c r="H398" s="2">
        <f>VLOOKUP($A398,級距!$A:$K,9,FALSE)</f>
        <v>2</v>
      </c>
      <c r="I398" s="2">
        <f>VLOOKUP($A398,級距!$A:$K,10,FALSE)</f>
        <v>5</v>
      </c>
      <c r="J398" s="2">
        <f>VLOOKUP($A398,級距!$A:$K,11,FALSE)</f>
        <v>2</v>
      </c>
      <c r="K398" s="17">
        <f t="shared" si="13"/>
        <v>2</v>
      </c>
    </row>
    <row r="399" spans="1:11" x14ac:dyDescent="0.25">
      <c r="A399" s="32" t="s">
        <v>371</v>
      </c>
      <c r="B399" s="31">
        <f>_xlfn.IFNA(VLOOKUP(A399,'Trend Strategy'!$A$1:$B$1000,2,FALSE),0)</f>
        <v>23308.6</v>
      </c>
      <c r="C399" s="31">
        <f>_xlfn.IFNA(VLOOKUP(A399,'ADX Strategy'!$A$2:$B$1000,2,FALSE),0)</f>
        <v>-45632.3</v>
      </c>
      <c r="D399" s="31">
        <f>_xlfn.IFNA(VLOOKUP(A399,'TXFN0002 Strategy'!$A$2:$B$1000,2,FALSE),0)</f>
        <v>0</v>
      </c>
      <c r="E399" s="66">
        <f>_xlfn.IFNA(VLOOKUP(A399,'TripleEMA Strategy'!$A$2:$B$1000,2,FALSE),0)</f>
        <v>33521.86</v>
      </c>
      <c r="F399" s="66">
        <f>_xlfn.IFNA(VLOOKUP(A399,'TXFN0001 Strategy'!$A$1:$B$1000,2,FALSE),0)</f>
        <v>0</v>
      </c>
      <c r="G399" s="40">
        <f t="shared" si="12"/>
        <v>2239.6319999999992</v>
      </c>
      <c r="H399" s="2">
        <f>VLOOKUP($A399,級距!$A:$K,9,FALSE)</f>
        <v>6</v>
      </c>
      <c r="I399" s="2">
        <f>VLOOKUP($A399,級距!$A:$K,10,FALSE)</f>
        <v>9</v>
      </c>
      <c r="J399" s="2">
        <f>VLOOKUP($A399,級距!$A:$K,11,FALSE)</f>
        <v>4</v>
      </c>
      <c r="K399" s="17">
        <f t="shared" si="13"/>
        <v>4</v>
      </c>
    </row>
    <row r="400" spans="1:11" x14ac:dyDescent="0.25">
      <c r="A400" s="32" t="s">
        <v>372</v>
      </c>
      <c r="B400" s="31">
        <f>_xlfn.IFNA(VLOOKUP(A400,'Trend Strategy'!$A$1:$B$1000,2,FALSE),0)</f>
        <v>728.22</v>
      </c>
      <c r="C400" s="31">
        <f>_xlfn.IFNA(VLOOKUP(A400,'ADX Strategy'!$A$2:$B$1000,2,FALSE),0)</f>
        <v>-32457.94</v>
      </c>
      <c r="D400" s="31">
        <f>_xlfn.IFNA(VLOOKUP(A400,'TXFN0002 Strategy'!$A$2:$B$1000,2,FALSE),0)</f>
        <v>-15620.46</v>
      </c>
      <c r="E400" s="66">
        <f>_xlfn.IFNA(VLOOKUP(A400,'TripleEMA Strategy'!$A$2:$B$1000,2,FALSE),0)</f>
        <v>0</v>
      </c>
      <c r="F400" s="66">
        <f>_xlfn.IFNA(VLOOKUP(A400,'TXFN0001 Strategy'!$A$1:$B$1000,2,FALSE),0)</f>
        <v>-43279.360000000001</v>
      </c>
      <c r="G400" s="40">
        <f t="shared" si="12"/>
        <v>-18125.907999999999</v>
      </c>
      <c r="H400" s="2">
        <f>VLOOKUP($A400,級距!$A:$K,9,FALSE)</f>
        <v>4</v>
      </c>
      <c r="I400" s="2">
        <f>VLOOKUP($A400,級距!$A:$K,10,FALSE)</f>
        <v>4</v>
      </c>
      <c r="J400" s="2">
        <f>VLOOKUP($A400,級距!$A:$K,11,FALSE)</f>
        <v>2</v>
      </c>
      <c r="K400" s="17">
        <f t="shared" si="13"/>
        <v>2</v>
      </c>
    </row>
    <row r="401" spans="1:11" x14ac:dyDescent="0.25">
      <c r="A401" s="32" t="s">
        <v>373</v>
      </c>
      <c r="B401" s="31">
        <f>_xlfn.IFNA(VLOOKUP(A401,'Trend Strategy'!$A$1:$B$1000,2,FALSE),0)</f>
        <v>-4904.7</v>
      </c>
      <c r="C401" s="31">
        <f>_xlfn.IFNA(VLOOKUP(A401,'ADX Strategy'!$A$2:$B$1000,2,FALSE),0)</f>
        <v>0</v>
      </c>
      <c r="D401" s="31">
        <f>_xlfn.IFNA(VLOOKUP(A401,'TXFN0002 Strategy'!$A$2:$B$1000,2,FALSE),0)</f>
        <v>13500.44</v>
      </c>
      <c r="E401" s="66">
        <f>_xlfn.IFNA(VLOOKUP(A401,'TripleEMA Strategy'!$A$2:$B$1000,2,FALSE),0)</f>
        <v>61541.59</v>
      </c>
      <c r="F401" s="66">
        <f>_xlfn.IFNA(VLOOKUP(A401,'TXFN0001 Strategy'!$A$1:$B$1000,2,FALSE),0)</f>
        <v>0</v>
      </c>
      <c r="G401" s="40">
        <f t="shared" si="12"/>
        <v>14027.466</v>
      </c>
      <c r="H401" s="2">
        <f>VLOOKUP($A401,級距!$A:$K,9,FALSE)</f>
        <v>3</v>
      </c>
      <c r="I401" s="2">
        <f>VLOOKUP($A401,級距!$A:$K,10,FALSE)</f>
        <v>4</v>
      </c>
      <c r="J401" s="2">
        <f>VLOOKUP($A401,級距!$A:$K,11,FALSE)</f>
        <v>2</v>
      </c>
      <c r="K401" s="17">
        <f t="shared" si="13"/>
        <v>2</v>
      </c>
    </row>
    <row r="402" spans="1:11" x14ac:dyDescent="0.25">
      <c r="A402" s="32" t="s">
        <v>374</v>
      </c>
      <c r="B402" s="31">
        <f>_xlfn.IFNA(VLOOKUP(A402,'Trend Strategy'!$A$1:$B$1000,2,FALSE),0)</f>
        <v>0</v>
      </c>
      <c r="C402" s="31">
        <f>_xlfn.IFNA(VLOOKUP(A402,'ADX Strategy'!$A$2:$B$1000,2,FALSE),0)</f>
        <v>0</v>
      </c>
      <c r="D402" s="31">
        <f>_xlfn.IFNA(VLOOKUP(A402,'TXFN0002 Strategy'!$A$2:$B$1000,2,FALSE),0)</f>
        <v>0</v>
      </c>
      <c r="E402" s="66">
        <f>_xlfn.IFNA(VLOOKUP(A402,'TripleEMA Strategy'!$A$2:$B$1000,2,FALSE),0)</f>
        <v>-19286.3</v>
      </c>
      <c r="F402" s="66">
        <f>_xlfn.IFNA(VLOOKUP(A402,'TXFN0001 Strategy'!$A$1:$B$1000,2,FALSE),0)</f>
        <v>0</v>
      </c>
      <c r="G402" s="40">
        <f t="shared" si="12"/>
        <v>-3857.2599999999998</v>
      </c>
      <c r="H402" s="2">
        <f>VLOOKUP($A402,級距!$A:$K,9,FALSE)</f>
        <v>3</v>
      </c>
      <c r="I402" s="2">
        <f>VLOOKUP($A402,級距!$A:$K,10,FALSE)</f>
        <v>4</v>
      </c>
      <c r="J402" s="2">
        <f>VLOOKUP($A402,級距!$A:$K,11,FALSE)</f>
        <v>2</v>
      </c>
      <c r="K402" s="17">
        <f t="shared" si="13"/>
        <v>2</v>
      </c>
    </row>
    <row r="403" spans="1:11" x14ac:dyDescent="0.25">
      <c r="A403" s="32" t="s">
        <v>375</v>
      </c>
      <c r="B403" s="31">
        <f>_xlfn.IFNA(VLOOKUP(A403,'Trend Strategy'!$A$1:$B$1000,2,FALSE),0)</f>
        <v>0</v>
      </c>
      <c r="C403" s="31">
        <f>_xlfn.IFNA(VLOOKUP(A403,'ADX Strategy'!$A$2:$B$1000,2,FALSE),0)</f>
        <v>0</v>
      </c>
      <c r="D403" s="31">
        <f>_xlfn.IFNA(VLOOKUP(A403,'TXFN0002 Strategy'!$A$2:$B$1000,2,FALSE),0)</f>
        <v>0</v>
      </c>
      <c r="E403" s="66">
        <f>_xlfn.IFNA(VLOOKUP(A403,'TripleEMA Strategy'!$A$2:$B$1000,2,FALSE),0)</f>
        <v>47828.54</v>
      </c>
      <c r="F403" s="66">
        <f>_xlfn.IFNA(VLOOKUP(A403,'TXFN0001 Strategy'!$A$1:$B$1000,2,FALSE),0)</f>
        <v>0</v>
      </c>
      <c r="G403" s="40">
        <f t="shared" si="12"/>
        <v>9565.7080000000005</v>
      </c>
      <c r="H403" s="2">
        <f>VLOOKUP($A403,級距!$A:$K,9,FALSE)</f>
        <v>4</v>
      </c>
      <c r="I403" s="2">
        <f>VLOOKUP($A403,級距!$A:$K,10,FALSE)</f>
        <v>3</v>
      </c>
      <c r="J403" s="2">
        <f>VLOOKUP($A403,級距!$A:$K,11,FALSE)</f>
        <v>2</v>
      </c>
      <c r="K403" s="17">
        <f t="shared" si="13"/>
        <v>2</v>
      </c>
    </row>
    <row r="404" spans="1:11" x14ac:dyDescent="0.25">
      <c r="A404" s="32" t="s">
        <v>376</v>
      </c>
      <c r="B404" s="31">
        <f>_xlfn.IFNA(VLOOKUP(A404,'Trend Strategy'!$A$1:$B$1000,2,FALSE),0)</f>
        <v>0</v>
      </c>
      <c r="C404" s="31">
        <f>_xlfn.IFNA(VLOOKUP(A404,'ADX Strategy'!$A$2:$B$1000,2,FALSE),0)</f>
        <v>43923.39</v>
      </c>
      <c r="D404" s="31">
        <f>_xlfn.IFNA(VLOOKUP(A404,'TXFN0002 Strategy'!$A$2:$B$1000,2,FALSE),0)</f>
        <v>0</v>
      </c>
      <c r="E404" s="66">
        <f>_xlfn.IFNA(VLOOKUP(A404,'TripleEMA Strategy'!$A$2:$B$1000,2,FALSE),0)</f>
        <v>123366.72</v>
      </c>
      <c r="F404" s="66">
        <f>_xlfn.IFNA(VLOOKUP(A404,'TXFN0001 Strategy'!$A$1:$B$1000,2,FALSE),0)</f>
        <v>0</v>
      </c>
      <c r="G404" s="40">
        <f t="shared" si="12"/>
        <v>33458.021999999997</v>
      </c>
      <c r="H404" s="2">
        <f>VLOOKUP($A404,級距!$A:$K,9,FALSE)</f>
        <v>5</v>
      </c>
      <c r="I404" s="2">
        <f>VLOOKUP($A404,級距!$A:$K,10,FALSE)</f>
        <v>9</v>
      </c>
      <c r="J404" s="2">
        <f>VLOOKUP($A404,級距!$A:$K,11,FALSE)</f>
        <v>3</v>
      </c>
      <c r="K404" s="17">
        <f t="shared" si="13"/>
        <v>3</v>
      </c>
    </row>
    <row r="405" spans="1:11" x14ac:dyDescent="0.25">
      <c r="A405" s="32" t="s">
        <v>377</v>
      </c>
      <c r="B405" s="31">
        <f>_xlfn.IFNA(VLOOKUP(A405,'Trend Strategy'!$A$1:$B$1000,2,FALSE),0)</f>
        <v>148065.74</v>
      </c>
      <c r="C405" s="31">
        <f>_xlfn.IFNA(VLOOKUP(A405,'ADX Strategy'!$A$2:$B$1000,2,FALSE),0)</f>
        <v>35941.78</v>
      </c>
      <c r="D405" s="31">
        <f>_xlfn.IFNA(VLOOKUP(A405,'TXFN0002 Strategy'!$A$2:$B$1000,2,FALSE),0)</f>
        <v>145791.89000000001</v>
      </c>
      <c r="E405" s="66">
        <f>_xlfn.IFNA(VLOOKUP(A405,'TripleEMA Strategy'!$A$2:$B$1000,2,FALSE),0)</f>
        <v>412342.27</v>
      </c>
      <c r="F405" s="66">
        <f>_xlfn.IFNA(VLOOKUP(A405,'TXFN0001 Strategy'!$A$1:$B$1000,2,FALSE),0)</f>
        <v>0</v>
      </c>
      <c r="G405" s="40">
        <f t="shared" si="12"/>
        <v>148428.33600000001</v>
      </c>
      <c r="H405" s="2">
        <f>VLOOKUP($A405,級距!$A:$K,9,FALSE)</f>
        <v>8</v>
      </c>
      <c r="I405" s="2">
        <f>VLOOKUP($A405,級距!$A:$K,10,FALSE)</f>
        <v>9</v>
      </c>
      <c r="J405" s="2">
        <f>VLOOKUP($A405,級距!$A:$K,11,FALSE)</f>
        <v>4</v>
      </c>
      <c r="K405" s="17">
        <f t="shared" si="13"/>
        <v>4</v>
      </c>
    </row>
    <row r="406" spans="1:11" x14ac:dyDescent="0.25">
      <c r="A406" s="32" t="s">
        <v>378</v>
      </c>
      <c r="B406" s="31">
        <f>_xlfn.IFNA(VLOOKUP(A406,'Trend Strategy'!$A$1:$B$1000,2,FALSE),0)</f>
        <v>14561.94</v>
      </c>
      <c r="C406" s="31">
        <f>_xlfn.IFNA(VLOOKUP(A406,'ADX Strategy'!$A$2:$B$1000,2,FALSE),0)</f>
        <v>32971.370000000003</v>
      </c>
      <c r="D406" s="31">
        <f>_xlfn.IFNA(VLOOKUP(A406,'TXFN0002 Strategy'!$A$2:$B$1000,2,FALSE),0)</f>
        <v>0</v>
      </c>
      <c r="E406" s="66">
        <f>_xlfn.IFNA(VLOOKUP(A406,'TripleEMA Strategy'!$A$2:$B$1000,2,FALSE),0)</f>
        <v>-10855.25</v>
      </c>
      <c r="F406" s="66">
        <f>_xlfn.IFNA(VLOOKUP(A406,'TXFN0001 Strategy'!$A$1:$B$1000,2,FALSE),0)</f>
        <v>-71266.05</v>
      </c>
      <c r="G406" s="40">
        <f t="shared" si="12"/>
        <v>-6917.598</v>
      </c>
      <c r="H406" s="2">
        <f>VLOOKUP($A406,級距!$A:$K,9,FALSE)</f>
        <v>4</v>
      </c>
      <c r="I406" s="2">
        <f>VLOOKUP($A406,級距!$A:$K,10,FALSE)</f>
        <v>2</v>
      </c>
      <c r="J406" s="2">
        <f>VLOOKUP($A406,級距!$A:$K,11,FALSE)</f>
        <v>2</v>
      </c>
      <c r="K406" s="17">
        <f t="shared" si="13"/>
        <v>2</v>
      </c>
    </row>
    <row r="407" spans="1:11" x14ac:dyDescent="0.25">
      <c r="A407" s="32" t="s">
        <v>379</v>
      </c>
      <c r="B407" s="31">
        <f>_xlfn.IFNA(VLOOKUP(A407,'Trend Strategy'!$A$1:$B$1000,2,FALSE),0)</f>
        <v>0</v>
      </c>
      <c r="C407" s="31">
        <f>_xlfn.IFNA(VLOOKUP(A407,'ADX Strategy'!$A$2:$B$1000,2,FALSE),0)</f>
        <v>23996.78</v>
      </c>
      <c r="D407" s="31">
        <f>_xlfn.IFNA(VLOOKUP(A407,'TXFN0002 Strategy'!$A$2:$B$1000,2,FALSE),0)</f>
        <v>18000.46</v>
      </c>
      <c r="E407" s="66">
        <f>_xlfn.IFNA(VLOOKUP(A407,'TripleEMA Strategy'!$A$2:$B$1000,2,FALSE),0)</f>
        <v>22199.02</v>
      </c>
      <c r="F407" s="66">
        <f>_xlfn.IFNA(VLOOKUP(A407,'TXFN0001 Strategy'!$A$1:$B$1000,2,FALSE),0)</f>
        <v>42800.7</v>
      </c>
      <c r="G407" s="40">
        <f t="shared" si="12"/>
        <v>21399.392</v>
      </c>
      <c r="H407" s="2">
        <f>VLOOKUP($A407,級距!$A:$K,9,FALSE)</f>
        <v>5</v>
      </c>
      <c r="I407" s="2">
        <f>VLOOKUP($A407,級距!$A:$K,10,FALSE)</f>
        <v>9</v>
      </c>
      <c r="J407" s="2">
        <f>VLOOKUP($A407,級距!$A:$K,11,FALSE)</f>
        <v>3</v>
      </c>
      <c r="K407" s="17">
        <f t="shared" si="13"/>
        <v>3</v>
      </c>
    </row>
    <row r="408" spans="1:11" x14ac:dyDescent="0.25">
      <c r="A408" s="32" t="s">
        <v>380</v>
      </c>
      <c r="B408" s="31">
        <f>_xlfn.IFNA(VLOOKUP(A408,'Trend Strategy'!$A$1:$B$1000,2,FALSE),0)</f>
        <v>0</v>
      </c>
      <c r="C408" s="31">
        <f>_xlfn.IFNA(VLOOKUP(A408,'ADX Strategy'!$A$2:$B$1000,2,FALSE),0)</f>
        <v>46403.98</v>
      </c>
      <c r="D408" s="31">
        <f>_xlfn.IFNA(VLOOKUP(A408,'TXFN0002 Strategy'!$A$2:$B$1000,2,FALSE),0)</f>
        <v>0</v>
      </c>
      <c r="E408" s="66">
        <f>_xlfn.IFNA(VLOOKUP(A408,'TripleEMA Strategy'!$A$2:$B$1000,2,FALSE),0)</f>
        <v>103173.26</v>
      </c>
      <c r="F408" s="66">
        <f>_xlfn.IFNA(VLOOKUP(A408,'TXFN0001 Strategy'!$A$1:$B$1000,2,FALSE),0)</f>
        <v>-43594.26</v>
      </c>
      <c r="G408" s="40">
        <f t="shared" si="12"/>
        <v>21196.595999999998</v>
      </c>
      <c r="H408" s="2">
        <f>VLOOKUP($A408,級距!$A:$K,9,FALSE)</f>
        <v>7</v>
      </c>
      <c r="I408" s="2">
        <f>VLOOKUP($A408,級距!$A:$K,10,FALSE)</f>
        <v>3</v>
      </c>
      <c r="J408" s="2">
        <f>VLOOKUP($A408,級距!$A:$K,11,FALSE)</f>
        <v>1</v>
      </c>
      <c r="K408" s="17">
        <f t="shared" si="13"/>
        <v>1</v>
      </c>
    </row>
    <row r="409" spans="1:11" x14ac:dyDescent="0.25">
      <c r="A409" s="32" t="s">
        <v>381</v>
      </c>
      <c r="B409" s="31">
        <f>_xlfn.IFNA(VLOOKUP(A409,'Trend Strategy'!$A$1:$B$1000,2,FALSE),0)</f>
        <v>71209.440000000002</v>
      </c>
      <c r="C409" s="31">
        <f>_xlfn.IFNA(VLOOKUP(A409,'ADX Strategy'!$A$2:$B$1000,2,FALSE),0)</f>
        <v>-25185.22</v>
      </c>
      <c r="D409" s="31">
        <f>_xlfn.IFNA(VLOOKUP(A409,'TXFN0002 Strategy'!$A$2:$B$1000,2,FALSE),0)</f>
        <v>12618.09</v>
      </c>
      <c r="E409" s="66">
        <f>_xlfn.IFNA(VLOOKUP(A409,'TripleEMA Strategy'!$A$2:$B$1000,2,FALSE),0)</f>
        <v>18602.900000000001</v>
      </c>
      <c r="F409" s="66">
        <f>_xlfn.IFNA(VLOOKUP(A409,'TXFN0001 Strategy'!$A$1:$B$1000,2,FALSE),0)</f>
        <v>79425.55</v>
      </c>
      <c r="G409" s="40">
        <f t="shared" si="12"/>
        <v>31334.152000000002</v>
      </c>
      <c r="H409" s="2">
        <f>VLOOKUP($A409,級距!$A:$K,9,FALSE)</f>
        <v>7</v>
      </c>
      <c r="I409" s="2">
        <f>VLOOKUP($A409,級距!$A:$K,10,FALSE)</f>
        <v>6</v>
      </c>
      <c r="J409" s="2">
        <f>VLOOKUP($A409,級距!$A:$K,11,FALSE)</f>
        <v>1</v>
      </c>
      <c r="K409" s="17">
        <f t="shared" si="13"/>
        <v>1</v>
      </c>
    </row>
    <row r="410" spans="1:11" x14ac:dyDescent="0.25">
      <c r="A410" s="32" t="s">
        <v>382</v>
      </c>
      <c r="B410" s="31">
        <f>_xlfn.IFNA(VLOOKUP(A410,'Trend Strategy'!$A$1:$B$1000,2,FALSE),0)</f>
        <v>-5646.05</v>
      </c>
      <c r="C410" s="31">
        <f>_xlfn.IFNA(VLOOKUP(A410,'ADX Strategy'!$A$2:$B$1000,2,FALSE),0)</f>
        <v>5364.74</v>
      </c>
      <c r="D410" s="31">
        <f>_xlfn.IFNA(VLOOKUP(A410,'TXFN0002 Strategy'!$A$2:$B$1000,2,FALSE),0)</f>
        <v>0</v>
      </c>
      <c r="E410" s="66">
        <f>_xlfn.IFNA(VLOOKUP(A410,'TripleEMA Strategy'!$A$2:$B$1000,2,FALSE),0)</f>
        <v>-12038.21</v>
      </c>
      <c r="F410" s="66">
        <f>_xlfn.IFNA(VLOOKUP(A410,'TXFN0001 Strategy'!$A$1:$B$1000,2,FALSE),0)</f>
        <v>0</v>
      </c>
      <c r="G410" s="40">
        <f t="shared" si="12"/>
        <v>-2463.904</v>
      </c>
      <c r="H410" s="2">
        <f>VLOOKUP($A410,級距!$A:$K,9,FALSE)</f>
        <v>1</v>
      </c>
      <c r="I410" s="2">
        <f>VLOOKUP($A410,級距!$A:$K,10,FALSE)</f>
        <v>9</v>
      </c>
      <c r="J410" s="2">
        <f>VLOOKUP($A410,級距!$A:$K,11,FALSE)</f>
        <v>3</v>
      </c>
      <c r="K410" s="17">
        <f t="shared" si="13"/>
        <v>3</v>
      </c>
    </row>
    <row r="411" spans="1:11" x14ac:dyDescent="0.25">
      <c r="A411" s="32" t="s">
        <v>383</v>
      </c>
      <c r="B411" s="31">
        <f>_xlfn.IFNA(VLOOKUP(A411,'Trend Strategy'!$A$1:$B$1000,2,FALSE),0)</f>
        <v>0</v>
      </c>
      <c r="C411" s="31">
        <f>_xlfn.IFNA(VLOOKUP(A411,'ADX Strategy'!$A$2:$B$1000,2,FALSE),0)</f>
        <v>-3063.19</v>
      </c>
      <c r="D411" s="31">
        <f>_xlfn.IFNA(VLOOKUP(A411,'TXFN0002 Strategy'!$A$2:$B$1000,2,FALSE),0)</f>
        <v>0</v>
      </c>
      <c r="E411" s="66">
        <f>_xlfn.IFNA(VLOOKUP(A411,'TripleEMA Strategy'!$A$2:$B$1000,2,FALSE),0)</f>
        <v>-13328.4</v>
      </c>
      <c r="F411" s="66">
        <f>_xlfn.IFNA(VLOOKUP(A411,'TXFN0001 Strategy'!$A$1:$B$1000,2,FALSE),0)</f>
        <v>-22652.98</v>
      </c>
      <c r="G411" s="40">
        <f t="shared" si="12"/>
        <v>-7808.9139999999998</v>
      </c>
      <c r="H411" s="2">
        <f>VLOOKUP($A411,級距!$A:$K,9,FALSE)</f>
        <v>1</v>
      </c>
      <c r="I411" s="2">
        <f>VLOOKUP($A411,級距!$A:$K,10,FALSE)</f>
        <v>7</v>
      </c>
      <c r="J411" s="2">
        <f>VLOOKUP($A411,級距!$A:$K,11,FALSE)</f>
        <v>3</v>
      </c>
      <c r="K411" s="17">
        <f t="shared" si="13"/>
        <v>3</v>
      </c>
    </row>
    <row r="412" spans="1:11" x14ac:dyDescent="0.25">
      <c r="A412" s="32" t="s">
        <v>384</v>
      </c>
      <c r="B412" s="31">
        <f>_xlfn.IFNA(VLOOKUP(A412,'Trend Strategy'!$A$1:$B$1000,2,FALSE),0)</f>
        <v>-37749.79</v>
      </c>
      <c r="C412" s="31">
        <f>_xlfn.IFNA(VLOOKUP(A412,'ADX Strategy'!$A$2:$B$1000,2,FALSE),0)</f>
        <v>-103413.6</v>
      </c>
      <c r="D412" s="31">
        <f>_xlfn.IFNA(VLOOKUP(A412,'TXFN0002 Strategy'!$A$2:$B$1000,2,FALSE),0)</f>
        <v>-19698.099999999999</v>
      </c>
      <c r="E412" s="66">
        <f>_xlfn.IFNA(VLOOKUP(A412,'TripleEMA Strategy'!$A$2:$B$1000,2,FALSE),0)</f>
        <v>0</v>
      </c>
      <c r="F412" s="66">
        <f>_xlfn.IFNA(VLOOKUP(A412,'TXFN0001 Strategy'!$A$1:$B$1000,2,FALSE),0)</f>
        <v>-9243.34</v>
      </c>
      <c r="G412" s="40">
        <f t="shared" si="12"/>
        <v>-34020.966</v>
      </c>
      <c r="H412" s="2">
        <f>VLOOKUP($A412,級距!$A:$K,9,FALSE)</f>
        <v>2</v>
      </c>
      <c r="I412" s="2">
        <f>VLOOKUP($A412,級距!$A:$K,10,FALSE)</f>
        <v>3</v>
      </c>
      <c r="J412" s="2">
        <f>VLOOKUP($A412,級距!$A:$K,11,FALSE)</f>
        <v>2</v>
      </c>
      <c r="K412" s="17">
        <f t="shared" si="13"/>
        <v>2</v>
      </c>
    </row>
    <row r="413" spans="1:11" x14ac:dyDescent="0.25">
      <c r="A413" s="32" t="s">
        <v>385</v>
      </c>
      <c r="B413" s="31">
        <f>_xlfn.IFNA(VLOOKUP(A413,'Trend Strategy'!$A$1:$B$1000,2,FALSE),0)</f>
        <v>-7272.8</v>
      </c>
      <c r="C413" s="31">
        <f>_xlfn.IFNA(VLOOKUP(A413,'ADX Strategy'!$A$2:$B$1000,2,FALSE),0)</f>
        <v>572.23</v>
      </c>
      <c r="D413" s="31">
        <f>_xlfn.IFNA(VLOOKUP(A413,'TXFN0002 Strategy'!$A$2:$B$1000,2,FALSE),0)</f>
        <v>-34304.6</v>
      </c>
      <c r="E413" s="66">
        <f>_xlfn.IFNA(VLOOKUP(A413,'TripleEMA Strategy'!$A$2:$B$1000,2,FALSE),0)</f>
        <v>63451.87</v>
      </c>
      <c r="F413" s="66">
        <f>_xlfn.IFNA(VLOOKUP(A413,'TXFN0001 Strategy'!$A$1:$B$1000,2,FALSE),0)</f>
        <v>-15619.18</v>
      </c>
      <c r="G413" s="40">
        <f t="shared" si="12"/>
        <v>1365.5040000000008</v>
      </c>
      <c r="H413" s="2">
        <f>VLOOKUP($A413,級距!$A:$K,9,FALSE)</f>
        <v>4</v>
      </c>
      <c r="I413" s="2">
        <f>VLOOKUP($A413,級距!$A:$K,10,FALSE)</f>
        <v>7</v>
      </c>
      <c r="J413" s="2">
        <f>VLOOKUP($A413,級距!$A:$K,11,FALSE)</f>
        <v>3</v>
      </c>
      <c r="K413" s="17">
        <f t="shared" si="13"/>
        <v>3</v>
      </c>
    </row>
    <row r="414" spans="1:11" x14ac:dyDescent="0.25">
      <c r="A414" s="32" t="s">
        <v>386</v>
      </c>
      <c r="B414" s="31">
        <f>_xlfn.IFNA(VLOOKUP(A414,'Trend Strategy'!$A$1:$B$1000,2,FALSE),0)</f>
        <v>-4813.8900000000003</v>
      </c>
      <c r="C414" s="31">
        <f>_xlfn.IFNA(VLOOKUP(A414,'ADX Strategy'!$A$2:$B$1000,2,FALSE),0)</f>
        <v>0</v>
      </c>
      <c r="D414" s="31">
        <f>_xlfn.IFNA(VLOOKUP(A414,'TXFN0002 Strategy'!$A$2:$B$1000,2,FALSE),0)</f>
        <v>0</v>
      </c>
      <c r="E414" s="66">
        <f>_xlfn.IFNA(VLOOKUP(A414,'TripleEMA Strategy'!$A$2:$B$1000,2,FALSE),0)</f>
        <v>-16810.990000000002</v>
      </c>
      <c r="F414" s="66">
        <f>_xlfn.IFNA(VLOOKUP(A414,'TXFN0001 Strategy'!$A$1:$B$1000,2,FALSE),0)</f>
        <v>-2418.44</v>
      </c>
      <c r="G414" s="40">
        <f t="shared" si="12"/>
        <v>-4808.6639999999998</v>
      </c>
      <c r="H414" s="2">
        <f>VLOOKUP($A414,級距!$A:$K,9,FALSE)</f>
        <v>1</v>
      </c>
      <c r="I414" s="2">
        <f>VLOOKUP($A414,級距!$A:$K,10,FALSE)</f>
        <v>2</v>
      </c>
      <c r="J414" s="2">
        <f>VLOOKUP($A414,級距!$A:$K,11,FALSE)</f>
        <v>2</v>
      </c>
      <c r="K414" s="17">
        <f t="shared" si="13"/>
        <v>2</v>
      </c>
    </row>
    <row r="415" spans="1:11" x14ac:dyDescent="0.25">
      <c r="A415" s="32" t="s">
        <v>387</v>
      </c>
      <c r="B415" s="31">
        <f>_xlfn.IFNA(VLOOKUP(A415,'Trend Strategy'!$A$1:$B$1000,2,FALSE),0)</f>
        <v>2359.84</v>
      </c>
      <c r="C415" s="31">
        <f>_xlfn.IFNA(VLOOKUP(A415,'ADX Strategy'!$A$2:$B$1000,2,FALSE),0)</f>
        <v>0</v>
      </c>
      <c r="D415" s="31">
        <f>_xlfn.IFNA(VLOOKUP(A415,'TXFN0002 Strategy'!$A$2:$B$1000,2,FALSE),0)</f>
        <v>0</v>
      </c>
      <c r="E415" s="66">
        <f>_xlfn.IFNA(VLOOKUP(A415,'TripleEMA Strategy'!$A$2:$B$1000,2,FALSE),0)</f>
        <v>-7217.18</v>
      </c>
      <c r="F415" s="66">
        <f>_xlfn.IFNA(VLOOKUP(A415,'TXFN0001 Strategy'!$A$1:$B$1000,2,FALSE),0)</f>
        <v>0</v>
      </c>
      <c r="G415" s="40">
        <f t="shared" si="12"/>
        <v>-971.46800000000007</v>
      </c>
      <c r="H415" s="2">
        <f>VLOOKUP($A415,級距!$A:$K,9,FALSE)</f>
        <v>3</v>
      </c>
      <c r="I415" s="2">
        <f>VLOOKUP($A415,級距!$A:$K,10,FALSE)</f>
        <v>4</v>
      </c>
      <c r="J415" s="2">
        <f>VLOOKUP($A415,級距!$A:$K,11,FALSE)</f>
        <v>2</v>
      </c>
      <c r="K415" s="17">
        <f t="shared" si="13"/>
        <v>2</v>
      </c>
    </row>
    <row r="416" spans="1:11" x14ac:dyDescent="0.25">
      <c r="A416" s="32" t="s">
        <v>388</v>
      </c>
      <c r="B416" s="31">
        <f>_xlfn.IFNA(VLOOKUP(A416,'Trend Strategy'!$A$1:$B$1000,2,FALSE),0)</f>
        <v>0</v>
      </c>
      <c r="C416" s="31">
        <f>_xlfn.IFNA(VLOOKUP(A416,'ADX Strategy'!$A$2:$B$1000,2,FALSE),0)</f>
        <v>43183.39</v>
      </c>
      <c r="D416" s="31">
        <f>_xlfn.IFNA(VLOOKUP(A416,'TXFN0002 Strategy'!$A$2:$B$1000,2,FALSE),0)</f>
        <v>0</v>
      </c>
      <c r="E416" s="66">
        <f>_xlfn.IFNA(VLOOKUP(A416,'TripleEMA Strategy'!$A$2:$B$1000,2,FALSE),0)</f>
        <v>27969.18</v>
      </c>
      <c r="F416" s="66">
        <f>_xlfn.IFNA(VLOOKUP(A416,'TXFN0001 Strategy'!$A$1:$B$1000,2,FALSE),0)</f>
        <v>0</v>
      </c>
      <c r="G416" s="40">
        <f t="shared" si="12"/>
        <v>14230.514000000001</v>
      </c>
      <c r="H416" s="2">
        <f>VLOOKUP($A416,級距!$A:$K,9,FALSE)</f>
        <v>4</v>
      </c>
      <c r="I416" s="2">
        <f>VLOOKUP($A416,級距!$A:$K,10,FALSE)</f>
        <v>8</v>
      </c>
      <c r="J416" s="2">
        <f>VLOOKUP($A416,級距!$A:$K,11,FALSE)</f>
        <v>3</v>
      </c>
      <c r="K416" s="17">
        <f t="shared" si="13"/>
        <v>3</v>
      </c>
    </row>
    <row r="417" spans="1:11" x14ac:dyDescent="0.25">
      <c r="A417" s="32" t="s">
        <v>389</v>
      </c>
      <c r="B417" s="31">
        <f>_xlfn.IFNA(VLOOKUP(A417,'Trend Strategy'!$A$1:$B$1000,2,FALSE),0)</f>
        <v>-26485.47</v>
      </c>
      <c r="C417" s="31">
        <f>_xlfn.IFNA(VLOOKUP(A417,'ADX Strategy'!$A$2:$B$1000,2,FALSE),0)</f>
        <v>0</v>
      </c>
      <c r="D417" s="31">
        <f>_xlfn.IFNA(VLOOKUP(A417,'TXFN0002 Strategy'!$A$2:$B$1000,2,FALSE),0)</f>
        <v>-60625.46</v>
      </c>
      <c r="E417" s="66">
        <f>_xlfn.IFNA(VLOOKUP(A417,'TripleEMA Strategy'!$A$2:$B$1000,2,FALSE),0)</f>
        <v>-55858.92</v>
      </c>
      <c r="F417" s="66">
        <f>_xlfn.IFNA(VLOOKUP(A417,'TXFN0001 Strategy'!$A$1:$B$1000,2,FALSE),0)</f>
        <v>-8419.3799999999992</v>
      </c>
      <c r="G417" s="40">
        <f t="shared" si="12"/>
        <v>-30277.845999999998</v>
      </c>
      <c r="H417" s="2">
        <f>VLOOKUP($A417,級距!$A:$K,9,FALSE)</f>
        <v>3</v>
      </c>
      <c r="I417" s="2">
        <f>VLOOKUP($A417,級距!$A:$K,10,FALSE)</f>
        <v>7</v>
      </c>
      <c r="J417" s="2">
        <f>VLOOKUP($A417,級距!$A:$K,11,FALSE)</f>
        <v>3</v>
      </c>
      <c r="K417" s="17">
        <f t="shared" si="13"/>
        <v>3</v>
      </c>
    </row>
    <row r="418" spans="1:11" x14ac:dyDescent="0.25">
      <c r="A418" s="32" t="s">
        <v>390</v>
      </c>
      <c r="B418" s="31">
        <f>_xlfn.IFNA(VLOOKUP(A418,'Trend Strategy'!$A$1:$B$1000,2,FALSE),0)</f>
        <v>0</v>
      </c>
      <c r="C418" s="31">
        <f>_xlfn.IFNA(VLOOKUP(A418,'ADX Strategy'!$A$2:$B$1000,2,FALSE),0)</f>
        <v>-13237.06</v>
      </c>
      <c r="D418" s="31">
        <f>_xlfn.IFNA(VLOOKUP(A418,'TXFN0002 Strategy'!$A$2:$B$1000,2,FALSE),0)</f>
        <v>0</v>
      </c>
      <c r="E418" s="66">
        <f>_xlfn.IFNA(VLOOKUP(A418,'TripleEMA Strategy'!$A$2:$B$1000,2,FALSE),0)</f>
        <v>0</v>
      </c>
      <c r="F418" s="66">
        <f>_xlfn.IFNA(VLOOKUP(A418,'TXFN0001 Strategy'!$A$1:$B$1000,2,FALSE),0)</f>
        <v>0</v>
      </c>
      <c r="G418" s="40">
        <f t="shared" si="12"/>
        <v>-2647.4119999999998</v>
      </c>
      <c r="H418" s="2">
        <f>VLOOKUP($A418,級距!$A:$K,9,FALSE)</f>
        <v>3</v>
      </c>
      <c r="I418" s="2">
        <f>VLOOKUP($A418,級距!$A:$K,10,FALSE)</f>
        <v>8</v>
      </c>
      <c r="J418" s="2">
        <f>VLOOKUP($A418,級距!$A:$K,11,FALSE)</f>
        <v>3</v>
      </c>
      <c r="K418" s="17">
        <f t="shared" si="13"/>
        <v>3</v>
      </c>
    </row>
    <row r="419" spans="1:11" x14ac:dyDescent="0.25">
      <c r="A419" s="32" t="s">
        <v>391</v>
      </c>
      <c r="B419" s="31">
        <f>_xlfn.IFNA(VLOOKUP(A419,'Trend Strategy'!$A$1:$B$1000,2,FALSE),0)</f>
        <v>-14493.18</v>
      </c>
      <c r="C419" s="31">
        <f>_xlfn.IFNA(VLOOKUP(A419,'ADX Strategy'!$A$2:$B$1000,2,FALSE),0)</f>
        <v>-22872.91</v>
      </c>
      <c r="D419" s="31">
        <f>_xlfn.IFNA(VLOOKUP(A419,'TXFN0002 Strategy'!$A$2:$B$1000,2,FALSE),0)</f>
        <v>0</v>
      </c>
      <c r="E419" s="66">
        <f>_xlfn.IFNA(VLOOKUP(A419,'TripleEMA Strategy'!$A$2:$B$1000,2,FALSE),0)</f>
        <v>-24073.63</v>
      </c>
      <c r="F419" s="66">
        <f>_xlfn.IFNA(VLOOKUP(A419,'TXFN0001 Strategy'!$A$1:$B$1000,2,FALSE),0)</f>
        <v>0</v>
      </c>
      <c r="G419" s="40">
        <f t="shared" si="12"/>
        <v>-12287.944</v>
      </c>
      <c r="H419" s="2">
        <f>VLOOKUP($A419,級距!$A:$K,9,FALSE)</f>
        <v>1</v>
      </c>
      <c r="I419" s="2">
        <f>VLOOKUP($A419,級距!$A:$K,10,FALSE)</f>
        <v>4</v>
      </c>
      <c r="J419" s="2">
        <f>VLOOKUP($A419,級距!$A:$K,11,FALSE)</f>
        <v>2</v>
      </c>
      <c r="K419" s="17">
        <f t="shared" si="13"/>
        <v>2</v>
      </c>
    </row>
    <row r="420" spans="1:11" x14ac:dyDescent="0.25">
      <c r="A420" s="32" t="s">
        <v>392</v>
      </c>
      <c r="B420" s="31">
        <f>_xlfn.IFNA(VLOOKUP(A420,'Trend Strategy'!$A$1:$B$1000,2,FALSE),0)</f>
        <v>-3309.5</v>
      </c>
      <c r="C420" s="31">
        <f>_xlfn.IFNA(VLOOKUP(A420,'ADX Strategy'!$A$2:$B$1000,2,FALSE),0)</f>
        <v>0</v>
      </c>
      <c r="D420" s="31">
        <f>_xlfn.IFNA(VLOOKUP(A420,'TXFN0002 Strategy'!$A$2:$B$1000,2,FALSE),0)</f>
        <v>0</v>
      </c>
      <c r="E420" s="66">
        <f>_xlfn.IFNA(VLOOKUP(A420,'TripleEMA Strategy'!$A$2:$B$1000,2,FALSE),0)</f>
        <v>0</v>
      </c>
      <c r="F420" s="66">
        <f>_xlfn.IFNA(VLOOKUP(A420,'TXFN0001 Strategy'!$A$1:$B$1000,2,FALSE),0)</f>
        <v>0</v>
      </c>
      <c r="G420" s="40">
        <f t="shared" si="12"/>
        <v>-661.9</v>
      </c>
      <c r="H420" s="2">
        <f>VLOOKUP($A420,級距!$A:$K,9,FALSE)</f>
        <v>1</v>
      </c>
      <c r="I420" s="2">
        <f>VLOOKUP($A420,級距!$A:$K,10,FALSE)</f>
        <v>5</v>
      </c>
      <c r="J420" s="2">
        <f>VLOOKUP($A420,級距!$A:$K,11,FALSE)</f>
        <v>2</v>
      </c>
      <c r="K420" s="17">
        <f t="shared" si="13"/>
        <v>2</v>
      </c>
    </row>
    <row r="421" spans="1:11" x14ac:dyDescent="0.25">
      <c r="A421" s="32" t="s">
        <v>393</v>
      </c>
      <c r="B421" s="31">
        <f>_xlfn.IFNA(VLOOKUP(A421,'Trend Strategy'!$A$1:$B$1000,2,FALSE),0)</f>
        <v>0</v>
      </c>
      <c r="C421" s="31">
        <f>_xlfn.IFNA(VLOOKUP(A421,'ADX Strategy'!$A$2:$B$1000,2,FALSE),0)</f>
        <v>-86569.15</v>
      </c>
      <c r="D421" s="31">
        <f>_xlfn.IFNA(VLOOKUP(A421,'TXFN0002 Strategy'!$A$2:$B$1000,2,FALSE),0)</f>
        <v>0</v>
      </c>
      <c r="E421" s="66">
        <f>_xlfn.IFNA(VLOOKUP(A421,'TripleEMA Strategy'!$A$2:$B$1000,2,FALSE),0)</f>
        <v>-29487.96</v>
      </c>
      <c r="F421" s="66">
        <f>_xlfn.IFNA(VLOOKUP(A421,'TXFN0001 Strategy'!$A$1:$B$1000,2,FALSE),0)</f>
        <v>41486.660000000003</v>
      </c>
      <c r="G421" s="40">
        <f t="shared" si="12"/>
        <v>-14914.089999999997</v>
      </c>
      <c r="H421" s="2">
        <f>VLOOKUP($A421,級距!$A:$K,9,FALSE)</f>
        <v>3</v>
      </c>
      <c r="I421" s="2">
        <f>VLOOKUP($A421,級距!$A:$K,10,FALSE)</f>
        <v>5</v>
      </c>
      <c r="J421" s="2">
        <f>VLOOKUP($A421,級距!$A:$K,11,FALSE)</f>
        <v>2</v>
      </c>
      <c r="K421" s="17">
        <f t="shared" si="13"/>
        <v>2</v>
      </c>
    </row>
    <row r="422" spans="1:11" x14ac:dyDescent="0.25">
      <c r="A422" s="32" t="s">
        <v>394</v>
      </c>
      <c r="B422" s="31">
        <f>_xlfn.IFNA(VLOOKUP(A422,'Trend Strategy'!$A$1:$B$1000,2,FALSE),0)</f>
        <v>0</v>
      </c>
      <c r="C422" s="31">
        <f>_xlfn.IFNA(VLOOKUP(A422,'ADX Strategy'!$A$2:$B$1000,2,FALSE),0)</f>
        <v>0</v>
      </c>
      <c r="D422" s="31">
        <f>_xlfn.IFNA(VLOOKUP(A422,'TXFN0002 Strategy'!$A$2:$B$1000,2,FALSE),0)</f>
        <v>0</v>
      </c>
      <c r="E422" s="66">
        <f>_xlfn.IFNA(VLOOKUP(A422,'TripleEMA Strategy'!$A$2:$B$1000,2,FALSE),0)</f>
        <v>35804.639999999999</v>
      </c>
      <c r="F422" s="66">
        <f>_xlfn.IFNA(VLOOKUP(A422,'TXFN0001 Strategy'!$A$1:$B$1000,2,FALSE),0)</f>
        <v>-20520.88</v>
      </c>
      <c r="G422" s="40">
        <f t="shared" si="12"/>
        <v>3056.7519999999995</v>
      </c>
      <c r="H422" s="2">
        <f>VLOOKUP($A422,級距!$A:$K,9,FALSE)</f>
        <v>2</v>
      </c>
      <c r="I422" s="2">
        <f>VLOOKUP($A422,級距!$A:$K,10,FALSE)</f>
        <v>2</v>
      </c>
      <c r="J422" s="2">
        <f>VLOOKUP($A422,級距!$A:$K,11,FALSE)</f>
        <v>2</v>
      </c>
      <c r="K422" s="17">
        <f t="shared" si="13"/>
        <v>2</v>
      </c>
    </row>
    <row r="423" spans="1:11" x14ac:dyDescent="0.25">
      <c r="A423" s="32" t="s">
        <v>395</v>
      </c>
      <c r="B423" s="31">
        <f>_xlfn.IFNA(VLOOKUP(A423,'Trend Strategy'!$A$1:$B$1000,2,FALSE),0)</f>
        <v>-42049.15</v>
      </c>
      <c r="C423" s="31">
        <f>_xlfn.IFNA(VLOOKUP(A423,'ADX Strategy'!$A$2:$B$1000,2,FALSE),0)</f>
        <v>-33161.019999999997</v>
      </c>
      <c r="D423" s="31">
        <f>_xlfn.IFNA(VLOOKUP(A423,'TXFN0002 Strategy'!$A$2:$B$1000,2,FALSE),0)</f>
        <v>-5485.8</v>
      </c>
      <c r="E423" s="66">
        <f>_xlfn.IFNA(VLOOKUP(A423,'TripleEMA Strategy'!$A$2:$B$1000,2,FALSE),0)</f>
        <v>-24682.06</v>
      </c>
      <c r="F423" s="66">
        <f>_xlfn.IFNA(VLOOKUP(A423,'TXFN0001 Strategy'!$A$1:$B$1000,2,FALSE),0)</f>
        <v>0</v>
      </c>
      <c r="G423" s="40">
        <f t="shared" si="12"/>
        <v>-21075.606</v>
      </c>
      <c r="H423" s="2">
        <f>VLOOKUP($A423,級距!$A:$K,9,FALSE)</f>
        <v>3</v>
      </c>
      <c r="I423" s="2">
        <f>VLOOKUP($A423,級距!$A:$K,10,FALSE)</f>
        <v>8</v>
      </c>
      <c r="J423" s="2">
        <f>VLOOKUP($A423,級距!$A:$K,11,FALSE)</f>
        <v>3</v>
      </c>
      <c r="K423" s="17">
        <f t="shared" si="13"/>
        <v>3</v>
      </c>
    </row>
    <row r="424" spans="1:11" x14ac:dyDescent="0.25">
      <c r="A424" s="32" t="s">
        <v>396</v>
      </c>
      <c r="B424" s="31">
        <f>_xlfn.IFNA(VLOOKUP(A424,'Trend Strategy'!$A$1:$B$1000,2,FALSE),0)</f>
        <v>-9036.9599999999991</v>
      </c>
      <c r="C424" s="31">
        <f>_xlfn.IFNA(VLOOKUP(A424,'ADX Strategy'!$A$2:$B$1000,2,FALSE),0)</f>
        <v>0</v>
      </c>
      <c r="D424" s="31">
        <f>_xlfn.IFNA(VLOOKUP(A424,'TXFN0002 Strategy'!$A$2:$B$1000,2,FALSE),0)</f>
        <v>-36727.870000000003</v>
      </c>
      <c r="E424" s="66">
        <f>_xlfn.IFNA(VLOOKUP(A424,'TripleEMA Strategy'!$A$2:$B$1000,2,FALSE),0)</f>
        <v>-105765.41</v>
      </c>
      <c r="F424" s="66">
        <f>_xlfn.IFNA(VLOOKUP(A424,'TXFN0001 Strategy'!$A$1:$B$1000,2,FALSE),0)</f>
        <v>-40549.08</v>
      </c>
      <c r="G424" s="40">
        <f t="shared" si="12"/>
        <v>-38415.864000000001</v>
      </c>
      <c r="H424" s="2">
        <f>VLOOKUP($A424,級距!$A:$K,9,FALSE)</f>
        <v>4</v>
      </c>
      <c r="I424" s="2">
        <f>VLOOKUP($A424,級距!$A:$K,10,FALSE)</f>
        <v>1</v>
      </c>
      <c r="J424" s="2">
        <f>VLOOKUP($A424,級距!$A:$K,11,FALSE)</f>
        <v>2</v>
      </c>
      <c r="K424" s="17">
        <f t="shared" si="13"/>
        <v>2</v>
      </c>
    </row>
    <row r="425" spans="1:11" x14ac:dyDescent="0.25">
      <c r="A425" s="32" t="s">
        <v>397</v>
      </c>
      <c r="B425" s="31">
        <f>_xlfn.IFNA(VLOOKUP(A425,'Trend Strategy'!$A$1:$B$1000,2,FALSE),0)</f>
        <v>0</v>
      </c>
      <c r="C425" s="31">
        <f>_xlfn.IFNA(VLOOKUP(A425,'ADX Strategy'!$A$2:$B$1000,2,FALSE),0)</f>
        <v>55147.82</v>
      </c>
      <c r="D425" s="31">
        <f>_xlfn.IFNA(VLOOKUP(A425,'TXFN0002 Strategy'!$A$2:$B$1000,2,FALSE),0)</f>
        <v>0</v>
      </c>
      <c r="E425" s="66">
        <f>_xlfn.IFNA(VLOOKUP(A425,'TripleEMA Strategy'!$A$2:$B$1000,2,FALSE),0)</f>
        <v>87492.91</v>
      </c>
      <c r="F425" s="66">
        <f>_xlfn.IFNA(VLOOKUP(A425,'TXFN0001 Strategy'!$A$1:$B$1000,2,FALSE),0)</f>
        <v>0</v>
      </c>
      <c r="G425" s="40">
        <f t="shared" si="12"/>
        <v>28528.146000000001</v>
      </c>
      <c r="H425" s="2">
        <f>VLOOKUP($A425,級距!$A:$K,9,FALSE)</f>
        <v>5</v>
      </c>
      <c r="I425" s="2">
        <f>VLOOKUP($A425,級距!$A:$K,10,FALSE)</f>
        <v>9</v>
      </c>
      <c r="J425" s="2">
        <f>VLOOKUP($A425,級距!$A:$K,11,FALSE)</f>
        <v>3</v>
      </c>
      <c r="K425" s="17">
        <f t="shared" si="13"/>
        <v>3</v>
      </c>
    </row>
    <row r="426" spans="1:11" x14ac:dyDescent="0.25">
      <c r="A426" s="32" t="s">
        <v>398</v>
      </c>
      <c r="B426" s="31">
        <f>_xlfn.IFNA(VLOOKUP(A426,'Trend Strategy'!$A$1:$B$1000,2,FALSE),0)</f>
        <v>28693.5</v>
      </c>
      <c r="C426" s="31">
        <f>_xlfn.IFNA(VLOOKUP(A426,'ADX Strategy'!$A$2:$B$1000,2,FALSE),0)</f>
        <v>-93124.14</v>
      </c>
      <c r="D426" s="31">
        <f>_xlfn.IFNA(VLOOKUP(A426,'TXFN0002 Strategy'!$A$2:$B$1000,2,FALSE),0)</f>
        <v>-20439.5</v>
      </c>
      <c r="E426" s="66">
        <f>_xlfn.IFNA(VLOOKUP(A426,'TripleEMA Strategy'!$A$2:$B$1000,2,FALSE),0)</f>
        <v>5127.42</v>
      </c>
      <c r="F426" s="66">
        <f>_xlfn.IFNA(VLOOKUP(A426,'TXFN0001 Strategy'!$A$1:$B$1000,2,FALSE),0)</f>
        <v>0</v>
      </c>
      <c r="G426" s="40">
        <f t="shared" si="12"/>
        <v>-15948.544</v>
      </c>
      <c r="H426" s="2">
        <f>VLOOKUP($A426,級距!$A:$K,9,FALSE)</f>
        <v>5</v>
      </c>
      <c r="I426" s="2">
        <f>VLOOKUP($A426,級距!$A:$K,10,FALSE)</f>
        <v>4</v>
      </c>
      <c r="J426" s="2">
        <f>VLOOKUP($A426,級距!$A:$K,11,FALSE)</f>
        <v>2</v>
      </c>
      <c r="K426" s="17">
        <f t="shared" si="13"/>
        <v>2</v>
      </c>
    </row>
    <row r="427" spans="1:11" x14ac:dyDescent="0.25">
      <c r="A427" s="32" t="s">
        <v>399</v>
      </c>
      <c r="B427" s="31">
        <f>_xlfn.IFNA(VLOOKUP(A427,'Trend Strategy'!$A$1:$B$1000,2,FALSE),0)</f>
        <v>-28014.560000000001</v>
      </c>
      <c r="C427" s="31">
        <f>_xlfn.IFNA(VLOOKUP(A427,'ADX Strategy'!$A$2:$B$1000,2,FALSE),0)</f>
        <v>0</v>
      </c>
      <c r="D427" s="31">
        <f>_xlfn.IFNA(VLOOKUP(A427,'TXFN0002 Strategy'!$A$2:$B$1000,2,FALSE),0)</f>
        <v>-7235.5</v>
      </c>
      <c r="E427" s="66">
        <f>_xlfn.IFNA(VLOOKUP(A427,'TripleEMA Strategy'!$A$2:$B$1000,2,FALSE),0)</f>
        <v>147492.57999999999</v>
      </c>
      <c r="F427" s="66">
        <f>_xlfn.IFNA(VLOOKUP(A427,'TXFN0001 Strategy'!$A$1:$B$1000,2,FALSE),0)</f>
        <v>-21433.08</v>
      </c>
      <c r="G427" s="40">
        <f t="shared" si="12"/>
        <v>18161.887999999999</v>
      </c>
      <c r="H427" s="2">
        <f>VLOOKUP($A427,級距!$A:$K,9,FALSE)</f>
        <v>4</v>
      </c>
      <c r="I427" s="2">
        <f>VLOOKUP($A427,級距!$A:$K,10,FALSE)</f>
        <v>8</v>
      </c>
      <c r="J427" s="2">
        <f>VLOOKUP($A427,級距!$A:$K,11,FALSE)</f>
        <v>3</v>
      </c>
      <c r="K427" s="17">
        <f t="shared" si="13"/>
        <v>3</v>
      </c>
    </row>
    <row r="428" spans="1:11" x14ac:dyDescent="0.25">
      <c r="A428" s="32" t="s">
        <v>400</v>
      </c>
      <c r="B428" s="31">
        <f>_xlfn.IFNA(VLOOKUP(A428,'Trend Strategy'!$A$1:$B$1000,2,FALSE),0)</f>
        <v>-81646.91</v>
      </c>
      <c r="C428" s="31">
        <f>_xlfn.IFNA(VLOOKUP(A428,'ADX Strategy'!$A$2:$B$1000,2,FALSE),0)</f>
        <v>0</v>
      </c>
      <c r="D428" s="31">
        <f>_xlfn.IFNA(VLOOKUP(A428,'TXFN0002 Strategy'!$A$2:$B$1000,2,FALSE),0)</f>
        <v>-60635.11</v>
      </c>
      <c r="E428" s="66">
        <f>_xlfn.IFNA(VLOOKUP(A428,'TripleEMA Strategy'!$A$2:$B$1000,2,FALSE),0)</f>
        <v>-105664.32000000001</v>
      </c>
      <c r="F428" s="66">
        <f>_xlfn.IFNA(VLOOKUP(A428,'TXFN0001 Strategy'!$A$1:$B$1000,2,FALSE),0)</f>
        <v>-43250.75</v>
      </c>
      <c r="G428" s="40">
        <f t="shared" si="12"/>
        <v>-58239.418000000005</v>
      </c>
      <c r="H428" s="2">
        <f>VLOOKUP($A428,級距!$A:$K,9,FALSE)</f>
        <v>4</v>
      </c>
      <c r="I428" s="2">
        <f>VLOOKUP($A428,級距!$A:$K,10,FALSE)</f>
        <v>3</v>
      </c>
      <c r="J428" s="2">
        <f>VLOOKUP($A428,級距!$A:$K,11,FALSE)</f>
        <v>2</v>
      </c>
      <c r="K428" s="17">
        <f t="shared" si="13"/>
        <v>2</v>
      </c>
    </row>
    <row r="429" spans="1:11" x14ac:dyDescent="0.25">
      <c r="A429" s="32" t="s">
        <v>401</v>
      </c>
      <c r="B429" s="31">
        <f>_xlfn.IFNA(VLOOKUP(A429,'Trend Strategy'!$A$1:$B$1000,2,FALSE),0)</f>
        <v>-19210.62</v>
      </c>
      <c r="C429" s="31">
        <f>_xlfn.IFNA(VLOOKUP(A429,'ADX Strategy'!$A$2:$B$1000,2,FALSE),0)</f>
        <v>47336.38</v>
      </c>
      <c r="D429" s="31">
        <f>_xlfn.IFNA(VLOOKUP(A429,'TXFN0002 Strategy'!$A$2:$B$1000,2,FALSE),0)</f>
        <v>7736.34</v>
      </c>
      <c r="E429" s="66">
        <f>_xlfn.IFNA(VLOOKUP(A429,'TripleEMA Strategy'!$A$2:$B$1000,2,FALSE),0)</f>
        <v>-24611.06</v>
      </c>
      <c r="F429" s="66">
        <f>_xlfn.IFNA(VLOOKUP(A429,'TXFN0001 Strategy'!$A$1:$B$1000,2,FALSE),0)</f>
        <v>0</v>
      </c>
      <c r="G429" s="40">
        <f t="shared" si="12"/>
        <v>2250.2079999999996</v>
      </c>
      <c r="H429" s="2">
        <f>VLOOKUP($A429,級距!$A:$K,9,FALSE)</f>
        <v>3</v>
      </c>
      <c r="I429" s="2">
        <f>VLOOKUP($A429,級距!$A:$K,10,FALSE)</f>
        <v>6</v>
      </c>
      <c r="J429" s="2">
        <f>VLOOKUP($A429,級距!$A:$K,11,FALSE)</f>
        <v>2</v>
      </c>
      <c r="K429" s="17">
        <f t="shared" si="13"/>
        <v>2</v>
      </c>
    </row>
    <row r="430" spans="1:11" x14ac:dyDescent="0.25">
      <c r="A430" s="32" t="s">
        <v>402</v>
      </c>
      <c r="B430" s="31">
        <f>_xlfn.IFNA(VLOOKUP(A430,'Trend Strategy'!$A$1:$B$1000,2,FALSE),0)</f>
        <v>0</v>
      </c>
      <c r="C430" s="31">
        <f>_xlfn.IFNA(VLOOKUP(A430,'ADX Strategy'!$A$2:$B$1000,2,FALSE),0)</f>
        <v>0</v>
      </c>
      <c r="D430" s="31">
        <f>_xlfn.IFNA(VLOOKUP(A430,'TXFN0002 Strategy'!$A$2:$B$1000,2,FALSE),0)</f>
        <v>0</v>
      </c>
      <c r="E430" s="66">
        <f>_xlfn.IFNA(VLOOKUP(A430,'TripleEMA Strategy'!$A$2:$B$1000,2,FALSE),0)</f>
        <v>4194.84</v>
      </c>
      <c r="F430" s="66">
        <f>_xlfn.IFNA(VLOOKUP(A430,'TXFN0001 Strategy'!$A$1:$B$1000,2,FALSE),0)</f>
        <v>0</v>
      </c>
      <c r="G430" s="40">
        <f t="shared" si="12"/>
        <v>838.96800000000007</v>
      </c>
      <c r="H430" s="2">
        <f>VLOOKUP($A430,級距!$A:$K,9,FALSE)</f>
        <v>1</v>
      </c>
      <c r="I430" s="2">
        <f>VLOOKUP($A430,級距!$A:$K,10,FALSE)</f>
        <v>2</v>
      </c>
      <c r="J430" s="2">
        <f>VLOOKUP($A430,級距!$A:$K,11,FALSE)</f>
        <v>2</v>
      </c>
      <c r="K430" s="17">
        <f t="shared" si="13"/>
        <v>2</v>
      </c>
    </row>
    <row r="431" spans="1:11" x14ac:dyDescent="0.25">
      <c r="A431" s="32" t="s">
        <v>403</v>
      </c>
      <c r="B431" s="31">
        <f>_xlfn.IFNA(VLOOKUP(A431,'Trend Strategy'!$A$1:$B$1000,2,FALSE),0)</f>
        <v>-816.86</v>
      </c>
      <c r="C431" s="31">
        <f>_xlfn.IFNA(VLOOKUP(A431,'ADX Strategy'!$A$2:$B$1000,2,FALSE),0)</f>
        <v>2986.63</v>
      </c>
      <c r="D431" s="31">
        <f>_xlfn.IFNA(VLOOKUP(A431,'TXFN0002 Strategy'!$A$2:$B$1000,2,FALSE),0)</f>
        <v>0</v>
      </c>
      <c r="E431" s="66">
        <f>_xlfn.IFNA(VLOOKUP(A431,'TripleEMA Strategy'!$A$2:$B$1000,2,FALSE),0)</f>
        <v>0</v>
      </c>
      <c r="F431" s="66">
        <f>_xlfn.IFNA(VLOOKUP(A431,'TXFN0001 Strategy'!$A$1:$B$1000,2,FALSE),0)</f>
        <v>0</v>
      </c>
      <c r="G431" s="40">
        <f t="shared" si="12"/>
        <v>433.95400000000001</v>
      </c>
      <c r="H431" s="2">
        <f>VLOOKUP($A431,級距!$A:$K,9,FALSE)</f>
        <v>2</v>
      </c>
      <c r="I431" s="2">
        <f>VLOOKUP($A431,級距!$A:$K,10,FALSE)</f>
        <v>5</v>
      </c>
      <c r="J431" s="2">
        <f>VLOOKUP($A431,級距!$A:$K,11,FALSE)</f>
        <v>2</v>
      </c>
      <c r="K431" s="17">
        <f t="shared" si="13"/>
        <v>2</v>
      </c>
    </row>
    <row r="432" spans="1:11" x14ac:dyDescent="0.25">
      <c r="A432" s="32" t="s">
        <v>404</v>
      </c>
      <c r="B432" s="31">
        <f>_xlfn.IFNA(VLOOKUP(A432,'Trend Strategy'!$A$1:$B$1000,2,FALSE),0)</f>
        <v>-95164.77</v>
      </c>
      <c r="C432" s="31">
        <f>_xlfn.IFNA(VLOOKUP(A432,'ADX Strategy'!$A$2:$B$1000,2,FALSE),0)</f>
        <v>0</v>
      </c>
      <c r="D432" s="31">
        <f>_xlfn.IFNA(VLOOKUP(A432,'TXFN0002 Strategy'!$A$2:$B$1000,2,FALSE),0)</f>
        <v>6828.45</v>
      </c>
      <c r="E432" s="66">
        <f>_xlfn.IFNA(VLOOKUP(A432,'TripleEMA Strategy'!$A$2:$B$1000,2,FALSE),0)</f>
        <v>21641.66</v>
      </c>
      <c r="F432" s="66">
        <f>_xlfn.IFNA(VLOOKUP(A432,'TXFN0001 Strategy'!$A$1:$B$1000,2,FALSE),0)</f>
        <v>0</v>
      </c>
      <c r="G432" s="40">
        <f t="shared" si="12"/>
        <v>-13338.932000000001</v>
      </c>
      <c r="H432" s="2">
        <f>VLOOKUP($A432,級距!$A:$K,9,FALSE)</f>
        <v>5</v>
      </c>
      <c r="I432" s="2">
        <f>VLOOKUP($A432,級距!$A:$K,10,FALSE)</f>
        <v>7</v>
      </c>
      <c r="J432" s="2">
        <f>VLOOKUP($A432,級距!$A:$K,11,FALSE)</f>
        <v>3</v>
      </c>
      <c r="K432" s="17">
        <f t="shared" si="13"/>
        <v>3</v>
      </c>
    </row>
    <row r="433" spans="1:11" x14ac:dyDescent="0.25">
      <c r="A433" s="32" t="s">
        <v>405</v>
      </c>
      <c r="B433" s="31">
        <f>_xlfn.IFNA(VLOOKUP(A433,'Trend Strategy'!$A$1:$B$1000,2,FALSE),0)</f>
        <v>47639.25</v>
      </c>
      <c r="C433" s="31">
        <f>_xlfn.IFNA(VLOOKUP(A433,'ADX Strategy'!$A$2:$B$1000,2,FALSE),0)</f>
        <v>0</v>
      </c>
      <c r="D433" s="31">
        <f>_xlfn.IFNA(VLOOKUP(A433,'TXFN0002 Strategy'!$A$2:$B$1000,2,FALSE),0)</f>
        <v>-10782.67</v>
      </c>
      <c r="E433" s="66">
        <f>_xlfn.IFNA(VLOOKUP(A433,'TripleEMA Strategy'!$A$2:$B$1000,2,FALSE),0)</f>
        <v>0</v>
      </c>
      <c r="F433" s="66">
        <f>_xlfn.IFNA(VLOOKUP(A433,'TXFN0001 Strategy'!$A$1:$B$1000,2,FALSE),0)</f>
        <v>0</v>
      </c>
      <c r="G433" s="40">
        <f t="shared" si="12"/>
        <v>7371.3160000000007</v>
      </c>
      <c r="H433" s="2">
        <f>VLOOKUP($A433,級距!$A:$K,9,FALSE)</f>
        <v>5</v>
      </c>
      <c r="I433" s="2">
        <f>VLOOKUP($A433,級距!$A:$K,10,FALSE)</f>
        <v>4</v>
      </c>
      <c r="J433" s="2">
        <f>VLOOKUP($A433,級距!$A:$K,11,FALSE)</f>
        <v>2</v>
      </c>
      <c r="K433" s="17">
        <f t="shared" si="13"/>
        <v>2</v>
      </c>
    </row>
    <row r="434" spans="1:11" x14ac:dyDescent="0.25">
      <c r="A434" s="32" t="s">
        <v>406</v>
      </c>
      <c r="B434" s="31">
        <f>_xlfn.IFNA(VLOOKUP(A434,'Trend Strategy'!$A$1:$B$1000,2,FALSE),0)</f>
        <v>28010.98</v>
      </c>
      <c r="C434" s="31">
        <f>_xlfn.IFNA(VLOOKUP(A434,'ADX Strategy'!$A$2:$B$1000,2,FALSE),0)</f>
        <v>-75981.279999999999</v>
      </c>
      <c r="D434" s="31">
        <f>_xlfn.IFNA(VLOOKUP(A434,'TXFN0002 Strategy'!$A$2:$B$1000,2,FALSE),0)</f>
        <v>-103203.58</v>
      </c>
      <c r="E434" s="66">
        <f>_xlfn.IFNA(VLOOKUP(A434,'TripleEMA Strategy'!$A$2:$B$1000,2,FALSE),0)</f>
        <v>42607.22</v>
      </c>
      <c r="F434" s="66">
        <f>_xlfn.IFNA(VLOOKUP(A434,'TXFN0001 Strategy'!$A$1:$B$1000,2,FALSE),0)</f>
        <v>4420.01</v>
      </c>
      <c r="G434" s="40">
        <f t="shared" si="12"/>
        <v>-20829.330000000002</v>
      </c>
      <c r="H434" s="2">
        <f>VLOOKUP($A434,級距!$A:$K,9,FALSE)</f>
        <v>7</v>
      </c>
      <c r="I434" s="2">
        <f>VLOOKUP($A434,級距!$A:$K,10,FALSE)</f>
        <v>2</v>
      </c>
      <c r="J434" s="2">
        <f>VLOOKUP($A434,級距!$A:$K,11,FALSE)</f>
        <v>1</v>
      </c>
      <c r="K434" s="17">
        <f t="shared" si="13"/>
        <v>1</v>
      </c>
    </row>
    <row r="435" spans="1:11" x14ac:dyDescent="0.25">
      <c r="A435" s="32" t="s">
        <v>407</v>
      </c>
      <c r="B435" s="31">
        <f>_xlfn.IFNA(VLOOKUP(A435,'Trend Strategy'!$A$1:$B$1000,2,FALSE),0)</f>
        <v>0</v>
      </c>
      <c r="C435" s="31">
        <f>_xlfn.IFNA(VLOOKUP(A435,'ADX Strategy'!$A$2:$B$1000,2,FALSE),0)</f>
        <v>-1768.92</v>
      </c>
      <c r="D435" s="31">
        <f>_xlfn.IFNA(VLOOKUP(A435,'TXFN0002 Strategy'!$A$2:$B$1000,2,FALSE),0)</f>
        <v>0</v>
      </c>
      <c r="E435" s="66">
        <f>_xlfn.IFNA(VLOOKUP(A435,'TripleEMA Strategy'!$A$2:$B$1000,2,FALSE),0)</f>
        <v>-8956.2999999999993</v>
      </c>
      <c r="F435" s="66">
        <f>_xlfn.IFNA(VLOOKUP(A435,'TXFN0001 Strategy'!$A$1:$B$1000,2,FALSE),0)</f>
        <v>0</v>
      </c>
      <c r="G435" s="40">
        <f t="shared" si="12"/>
        <v>-2145.0439999999999</v>
      </c>
      <c r="H435" s="2">
        <f>VLOOKUP($A435,級距!$A:$K,9,FALSE)</f>
        <v>1</v>
      </c>
      <c r="I435" s="2">
        <f>VLOOKUP($A435,級距!$A:$K,10,FALSE)</f>
        <v>1</v>
      </c>
      <c r="J435" s="2">
        <f>VLOOKUP($A435,級距!$A:$K,11,FALSE)</f>
        <v>2</v>
      </c>
      <c r="K435" s="17">
        <f t="shared" si="13"/>
        <v>2</v>
      </c>
    </row>
    <row r="436" spans="1:11" x14ac:dyDescent="0.25">
      <c r="A436" s="32" t="s">
        <v>408</v>
      </c>
      <c r="B436" s="31">
        <f>_xlfn.IFNA(VLOOKUP(A436,'Trend Strategy'!$A$1:$B$1000,2,FALSE),0)</f>
        <v>71241.119999999995</v>
      </c>
      <c r="C436" s="31">
        <f>_xlfn.IFNA(VLOOKUP(A436,'ADX Strategy'!$A$2:$B$1000,2,FALSE),0)</f>
        <v>0</v>
      </c>
      <c r="D436" s="31">
        <f>_xlfn.IFNA(VLOOKUP(A436,'TXFN0002 Strategy'!$A$2:$B$1000,2,FALSE),0)</f>
        <v>41032.199999999997</v>
      </c>
      <c r="E436" s="66">
        <f>_xlfn.IFNA(VLOOKUP(A436,'TripleEMA Strategy'!$A$2:$B$1000,2,FALSE),0)</f>
        <v>148846.37</v>
      </c>
      <c r="F436" s="66">
        <f>_xlfn.IFNA(VLOOKUP(A436,'TXFN0001 Strategy'!$A$1:$B$1000,2,FALSE),0)</f>
        <v>0</v>
      </c>
      <c r="G436" s="40">
        <f t="shared" si="12"/>
        <v>52223.938000000002</v>
      </c>
      <c r="H436" s="2">
        <f>VLOOKUP($A436,級距!$A:$K,9,FALSE)</f>
        <v>7</v>
      </c>
      <c r="I436" s="2">
        <f>VLOOKUP($A436,級距!$A:$K,10,FALSE)</f>
        <v>7</v>
      </c>
      <c r="J436" s="2">
        <f>VLOOKUP($A436,級距!$A:$K,11,FALSE)</f>
        <v>4</v>
      </c>
      <c r="K436" s="17">
        <f t="shared" si="13"/>
        <v>4</v>
      </c>
    </row>
    <row r="437" spans="1:11" x14ac:dyDescent="0.25">
      <c r="A437" s="32" t="s">
        <v>409</v>
      </c>
      <c r="B437" s="31">
        <f>_xlfn.IFNA(VLOOKUP(A437,'Trend Strategy'!$A$1:$B$1000,2,FALSE),0)</f>
        <v>48242.05</v>
      </c>
      <c r="C437" s="31">
        <f>_xlfn.IFNA(VLOOKUP(A437,'ADX Strategy'!$A$2:$B$1000,2,FALSE),0)</f>
        <v>49294.51</v>
      </c>
      <c r="D437" s="31">
        <f>_xlfn.IFNA(VLOOKUP(A437,'TXFN0002 Strategy'!$A$2:$B$1000,2,FALSE),0)</f>
        <v>76644.070000000007</v>
      </c>
      <c r="E437" s="66">
        <f>_xlfn.IFNA(VLOOKUP(A437,'TripleEMA Strategy'!$A$2:$B$1000,2,FALSE),0)</f>
        <v>12741.77</v>
      </c>
      <c r="F437" s="66">
        <f>_xlfn.IFNA(VLOOKUP(A437,'TXFN0001 Strategy'!$A$1:$B$1000,2,FALSE),0)</f>
        <v>0</v>
      </c>
      <c r="G437" s="40">
        <f t="shared" si="12"/>
        <v>37384.479999999996</v>
      </c>
      <c r="H437" s="2">
        <f>VLOOKUP($A437,級距!$A:$K,9,FALSE)</f>
        <v>7</v>
      </c>
      <c r="I437" s="2">
        <f>VLOOKUP($A437,級距!$A:$K,10,FALSE)</f>
        <v>9</v>
      </c>
      <c r="J437" s="2">
        <f>VLOOKUP($A437,級距!$A:$K,11,FALSE)</f>
        <v>4</v>
      </c>
      <c r="K437" s="17">
        <f t="shared" si="13"/>
        <v>4</v>
      </c>
    </row>
    <row r="438" spans="1:11" x14ac:dyDescent="0.25">
      <c r="A438" s="32" t="s">
        <v>410</v>
      </c>
      <c r="B438" s="31">
        <f>_xlfn.IFNA(VLOOKUP(A438,'Trend Strategy'!$A$1:$B$1000,2,FALSE),0)</f>
        <v>26530.400000000001</v>
      </c>
      <c r="C438" s="31">
        <f>_xlfn.IFNA(VLOOKUP(A438,'ADX Strategy'!$A$2:$B$1000,2,FALSE),0)</f>
        <v>0</v>
      </c>
      <c r="D438" s="31">
        <f>_xlfn.IFNA(VLOOKUP(A438,'TXFN0002 Strategy'!$A$2:$B$1000,2,FALSE),0)</f>
        <v>0</v>
      </c>
      <c r="E438" s="66">
        <f>_xlfn.IFNA(VLOOKUP(A438,'TripleEMA Strategy'!$A$2:$B$1000,2,FALSE),0)</f>
        <v>0</v>
      </c>
      <c r="F438" s="66">
        <f>_xlfn.IFNA(VLOOKUP(A438,'TXFN0001 Strategy'!$A$1:$B$1000,2,FALSE),0)</f>
        <v>80813.81</v>
      </c>
      <c r="G438" s="40">
        <f t="shared" si="12"/>
        <v>21468.841999999997</v>
      </c>
      <c r="H438" s="2">
        <f>VLOOKUP($A438,級距!$A:$K,9,FALSE)</f>
        <v>5</v>
      </c>
      <c r="I438" s="2">
        <f>VLOOKUP($A438,級距!$A:$K,10,FALSE)</f>
        <v>1</v>
      </c>
      <c r="J438" s="2">
        <f>VLOOKUP($A438,級距!$A:$K,11,FALSE)</f>
        <v>2</v>
      </c>
      <c r="K438" s="17">
        <f t="shared" si="13"/>
        <v>2</v>
      </c>
    </row>
    <row r="439" spans="1:11" x14ac:dyDescent="0.25">
      <c r="A439" s="32" t="s">
        <v>411</v>
      </c>
      <c r="B439" s="31">
        <f>_xlfn.IFNA(VLOOKUP(A439,'Trend Strategy'!$A$1:$B$1000,2,FALSE),0)</f>
        <v>22229.65</v>
      </c>
      <c r="C439" s="31">
        <f>_xlfn.IFNA(VLOOKUP(A439,'ADX Strategy'!$A$2:$B$1000,2,FALSE),0)</f>
        <v>-52112.28</v>
      </c>
      <c r="D439" s="31">
        <f>_xlfn.IFNA(VLOOKUP(A439,'TXFN0002 Strategy'!$A$2:$B$1000,2,FALSE),0)</f>
        <v>0</v>
      </c>
      <c r="E439" s="66">
        <f>_xlfn.IFNA(VLOOKUP(A439,'TripleEMA Strategy'!$A$2:$B$1000,2,FALSE),0)</f>
        <v>138350.16</v>
      </c>
      <c r="F439" s="66">
        <f>_xlfn.IFNA(VLOOKUP(A439,'TXFN0001 Strategy'!$A$1:$B$1000,2,FALSE),0)</f>
        <v>-50229.599999999999</v>
      </c>
      <c r="G439" s="40">
        <f t="shared" si="12"/>
        <v>11647.585999999999</v>
      </c>
      <c r="H439" s="2">
        <f>VLOOKUP($A439,級距!$A:$K,9,FALSE)</f>
        <v>4</v>
      </c>
      <c r="I439" s="2">
        <f>VLOOKUP($A439,級距!$A:$K,10,FALSE)</f>
        <v>8</v>
      </c>
      <c r="J439" s="2">
        <f>VLOOKUP($A439,級距!$A:$K,11,FALSE)</f>
        <v>3</v>
      </c>
      <c r="K439" s="17">
        <f t="shared" si="13"/>
        <v>3</v>
      </c>
    </row>
    <row r="440" spans="1:11" x14ac:dyDescent="0.25">
      <c r="A440" s="32" t="s">
        <v>412</v>
      </c>
      <c r="B440" s="31">
        <f>_xlfn.IFNA(VLOOKUP(A440,'Trend Strategy'!$A$1:$B$1000,2,FALSE),0)</f>
        <v>-19895.900000000001</v>
      </c>
      <c r="C440" s="31">
        <f>_xlfn.IFNA(VLOOKUP(A440,'ADX Strategy'!$A$2:$B$1000,2,FALSE),0)</f>
        <v>-57130.27</v>
      </c>
      <c r="D440" s="31">
        <f>_xlfn.IFNA(VLOOKUP(A440,'TXFN0002 Strategy'!$A$2:$B$1000,2,FALSE),0)</f>
        <v>0</v>
      </c>
      <c r="E440" s="66">
        <f>_xlfn.IFNA(VLOOKUP(A440,'TripleEMA Strategy'!$A$2:$B$1000,2,FALSE),0)</f>
        <v>-1723.51</v>
      </c>
      <c r="F440" s="66">
        <f>_xlfn.IFNA(VLOOKUP(A440,'TXFN0001 Strategy'!$A$1:$B$1000,2,FALSE),0)</f>
        <v>0</v>
      </c>
      <c r="G440" s="40">
        <f t="shared" si="12"/>
        <v>-15749.935999999998</v>
      </c>
      <c r="H440" s="2">
        <f>VLOOKUP($A440,級距!$A:$K,9,FALSE)</f>
        <v>1</v>
      </c>
      <c r="I440" s="2">
        <f>VLOOKUP($A440,級距!$A:$K,10,FALSE)</f>
        <v>3</v>
      </c>
      <c r="J440" s="2">
        <f>VLOOKUP($A440,級距!$A:$K,11,FALSE)</f>
        <v>2</v>
      </c>
      <c r="K440" s="17">
        <f t="shared" si="13"/>
        <v>2</v>
      </c>
    </row>
    <row r="441" spans="1:11" x14ac:dyDescent="0.25">
      <c r="A441" s="32" t="s">
        <v>413</v>
      </c>
      <c r="B441" s="31">
        <f>_xlfn.IFNA(VLOOKUP(A441,'Trend Strategy'!$A$1:$B$1000,2,FALSE),0)</f>
        <v>16106.69</v>
      </c>
      <c r="C441" s="31">
        <f>_xlfn.IFNA(VLOOKUP(A441,'ADX Strategy'!$A$2:$B$1000,2,FALSE),0)</f>
        <v>0</v>
      </c>
      <c r="D441" s="31">
        <f>_xlfn.IFNA(VLOOKUP(A441,'TXFN0002 Strategy'!$A$2:$B$1000,2,FALSE),0)</f>
        <v>-6772.32</v>
      </c>
      <c r="E441" s="66">
        <f>_xlfn.IFNA(VLOOKUP(A441,'TripleEMA Strategy'!$A$2:$B$1000,2,FALSE),0)</f>
        <v>7880.09</v>
      </c>
      <c r="F441" s="66">
        <f>_xlfn.IFNA(VLOOKUP(A441,'TXFN0001 Strategy'!$A$1:$B$1000,2,FALSE),0)</f>
        <v>0</v>
      </c>
      <c r="G441" s="40">
        <f t="shared" si="12"/>
        <v>3442.8919999999998</v>
      </c>
      <c r="H441" s="2">
        <f>VLOOKUP($A441,級距!$A:$K,9,FALSE)</f>
        <v>1</v>
      </c>
      <c r="I441" s="2">
        <f>VLOOKUP($A441,級距!$A:$K,10,FALSE)</f>
        <v>4</v>
      </c>
      <c r="J441" s="2">
        <f>VLOOKUP($A441,級距!$A:$K,11,FALSE)</f>
        <v>2</v>
      </c>
      <c r="K441" s="17">
        <f t="shared" si="13"/>
        <v>2</v>
      </c>
    </row>
    <row r="442" spans="1:11" x14ac:dyDescent="0.25">
      <c r="A442" s="32" t="s">
        <v>414</v>
      </c>
      <c r="B442" s="31">
        <f>_xlfn.IFNA(VLOOKUP(A442,'Trend Strategy'!$A$1:$B$1000,2,FALSE),0)</f>
        <v>-28510.59</v>
      </c>
      <c r="C442" s="31">
        <f>_xlfn.IFNA(VLOOKUP(A442,'ADX Strategy'!$A$2:$B$1000,2,FALSE),0)</f>
        <v>0</v>
      </c>
      <c r="D442" s="31">
        <f>_xlfn.IFNA(VLOOKUP(A442,'TXFN0002 Strategy'!$A$2:$B$1000,2,FALSE),0)</f>
        <v>-98196.19</v>
      </c>
      <c r="E442" s="66">
        <f>_xlfn.IFNA(VLOOKUP(A442,'TripleEMA Strategy'!$A$2:$B$1000,2,FALSE),0)</f>
        <v>0</v>
      </c>
      <c r="F442" s="66">
        <f>_xlfn.IFNA(VLOOKUP(A442,'TXFN0001 Strategy'!$A$1:$B$1000,2,FALSE),0)</f>
        <v>16771.759999999998</v>
      </c>
      <c r="G442" s="40">
        <f t="shared" si="12"/>
        <v>-21987.004000000001</v>
      </c>
      <c r="H442" s="2">
        <f>VLOOKUP($A442,級距!$A:$K,9,FALSE)</f>
        <v>2</v>
      </c>
      <c r="I442" s="2">
        <f>VLOOKUP($A442,級距!$A:$K,10,FALSE)</f>
        <v>9</v>
      </c>
      <c r="J442" s="2">
        <f>VLOOKUP($A442,級距!$A:$K,11,FALSE)</f>
        <v>3</v>
      </c>
      <c r="K442" s="17">
        <f t="shared" si="13"/>
        <v>3</v>
      </c>
    </row>
    <row r="443" spans="1:11" x14ac:dyDescent="0.25">
      <c r="A443" s="32" t="s">
        <v>415</v>
      </c>
      <c r="B443" s="31">
        <f>_xlfn.IFNA(VLOOKUP(A443,'Trend Strategy'!$A$1:$B$1000,2,FALSE),0)</f>
        <v>-28510.59</v>
      </c>
      <c r="C443" s="31">
        <f>_xlfn.IFNA(VLOOKUP(A443,'ADX Strategy'!$A$2:$B$1000,2,FALSE),0)</f>
        <v>0</v>
      </c>
      <c r="D443" s="31">
        <f>_xlfn.IFNA(VLOOKUP(A443,'TXFN0002 Strategy'!$A$2:$B$1000,2,FALSE),0)</f>
        <v>-58638.86</v>
      </c>
      <c r="E443" s="66">
        <f>_xlfn.IFNA(VLOOKUP(A443,'TripleEMA Strategy'!$A$2:$B$1000,2,FALSE),0)</f>
        <v>0</v>
      </c>
      <c r="F443" s="66">
        <f>_xlfn.IFNA(VLOOKUP(A443,'TXFN0001 Strategy'!$A$1:$B$1000,2,FALSE),0)</f>
        <v>0</v>
      </c>
      <c r="G443" s="40">
        <f t="shared" si="12"/>
        <v>-17429.89</v>
      </c>
      <c r="H443" s="2">
        <f>VLOOKUP($A443,級距!$A:$K,9,FALSE)</f>
        <v>5</v>
      </c>
      <c r="I443" s="2">
        <f>VLOOKUP($A443,級距!$A:$K,10,FALSE)</f>
        <v>9</v>
      </c>
      <c r="J443" s="2">
        <f>VLOOKUP($A443,級距!$A:$K,11,FALSE)</f>
        <v>3</v>
      </c>
      <c r="K443" s="17">
        <f t="shared" si="13"/>
        <v>3</v>
      </c>
    </row>
    <row r="444" spans="1:11" x14ac:dyDescent="0.25">
      <c r="A444" s="32" t="s">
        <v>416</v>
      </c>
      <c r="B444" s="31">
        <f>_xlfn.IFNA(VLOOKUP(A444,'Trend Strategy'!$A$1:$B$1000,2,FALSE),0)</f>
        <v>0</v>
      </c>
      <c r="C444" s="31">
        <f>_xlfn.IFNA(VLOOKUP(A444,'ADX Strategy'!$A$2:$B$1000,2,FALSE),0)</f>
        <v>-4660.51</v>
      </c>
      <c r="D444" s="31">
        <f>_xlfn.IFNA(VLOOKUP(A444,'TXFN0002 Strategy'!$A$2:$B$1000,2,FALSE),0)</f>
        <v>0</v>
      </c>
      <c r="E444" s="66">
        <f>_xlfn.IFNA(VLOOKUP(A444,'TripleEMA Strategy'!$A$2:$B$1000,2,FALSE),0)</f>
        <v>-8124.62</v>
      </c>
      <c r="F444" s="66">
        <f>_xlfn.IFNA(VLOOKUP(A444,'TXFN0001 Strategy'!$A$1:$B$1000,2,FALSE),0)</f>
        <v>0</v>
      </c>
      <c r="G444" s="40">
        <f t="shared" si="12"/>
        <v>-2557.0260000000003</v>
      </c>
      <c r="H444" s="2">
        <f>VLOOKUP($A444,級距!$A:$K,9,FALSE)</f>
        <v>1</v>
      </c>
      <c r="I444" s="2">
        <f>VLOOKUP($A444,級距!$A:$K,10,FALSE)</f>
        <v>2</v>
      </c>
      <c r="J444" s="2">
        <f>VLOOKUP($A444,級距!$A:$K,11,FALSE)</f>
        <v>2</v>
      </c>
      <c r="K444" s="17">
        <f t="shared" si="13"/>
        <v>2</v>
      </c>
    </row>
    <row r="445" spans="1:11" x14ac:dyDescent="0.25">
      <c r="A445" s="32" t="s">
        <v>417</v>
      </c>
      <c r="B445" s="31">
        <f>_xlfn.IFNA(VLOOKUP(A445,'Trend Strategy'!$A$1:$B$1000,2,FALSE),0)</f>
        <v>-1380.99</v>
      </c>
      <c r="C445" s="31">
        <f>_xlfn.IFNA(VLOOKUP(A445,'ADX Strategy'!$A$2:$B$1000,2,FALSE),0)</f>
        <v>-140.57</v>
      </c>
      <c r="D445" s="31">
        <f>_xlfn.IFNA(VLOOKUP(A445,'TXFN0002 Strategy'!$A$2:$B$1000,2,FALSE),0)</f>
        <v>10486.26</v>
      </c>
      <c r="E445" s="66">
        <f>_xlfn.IFNA(VLOOKUP(A445,'TripleEMA Strategy'!$A$2:$B$1000,2,FALSE),0)</f>
        <v>-19038.77</v>
      </c>
      <c r="F445" s="66">
        <f>_xlfn.IFNA(VLOOKUP(A445,'TXFN0001 Strategy'!$A$1:$B$1000,2,FALSE),0)</f>
        <v>0</v>
      </c>
      <c r="G445" s="40">
        <f t="shared" si="12"/>
        <v>-2014.8139999999999</v>
      </c>
      <c r="H445" s="2">
        <f>VLOOKUP($A445,級距!$A:$K,9,FALSE)</f>
        <v>3</v>
      </c>
      <c r="I445" s="2">
        <f>VLOOKUP($A445,級距!$A:$K,10,FALSE)</f>
        <v>6</v>
      </c>
      <c r="J445" s="2">
        <f>VLOOKUP($A445,級距!$A:$K,11,FALSE)</f>
        <v>2</v>
      </c>
      <c r="K445" s="17">
        <f t="shared" si="13"/>
        <v>2</v>
      </c>
    </row>
    <row r="446" spans="1:11" x14ac:dyDescent="0.25">
      <c r="A446" s="32" t="s">
        <v>418</v>
      </c>
      <c r="B446" s="31">
        <f>_xlfn.IFNA(VLOOKUP(A446,'Trend Strategy'!$A$1:$B$1000,2,FALSE),0)</f>
        <v>45030.53</v>
      </c>
      <c r="C446" s="31">
        <f>_xlfn.IFNA(VLOOKUP(A446,'ADX Strategy'!$A$2:$B$1000,2,FALSE),0)</f>
        <v>0</v>
      </c>
      <c r="D446" s="31">
        <f>_xlfn.IFNA(VLOOKUP(A446,'TXFN0002 Strategy'!$A$2:$B$1000,2,FALSE),0)</f>
        <v>0</v>
      </c>
      <c r="E446" s="66">
        <f>_xlfn.IFNA(VLOOKUP(A446,'TripleEMA Strategy'!$A$2:$B$1000,2,FALSE),0)</f>
        <v>0</v>
      </c>
      <c r="F446" s="66">
        <f>_xlfn.IFNA(VLOOKUP(A446,'TXFN0001 Strategy'!$A$1:$B$1000,2,FALSE),0)</f>
        <v>-27251.759999999998</v>
      </c>
      <c r="G446" s="40">
        <f t="shared" si="12"/>
        <v>3555.7539999999999</v>
      </c>
      <c r="H446" s="2">
        <f>VLOOKUP($A446,級距!$A:$K,9,FALSE)</f>
        <v>4</v>
      </c>
      <c r="I446" s="2">
        <f>VLOOKUP($A446,級距!$A:$K,10,FALSE)</f>
        <v>5</v>
      </c>
      <c r="J446" s="2">
        <f>VLOOKUP($A446,級距!$A:$K,11,FALSE)</f>
        <v>2</v>
      </c>
      <c r="K446" s="17">
        <f t="shared" si="13"/>
        <v>2</v>
      </c>
    </row>
    <row r="447" spans="1:11" x14ac:dyDescent="0.25">
      <c r="A447" s="32" t="s">
        <v>419</v>
      </c>
      <c r="B447" s="31">
        <f>_xlfn.IFNA(VLOOKUP(A447,'Trend Strategy'!$A$1:$B$1000,2,FALSE),0)</f>
        <v>41231.03</v>
      </c>
      <c r="C447" s="31">
        <f>_xlfn.IFNA(VLOOKUP(A447,'ADX Strategy'!$A$2:$B$1000,2,FALSE),0)</f>
        <v>0</v>
      </c>
      <c r="D447" s="31">
        <f>_xlfn.IFNA(VLOOKUP(A447,'TXFN0002 Strategy'!$A$2:$B$1000,2,FALSE),0)</f>
        <v>49632.92</v>
      </c>
      <c r="E447" s="66">
        <f>_xlfn.IFNA(VLOOKUP(A447,'TripleEMA Strategy'!$A$2:$B$1000,2,FALSE),0)</f>
        <v>-91096.82</v>
      </c>
      <c r="F447" s="66">
        <f>_xlfn.IFNA(VLOOKUP(A447,'TXFN0001 Strategy'!$A$1:$B$1000,2,FALSE),0)</f>
        <v>28782.48</v>
      </c>
      <c r="G447" s="40">
        <f t="shared" si="12"/>
        <v>5709.9219999999978</v>
      </c>
      <c r="H447" s="2">
        <f>VLOOKUP($A447,級距!$A:$K,9,FALSE)</f>
        <v>5</v>
      </c>
      <c r="I447" s="2">
        <f>VLOOKUP($A447,級距!$A:$K,10,FALSE)</f>
        <v>5</v>
      </c>
      <c r="J447" s="2">
        <f>VLOOKUP($A447,級距!$A:$K,11,FALSE)</f>
        <v>2</v>
      </c>
      <c r="K447" s="17">
        <f t="shared" si="13"/>
        <v>2</v>
      </c>
    </row>
    <row r="448" spans="1:11" x14ac:dyDescent="0.25">
      <c r="A448" s="32" t="s">
        <v>420</v>
      </c>
      <c r="B448" s="31">
        <f>_xlfn.IFNA(VLOOKUP(A448,'Trend Strategy'!$A$1:$B$1000,2,FALSE),0)</f>
        <v>-14001.73</v>
      </c>
      <c r="C448" s="31">
        <f>_xlfn.IFNA(VLOOKUP(A448,'ADX Strategy'!$A$2:$B$1000,2,FALSE),0)</f>
        <v>0</v>
      </c>
      <c r="D448" s="31">
        <f>_xlfn.IFNA(VLOOKUP(A448,'TXFN0002 Strategy'!$A$2:$B$1000,2,FALSE),0)</f>
        <v>-11779.46</v>
      </c>
      <c r="E448" s="66">
        <f>_xlfn.IFNA(VLOOKUP(A448,'TripleEMA Strategy'!$A$2:$B$1000,2,FALSE),0)</f>
        <v>0</v>
      </c>
      <c r="F448" s="66">
        <f>_xlfn.IFNA(VLOOKUP(A448,'TXFN0001 Strategy'!$A$1:$B$1000,2,FALSE),0)</f>
        <v>-12698.46</v>
      </c>
      <c r="G448" s="40">
        <f t="shared" si="12"/>
        <v>-7695.9299999999985</v>
      </c>
      <c r="H448" s="2">
        <f>VLOOKUP($A448,級距!$A:$K,9,FALSE)</f>
        <v>3</v>
      </c>
      <c r="I448" s="2">
        <f>VLOOKUP($A448,級距!$A:$K,10,FALSE)</f>
        <v>6</v>
      </c>
      <c r="J448" s="2">
        <f>VLOOKUP($A448,級距!$A:$K,11,FALSE)</f>
        <v>2</v>
      </c>
      <c r="K448" s="17">
        <f t="shared" si="13"/>
        <v>2</v>
      </c>
    </row>
    <row r="449" spans="1:11" x14ac:dyDescent="0.25">
      <c r="A449" s="32" t="s">
        <v>421</v>
      </c>
      <c r="B449" s="31">
        <f>_xlfn.IFNA(VLOOKUP(A449,'Trend Strategy'!$A$1:$B$1000,2,FALSE),0)</f>
        <v>6586.56</v>
      </c>
      <c r="C449" s="31">
        <f>_xlfn.IFNA(VLOOKUP(A449,'ADX Strategy'!$A$2:$B$1000,2,FALSE),0)</f>
        <v>0</v>
      </c>
      <c r="D449" s="31">
        <f>_xlfn.IFNA(VLOOKUP(A449,'TXFN0002 Strategy'!$A$2:$B$1000,2,FALSE),0)</f>
        <v>0</v>
      </c>
      <c r="E449" s="66">
        <f>_xlfn.IFNA(VLOOKUP(A449,'TripleEMA Strategy'!$A$2:$B$1000,2,FALSE),0)</f>
        <v>3139.99</v>
      </c>
      <c r="F449" s="66">
        <f>_xlfn.IFNA(VLOOKUP(A449,'TXFN0001 Strategy'!$A$1:$B$1000,2,FALSE),0)</f>
        <v>0</v>
      </c>
      <c r="G449" s="40">
        <f t="shared" si="12"/>
        <v>1945.31</v>
      </c>
      <c r="H449" s="2">
        <f>VLOOKUP($A449,級距!$A:$K,9,FALSE)</f>
        <v>1</v>
      </c>
      <c r="I449" s="2">
        <f>VLOOKUP($A449,級距!$A:$K,10,FALSE)</f>
        <v>6</v>
      </c>
      <c r="J449" s="2">
        <f>VLOOKUP($A449,級距!$A:$K,11,FALSE)</f>
        <v>2</v>
      </c>
      <c r="K449" s="17">
        <f t="shared" si="13"/>
        <v>2</v>
      </c>
    </row>
    <row r="450" spans="1:11" x14ac:dyDescent="0.25">
      <c r="A450" s="32" t="s">
        <v>422</v>
      </c>
      <c r="B450" s="31">
        <f>_xlfn.IFNA(VLOOKUP(A450,'Trend Strategy'!$A$1:$B$1000,2,FALSE),0)</f>
        <v>12980.99</v>
      </c>
      <c r="C450" s="31">
        <f>_xlfn.IFNA(VLOOKUP(A450,'ADX Strategy'!$A$2:$B$1000,2,FALSE),0)</f>
        <v>0</v>
      </c>
      <c r="D450" s="31">
        <f>_xlfn.IFNA(VLOOKUP(A450,'TXFN0002 Strategy'!$A$2:$B$1000,2,FALSE),0)</f>
        <v>0</v>
      </c>
      <c r="E450" s="66">
        <f>_xlfn.IFNA(VLOOKUP(A450,'TripleEMA Strategy'!$A$2:$B$1000,2,FALSE),0)</f>
        <v>-33327.65</v>
      </c>
      <c r="F450" s="66">
        <f>_xlfn.IFNA(VLOOKUP(A450,'TXFN0001 Strategy'!$A$1:$B$1000,2,FALSE),0)</f>
        <v>0</v>
      </c>
      <c r="G450" s="40">
        <f t="shared" si="12"/>
        <v>-4069.3320000000008</v>
      </c>
      <c r="H450" s="2">
        <f>VLOOKUP($A450,級距!$A:$K,9,FALSE)</f>
        <v>1</v>
      </c>
      <c r="I450" s="2">
        <f>VLOOKUP($A450,級距!$A:$K,10,FALSE)</f>
        <v>2</v>
      </c>
      <c r="J450" s="2">
        <f>VLOOKUP($A450,級距!$A:$K,11,FALSE)</f>
        <v>2</v>
      </c>
      <c r="K450" s="17">
        <f t="shared" si="13"/>
        <v>2</v>
      </c>
    </row>
    <row r="451" spans="1:11" x14ac:dyDescent="0.25">
      <c r="A451" s="32" t="s">
        <v>423</v>
      </c>
      <c r="B451" s="31">
        <f>_xlfn.IFNA(VLOOKUP(A451,'Trend Strategy'!$A$1:$B$1000,2,FALSE),0)</f>
        <v>0</v>
      </c>
      <c r="C451" s="31">
        <f>_xlfn.IFNA(VLOOKUP(A451,'ADX Strategy'!$A$2:$B$1000,2,FALSE),0)</f>
        <v>25593.84</v>
      </c>
      <c r="D451" s="31">
        <f>_xlfn.IFNA(VLOOKUP(A451,'TXFN0002 Strategy'!$A$2:$B$1000,2,FALSE),0)</f>
        <v>10483.620000000001</v>
      </c>
      <c r="E451" s="66">
        <f>_xlfn.IFNA(VLOOKUP(A451,'TripleEMA Strategy'!$A$2:$B$1000,2,FALSE),0)</f>
        <v>222542.54</v>
      </c>
      <c r="F451" s="66">
        <f>_xlfn.IFNA(VLOOKUP(A451,'TXFN0001 Strategy'!$A$1:$B$1000,2,FALSE),0)</f>
        <v>0</v>
      </c>
      <c r="G451" s="40">
        <f t="shared" si="12"/>
        <v>51724</v>
      </c>
      <c r="H451" s="2">
        <f>VLOOKUP($A451,級距!$A:$K,9,FALSE)</f>
        <v>5</v>
      </c>
      <c r="I451" s="2">
        <f>VLOOKUP($A451,級距!$A:$K,10,FALSE)</f>
        <v>7</v>
      </c>
      <c r="J451" s="2">
        <f>VLOOKUP($A451,級距!$A:$K,11,FALSE)</f>
        <v>3</v>
      </c>
      <c r="K451" s="17">
        <f t="shared" si="13"/>
        <v>3</v>
      </c>
    </row>
    <row r="452" spans="1:11" x14ac:dyDescent="0.25">
      <c r="A452" s="32" t="s">
        <v>424</v>
      </c>
      <c r="B452" s="31">
        <f>_xlfn.IFNA(VLOOKUP(A452,'Trend Strategy'!$A$1:$B$1000,2,FALSE),0)</f>
        <v>0</v>
      </c>
      <c r="C452" s="31">
        <f>_xlfn.IFNA(VLOOKUP(A452,'ADX Strategy'!$A$2:$B$1000,2,FALSE),0)</f>
        <v>0</v>
      </c>
      <c r="D452" s="31">
        <f>_xlfn.IFNA(VLOOKUP(A452,'TXFN0002 Strategy'!$A$2:$B$1000,2,FALSE),0)</f>
        <v>0</v>
      </c>
      <c r="E452" s="66">
        <f>_xlfn.IFNA(VLOOKUP(A452,'TripleEMA Strategy'!$A$2:$B$1000,2,FALSE),0)</f>
        <v>0</v>
      </c>
      <c r="F452" s="66">
        <f>_xlfn.IFNA(VLOOKUP(A452,'TXFN0001 Strategy'!$A$1:$B$1000,2,FALSE),0)</f>
        <v>-42989.440000000002</v>
      </c>
      <c r="G452" s="40">
        <f t="shared" ref="G452:G515" si="14">AVERAGE(B452:F452)</f>
        <v>-8597.8880000000008</v>
      </c>
      <c r="H452" s="2">
        <f>VLOOKUP($A452,級距!$A:$K,9,FALSE)</f>
        <v>2</v>
      </c>
      <c r="I452" s="2">
        <f>VLOOKUP($A452,級距!$A:$K,10,FALSE)</f>
        <v>5</v>
      </c>
      <c r="J452" s="2">
        <f>VLOOKUP($A452,級距!$A:$K,11,FALSE)</f>
        <v>2</v>
      </c>
      <c r="K452" s="17">
        <f t="shared" ref="K452:K515" si="15">_xlfn.IFNA(J452,0)</f>
        <v>2</v>
      </c>
    </row>
    <row r="453" spans="1:11" x14ac:dyDescent="0.25">
      <c r="A453" s="32" t="s">
        <v>425</v>
      </c>
      <c r="B453" s="31">
        <f>_xlfn.IFNA(VLOOKUP(A453,'Trend Strategy'!$A$1:$B$1000,2,FALSE),0)</f>
        <v>50418.7</v>
      </c>
      <c r="C453" s="31">
        <f>_xlfn.IFNA(VLOOKUP(A453,'ADX Strategy'!$A$2:$B$1000,2,FALSE),0)</f>
        <v>0</v>
      </c>
      <c r="D453" s="31">
        <f>_xlfn.IFNA(VLOOKUP(A453,'TXFN0002 Strategy'!$A$2:$B$1000,2,FALSE),0)</f>
        <v>0</v>
      </c>
      <c r="E453" s="66">
        <f>_xlfn.IFNA(VLOOKUP(A453,'TripleEMA Strategy'!$A$2:$B$1000,2,FALSE),0)</f>
        <v>-26842.73</v>
      </c>
      <c r="F453" s="66">
        <f>_xlfn.IFNA(VLOOKUP(A453,'TXFN0001 Strategy'!$A$1:$B$1000,2,FALSE),0)</f>
        <v>0</v>
      </c>
      <c r="G453" s="40">
        <f t="shared" si="14"/>
        <v>4715.1939999999995</v>
      </c>
      <c r="H453" s="2">
        <f>VLOOKUP($A453,級距!$A:$K,9,FALSE)</f>
        <v>5</v>
      </c>
      <c r="I453" s="2">
        <f>VLOOKUP($A453,級距!$A:$K,10,FALSE)</f>
        <v>5</v>
      </c>
      <c r="J453" s="2">
        <f>VLOOKUP($A453,級距!$A:$K,11,FALSE)</f>
        <v>2</v>
      </c>
      <c r="K453" s="17">
        <f t="shared" si="15"/>
        <v>2</v>
      </c>
    </row>
    <row r="454" spans="1:11" x14ac:dyDescent="0.25">
      <c r="A454" s="32" t="s">
        <v>426</v>
      </c>
      <c r="B454" s="31">
        <f>_xlfn.IFNA(VLOOKUP(A454,'Trend Strategy'!$A$1:$B$1000,2,FALSE),0)</f>
        <v>52409.91</v>
      </c>
      <c r="C454" s="31">
        <f>_xlfn.IFNA(VLOOKUP(A454,'ADX Strategy'!$A$2:$B$1000,2,FALSE),0)</f>
        <v>-76320.34</v>
      </c>
      <c r="D454" s="31">
        <f>_xlfn.IFNA(VLOOKUP(A454,'TXFN0002 Strategy'!$A$2:$B$1000,2,FALSE),0)</f>
        <v>-14917.37</v>
      </c>
      <c r="E454" s="66">
        <f>_xlfn.IFNA(VLOOKUP(A454,'TripleEMA Strategy'!$A$2:$B$1000,2,FALSE),0)</f>
        <v>0</v>
      </c>
      <c r="F454" s="66">
        <f>_xlfn.IFNA(VLOOKUP(A454,'TXFN0001 Strategy'!$A$1:$B$1000,2,FALSE),0)</f>
        <v>0</v>
      </c>
      <c r="G454" s="40">
        <f t="shared" si="14"/>
        <v>-7765.5599999999995</v>
      </c>
      <c r="H454" s="2">
        <f>VLOOKUP($A454,級距!$A:$K,9,FALSE)</f>
        <v>5</v>
      </c>
      <c r="I454" s="2">
        <f>VLOOKUP($A454,級距!$A:$K,10,FALSE)</f>
        <v>8</v>
      </c>
      <c r="J454" s="2">
        <f>VLOOKUP($A454,級距!$A:$K,11,FALSE)</f>
        <v>3</v>
      </c>
      <c r="K454" s="17">
        <f t="shared" si="15"/>
        <v>3</v>
      </c>
    </row>
    <row r="455" spans="1:11" x14ac:dyDescent="0.25">
      <c r="A455" s="32" t="s">
        <v>427</v>
      </c>
      <c r="B455" s="31">
        <f>_xlfn.IFNA(VLOOKUP(A455,'Trend Strategy'!$A$1:$B$1000,2,FALSE),0)</f>
        <v>0</v>
      </c>
      <c r="C455" s="31">
        <f>_xlfn.IFNA(VLOOKUP(A455,'ADX Strategy'!$A$2:$B$1000,2,FALSE),0)</f>
        <v>0</v>
      </c>
      <c r="D455" s="31">
        <f>_xlfn.IFNA(VLOOKUP(A455,'TXFN0002 Strategy'!$A$2:$B$1000,2,FALSE),0)</f>
        <v>0</v>
      </c>
      <c r="E455" s="66">
        <f>_xlfn.IFNA(VLOOKUP(A455,'TripleEMA Strategy'!$A$2:$B$1000,2,FALSE),0)</f>
        <v>3607.85</v>
      </c>
      <c r="F455" s="66">
        <f>_xlfn.IFNA(VLOOKUP(A455,'TXFN0001 Strategy'!$A$1:$B$1000,2,FALSE),0)</f>
        <v>0</v>
      </c>
      <c r="G455" s="40">
        <f t="shared" si="14"/>
        <v>721.56999999999994</v>
      </c>
      <c r="H455" s="2">
        <f>VLOOKUP($A455,級距!$A:$K,9,FALSE)</f>
        <v>3</v>
      </c>
      <c r="I455" s="2">
        <f>VLOOKUP($A455,級距!$A:$K,10,FALSE)</f>
        <v>6</v>
      </c>
      <c r="J455" s="2">
        <f>VLOOKUP($A455,級距!$A:$K,11,FALSE)</f>
        <v>2</v>
      </c>
      <c r="K455" s="17">
        <f t="shared" si="15"/>
        <v>2</v>
      </c>
    </row>
    <row r="456" spans="1:11" x14ac:dyDescent="0.25">
      <c r="A456" s="32" t="s">
        <v>428</v>
      </c>
      <c r="B456" s="31">
        <f>_xlfn.IFNA(VLOOKUP(A456,'Trend Strategy'!$A$1:$B$1000,2,FALSE),0)</f>
        <v>0</v>
      </c>
      <c r="C456" s="31">
        <f>_xlfn.IFNA(VLOOKUP(A456,'ADX Strategy'!$A$2:$B$1000,2,FALSE),0)</f>
        <v>0</v>
      </c>
      <c r="D456" s="31">
        <f>_xlfn.IFNA(VLOOKUP(A456,'TXFN0002 Strategy'!$A$2:$B$1000,2,FALSE),0)</f>
        <v>0</v>
      </c>
      <c r="E456" s="66">
        <f>_xlfn.IFNA(VLOOKUP(A456,'TripleEMA Strategy'!$A$2:$B$1000,2,FALSE),0)</f>
        <v>224644.54</v>
      </c>
      <c r="F456" s="66">
        <f>_xlfn.IFNA(VLOOKUP(A456,'TXFN0001 Strategy'!$A$1:$B$1000,2,FALSE),0)</f>
        <v>70171.89</v>
      </c>
      <c r="G456" s="40">
        <f t="shared" si="14"/>
        <v>58963.286</v>
      </c>
      <c r="H456" s="2">
        <f>VLOOKUP($A456,級距!$A:$K,9,FALSE)</f>
        <v>5</v>
      </c>
      <c r="I456" s="2">
        <f>VLOOKUP($A456,級距!$A:$K,10,FALSE)</f>
        <v>8</v>
      </c>
      <c r="J456" s="2">
        <f>VLOOKUP($A456,級距!$A:$K,11,FALSE)</f>
        <v>3</v>
      </c>
      <c r="K456" s="17">
        <f t="shared" si="15"/>
        <v>3</v>
      </c>
    </row>
    <row r="457" spans="1:11" x14ac:dyDescent="0.25">
      <c r="A457" s="32" t="s">
        <v>429</v>
      </c>
      <c r="B457" s="31">
        <f>_xlfn.IFNA(VLOOKUP(A457,'Trend Strategy'!$A$1:$B$1000,2,FALSE),0)</f>
        <v>-9348.5400000000009</v>
      </c>
      <c r="C457" s="31">
        <f>_xlfn.IFNA(VLOOKUP(A457,'ADX Strategy'!$A$2:$B$1000,2,FALSE),0)</f>
        <v>-25610.62</v>
      </c>
      <c r="D457" s="31">
        <f>_xlfn.IFNA(VLOOKUP(A457,'TXFN0002 Strategy'!$A$2:$B$1000,2,FALSE),0)</f>
        <v>0</v>
      </c>
      <c r="E457" s="66">
        <f>_xlfn.IFNA(VLOOKUP(A457,'TripleEMA Strategy'!$A$2:$B$1000,2,FALSE),0)</f>
        <v>0</v>
      </c>
      <c r="F457" s="66">
        <f>_xlfn.IFNA(VLOOKUP(A457,'TXFN0001 Strategy'!$A$1:$B$1000,2,FALSE),0)</f>
        <v>0</v>
      </c>
      <c r="G457" s="40">
        <f t="shared" si="14"/>
        <v>-6991.8320000000003</v>
      </c>
      <c r="H457" s="2">
        <f>VLOOKUP($A457,級距!$A:$K,9,FALSE)</f>
        <v>1</v>
      </c>
      <c r="I457" s="2">
        <f>VLOOKUP($A457,級距!$A:$K,10,FALSE)</f>
        <v>3</v>
      </c>
      <c r="J457" s="2">
        <f>VLOOKUP($A457,級距!$A:$K,11,FALSE)</f>
        <v>2</v>
      </c>
      <c r="K457" s="17">
        <f t="shared" si="15"/>
        <v>2</v>
      </c>
    </row>
    <row r="458" spans="1:11" x14ac:dyDescent="0.25">
      <c r="A458" s="32" t="s">
        <v>430</v>
      </c>
      <c r="B458" s="31">
        <f>_xlfn.IFNA(VLOOKUP(A458,'Trend Strategy'!$A$1:$B$1000,2,FALSE),0)</f>
        <v>44852.39</v>
      </c>
      <c r="C458" s="31">
        <f>_xlfn.IFNA(VLOOKUP(A458,'ADX Strategy'!$A$2:$B$1000,2,FALSE),0)</f>
        <v>0</v>
      </c>
      <c r="D458" s="31">
        <f>_xlfn.IFNA(VLOOKUP(A458,'TXFN0002 Strategy'!$A$2:$B$1000,2,FALSE),0)</f>
        <v>0</v>
      </c>
      <c r="E458" s="66">
        <f>_xlfn.IFNA(VLOOKUP(A458,'TripleEMA Strategy'!$A$2:$B$1000,2,FALSE),0)</f>
        <v>23591.54</v>
      </c>
      <c r="F458" s="66">
        <f>_xlfn.IFNA(VLOOKUP(A458,'TXFN0001 Strategy'!$A$1:$B$1000,2,FALSE),0)</f>
        <v>0</v>
      </c>
      <c r="G458" s="40">
        <f t="shared" si="14"/>
        <v>13688.785999999998</v>
      </c>
      <c r="H458" s="2">
        <f>VLOOKUP($A458,級距!$A:$K,9,FALSE)</f>
        <v>4</v>
      </c>
      <c r="I458" s="2">
        <f>VLOOKUP($A458,級距!$A:$K,10,FALSE)</f>
        <v>6</v>
      </c>
      <c r="J458" s="2">
        <f>VLOOKUP($A458,級距!$A:$K,11,FALSE)</f>
        <v>2</v>
      </c>
      <c r="K458" s="17">
        <f t="shared" si="15"/>
        <v>2</v>
      </c>
    </row>
    <row r="459" spans="1:11" x14ac:dyDescent="0.25">
      <c r="A459" s="32" t="s">
        <v>431</v>
      </c>
      <c r="B459" s="31">
        <f>_xlfn.IFNA(VLOOKUP(A459,'Trend Strategy'!$A$1:$B$1000,2,FALSE),0)</f>
        <v>197.89</v>
      </c>
      <c r="C459" s="31">
        <f>_xlfn.IFNA(VLOOKUP(A459,'ADX Strategy'!$A$2:$B$1000,2,FALSE),0)</f>
        <v>3146.76</v>
      </c>
      <c r="D459" s="31">
        <f>_xlfn.IFNA(VLOOKUP(A459,'TXFN0002 Strategy'!$A$2:$B$1000,2,FALSE),0)</f>
        <v>0</v>
      </c>
      <c r="E459" s="66">
        <f>_xlfn.IFNA(VLOOKUP(A459,'TripleEMA Strategy'!$A$2:$B$1000,2,FALSE),0)</f>
        <v>-42906.62</v>
      </c>
      <c r="F459" s="66">
        <f>_xlfn.IFNA(VLOOKUP(A459,'TXFN0001 Strategy'!$A$1:$B$1000,2,FALSE),0)</f>
        <v>0</v>
      </c>
      <c r="G459" s="40">
        <f t="shared" si="14"/>
        <v>-7912.3940000000002</v>
      </c>
      <c r="H459" s="2">
        <f>VLOOKUP($A459,級距!$A:$K,9,FALSE)</f>
        <v>1</v>
      </c>
      <c r="I459" s="2">
        <f>VLOOKUP($A459,級距!$A:$K,10,FALSE)</f>
        <v>1</v>
      </c>
      <c r="J459" s="2">
        <f>VLOOKUP($A459,級距!$A:$K,11,FALSE)</f>
        <v>2</v>
      </c>
      <c r="K459" s="17">
        <f t="shared" si="15"/>
        <v>2</v>
      </c>
    </row>
    <row r="460" spans="1:11" x14ac:dyDescent="0.25">
      <c r="A460" s="32" t="s">
        <v>432</v>
      </c>
      <c r="B460" s="31">
        <f>_xlfn.IFNA(VLOOKUP(A460,'Trend Strategy'!$A$1:$B$1000,2,FALSE),0)</f>
        <v>-33395.39</v>
      </c>
      <c r="C460" s="31">
        <f>_xlfn.IFNA(VLOOKUP(A460,'ADX Strategy'!$A$2:$B$1000,2,FALSE),0)</f>
        <v>-10647.7</v>
      </c>
      <c r="D460" s="31">
        <f>_xlfn.IFNA(VLOOKUP(A460,'TXFN0002 Strategy'!$A$2:$B$1000,2,FALSE),0)</f>
        <v>77.23</v>
      </c>
      <c r="E460" s="66">
        <f>_xlfn.IFNA(VLOOKUP(A460,'TripleEMA Strategy'!$A$2:$B$1000,2,FALSE),0)</f>
        <v>-12895.25</v>
      </c>
      <c r="F460" s="66">
        <f>_xlfn.IFNA(VLOOKUP(A460,'TXFN0001 Strategy'!$A$1:$B$1000,2,FALSE),0)</f>
        <v>0</v>
      </c>
      <c r="G460" s="40">
        <f t="shared" si="14"/>
        <v>-11372.221999999998</v>
      </c>
      <c r="H460" s="2">
        <f>VLOOKUP($A460,級距!$A:$K,9,FALSE)</f>
        <v>1</v>
      </c>
      <c r="I460" s="2">
        <f>VLOOKUP($A460,級距!$A:$K,10,FALSE)</f>
        <v>3</v>
      </c>
      <c r="J460" s="2">
        <f>VLOOKUP($A460,級距!$A:$K,11,FALSE)</f>
        <v>2</v>
      </c>
      <c r="K460" s="17">
        <f t="shared" si="15"/>
        <v>2</v>
      </c>
    </row>
    <row r="461" spans="1:11" x14ac:dyDescent="0.25">
      <c r="A461" s="32" t="s">
        <v>433</v>
      </c>
      <c r="B461" s="31">
        <f>_xlfn.IFNA(VLOOKUP(A461,'Trend Strategy'!$A$1:$B$1000,2,FALSE),0)</f>
        <v>-53709.440000000002</v>
      </c>
      <c r="C461" s="31">
        <f>_xlfn.IFNA(VLOOKUP(A461,'ADX Strategy'!$A$2:$B$1000,2,FALSE),0)</f>
        <v>0</v>
      </c>
      <c r="D461" s="31">
        <f>_xlfn.IFNA(VLOOKUP(A461,'TXFN0002 Strategy'!$A$2:$B$1000,2,FALSE),0)</f>
        <v>-17336.23</v>
      </c>
      <c r="E461" s="66">
        <f>_xlfn.IFNA(VLOOKUP(A461,'TripleEMA Strategy'!$A$2:$B$1000,2,FALSE),0)</f>
        <v>0</v>
      </c>
      <c r="F461" s="66">
        <f>_xlfn.IFNA(VLOOKUP(A461,'TXFN0001 Strategy'!$A$1:$B$1000,2,FALSE),0)</f>
        <v>19511.939999999999</v>
      </c>
      <c r="G461" s="40">
        <f t="shared" si="14"/>
        <v>-10306.745999999999</v>
      </c>
      <c r="H461" s="2">
        <f>VLOOKUP($A461,級距!$A:$K,9,FALSE)</f>
        <v>3</v>
      </c>
      <c r="I461" s="2">
        <f>VLOOKUP($A461,級距!$A:$K,10,FALSE)</f>
        <v>1</v>
      </c>
      <c r="J461" s="2">
        <f>VLOOKUP($A461,級距!$A:$K,11,FALSE)</f>
        <v>2</v>
      </c>
      <c r="K461" s="17">
        <f t="shared" si="15"/>
        <v>2</v>
      </c>
    </row>
    <row r="462" spans="1:11" x14ac:dyDescent="0.25">
      <c r="A462" s="32" t="s">
        <v>434</v>
      </c>
      <c r="B462" s="31">
        <f>_xlfn.IFNA(VLOOKUP(A462,'Trend Strategy'!$A$1:$B$1000,2,FALSE),0)</f>
        <v>0</v>
      </c>
      <c r="C462" s="31">
        <f>_xlfn.IFNA(VLOOKUP(A462,'ADX Strategy'!$A$2:$B$1000,2,FALSE),0)</f>
        <v>0</v>
      </c>
      <c r="D462" s="31">
        <f>_xlfn.IFNA(VLOOKUP(A462,'TXFN0002 Strategy'!$A$2:$B$1000,2,FALSE),0)</f>
        <v>0</v>
      </c>
      <c r="E462" s="66">
        <f>_xlfn.IFNA(VLOOKUP(A462,'TripleEMA Strategy'!$A$2:$B$1000,2,FALSE),0)</f>
        <v>-21414.84</v>
      </c>
      <c r="F462" s="66">
        <f>_xlfn.IFNA(VLOOKUP(A462,'TXFN0001 Strategy'!$A$1:$B$1000,2,FALSE),0)</f>
        <v>0</v>
      </c>
      <c r="G462" s="40">
        <f t="shared" si="14"/>
        <v>-4282.9679999999998</v>
      </c>
      <c r="H462" s="2">
        <f>VLOOKUP($A462,級距!$A:$K,9,FALSE)</f>
        <v>1</v>
      </c>
      <c r="I462" s="2">
        <f>VLOOKUP($A462,級距!$A:$K,10,FALSE)</f>
        <v>2</v>
      </c>
      <c r="J462" s="2">
        <f>VLOOKUP($A462,級距!$A:$K,11,FALSE)</f>
        <v>2</v>
      </c>
      <c r="K462" s="17">
        <f t="shared" si="15"/>
        <v>2</v>
      </c>
    </row>
    <row r="463" spans="1:11" x14ac:dyDescent="0.25">
      <c r="A463" s="32" t="s">
        <v>435</v>
      </c>
      <c r="B463" s="31">
        <f>_xlfn.IFNA(VLOOKUP(A463,'Trend Strategy'!$A$1:$B$1000,2,FALSE),0)</f>
        <v>0</v>
      </c>
      <c r="C463" s="31">
        <f>_xlfn.IFNA(VLOOKUP(A463,'ADX Strategy'!$A$2:$B$1000,2,FALSE),0)</f>
        <v>0</v>
      </c>
      <c r="D463" s="31">
        <f>_xlfn.IFNA(VLOOKUP(A463,'TXFN0002 Strategy'!$A$2:$B$1000,2,FALSE),0)</f>
        <v>0</v>
      </c>
      <c r="E463" s="66">
        <f>_xlfn.IFNA(VLOOKUP(A463,'TripleEMA Strategy'!$A$2:$B$1000,2,FALSE),0)</f>
        <v>-15060.67</v>
      </c>
      <c r="F463" s="66">
        <f>_xlfn.IFNA(VLOOKUP(A463,'TXFN0001 Strategy'!$A$1:$B$1000,2,FALSE),0)</f>
        <v>-20910.64</v>
      </c>
      <c r="G463" s="40">
        <f t="shared" si="14"/>
        <v>-7194.2619999999997</v>
      </c>
      <c r="H463" s="2">
        <f>VLOOKUP($A463,級距!$A:$K,9,FALSE)</f>
        <v>1</v>
      </c>
      <c r="I463" s="2">
        <f>VLOOKUP($A463,級距!$A:$K,10,FALSE)</f>
        <v>2</v>
      </c>
      <c r="J463" s="2">
        <f>VLOOKUP($A463,級距!$A:$K,11,FALSE)</f>
        <v>2</v>
      </c>
      <c r="K463" s="17">
        <f t="shared" si="15"/>
        <v>2</v>
      </c>
    </row>
    <row r="464" spans="1:11" x14ac:dyDescent="0.25">
      <c r="A464" s="32" t="s">
        <v>436</v>
      </c>
      <c r="B464" s="31">
        <f>_xlfn.IFNA(VLOOKUP(A464,'Trend Strategy'!$A$1:$B$1000,2,FALSE),0)</f>
        <v>10539.04</v>
      </c>
      <c r="C464" s="31">
        <f>_xlfn.IFNA(VLOOKUP(A464,'ADX Strategy'!$A$2:$B$1000,2,FALSE),0)</f>
        <v>0</v>
      </c>
      <c r="D464" s="31">
        <f>_xlfn.IFNA(VLOOKUP(A464,'TXFN0002 Strategy'!$A$2:$B$1000,2,FALSE),0)</f>
        <v>0</v>
      </c>
      <c r="E464" s="66">
        <f>_xlfn.IFNA(VLOOKUP(A464,'TripleEMA Strategy'!$A$2:$B$1000,2,FALSE),0)</f>
        <v>-2296.8000000000002</v>
      </c>
      <c r="F464" s="66">
        <f>_xlfn.IFNA(VLOOKUP(A464,'TXFN0001 Strategy'!$A$1:$B$1000,2,FALSE),0)</f>
        <v>0</v>
      </c>
      <c r="G464" s="40">
        <f t="shared" si="14"/>
        <v>1648.4480000000003</v>
      </c>
      <c r="H464" s="2">
        <f>VLOOKUP($A464,級距!$A:$K,9,FALSE)</f>
        <v>1</v>
      </c>
      <c r="I464" s="2">
        <f>VLOOKUP($A464,級距!$A:$K,10,FALSE)</f>
        <v>2</v>
      </c>
      <c r="J464" s="2">
        <f>VLOOKUP($A464,級距!$A:$K,11,FALSE)</f>
        <v>2</v>
      </c>
      <c r="K464" s="17">
        <f t="shared" si="15"/>
        <v>2</v>
      </c>
    </row>
    <row r="465" spans="1:11" x14ac:dyDescent="0.25">
      <c r="A465" s="32" t="s">
        <v>437</v>
      </c>
      <c r="B465" s="31">
        <f>_xlfn.IFNA(VLOOKUP(A465,'Trend Strategy'!$A$1:$B$1000,2,FALSE),0)</f>
        <v>-19861.54</v>
      </c>
      <c r="C465" s="31">
        <f>_xlfn.IFNA(VLOOKUP(A465,'ADX Strategy'!$A$2:$B$1000,2,FALSE),0)</f>
        <v>-25096.080000000002</v>
      </c>
      <c r="D465" s="31">
        <f>_xlfn.IFNA(VLOOKUP(A465,'TXFN0002 Strategy'!$A$2:$B$1000,2,FALSE),0)</f>
        <v>-16326.83</v>
      </c>
      <c r="E465" s="66">
        <f>_xlfn.IFNA(VLOOKUP(A465,'TripleEMA Strategy'!$A$2:$B$1000,2,FALSE),0)</f>
        <v>9921.41</v>
      </c>
      <c r="F465" s="66">
        <f>_xlfn.IFNA(VLOOKUP(A465,'TXFN0001 Strategy'!$A$1:$B$1000,2,FALSE),0)</f>
        <v>0</v>
      </c>
      <c r="G465" s="40">
        <f t="shared" si="14"/>
        <v>-10272.608000000002</v>
      </c>
      <c r="H465" s="2">
        <f>VLOOKUP($A465,級距!$A:$K,9,FALSE)</f>
        <v>2</v>
      </c>
      <c r="I465" s="2">
        <f>VLOOKUP($A465,級距!$A:$K,10,FALSE)</f>
        <v>3</v>
      </c>
      <c r="J465" s="2">
        <f>VLOOKUP($A465,級距!$A:$K,11,FALSE)</f>
        <v>2</v>
      </c>
      <c r="K465" s="17">
        <f t="shared" si="15"/>
        <v>2</v>
      </c>
    </row>
    <row r="466" spans="1:11" x14ac:dyDescent="0.25">
      <c r="A466" s="32" t="s">
        <v>438</v>
      </c>
      <c r="B466" s="31">
        <f>_xlfn.IFNA(VLOOKUP(A466,'Trend Strategy'!$A$1:$B$1000,2,FALSE),0)</f>
        <v>-82241.38</v>
      </c>
      <c r="C466" s="31">
        <f>_xlfn.IFNA(VLOOKUP(A466,'ADX Strategy'!$A$2:$B$1000,2,FALSE),0)</f>
        <v>0</v>
      </c>
      <c r="D466" s="31">
        <f>_xlfn.IFNA(VLOOKUP(A466,'TXFN0002 Strategy'!$A$2:$B$1000,2,FALSE),0)</f>
        <v>-97001.94</v>
      </c>
      <c r="E466" s="66">
        <f>_xlfn.IFNA(VLOOKUP(A466,'TripleEMA Strategy'!$A$2:$B$1000,2,FALSE),0)</f>
        <v>0</v>
      </c>
      <c r="F466" s="66">
        <f>_xlfn.IFNA(VLOOKUP(A466,'TXFN0001 Strategy'!$A$1:$B$1000,2,FALSE),0)</f>
        <v>63317.94</v>
      </c>
      <c r="G466" s="40">
        <f t="shared" si="14"/>
        <v>-23185.076000000001</v>
      </c>
      <c r="H466" s="2">
        <f>VLOOKUP($A466,級距!$A:$K,9,FALSE)</f>
        <v>5</v>
      </c>
      <c r="I466" s="2">
        <f>VLOOKUP($A466,級距!$A:$K,10,FALSE)</f>
        <v>5</v>
      </c>
      <c r="J466" s="2">
        <f>VLOOKUP($A466,級距!$A:$K,11,FALSE)</f>
        <v>2</v>
      </c>
      <c r="K466" s="17">
        <f t="shared" si="15"/>
        <v>2</v>
      </c>
    </row>
    <row r="467" spans="1:11" x14ac:dyDescent="0.25">
      <c r="A467" s="32" t="s">
        <v>439</v>
      </c>
      <c r="B467" s="31">
        <f>_xlfn.IFNA(VLOOKUP(A467,'Trend Strategy'!$A$1:$B$1000,2,FALSE),0)</f>
        <v>-11867.87</v>
      </c>
      <c r="C467" s="31">
        <f>_xlfn.IFNA(VLOOKUP(A467,'ADX Strategy'!$A$2:$B$1000,2,FALSE),0)</f>
        <v>136438.99</v>
      </c>
      <c r="D467" s="31">
        <f>_xlfn.IFNA(VLOOKUP(A467,'TXFN0002 Strategy'!$A$2:$B$1000,2,FALSE),0)</f>
        <v>52481.37</v>
      </c>
      <c r="E467" s="66">
        <f>_xlfn.IFNA(VLOOKUP(A467,'TripleEMA Strategy'!$A$2:$B$1000,2,FALSE),0)</f>
        <v>23507.59</v>
      </c>
      <c r="F467" s="66">
        <f>_xlfn.IFNA(VLOOKUP(A467,'TXFN0001 Strategy'!$A$1:$B$1000,2,FALSE),0)</f>
        <v>0</v>
      </c>
      <c r="G467" s="40">
        <f t="shared" si="14"/>
        <v>40112.015999999996</v>
      </c>
      <c r="H467" s="2">
        <f>VLOOKUP($A467,級距!$A:$K,9,FALSE)</f>
        <v>5</v>
      </c>
      <c r="I467" s="2">
        <f>VLOOKUP($A467,級距!$A:$K,10,FALSE)</f>
        <v>3</v>
      </c>
      <c r="J467" s="2">
        <f>VLOOKUP($A467,級距!$A:$K,11,FALSE)</f>
        <v>2</v>
      </c>
      <c r="K467" s="17">
        <f t="shared" si="15"/>
        <v>2</v>
      </c>
    </row>
    <row r="468" spans="1:11" x14ac:dyDescent="0.25">
      <c r="A468" s="32" t="s">
        <v>440</v>
      </c>
      <c r="B468" s="31">
        <f>_xlfn.IFNA(VLOOKUP(A468,'Trend Strategy'!$A$1:$B$1000,2,FALSE),0)</f>
        <v>0</v>
      </c>
      <c r="C468" s="31">
        <f>_xlfn.IFNA(VLOOKUP(A468,'ADX Strategy'!$A$2:$B$1000,2,FALSE),0)</f>
        <v>0</v>
      </c>
      <c r="D468" s="31">
        <f>_xlfn.IFNA(VLOOKUP(A468,'TXFN0002 Strategy'!$A$2:$B$1000,2,FALSE),0)</f>
        <v>-729.86</v>
      </c>
      <c r="E468" s="66">
        <f>_xlfn.IFNA(VLOOKUP(A468,'TripleEMA Strategy'!$A$2:$B$1000,2,FALSE),0)</f>
        <v>-8898.02</v>
      </c>
      <c r="F468" s="66">
        <f>_xlfn.IFNA(VLOOKUP(A468,'TXFN0001 Strategy'!$A$1:$B$1000,2,FALSE),0)</f>
        <v>0</v>
      </c>
      <c r="G468" s="40">
        <f t="shared" si="14"/>
        <v>-1925.5760000000002</v>
      </c>
      <c r="H468" s="2">
        <f>VLOOKUP($A468,級距!$A:$K,9,FALSE)</f>
        <v>1</v>
      </c>
      <c r="I468" s="2">
        <f>VLOOKUP($A468,級距!$A:$K,10,FALSE)</f>
        <v>1</v>
      </c>
      <c r="J468" s="2">
        <f>VLOOKUP($A468,級距!$A:$K,11,FALSE)</f>
        <v>2</v>
      </c>
      <c r="K468" s="17">
        <f t="shared" si="15"/>
        <v>2</v>
      </c>
    </row>
    <row r="469" spans="1:11" x14ac:dyDescent="0.25">
      <c r="A469" s="32" t="s">
        <v>441</v>
      </c>
      <c r="B469" s="31">
        <f>_xlfn.IFNA(VLOOKUP(A469,'Trend Strategy'!$A$1:$B$1000,2,FALSE),0)</f>
        <v>68564.429999999993</v>
      </c>
      <c r="C469" s="31">
        <f>_xlfn.IFNA(VLOOKUP(A469,'ADX Strategy'!$A$2:$B$1000,2,FALSE),0)</f>
        <v>-33475.06</v>
      </c>
      <c r="D469" s="31">
        <f>_xlfn.IFNA(VLOOKUP(A469,'TXFN0002 Strategy'!$A$2:$B$1000,2,FALSE),0)</f>
        <v>-19096.099999999999</v>
      </c>
      <c r="E469" s="66">
        <f>_xlfn.IFNA(VLOOKUP(A469,'TripleEMA Strategy'!$A$2:$B$1000,2,FALSE),0)</f>
        <v>0</v>
      </c>
      <c r="F469" s="66">
        <f>_xlfn.IFNA(VLOOKUP(A469,'TXFN0001 Strategy'!$A$1:$B$1000,2,FALSE),0)</f>
        <v>0</v>
      </c>
      <c r="G469" s="40">
        <f t="shared" si="14"/>
        <v>3198.6539999999995</v>
      </c>
      <c r="H469" s="2">
        <f>VLOOKUP($A469,級距!$A:$K,9,FALSE)</f>
        <v>5</v>
      </c>
      <c r="I469" s="2">
        <f>VLOOKUP($A469,級距!$A:$K,10,FALSE)</f>
        <v>3</v>
      </c>
      <c r="J469" s="2">
        <f>VLOOKUP($A469,級距!$A:$K,11,FALSE)</f>
        <v>2</v>
      </c>
      <c r="K469" s="17">
        <f t="shared" si="15"/>
        <v>2</v>
      </c>
    </row>
    <row r="470" spans="1:11" x14ac:dyDescent="0.25">
      <c r="A470" s="32" t="s">
        <v>442</v>
      </c>
      <c r="B470" s="31">
        <f>_xlfn.IFNA(VLOOKUP(A470,'Trend Strategy'!$A$1:$B$1000,2,FALSE),0)</f>
        <v>-8638.5</v>
      </c>
      <c r="C470" s="31">
        <f>_xlfn.IFNA(VLOOKUP(A470,'ADX Strategy'!$A$2:$B$1000,2,FALSE),0)</f>
        <v>0</v>
      </c>
      <c r="D470" s="31">
        <f>_xlfn.IFNA(VLOOKUP(A470,'TXFN0002 Strategy'!$A$2:$B$1000,2,FALSE),0)</f>
        <v>0</v>
      </c>
      <c r="E470" s="66">
        <f>_xlfn.IFNA(VLOOKUP(A470,'TripleEMA Strategy'!$A$2:$B$1000,2,FALSE),0)</f>
        <v>-7078.94</v>
      </c>
      <c r="F470" s="66">
        <f>_xlfn.IFNA(VLOOKUP(A470,'TXFN0001 Strategy'!$A$1:$B$1000,2,FALSE),0)</f>
        <v>0</v>
      </c>
      <c r="G470" s="40">
        <f t="shared" si="14"/>
        <v>-3143.4879999999998</v>
      </c>
      <c r="H470" s="2">
        <f>VLOOKUP($A470,級距!$A:$K,9,FALSE)</f>
        <v>1</v>
      </c>
      <c r="I470" s="2">
        <f>VLOOKUP($A470,級距!$A:$K,10,FALSE)</f>
        <v>6</v>
      </c>
      <c r="J470" s="2">
        <f>VLOOKUP($A470,級距!$A:$K,11,FALSE)</f>
        <v>2</v>
      </c>
      <c r="K470" s="17">
        <f t="shared" si="15"/>
        <v>2</v>
      </c>
    </row>
    <row r="471" spans="1:11" x14ac:dyDescent="0.25">
      <c r="A471" s="32" t="s">
        <v>443</v>
      </c>
      <c r="B471" s="31">
        <f>_xlfn.IFNA(VLOOKUP(A471,'Trend Strategy'!$A$1:$B$1000,2,FALSE),0)</f>
        <v>0</v>
      </c>
      <c r="C471" s="31">
        <f>_xlfn.IFNA(VLOOKUP(A471,'ADX Strategy'!$A$2:$B$1000,2,FALSE),0)</f>
        <v>0</v>
      </c>
      <c r="D471" s="31">
        <f>_xlfn.IFNA(VLOOKUP(A471,'TXFN0002 Strategy'!$A$2:$B$1000,2,FALSE),0)</f>
        <v>0</v>
      </c>
      <c r="E471" s="66">
        <f>_xlfn.IFNA(VLOOKUP(A471,'TripleEMA Strategy'!$A$2:$B$1000,2,FALSE),0)</f>
        <v>0</v>
      </c>
      <c r="F471" s="66">
        <f>_xlfn.IFNA(VLOOKUP(A471,'TXFN0001 Strategy'!$A$1:$B$1000,2,FALSE),0)</f>
        <v>-60567.58</v>
      </c>
      <c r="G471" s="40">
        <f t="shared" si="14"/>
        <v>-12113.516</v>
      </c>
      <c r="H471" s="2">
        <f>VLOOKUP($A471,級距!$A:$K,9,FALSE)</f>
        <v>3</v>
      </c>
      <c r="I471" s="2">
        <f>VLOOKUP($A471,級距!$A:$K,10,FALSE)</f>
        <v>5</v>
      </c>
      <c r="J471" s="2">
        <f>VLOOKUP($A471,級距!$A:$K,11,FALSE)</f>
        <v>2</v>
      </c>
      <c r="K471" s="17">
        <f t="shared" si="15"/>
        <v>2</v>
      </c>
    </row>
    <row r="472" spans="1:11" x14ac:dyDescent="0.25">
      <c r="A472" s="32" t="s">
        <v>444</v>
      </c>
      <c r="B472" s="31">
        <f>_xlfn.IFNA(VLOOKUP(A472,'Trend Strategy'!$A$1:$B$1000,2,FALSE),0)</f>
        <v>0</v>
      </c>
      <c r="C472" s="31">
        <f>_xlfn.IFNA(VLOOKUP(A472,'ADX Strategy'!$A$2:$B$1000,2,FALSE),0)</f>
        <v>0</v>
      </c>
      <c r="D472" s="31">
        <f>_xlfn.IFNA(VLOOKUP(A472,'TXFN0002 Strategy'!$A$2:$B$1000,2,FALSE),0)</f>
        <v>0</v>
      </c>
      <c r="E472" s="66">
        <f>_xlfn.IFNA(VLOOKUP(A472,'TripleEMA Strategy'!$A$2:$B$1000,2,FALSE),0)</f>
        <v>-2668.3</v>
      </c>
      <c r="F472" s="66">
        <f>_xlfn.IFNA(VLOOKUP(A472,'TXFN0001 Strategy'!$A$1:$B$1000,2,FALSE),0)</f>
        <v>0</v>
      </c>
      <c r="G472" s="40">
        <f t="shared" si="14"/>
        <v>-533.66000000000008</v>
      </c>
      <c r="H472" s="2">
        <f>VLOOKUP($A472,級距!$A:$K,9,FALSE)</f>
        <v>4</v>
      </c>
      <c r="I472" s="2">
        <f>VLOOKUP($A472,級距!$A:$K,10,FALSE)</f>
        <v>7</v>
      </c>
      <c r="J472" s="2">
        <f>VLOOKUP($A472,級距!$A:$K,11,FALSE)</f>
        <v>3</v>
      </c>
      <c r="K472" s="17">
        <f t="shared" si="15"/>
        <v>3</v>
      </c>
    </row>
    <row r="473" spans="1:11" x14ac:dyDescent="0.25">
      <c r="A473" s="32" t="s">
        <v>445</v>
      </c>
      <c r="B473" s="31">
        <f>_xlfn.IFNA(VLOOKUP(A473,'Trend Strategy'!$A$1:$B$1000,2,FALSE),0)</f>
        <v>0</v>
      </c>
      <c r="C473" s="31">
        <f>_xlfn.IFNA(VLOOKUP(A473,'ADX Strategy'!$A$2:$B$1000,2,FALSE),0)</f>
        <v>0</v>
      </c>
      <c r="D473" s="31">
        <f>_xlfn.IFNA(VLOOKUP(A473,'TXFN0002 Strategy'!$A$2:$B$1000,2,FALSE),0)</f>
        <v>0</v>
      </c>
      <c r="E473" s="66">
        <f>_xlfn.IFNA(VLOOKUP(A473,'TripleEMA Strategy'!$A$2:$B$1000,2,FALSE),0)</f>
        <v>-7086</v>
      </c>
      <c r="F473" s="66">
        <f>_xlfn.IFNA(VLOOKUP(A473,'TXFN0001 Strategy'!$A$1:$B$1000,2,FALSE),0)</f>
        <v>-14305.62</v>
      </c>
      <c r="G473" s="40">
        <f t="shared" si="14"/>
        <v>-4278.3240000000005</v>
      </c>
      <c r="H473" s="2">
        <f>VLOOKUP($A473,級距!$A:$K,9,FALSE)</f>
        <v>1</v>
      </c>
      <c r="I473" s="2">
        <f>VLOOKUP($A473,級距!$A:$K,10,FALSE)</f>
        <v>6</v>
      </c>
      <c r="J473" s="2">
        <f>VLOOKUP($A473,級距!$A:$K,11,FALSE)</f>
        <v>2</v>
      </c>
      <c r="K473" s="17">
        <f t="shared" si="15"/>
        <v>2</v>
      </c>
    </row>
    <row r="474" spans="1:11" x14ac:dyDescent="0.25">
      <c r="A474" s="32" t="s">
        <v>446</v>
      </c>
      <c r="B474" s="31">
        <f>_xlfn.IFNA(VLOOKUP(A474,'Trend Strategy'!$A$1:$B$1000,2,FALSE),0)</f>
        <v>0</v>
      </c>
      <c r="C474" s="31">
        <f>_xlfn.IFNA(VLOOKUP(A474,'ADX Strategy'!$A$2:$B$1000,2,FALSE),0)</f>
        <v>0</v>
      </c>
      <c r="D474" s="31">
        <f>_xlfn.IFNA(VLOOKUP(A474,'TXFN0002 Strategy'!$A$2:$B$1000,2,FALSE),0)</f>
        <v>0</v>
      </c>
      <c r="E474" s="66">
        <f>_xlfn.IFNA(VLOOKUP(A474,'TripleEMA Strategy'!$A$2:$B$1000,2,FALSE),0)</f>
        <v>54978.38</v>
      </c>
      <c r="F474" s="66">
        <f>_xlfn.IFNA(VLOOKUP(A474,'TXFN0001 Strategy'!$A$1:$B$1000,2,FALSE),0)</f>
        <v>0</v>
      </c>
      <c r="G474" s="40">
        <f t="shared" si="14"/>
        <v>10995.675999999999</v>
      </c>
      <c r="H474" s="2">
        <f>VLOOKUP($A474,級距!$A:$K,9,FALSE)</f>
        <v>3</v>
      </c>
      <c r="I474" s="2">
        <f>VLOOKUP($A474,級距!$A:$K,10,FALSE)</f>
        <v>9</v>
      </c>
      <c r="J474" s="2">
        <f>VLOOKUP($A474,級距!$A:$K,11,FALSE)</f>
        <v>3</v>
      </c>
      <c r="K474" s="17">
        <f t="shared" si="15"/>
        <v>3</v>
      </c>
    </row>
    <row r="475" spans="1:11" x14ac:dyDescent="0.25">
      <c r="A475" s="32" t="s">
        <v>447</v>
      </c>
      <c r="B475" s="31">
        <f>_xlfn.IFNA(VLOOKUP(A475,'Trend Strategy'!$A$1:$B$1000,2,FALSE),0)</f>
        <v>-30210.94</v>
      </c>
      <c r="C475" s="31">
        <f>_xlfn.IFNA(VLOOKUP(A475,'ADX Strategy'!$A$2:$B$1000,2,FALSE),0)</f>
        <v>3740.06</v>
      </c>
      <c r="D475" s="31">
        <f>_xlfn.IFNA(VLOOKUP(A475,'TXFN0002 Strategy'!$A$2:$B$1000,2,FALSE),0)</f>
        <v>0</v>
      </c>
      <c r="E475" s="66">
        <f>_xlfn.IFNA(VLOOKUP(A475,'TripleEMA Strategy'!$A$2:$B$1000,2,FALSE),0)</f>
        <v>-15457.49</v>
      </c>
      <c r="F475" s="66">
        <f>_xlfn.IFNA(VLOOKUP(A475,'TXFN0001 Strategy'!$A$1:$B$1000,2,FALSE),0)</f>
        <v>0</v>
      </c>
      <c r="G475" s="40">
        <f t="shared" si="14"/>
        <v>-8385.6739999999991</v>
      </c>
      <c r="H475" s="2">
        <f>VLOOKUP($A475,級距!$A:$K,9,FALSE)</f>
        <v>2</v>
      </c>
      <c r="I475" s="2">
        <f>VLOOKUP($A475,級距!$A:$K,10,FALSE)</f>
        <v>2</v>
      </c>
      <c r="J475" s="2">
        <f>VLOOKUP($A475,級距!$A:$K,11,FALSE)</f>
        <v>2</v>
      </c>
      <c r="K475" s="17">
        <f t="shared" si="15"/>
        <v>2</v>
      </c>
    </row>
    <row r="476" spans="1:11" x14ac:dyDescent="0.25">
      <c r="A476" s="32" t="s">
        <v>448</v>
      </c>
      <c r="B476" s="31">
        <f>_xlfn.IFNA(VLOOKUP(A476,'Trend Strategy'!$A$1:$B$1000,2,FALSE),0)</f>
        <v>0</v>
      </c>
      <c r="C476" s="31">
        <f>_xlfn.IFNA(VLOOKUP(A476,'ADX Strategy'!$A$2:$B$1000,2,FALSE),0)</f>
        <v>0</v>
      </c>
      <c r="D476" s="31">
        <f>_xlfn.IFNA(VLOOKUP(A476,'TXFN0002 Strategy'!$A$2:$B$1000,2,FALSE),0)</f>
        <v>0</v>
      </c>
      <c r="E476" s="66">
        <f>_xlfn.IFNA(VLOOKUP(A476,'TripleEMA Strategy'!$A$2:$B$1000,2,FALSE),0)</f>
        <v>-54942.62</v>
      </c>
      <c r="F476" s="66">
        <f>_xlfn.IFNA(VLOOKUP(A476,'TXFN0001 Strategy'!$A$1:$B$1000,2,FALSE),0)</f>
        <v>-7826.69</v>
      </c>
      <c r="G476" s="40">
        <f t="shared" si="14"/>
        <v>-12553.862000000001</v>
      </c>
      <c r="H476" s="2">
        <f>VLOOKUP($A476,級距!$A:$K,9,FALSE)</f>
        <v>4</v>
      </c>
      <c r="I476" s="2">
        <f>VLOOKUP($A476,級距!$A:$K,10,FALSE)</f>
        <v>6</v>
      </c>
      <c r="J476" s="2">
        <f>VLOOKUP($A476,級距!$A:$K,11,FALSE)</f>
        <v>2</v>
      </c>
      <c r="K476" s="17">
        <f t="shared" si="15"/>
        <v>2</v>
      </c>
    </row>
    <row r="477" spans="1:11" x14ac:dyDescent="0.25">
      <c r="A477" s="32" t="s">
        <v>449</v>
      </c>
      <c r="B477" s="31">
        <f>_xlfn.IFNA(VLOOKUP(A477,'Trend Strategy'!$A$1:$B$1000,2,FALSE),0)</f>
        <v>-75839.649999999994</v>
      </c>
      <c r="C477" s="31">
        <f>_xlfn.IFNA(VLOOKUP(A477,'ADX Strategy'!$A$2:$B$1000,2,FALSE),0)</f>
        <v>0</v>
      </c>
      <c r="D477" s="31">
        <f>_xlfn.IFNA(VLOOKUP(A477,'TXFN0002 Strategy'!$A$2:$B$1000,2,FALSE),0)</f>
        <v>16878.02</v>
      </c>
      <c r="E477" s="66">
        <f>_xlfn.IFNA(VLOOKUP(A477,'TripleEMA Strategy'!$A$2:$B$1000,2,FALSE),0)</f>
        <v>-26156.59</v>
      </c>
      <c r="F477" s="66">
        <f>_xlfn.IFNA(VLOOKUP(A477,'TXFN0001 Strategy'!$A$1:$B$1000,2,FALSE),0)</f>
        <v>0</v>
      </c>
      <c r="G477" s="40">
        <f t="shared" si="14"/>
        <v>-17023.643999999997</v>
      </c>
      <c r="H477" s="2">
        <f>VLOOKUP($A477,級距!$A:$K,9,FALSE)</f>
        <v>5</v>
      </c>
      <c r="I477" s="2">
        <f>VLOOKUP($A477,級距!$A:$K,10,FALSE)</f>
        <v>2</v>
      </c>
      <c r="J477" s="2">
        <f>VLOOKUP($A477,級距!$A:$K,11,FALSE)</f>
        <v>2</v>
      </c>
      <c r="K477" s="17">
        <f t="shared" si="15"/>
        <v>2</v>
      </c>
    </row>
    <row r="478" spans="1:11" x14ac:dyDescent="0.25">
      <c r="A478" s="32" t="s">
        <v>450</v>
      </c>
      <c r="B478" s="31">
        <f>_xlfn.IFNA(VLOOKUP(A478,'Trend Strategy'!$A$1:$B$1000,2,FALSE),0)</f>
        <v>154568.98000000001</v>
      </c>
      <c r="C478" s="31">
        <f>_xlfn.IFNA(VLOOKUP(A478,'ADX Strategy'!$A$2:$B$1000,2,FALSE),0)</f>
        <v>-94686.86</v>
      </c>
      <c r="D478" s="31">
        <f>_xlfn.IFNA(VLOOKUP(A478,'TXFN0002 Strategy'!$A$2:$B$1000,2,FALSE),0)</f>
        <v>-96608.66</v>
      </c>
      <c r="E478" s="66">
        <f>_xlfn.IFNA(VLOOKUP(A478,'TripleEMA Strategy'!$A$2:$B$1000,2,FALSE),0)</f>
        <v>0</v>
      </c>
      <c r="F478" s="66">
        <f>_xlfn.IFNA(VLOOKUP(A478,'TXFN0001 Strategy'!$A$1:$B$1000,2,FALSE),0)</f>
        <v>-5177.54</v>
      </c>
      <c r="G478" s="40">
        <f t="shared" si="14"/>
        <v>-8380.8159999999989</v>
      </c>
      <c r="H478" s="2">
        <f>VLOOKUP($A478,級距!$A:$K,9,FALSE)</f>
        <v>7</v>
      </c>
      <c r="I478" s="2">
        <f>VLOOKUP($A478,級距!$A:$K,10,FALSE)</f>
        <v>3</v>
      </c>
      <c r="J478" s="2">
        <f>VLOOKUP($A478,級距!$A:$K,11,FALSE)</f>
        <v>1</v>
      </c>
      <c r="K478" s="17">
        <f t="shared" si="15"/>
        <v>1</v>
      </c>
    </row>
    <row r="479" spans="1:11" x14ac:dyDescent="0.25">
      <c r="A479" s="32" t="s">
        <v>451</v>
      </c>
      <c r="B479" s="31">
        <f>_xlfn.IFNA(VLOOKUP(A479,'Trend Strategy'!$A$1:$B$1000,2,FALSE),0)</f>
        <v>-47028.32</v>
      </c>
      <c r="C479" s="31">
        <f>_xlfn.IFNA(VLOOKUP(A479,'ADX Strategy'!$A$2:$B$1000,2,FALSE),0)</f>
        <v>0</v>
      </c>
      <c r="D479" s="31">
        <f>_xlfn.IFNA(VLOOKUP(A479,'TXFN0002 Strategy'!$A$2:$B$1000,2,FALSE),0)</f>
        <v>-101704.5</v>
      </c>
      <c r="E479" s="66">
        <f>_xlfn.IFNA(VLOOKUP(A479,'TripleEMA Strategy'!$A$2:$B$1000,2,FALSE),0)</f>
        <v>-23619.41</v>
      </c>
      <c r="F479" s="66">
        <f>_xlfn.IFNA(VLOOKUP(A479,'TXFN0001 Strategy'!$A$1:$B$1000,2,FALSE),0)</f>
        <v>0</v>
      </c>
      <c r="G479" s="40">
        <f t="shared" si="14"/>
        <v>-34470.446000000004</v>
      </c>
      <c r="H479" s="2">
        <f>VLOOKUP($A479,級距!$A:$K,9,FALSE)</f>
        <v>7</v>
      </c>
      <c r="I479" s="2">
        <f>VLOOKUP($A479,級距!$A:$K,10,FALSE)</f>
        <v>3</v>
      </c>
      <c r="J479" s="2">
        <f>VLOOKUP($A479,級距!$A:$K,11,FALSE)</f>
        <v>1</v>
      </c>
      <c r="K479" s="17">
        <f t="shared" si="15"/>
        <v>1</v>
      </c>
    </row>
    <row r="480" spans="1:11" x14ac:dyDescent="0.25">
      <c r="A480" s="32" t="s">
        <v>452</v>
      </c>
      <c r="B480" s="31">
        <f>_xlfn.IFNA(VLOOKUP(A480,'Trend Strategy'!$A$1:$B$1000,2,FALSE),0)</f>
        <v>-45968.7</v>
      </c>
      <c r="C480" s="31">
        <f>_xlfn.IFNA(VLOOKUP(A480,'ADX Strategy'!$A$2:$B$1000,2,FALSE),0)</f>
        <v>-100309.39</v>
      </c>
      <c r="D480" s="31">
        <f>_xlfn.IFNA(VLOOKUP(A480,'TXFN0002 Strategy'!$A$2:$B$1000,2,FALSE),0)</f>
        <v>0</v>
      </c>
      <c r="E480" s="66">
        <f>_xlfn.IFNA(VLOOKUP(A480,'TripleEMA Strategy'!$A$2:$B$1000,2,FALSE),0)</f>
        <v>0</v>
      </c>
      <c r="F480" s="66">
        <f>_xlfn.IFNA(VLOOKUP(A480,'TXFN0001 Strategy'!$A$1:$B$1000,2,FALSE),0)</f>
        <v>0</v>
      </c>
      <c r="G480" s="40">
        <f t="shared" si="14"/>
        <v>-29255.617999999999</v>
      </c>
      <c r="H480" s="2">
        <f>VLOOKUP($A480,級距!$A:$K,9,FALSE)</f>
        <v>5</v>
      </c>
      <c r="I480" s="2">
        <f>VLOOKUP($A480,級距!$A:$K,10,FALSE)</f>
        <v>9</v>
      </c>
      <c r="J480" s="2">
        <f>VLOOKUP($A480,級距!$A:$K,11,FALSE)</f>
        <v>3</v>
      </c>
      <c r="K480" s="17">
        <f t="shared" si="15"/>
        <v>3</v>
      </c>
    </row>
    <row r="481" spans="1:11" x14ac:dyDescent="0.25">
      <c r="A481" s="32" t="s">
        <v>453</v>
      </c>
      <c r="B481" s="31">
        <f>_xlfn.IFNA(VLOOKUP(A481,'Trend Strategy'!$A$1:$B$1000,2,FALSE),0)</f>
        <v>70175.820000000007</v>
      </c>
      <c r="C481" s="31">
        <f>_xlfn.IFNA(VLOOKUP(A481,'ADX Strategy'!$A$2:$B$1000,2,FALSE),0)</f>
        <v>0</v>
      </c>
      <c r="D481" s="31">
        <f>_xlfn.IFNA(VLOOKUP(A481,'TXFN0002 Strategy'!$A$2:$B$1000,2,FALSE),0)</f>
        <v>162862.92000000001</v>
      </c>
      <c r="E481" s="66">
        <f>_xlfn.IFNA(VLOOKUP(A481,'TripleEMA Strategy'!$A$2:$B$1000,2,FALSE),0)</f>
        <v>0</v>
      </c>
      <c r="F481" s="66">
        <f>_xlfn.IFNA(VLOOKUP(A481,'TXFN0001 Strategy'!$A$1:$B$1000,2,FALSE),0)</f>
        <v>0</v>
      </c>
      <c r="G481" s="40">
        <f t="shared" si="14"/>
        <v>46607.748000000007</v>
      </c>
      <c r="H481" s="2">
        <f>VLOOKUP($A481,級距!$A:$K,9,FALSE)</f>
        <v>9</v>
      </c>
      <c r="I481" s="2">
        <f>VLOOKUP($A481,級距!$A:$K,10,FALSE)</f>
        <v>7</v>
      </c>
      <c r="J481" s="2">
        <f>VLOOKUP($A481,級距!$A:$K,11,FALSE)</f>
        <v>4</v>
      </c>
      <c r="K481" s="17">
        <f t="shared" si="15"/>
        <v>4</v>
      </c>
    </row>
    <row r="482" spans="1:11" x14ac:dyDescent="0.25">
      <c r="A482" s="32" t="s">
        <v>454</v>
      </c>
      <c r="B482" s="31">
        <f>_xlfn.IFNA(VLOOKUP(A482,'Trend Strategy'!$A$1:$B$1000,2,FALSE),0)</f>
        <v>0</v>
      </c>
      <c r="C482" s="31">
        <f>_xlfn.IFNA(VLOOKUP(A482,'ADX Strategy'!$A$2:$B$1000,2,FALSE),0)</f>
        <v>0</v>
      </c>
      <c r="D482" s="31">
        <f>_xlfn.IFNA(VLOOKUP(A482,'TXFN0002 Strategy'!$A$2:$B$1000,2,FALSE),0)</f>
        <v>0</v>
      </c>
      <c r="E482" s="66">
        <f>_xlfn.IFNA(VLOOKUP(A482,'TripleEMA Strategy'!$A$2:$B$1000,2,FALSE),0)</f>
        <v>0</v>
      </c>
      <c r="F482" s="66">
        <f>_xlfn.IFNA(VLOOKUP(A482,'TXFN0001 Strategy'!$A$1:$B$1000,2,FALSE),0)</f>
        <v>0</v>
      </c>
      <c r="G482" s="40">
        <f t="shared" si="14"/>
        <v>0</v>
      </c>
      <c r="H482" s="2">
        <f>VLOOKUP($A482,級距!$A:$K,9,FALSE)</f>
        <v>4</v>
      </c>
      <c r="I482" s="2">
        <f>VLOOKUP($A482,級距!$A:$K,10,FALSE)</f>
        <v>8</v>
      </c>
      <c r="J482" s="2">
        <f>VLOOKUP($A482,級距!$A:$K,11,FALSE)</f>
        <v>3</v>
      </c>
      <c r="K482" s="17">
        <f t="shared" si="15"/>
        <v>3</v>
      </c>
    </row>
    <row r="483" spans="1:11" x14ac:dyDescent="0.25">
      <c r="A483" s="32" t="s">
        <v>455</v>
      </c>
      <c r="B483" s="31">
        <f>_xlfn.IFNA(VLOOKUP(A483,'Trend Strategy'!$A$1:$B$1000,2,FALSE),0)</f>
        <v>62681.95</v>
      </c>
      <c r="C483" s="31">
        <f>_xlfn.IFNA(VLOOKUP(A483,'ADX Strategy'!$A$2:$B$1000,2,FALSE),0)</f>
        <v>124000.51</v>
      </c>
      <c r="D483" s="31">
        <f>_xlfn.IFNA(VLOOKUP(A483,'TXFN0002 Strategy'!$A$2:$B$1000,2,FALSE),0)</f>
        <v>111583.42</v>
      </c>
      <c r="E483" s="66">
        <f>_xlfn.IFNA(VLOOKUP(A483,'TripleEMA Strategy'!$A$2:$B$1000,2,FALSE),0)</f>
        <v>59603.040000000001</v>
      </c>
      <c r="F483" s="66">
        <f>_xlfn.IFNA(VLOOKUP(A483,'TXFN0001 Strategy'!$A$1:$B$1000,2,FALSE),0)</f>
        <v>0</v>
      </c>
      <c r="G483" s="40">
        <f t="shared" si="14"/>
        <v>71573.784</v>
      </c>
      <c r="H483" s="2">
        <f>VLOOKUP($A483,級距!$A:$K,9,FALSE)</f>
        <v>8</v>
      </c>
      <c r="I483" s="2">
        <f>VLOOKUP($A483,級距!$A:$K,10,FALSE)</f>
        <v>8</v>
      </c>
      <c r="J483" s="2">
        <f>VLOOKUP($A483,級距!$A:$K,11,FALSE)</f>
        <v>4</v>
      </c>
      <c r="K483" s="17">
        <f t="shared" si="15"/>
        <v>4</v>
      </c>
    </row>
    <row r="484" spans="1:11" x14ac:dyDescent="0.25">
      <c r="A484" s="32" t="s">
        <v>456</v>
      </c>
      <c r="B484" s="31">
        <f>_xlfn.IFNA(VLOOKUP(A484,'Trend Strategy'!$A$1:$B$1000,2,FALSE),0)</f>
        <v>28290.14</v>
      </c>
      <c r="C484" s="31">
        <f>_xlfn.IFNA(VLOOKUP(A484,'ADX Strategy'!$A$2:$B$1000,2,FALSE),0)</f>
        <v>-100133.57</v>
      </c>
      <c r="D484" s="31">
        <f>_xlfn.IFNA(VLOOKUP(A484,'TXFN0002 Strategy'!$A$2:$B$1000,2,FALSE),0)</f>
        <v>0</v>
      </c>
      <c r="E484" s="66">
        <f>_xlfn.IFNA(VLOOKUP(A484,'TripleEMA Strategy'!$A$2:$B$1000,2,FALSE),0)</f>
        <v>0</v>
      </c>
      <c r="F484" s="66">
        <f>_xlfn.IFNA(VLOOKUP(A484,'TXFN0001 Strategy'!$A$1:$B$1000,2,FALSE),0)</f>
        <v>0</v>
      </c>
      <c r="G484" s="40">
        <f t="shared" si="14"/>
        <v>-14368.686000000002</v>
      </c>
      <c r="H484" s="2">
        <f>VLOOKUP($A484,級距!$A:$K,9,FALSE)</f>
        <v>10</v>
      </c>
      <c r="I484" s="2">
        <f>VLOOKUP($A484,級距!$A:$K,10,FALSE)</f>
        <v>6</v>
      </c>
      <c r="J484" s="2">
        <f>VLOOKUP($A484,級距!$A:$K,11,FALSE)</f>
        <v>1</v>
      </c>
      <c r="K484" s="17">
        <f t="shared" si="15"/>
        <v>1</v>
      </c>
    </row>
    <row r="485" spans="1:11" x14ac:dyDescent="0.25">
      <c r="A485" s="32" t="s">
        <v>457</v>
      </c>
      <c r="B485" s="31">
        <f>_xlfn.IFNA(VLOOKUP(A485,'Trend Strategy'!$A$1:$B$1000,2,FALSE),0)</f>
        <v>-122255.03999999999</v>
      </c>
      <c r="C485" s="31">
        <f>_xlfn.IFNA(VLOOKUP(A485,'ADX Strategy'!$A$2:$B$1000,2,FALSE),0)</f>
        <v>0</v>
      </c>
      <c r="D485" s="31">
        <f>_xlfn.IFNA(VLOOKUP(A485,'TXFN0002 Strategy'!$A$2:$B$1000,2,FALSE),0)</f>
        <v>0</v>
      </c>
      <c r="E485" s="66">
        <f>_xlfn.IFNA(VLOOKUP(A485,'TripleEMA Strategy'!$A$2:$B$1000,2,FALSE),0)</f>
        <v>0</v>
      </c>
      <c r="F485" s="66">
        <f>_xlfn.IFNA(VLOOKUP(A485,'TXFN0001 Strategy'!$A$1:$B$1000,2,FALSE),0)</f>
        <v>0</v>
      </c>
      <c r="G485" s="40">
        <f t="shared" si="14"/>
        <v>-24451.007999999998</v>
      </c>
      <c r="H485" s="2">
        <f>VLOOKUP($A485,級距!$A:$K,9,FALSE)</f>
        <v>6</v>
      </c>
      <c r="I485" s="2">
        <f>VLOOKUP($A485,級距!$A:$K,10,FALSE)</f>
        <v>10</v>
      </c>
      <c r="J485" s="2">
        <f>VLOOKUP($A485,級距!$A:$K,11,FALSE)</f>
        <v>4</v>
      </c>
      <c r="K485" s="17">
        <f t="shared" si="15"/>
        <v>4</v>
      </c>
    </row>
    <row r="486" spans="1:11" x14ac:dyDescent="0.25">
      <c r="A486" s="32" t="s">
        <v>458</v>
      </c>
      <c r="B486" s="31">
        <f>_xlfn.IFNA(VLOOKUP(A486,'Trend Strategy'!$A$1:$B$1000,2,FALSE),0)</f>
        <v>0</v>
      </c>
      <c r="C486" s="31">
        <f>_xlfn.IFNA(VLOOKUP(A486,'ADX Strategy'!$A$2:$B$1000,2,FALSE),0)</f>
        <v>-26219.040000000001</v>
      </c>
      <c r="D486" s="31">
        <f>_xlfn.IFNA(VLOOKUP(A486,'TXFN0002 Strategy'!$A$2:$B$1000,2,FALSE),0)</f>
        <v>0</v>
      </c>
      <c r="E486" s="66">
        <f>_xlfn.IFNA(VLOOKUP(A486,'TripleEMA Strategy'!$A$2:$B$1000,2,FALSE),0)</f>
        <v>0</v>
      </c>
      <c r="F486" s="66">
        <f>_xlfn.IFNA(VLOOKUP(A486,'TXFN0001 Strategy'!$A$1:$B$1000,2,FALSE),0)</f>
        <v>0</v>
      </c>
      <c r="G486" s="40">
        <f t="shared" si="14"/>
        <v>-5243.808</v>
      </c>
      <c r="H486" s="2">
        <f>VLOOKUP($A486,級距!$A:$K,9,FALSE)</f>
        <v>8</v>
      </c>
      <c r="I486" s="2">
        <f>VLOOKUP($A486,級距!$A:$K,10,FALSE)</f>
        <v>6</v>
      </c>
      <c r="J486" s="2">
        <f>VLOOKUP($A486,級距!$A:$K,11,FALSE)</f>
        <v>1</v>
      </c>
      <c r="K486" s="17">
        <f t="shared" si="15"/>
        <v>1</v>
      </c>
    </row>
    <row r="487" spans="1:11" x14ac:dyDescent="0.25">
      <c r="A487" s="32" t="s">
        <v>459</v>
      </c>
      <c r="B487" s="31">
        <f>_xlfn.IFNA(VLOOKUP(A487,'Trend Strategy'!$A$1:$B$1000,2,FALSE),0)</f>
        <v>-23760.26</v>
      </c>
      <c r="C487" s="31">
        <f>_xlfn.IFNA(VLOOKUP(A487,'ADX Strategy'!$A$2:$B$1000,2,FALSE),0)</f>
        <v>-59826.38</v>
      </c>
      <c r="D487" s="31">
        <f>_xlfn.IFNA(VLOOKUP(A487,'TXFN0002 Strategy'!$A$2:$B$1000,2,FALSE),0)</f>
        <v>-62685.07</v>
      </c>
      <c r="E487" s="66">
        <f>_xlfn.IFNA(VLOOKUP(A487,'TripleEMA Strategy'!$A$2:$B$1000,2,FALSE),0)</f>
        <v>-25032.43</v>
      </c>
      <c r="F487" s="66">
        <f>_xlfn.IFNA(VLOOKUP(A487,'TXFN0001 Strategy'!$A$1:$B$1000,2,FALSE),0)</f>
        <v>0</v>
      </c>
      <c r="G487" s="40">
        <f t="shared" si="14"/>
        <v>-34260.827999999994</v>
      </c>
      <c r="H487" s="2">
        <f>VLOOKUP($A487,級距!$A:$K,9,FALSE)</f>
        <v>6</v>
      </c>
      <c r="I487" s="2">
        <f>VLOOKUP($A487,級距!$A:$K,10,FALSE)</f>
        <v>5</v>
      </c>
      <c r="J487" s="2">
        <f>VLOOKUP($A487,級距!$A:$K,11,FALSE)</f>
        <v>1</v>
      </c>
      <c r="K487" s="17">
        <f t="shared" si="15"/>
        <v>1</v>
      </c>
    </row>
    <row r="488" spans="1:11" x14ac:dyDescent="0.25">
      <c r="A488" s="32" t="s">
        <v>460</v>
      </c>
      <c r="B488" s="31">
        <f>_xlfn.IFNA(VLOOKUP(A488,'Trend Strategy'!$A$1:$B$1000,2,FALSE),0)</f>
        <v>0</v>
      </c>
      <c r="C488" s="31">
        <f>_xlfn.IFNA(VLOOKUP(A488,'ADX Strategy'!$A$2:$B$1000,2,FALSE),0)</f>
        <v>0</v>
      </c>
      <c r="D488" s="31">
        <f>_xlfn.IFNA(VLOOKUP(A488,'TXFN0002 Strategy'!$A$2:$B$1000,2,FALSE),0)</f>
        <v>-96770.04</v>
      </c>
      <c r="E488" s="66">
        <f>_xlfn.IFNA(VLOOKUP(A488,'TripleEMA Strategy'!$A$2:$B$1000,2,FALSE),0)</f>
        <v>-122565.74</v>
      </c>
      <c r="F488" s="66">
        <f>_xlfn.IFNA(VLOOKUP(A488,'TXFN0001 Strategy'!$A$1:$B$1000,2,FALSE),0)</f>
        <v>0</v>
      </c>
      <c r="G488" s="40">
        <f t="shared" si="14"/>
        <v>-43867.156000000003</v>
      </c>
      <c r="H488" s="2">
        <f>VLOOKUP($A488,級距!$A:$K,9,FALSE)</f>
        <v>7</v>
      </c>
      <c r="I488" s="2">
        <f>VLOOKUP($A488,級距!$A:$K,10,FALSE)</f>
        <v>8</v>
      </c>
      <c r="J488" s="2">
        <f>VLOOKUP($A488,級距!$A:$K,11,FALSE)</f>
        <v>4</v>
      </c>
      <c r="K488" s="17">
        <f t="shared" si="15"/>
        <v>4</v>
      </c>
    </row>
    <row r="489" spans="1:11" x14ac:dyDescent="0.25">
      <c r="A489" s="32" t="s">
        <v>461</v>
      </c>
      <c r="B489" s="31">
        <f>_xlfn.IFNA(VLOOKUP(A489,'Trend Strategy'!$A$1:$B$1000,2,FALSE),0)</f>
        <v>-53906.94</v>
      </c>
      <c r="C489" s="31">
        <f>_xlfn.IFNA(VLOOKUP(A489,'ADX Strategy'!$A$2:$B$1000,2,FALSE),0)</f>
        <v>120.62</v>
      </c>
      <c r="D489" s="31">
        <f>_xlfn.IFNA(VLOOKUP(A489,'TXFN0002 Strategy'!$A$2:$B$1000,2,FALSE),0)</f>
        <v>52141.09</v>
      </c>
      <c r="E489" s="66">
        <f>_xlfn.IFNA(VLOOKUP(A489,'TripleEMA Strategy'!$A$2:$B$1000,2,FALSE),0)</f>
        <v>-19559.11</v>
      </c>
      <c r="F489" s="66">
        <f>_xlfn.IFNA(VLOOKUP(A489,'TXFN0001 Strategy'!$A$1:$B$1000,2,FALSE),0)</f>
        <v>0</v>
      </c>
      <c r="G489" s="40">
        <f t="shared" si="14"/>
        <v>-4240.8680000000004</v>
      </c>
      <c r="H489" s="2">
        <f>VLOOKUP($A489,級距!$A:$K,9,FALSE)</f>
        <v>2</v>
      </c>
      <c r="I489" s="2">
        <f>VLOOKUP($A489,級距!$A:$K,10,FALSE)</f>
        <v>9</v>
      </c>
      <c r="J489" s="2">
        <f>VLOOKUP($A489,級距!$A:$K,11,FALSE)</f>
        <v>3</v>
      </c>
      <c r="K489" s="17">
        <f t="shared" si="15"/>
        <v>3</v>
      </c>
    </row>
    <row r="490" spans="1:11" x14ac:dyDescent="0.25">
      <c r="A490" s="32" t="s">
        <v>462</v>
      </c>
      <c r="B490" s="31">
        <f>_xlfn.IFNA(VLOOKUP(A490,'Trend Strategy'!$A$1:$B$1000,2,FALSE),0)</f>
        <v>26538.06</v>
      </c>
      <c r="C490" s="31">
        <f>_xlfn.IFNA(VLOOKUP(A490,'ADX Strategy'!$A$2:$B$1000,2,FALSE),0)</f>
        <v>0</v>
      </c>
      <c r="D490" s="31">
        <f>_xlfn.IFNA(VLOOKUP(A490,'TXFN0002 Strategy'!$A$2:$B$1000,2,FALSE),0)</f>
        <v>0</v>
      </c>
      <c r="E490" s="66">
        <f>_xlfn.IFNA(VLOOKUP(A490,'TripleEMA Strategy'!$A$2:$B$1000,2,FALSE),0)</f>
        <v>43720.959999999999</v>
      </c>
      <c r="F490" s="66">
        <f>_xlfn.IFNA(VLOOKUP(A490,'TXFN0001 Strategy'!$A$1:$B$1000,2,FALSE),0)</f>
        <v>0</v>
      </c>
      <c r="G490" s="40">
        <f t="shared" si="14"/>
        <v>14051.804</v>
      </c>
      <c r="H490" s="2">
        <f>VLOOKUP($A490,級距!$A:$K,9,FALSE)</f>
        <v>6</v>
      </c>
      <c r="I490" s="2">
        <f>VLOOKUP($A490,級距!$A:$K,10,FALSE)</f>
        <v>8</v>
      </c>
      <c r="J490" s="2">
        <f>VLOOKUP($A490,級距!$A:$K,11,FALSE)</f>
        <v>4</v>
      </c>
      <c r="K490" s="17">
        <f t="shared" si="15"/>
        <v>4</v>
      </c>
    </row>
    <row r="491" spans="1:11" x14ac:dyDescent="0.25">
      <c r="A491" s="32" t="s">
        <v>463</v>
      </c>
      <c r="B491" s="31">
        <f>_xlfn.IFNA(VLOOKUP(A491,'Trend Strategy'!$A$1:$B$1000,2,FALSE),0)</f>
        <v>0</v>
      </c>
      <c r="C491" s="31">
        <f>_xlfn.IFNA(VLOOKUP(A491,'ADX Strategy'!$A$2:$B$1000,2,FALSE),0)</f>
        <v>0</v>
      </c>
      <c r="D491" s="31">
        <f>_xlfn.IFNA(VLOOKUP(A491,'TXFN0002 Strategy'!$A$2:$B$1000,2,FALSE),0)</f>
        <v>0</v>
      </c>
      <c r="E491" s="66">
        <f>_xlfn.IFNA(VLOOKUP(A491,'TripleEMA Strategy'!$A$2:$B$1000,2,FALSE),0)</f>
        <v>0</v>
      </c>
      <c r="F491" s="66">
        <f>_xlfn.IFNA(VLOOKUP(A491,'TXFN0001 Strategy'!$A$1:$B$1000,2,FALSE),0)</f>
        <v>0</v>
      </c>
      <c r="G491" s="40">
        <f t="shared" si="14"/>
        <v>0</v>
      </c>
      <c r="H491" s="2">
        <f>VLOOKUP($A491,級距!$A:$K,9,FALSE)</f>
        <v>2</v>
      </c>
      <c r="I491" s="2">
        <f>VLOOKUP($A491,級距!$A:$K,10,FALSE)</f>
        <v>1</v>
      </c>
      <c r="J491" s="2">
        <f>VLOOKUP($A491,級距!$A:$K,11,FALSE)</f>
        <v>2</v>
      </c>
      <c r="K491" s="17">
        <f t="shared" si="15"/>
        <v>2</v>
      </c>
    </row>
    <row r="492" spans="1:11" x14ac:dyDescent="0.25">
      <c r="A492" s="32" t="s">
        <v>464</v>
      </c>
      <c r="B492" s="31">
        <f>_xlfn.IFNA(VLOOKUP(A492,'Trend Strategy'!$A$1:$B$1000,2,FALSE),0)</f>
        <v>0</v>
      </c>
      <c r="C492" s="31">
        <f>_xlfn.IFNA(VLOOKUP(A492,'ADX Strategy'!$A$2:$B$1000,2,FALSE),0)</f>
        <v>0</v>
      </c>
      <c r="D492" s="31">
        <f>_xlfn.IFNA(VLOOKUP(A492,'TXFN0002 Strategy'!$A$2:$B$1000,2,FALSE),0)</f>
        <v>0</v>
      </c>
      <c r="E492" s="66">
        <f>_xlfn.IFNA(VLOOKUP(A492,'TripleEMA Strategy'!$A$2:$B$1000,2,FALSE),0)</f>
        <v>25943.88</v>
      </c>
      <c r="F492" s="66">
        <f>_xlfn.IFNA(VLOOKUP(A492,'TXFN0001 Strategy'!$A$1:$B$1000,2,FALSE),0)</f>
        <v>58120.800000000003</v>
      </c>
      <c r="G492" s="40">
        <f t="shared" si="14"/>
        <v>16812.936000000002</v>
      </c>
      <c r="H492" s="2">
        <f>VLOOKUP($A492,級距!$A:$K,9,FALSE)</f>
        <v>4</v>
      </c>
      <c r="I492" s="2">
        <f>VLOOKUP($A492,級距!$A:$K,10,FALSE)</f>
        <v>9</v>
      </c>
      <c r="J492" s="2">
        <f>VLOOKUP($A492,級距!$A:$K,11,FALSE)</f>
        <v>3</v>
      </c>
      <c r="K492" s="17">
        <f t="shared" si="15"/>
        <v>3</v>
      </c>
    </row>
    <row r="493" spans="1:11" x14ac:dyDescent="0.25">
      <c r="A493" s="32" t="s">
        <v>465</v>
      </c>
      <c r="B493" s="31">
        <f>_xlfn.IFNA(VLOOKUP(A493,'Trend Strategy'!$A$1:$B$1000,2,FALSE),0)</f>
        <v>54000.67</v>
      </c>
      <c r="C493" s="31">
        <f>_xlfn.IFNA(VLOOKUP(A493,'ADX Strategy'!$A$2:$B$1000,2,FALSE),0)</f>
        <v>44555.9</v>
      </c>
      <c r="D493" s="31">
        <f>_xlfn.IFNA(VLOOKUP(A493,'TXFN0002 Strategy'!$A$2:$B$1000,2,FALSE),0)</f>
        <v>24901.54</v>
      </c>
      <c r="E493" s="66">
        <f>_xlfn.IFNA(VLOOKUP(A493,'TripleEMA Strategy'!$A$2:$B$1000,2,FALSE),0)</f>
        <v>74870.16</v>
      </c>
      <c r="F493" s="66">
        <f>_xlfn.IFNA(VLOOKUP(A493,'TXFN0001 Strategy'!$A$1:$B$1000,2,FALSE),0)</f>
        <v>0</v>
      </c>
      <c r="G493" s="40">
        <f t="shared" si="14"/>
        <v>39665.654000000002</v>
      </c>
      <c r="H493" s="2">
        <f>VLOOKUP($A493,級距!$A:$K,9,FALSE)</f>
        <v>5</v>
      </c>
      <c r="I493" s="2">
        <f>VLOOKUP($A493,級距!$A:$K,10,FALSE)</f>
        <v>7</v>
      </c>
      <c r="J493" s="2">
        <f>VLOOKUP($A493,級距!$A:$K,11,FALSE)</f>
        <v>3</v>
      </c>
      <c r="K493" s="17">
        <f t="shared" si="15"/>
        <v>3</v>
      </c>
    </row>
    <row r="494" spans="1:11" x14ac:dyDescent="0.25">
      <c r="A494" s="32" t="s">
        <v>466</v>
      </c>
      <c r="B494" s="31">
        <f>_xlfn.IFNA(VLOOKUP(A494,'Trend Strategy'!$A$1:$B$1000,2,FALSE),0)</f>
        <v>-22984.16</v>
      </c>
      <c r="C494" s="31">
        <f>_xlfn.IFNA(VLOOKUP(A494,'ADX Strategy'!$A$2:$B$1000,2,FALSE),0)</f>
        <v>0</v>
      </c>
      <c r="D494" s="31">
        <f>_xlfn.IFNA(VLOOKUP(A494,'TXFN0002 Strategy'!$A$2:$B$1000,2,FALSE),0)</f>
        <v>75.22</v>
      </c>
      <c r="E494" s="66">
        <f>_xlfn.IFNA(VLOOKUP(A494,'TripleEMA Strategy'!$A$2:$B$1000,2,FALSE),0)</f>
        <v>-118676.16</v>
      </c>
      <c r="F494" s="66">
        <f>_xlfn.IFNA(VLOOKUP(A494,'TXFN0001 Strategy'!$A$1:$B$1000,2,FALSE),0)</f>
        <v>0</v>
      </c>
      <c r="G494" s="40">
        <f t="shared" si="14"/>
        <v>-28317.02</v>
      </c>
      <c r="H494" s="2">
        <f>VLOOKUP($A494,級距!$A:$K,9,FALSE)</f>
        <v>3</v>
      </c>
      <c r="I494" s="2">
        <f>VLOOKUP($A494,級距!$A:$K,10,FALSE)</f>
        <v>4</v>
      </c>
      <c r="J494" s="2">
        <f>VLOOKUP($A494,級距!$A:$K,11,FALSE)</f>
        <v>2</v>
      </c>
      <c r="K494" s="17">
        <f t="shared" si="15"/>
        <v>2</v>
      </c>
    </row>
    <row r="495" spans="1:11" x14ac:dyDescent="0.25">
      <c r="A495" s="32" t="s">
        <v>467</v>
      </c>
      <c r="B495" s="31">
        <f>_xlfn.IFNA(VLOOKUP(A495,'Trend Strategy'!$A$1:$B$1000,2,FALSE),0)</f>
        <v>66229.62</v>
      </c>
      <c r="C495" s="31">
        <f>_xlfn.IFNA(VLOOKUP(A495,'ADX Strategy'!$A$2:$B$1000,2,FALSE),0)</f>
        <v>0</v>
      </c>
      <c r="D495" s="31">
        <f>_xlfn.IFNA(VLOOKUP(A495,'TXFN0002 Strategy'!$A$2:$B$1000,2,FALSE),0)</f>
        <v>-19392.07</v>
      </c>
      <c r="E495" s="66">
        <f>_xlfn.IFNA(VLOOKUP(A495,'TripleEMA Strategy'!$A$2:$B$1000,2,FALSE),0)</f>
        <v>62746.37</v>
      </c>
      <c r="F495" s="66">
        <f>_xlfn.IFNA(VLOOKUP(A495,'TXFN0001 Strategy'!$A$1:$B$1000,2,FALSE),0)</f>
        <v>0</v>
      </c>
      <c r="G495" s="40">
        <f t="shared" si="14"/>
        <v>21916.784</v>
      </c>
      <c r="H495" s="2">
        <f>VLOOKUP($A495,級距!$A:$K,9,FALSE)</f>
        <v>5</v>
      </c>
      <c r="I495" s="2">
        <f>VLOOKUP($A495,級距!$A:$K,10,FALSE)</f>
        <v>7</v>
      </c>
      <c r="J495" s="2">
        <f>VLOOKUP($A495,級距!$A:$K,11,FALSE)</f>
        <v>3</v>
      </c>
      <c r="K495" s="17">
        <f t="shared" si="15"/>
        <v>3</v>
      </c>
    </row>
    <row r="496" spans="1:11" x14ac:dyDescent="0.25">
      <c r="A496" s="32" t="s">
        <v>468</v>
      </c>
      <c r="B496" s="31">
        <f>_xlfn.IFNA(VLOOKUP(A496,'Trend Strategy'!$A$1:$B$1000,2,FALSE),0)</f>
        <v>-17409.22</v>
      </c>
      <c r="C496" s="31">
        <f>_xlfn.IFNA(VLOOKUP(A496,'ADX Strategy'!$A$2:$B$1000,2,FALSE),0)</f>
        <v>0</v>
      </c>
      <c r="D496" s="31">
        <f>_xlfn.IFNA(VLOOKUP(A496,'TXFN0002 Strategy'!$A$2:$B$1000,2,FALSE),0)</f>
        <v>-28656.34</v>
      </c>
      <c r="E496" s="66">
        <f>_xlfn.IFNA(VLOOKUP(A496,'TripleEMA Strategy'!$A$2:$B$1000,2,FALSE),0)</f>
        <v>-47697.98</v>
      </c>
      <c r="F496" s="66">
        <f>_xlfn.IFNA(VLOOKUP(A496,'TXFN0001 Strategy'!$A$1:$B$1000,2,FALSE),0)</f>
        <v>0</v>
      </c>
      <c r="G496" s="40">
        <f t="shared" si="14"/>
        <v>-18752.708000000002</v>
      </c>
      <c r="H496" s="2">
        <f>VLOOKUP($A496,級距!$A:$K,9,FALSE)</f>
        <v>5</v>
      </c>
      <c r="I496" s="2">
        <f>VLOOKUP($A496,級距!$A:$K,10,FALSE)</f>
        <v>4</v>
      </c>
      <c r="J496" s="2">
        <f>VLOOKUP($A496,級距!$A:$K,11,FALSE)</f>
        <v>2</v>
      </c>
      <c r="K496" s="17">
        <f t="shared" si="15"/>
        <v>2</v>
      </c>
    </row>
    <row r="497" spans="1:11" x14ac:dyDescent="0.25">
      <c r="A497" s="32" t="s">
        <v>469</v>
      </c>
      <c r="B497" s="31">
        <f>_xlfn.IFNA(VLOOKUP(A497,'Trend Strategy'!$A$1:$B$1000,2,FALSE),0)</f>
        <v>-3761.5</v>
      </c>
      <c r="C497" s="31">
        <f>_xlfn.IFNA(VLOOKUP(A497,'ADX Strategy'!$A$2:$B$1000,2,FALSE),0)</f>
        <v>-36232.1</v>
      </c>
      <c r="D497" s="31">
        <f>_xlfn.IFNA(VLOOKUP(A497,'TXFN0002 Strategy'!$A$2:$B$1000,2,FALSE),0)</f>
        <v>-32910.379999999997</v>
      </c>
      <c r="E497" s="66">
        <f>_xlfn.IFNA(VLOOKUP(A497,'TripleEMA Strategy'!$A$2:$B$1000,2,FALSE),0)</f>
        <v>1139.93</v>
      </c>
      <c r="F497" s="66">
        <f>_xlfn.IFNA(VLOOKUP(A497,'TXFN0001 Strategy'!$A$1:$B$1000,2,FALSE),0)</f>
        <v>-18445.740000000002</v>
      </c>
      <c r="G497" s="40">
        <f t="shared" si="14"/>
        <v>-18041.958000000002</v>
      </c>
      <c r="H497" s="2">
        <f>VLOOKUP($A497,級距!$A:$K,9,FALSE)</f>
        <v>3</v>
      </c>
      <c r="I497" s="2">
        <f>VLOOKUP($A497,級距!$A:$K,10,FALSE)</f>
        <v>1</v>
      </c>
      <c r="J497" s="2">
        <f>VLOOKUP($A497,級距!$A:$K,11,FALSE)</f>
        <v>2</v>
      </c>
      <c r="K497" s="17">
        <f t="shared" si="15"/>
        <v>2</v>
      </c>
    </row>
    <row r="498" spans="1:11" x14ac:dyDescent="0.25">
      <c r="A498" s="32" t="s">
        <v>470</v>
      </c>
      <c r="B498" s="31">
        <f>_xlfn.IFNA(VLOOKUP(A498,'Trend Strategy'!$A$1:$B$1000,2,FALSE),0)</f>
        <v>0</v>
      </c>
      <c r="C498" s="31">
        <f>_xlfn.IFNA(VLOOKUP(A498,'ADX Strategy'!$A$2:$B$1000,2,FALSE),0)</f>
        <v>0</v>
      </c>
      <c r="D498" s="31">
        <f>_xlfn.IFNA(VLOOKUP(A498,'TXFN0002 Strategy'!$A$2:$B$1000,2,FALSE),0)</f>
        <v>76098.02</v>
      </c>
      <c r="E498" s="66">
        <f>_xlfn.IFNA(VLOOKUP(A498,'TripleEMA Strategy'!$A$2:$B$1000,2,FALSE),0)</f>
        <v>0</v>
      </c>
      <c r="F498" s="66">
        <f>_xlfn.IFNA(VLOOKUP(A498,'TXFN0001 Strategy'!$A$1:$B$1000,2,FALSE),0)</f>
        <v>0</v>
      </c>
      <c r="G498" s="40">
        <f t="shared" si="14"/>
        <v>15219.604000000001</v>
      </c>
      <c r="H498" s="2">
        <f>VLOOKUP($A498,級距!$A:$K,9,FALSE)</f>
        <v>6</v>
      </c>
      <c r="I498" s="2">
        <f>VLOOKUP($A498,級距!$A:$K,10,FALSE)</f>
        <v>10</v>
      </c>
      <c r="J498" s="2">
        <f>VLOOKUP($A498,級距!$A:$K,11,FALSE)</f>
        <v>4</v>
      </c>
      <c r="K498" s="17">
        <f t="shared" si="15"/>
        <v>4</v>
      </c>
    </row>
    <row r="499" spans="1:11" x14ac:dyDescent="0.25">
      <c r="A499" s="32" t="s">
        <v>471</v>
      </c>
      <c r="B499" s="31">
        <f>_xlfn.IFNA(VLOOKUP(A499,'Trend Strategy'!$A$1:$B$1000,2,FALSE),0)</f>
        <v>-4577.34</v>
      </c>
      <c r="C499" s="31">
        <f>_xlfn.IFNA(VLOOKUP(A499,'ADX Strategy'!$A$2:$B$1000,2,FALSE),0)</f>
        <v>-7633.51</v>
      </c>
      <c r="D499" s="31">
        <f>_xlfn.IFNA(VLOOKUP(A499,'TXFN0002 Strategy'!$A$2:$B$1000,2,FALSE),0)</f>
        <v>0</v>
      </c>
      <c r="E499" s="66">
        <f>_xlfn.IFNA(VLOOKUP(A499,'TripleEMA Strategy'!$A$2:$B$1000,2,FALSE),0)</f>
        <v>0</v>
      </c>
      <c r="F499" s="66">
        <f>_xlfn.IFNA(VLOOKUP(A499,'TXFN0001 Strategy'!$A$1:$B$1000,2,FALSE),0)</f>
        <v>0</v>
      </c>
      <c r="G499" s="40">
        <f t="shared" si="14"/>
        <v>-2442.17</v>
      </c>
      <c r="H499" s="2">
        <f>VLOOKUP($A499,級距!$A:$K,9,FALSE)</f>
        <v>1</v>
      </c>
      <c r="I499" s="2">
        <f>VLOOKUP($A499,級距!$A:$K,10,FALSE)</f>
        <v>7</v>
      </c>
      <c r="J499" s="2">
        <f>VLOOKUP($A499,級距!$A:$K,11,FALSE)</f>
        <v>3</v>
      </c>
      <c r="K499" s="17">
        <f t="shared" si="15"/>
        <v>3</v>
      </c>
    </row>
    <row r="500" spans="1:11" x14ac:dyDescent="0.25">
      <c r="A500" s="32" t="s">
        <v>472</v>
      </c>
      <c r="B500" s="31">
        <f>_xlfn.IFNA(VLOOKUP(A500,'Trend Strategy'!$A$1:$B$1000,2,FALSE),0)</f>
        <v>-14161.22</v>
      </c>
      <c r="C500" s="31">
        <f>_xlfn.IFNA(VLOOKUP(A500,'ADX Strategy'!$A$2:$B$1000,2,FALSE),0)</f>
        <v>6176.93</v>
      </c>
      <c r="D500" s="31">
        <f>_xlfn.IFNA(VLOOKUP(A500,'TXFN0002 Strategy'!$A$2:$B$1000,2,FALSE),0)</f>
        <v>0</v>
      </c>
      <c r="E500" s="66">
        <f>_xlfn.IFNA(VLOOKUP(A500,'TripleEMA Strategy'!$A$2:$B$1000,2,FALSE),0)</f>
        <v>-31443.62</v>
      </c>
      <c r="F500" s="66">
        <f>_xlfn.IFNA(VLOOKUP(A500,'TXFN0001 Strategy'!$A$1:$B$1000,2,FALSE),0)</f>
        <v>-6052.37</v>
      </c>
      <c r="G500" s="40">
        <f t="shared" si="14"/>
        <v>-9096.0560000000005</v>
      </c>
      <c r="H500" s="2">
        <f>VLOOKUP($A500,級距!$A:$K,9,FALSE)</f>
        <v>2</v>
      </c>
      <c r="I500" s="2">
        <f>VLOOKUP($A500,級距!$A:$K,10,FALSE)</f>
        <v>1</v>
      </c>
      <c r="J500" s="2">
        <f>VLOOKUP($A500,級距!$A:$K,11,FALSE)</f>
        <v>2</v>
      </c>
      <c r="K500" s="17">
        <f t="shared" si="15"/>
        <v>2</v>
      </c>
    </row>
    <row r="501" spans="1:11" x14ac:dyDescent="0.25">
      <c r="A501" s="32" t="s">
        <v>473</v>
      </c>
      <c r="B501" s="31">
        <f>_xlfn.IFNA(VLOOKUP(A501,'Trend Strategy'!$A$1:$B$1000,2,FALSE),0)</f>
        <v>58022.68</v>
      </c>
      <c r="C501" s="31">
        <f>_xlfn.IFNA(VLOOKUP(A501,'ADX Strategy'!$A$2:$B$1000,2,FALSE),0)</f>
        <v>-125474.83</v>
      </c>
      <c r="D501" s="31">
        <f>_xlfn.IFNA(VLOOKUP(A501,'TXFN0002 Strategy'!$A$2:$B$1000,2,FALSE),0)</f>
        <v>0</v>
      </c>
      <c r="E501" s="66">
        <f>_xlfn.IFNA(VLOOKUP(A501,'TripleEMA Strategy'!$A$2:$B$1000,2,FALSE),0)</f>
        <v>50168.82</v>
      </c>
      <c r="F501" s="66">
        <f>_xlfn.IFNA(VLOOKUP(A501,'TXFN0001 Strategy'!$A$1:$B$1000,2,FALSE),0)</f>
        <v>58768.42</v>
      </c>
      <c r="G501" s="40">
        <f t="shared" si="14"/>
        <v>8297.018</v>
      </c>
      <c r="H501" s="2">
        <f>VLOOKUP($A501,級距!$A:$K,9,FALSE)</f>
        <v>6</v>
      </c>
      <c r="I501" s="2">
        <f>VLOOKUP($A501,級距!$A:$K,10,FALSE)</f>
        <v>7</v>
      </c>
      <c r="J501" s="2">
        <f>VLOOKUP($A501,級距!$A:$K,11,FALSE)</f>
        <v>4</v>
      </c>
      <c r="K501" s="17">
        <f t="shared" si="15"/>
        <v>4</v>
      </c>
    </row>
    <row r="502" spans="1:11" x14ac:dyDescent="0.25">
      <c r="A502" s="32" t="s">
        <v>474</v>
      </c>
      <c r="B502" s="31">
        <f>_xlfn.IFNA(VLOOKUP(A502,'Trend Strategy'!$A$1:$B$1000,2,FALSE),0)</f>
        <v>0</v>
      </c>
      <c r="C502" s="31">
        <f>_xlfn.IFNA(VLOOKUP(A502,'ADX Strategy'!$A$2:$B$1000,2,FALSE),0)</f>
        <v>0</v>
      </c>
      <c r="D502" s="31">
        <f>_xlfn.IFNA(VLOOKUP(A502,'TXFN0002 Strategy'!$A$2:$B$1000,2,FALSE),0)</f>
        <v>56606.559999999998</v>
      </c>
      <c r="E502" s="66">
        <f>_xlfn.IFNA(VLOOKUP(A502,'TripleEMA Strategy'!$A$2:$B$1000,2,FALSE),0)</f>
        <v>-22014.79</v>
      </c>
      <c r="F502" s="66">
        <f>_xlfn.IFNA(VLOOKUP(A502,'TXFN0001 Strategy'!$A$1:$B$1000,2,FALSE),0)</f>
        <v>0</v>
      </c>
      <c r="G502" s="40">
        <f t="shared" si="14"/>
        <v>6918.3539999999994</v>
      </c>
      <c r="H502" s="2">
        <f>VLOOKUP($A502,級距!$A:$K,9,FALSE)</f>
        <v>2</v>
      </c>
      <c r="I502" s="2">
        <f>VLOOKUP($A502,級距!$A:$K,10,FALSE)</f>
        <v>8</v>
      </c>
      <c r="J502" s="2">
        <f>VLOOKUP($A502,級距!$A:$K,11,FALSE)</f>
        <v>3</v>
      </c>
      <c r="K502" s="17">
        <f t="shared" si="15"/>
        <v>3</v>
      </c>
    </row>
    <row r="503" spans="1:11" x14ac:dyDescent="0.25">
      <c r="A503" s="32" t="s">
        <v>475</v>
      </c>
      <c r="B503" s="31">
        <f>_xlfn.IFNA(VLOOKUP(A503,'Trend Strategy'!$A$1:$B$1000,2,FALSE),0)</f>
        <v>-31006.43</v>
      </c>
      <c r="C503" s="31">
        <f>_xlfn.IFNA(VLOOKUP(A503,'ADX Strategy'!$A$2:$B$1000,2,FALSE),0)</f>
        <v>11538.7</v>
      </c>
      <c r="D503" s="31">
        <f>_xlfn.IFNA(VLOOKUP(A503,'TXFN0002 Strategy'!$A$2:$B$1000,2,FALSE),0)</f>
        <v>68.3</v>
      </c>
      <c r="E503" s="66">
        <f>_xlfn.IFNA(VLOOKUP(A503,'TripleEMA Strategy'!$A$2:$B$1000,2,FALSE),0)</f>
        <v>0</v>
      </c>
      <c r="F503" s="66">
        <f>_xlfn.IFNA(VLOOKUP(A503,'TXFN0001 Strategy'!$A$1:$B$1000,2,FALSE),0)</f>
        <v>-86022.85</v>
      </c>
      <c r="G503" s="40">
        <f t="shared" si="14"/>
        <v>-21084.455999999998</v>
      </c>
      <c r="H503" s="2">
        <f>VLOOKUP($A503,級距!$A:$K,9,FALSE)</f>
        <v>5</v>
      </c>
      <c r="I503" s="2">
        <f>VLOOKUP($A503,級距!$A:$K,10,FALSE)</f>
        <v>4</v>
      </c>
      <c r="J503" s="2">
        <f>VLOOKUP($A503,級距!$A:$K,11,FALSE)</f>
        <v>2</v>
      </c>
      <c r="K503" s="17">
        <f t="shared" si="15"/>
        <v>2</v>
      </c>
    </row>
    <row r="504" spans="1:11" x14ac:dyDescent="0.25">
      <c r="A504" s="32" t="s">
        <v>476</v>
      </c>
      <c r="B504" s="31">
        <f>_xlfn.IFNA(VLOOKUP(A504,'Trend Strategy'!$A$1:$B$1000,2,FALSE),0)</f>
        <v>0</v>
      </c>
      <c r="C504" s="31">
        <f>_xlfn.IFNA(VLOOKUP(A504,'ADX Strategy'!$A$2:$B$1000,2,FALSE),0)</f>
        <v>0</v>
      </c>
      <c r="D504" s="31">
        <f>_xlfn.IFNA(VLOOKUP(A504,'TXFN0002 Strategy'!$A$2:$B$1000,2,FALSE),0)</f>
        <v>0</v>
      </c>
      <c r="E504" s="66">
        <f>_xlfn.IFNA(VLOOKUP(A504,'TripleEMA Strategy'!$A$2:$B$1000,2,FALSE),0)</f>
        <v>94795.75</v>
      </c>
      <c r="F504" s="66">
        <f>_xlfn.IFNA(VLOOKUP(A504,'TXFN0001 Strategy'!$A$1:$B$1000,2,FALSE),0)</f>
        <v>51528.72</v>
      </c>
      <c r="G504" s="40">
        <f t="shared" si="14"/>
        <v>29264.894</v>
      </c>
      <c r="H504" s="2">
        <f>VLOOKUP($A504,級距!$A:$K,9,FALSE)</f>
        <v>5</v>
      </c>
      <c r="I504" s="2">
        <f>VLOOKUP($A504,級距!$A:$K,10,FALSE)</f>
        <v>9</v>
      </c>
      <c r="J504" s="2">
        <f>VLOOKUP($A504,級距!$A:$K,11,FALSE)</f>
        <v>3</v>
      </c>
      <c r="K504" s="17">
        <f t="shared" si="15"/>
        <v>3</v>
      </c>
    </row>
    <row r="505" spans="1:11" x14ac:dyDescent="0.25">
      <c r="A505" s="32" t="s">
        <v>477</v>
      </c>
      <c r="B505" s="31">
        <f>_xlfn.IFNA(VLOOKUP(A505,'Trend Strategy'!$A$1:$B$1000,2,FALSE),0)</f>
        <v>-28587.33</v>
      </c>
      <c r="C505" s="31">
        <f>_xlfn.IFNA(VLOOKUP(A505,'ADX Strategy'!$A$2:$B$1000,2,FALSE),0)</f>
        <v>0</v>
      </c>
      <c r="D505" s="31">
        <f>_xlfn.IFNA(VLOOKUP(A505,'TXFN0002 Strategy'!$A$2:$B$1000,2,FALSE),0)</f>
        <v>-14014.22</v>
      </c>
      <c r="E505" s="66">
        <f>_xlfn.IFNA(VLOOKUP(A505,'TripleEMA Strategy'!$A$2:$B$1000,2,FALSE),0)</f>
        <v>10961.23</v>
      </c>
      <c r="F505" s="66">
        <f>_xlfn.IFNA(VLOOKUP(A505,'TXFN0001 Strategy'!$A$1:$B$1000,2,FALSE),0)</f>
        <v>0</v>
      </c>
      <c r="G505" s="40">
        <f t="shared" si="14"/>
        <v>-6328.0640000000003</v>
      </c>
      <c r="H505" s="2">
        <f>VLOOKUP($A505,級距!$A:$K,9,FALSE)</f>
        <v>5</v>
      </c>
      <c r="I505" s="2">
        <f>VLOOKUP($A505,級距!$A:$K,10,FALSE)</f>
        <v>1</v>
      </c>
      <c r="J505" s="2">
        <f>VLOOKUP($A505,級距!$A:$K,11,FALSE)</f>
        <v>2</v>
      </c>
      <c r="K505" s="17">
        <f t="shared" si="15"/>
        <v>2</v>
      </c>
    </row>
    <row r="506" spans="1:11" x14ac:dyDescent="0.25">
      <c r="A506" s="32" t="s">
        <v>478</v>
      </c>
      <c r="B506" s="31">
        <f>_xlfn.IFNA(VLOOKUP(A506,'Trend Strategy'!$A$1:$B$1000,2,FALSE),0)</f>
        <v>0</v>
      </c>
      <c r="C506" s="31">
        <f>_xlfn.IFNA(VLOOKUP(A506,'ADX Strategy'!$A$2:$B$1000,2,FALSE),0)</f>
        <v>0</v>
      </c>
      <c r="D506" s="31">
        <f>_xlfn.IFNA(VLOOKUP(A506,'TXFN0002 Strategy'!$A$2:$B$1000,2,FALSE),0)</f>
        <v>0</v>
      </c>
      <c r="E506" s="66">
        <f>_xlfn.IFNA(VLOOKUP(A506,'TripleEMA Strategy'!$A$2:$B$1000,2,FALSE),0)</f>
        <v>-109235.64</v>
      </c>
      <c r="F506" s="66">
        <f>_xlfn.IFNA(VLOOKUP(A506,'TXFN0001 Strategy'!$A$1:$B$1000,2,FALSE),0)</f>
        <v>-14306.43</v>
      </c>
      <c r="G506" s="40">
        <f t="shared" si="14"/>
        <v>-24708.414000000001</v>
      </c>
      <c r="H506" s="2">
        <f>VLOOKUP($A506,級距!$A:$K,9,FALSE)</f>
        <v>7</v>
      </c>
      <c r="I506" s="2">
        <f>VLOOKUP($A506,級距!$A:$K,10,FALSE)</f>
        <v>1</v>
      </c>
      <c r="J506" s="2">
        <f>VLOOKUP($A506,級距!$A:$K,11,FALSE)</f>
        <v>1</v>
      </c>
      <c r="K506" s="17">
        <f t="shared" si="15"/>
        <v>1</v>
      </c>
    </row>
    <row r="507" spans="1:11" x14ac:dyDescent="0.25">
      <c r="A507" s="32" t="s">
        <v>479</v>
      </c>
      <c r="B507" s="31">
        <f>_xlfn.IFNA(VLOOKUP(A507,'Trend Strategy'!$A$1:$B$1000,2,FALSE),0)</f>
        <v>-10994.43</v>
      </c>
      <c r="C507" s="31">
        <f>_xlfn.IFNA(VLOOKUP(A507,'ADX Strategy'!$A$2:$B$1000,2,FALSE),0)</f>
        <v>-59240.42</v>
      </c>
      <c r="D507" s="31">
        <f>_xlfn.IFNA(VLOOKUP(A507,'TXFN0002 Strategy'!$A$2:$B$1000,2,FALSE),0)</f>
        <v>0</v>
      </c>
      <c r="E507" s="66">
        <f>_xlfn.IFNA(VLOOKUP(A507,'TripleEMA Strategy'!$A$2:$B$1000,2,FALSE),0)</f>
        <v>31960.87</v>
      </c>
      <c r="F507" s="66">
        <f>_xlfn.IFNA(VLOOKUP(A507,'TXFN0001 Strategy'!$A$1:$B$1000,2,FALSE),0)</f>
        <v>0</v>
      </c>
      <c r="G507" s="40">
        <f t="shared" si="14"/>
        <v>-7654.7960000000021</v>
      </c>
      <c r="H507" s="2">
        <f>VLOOKUP($A507,級距!$A:$K,9,FALSE)</f>
        <v>4</v>
      </c>
      <c r="I507" s="2">
        <f>VLOOKUP($A507,級距!$A:$K,10,FALSE)</f>
        <v>7</v>
      </c>
      <c r="J507" s="2">
        <f>VLOOKUP($A507,級距!$A:$K,11,FALSE)</f>
        <v>3</v>
      </c>
      <c r="K507" s="17">
        <f t="shared" si="15"/>
        <v>3</v>
      </c>
    </row>
    <row r="508" spans="1:11" x14ac:dyDescent="0.25">
      <c r="A508" s="32" t="s">
        <v>480</v>
      </c>
      <c r="B508" s="31">
        <f>_xlfn.IFNA(VLOOKUP(A508,'Trend Strategy'!$A$1:$B$1000,2,FALSE),0)</f>
        <v>-127274.05</v>
      </c>
      <c r="C508" s="31">
        <f>_xlfn.IFNA(VLOOKUP(A508,'ADX Strategy'!$A$2:$B$1000,2,FALSE),0)</f>
        <v>49377.65</v>
      </c>
      <c r="D508" s="31">
        <f>_xlfn.IFNA(VLOOKUP(A508,'TXFN0002 Strategy'!$A$2:$B$1000,2,FALSE),0)</f>
        <v>0</v>
      </c>
      <c r="E508" s="66">
        <f>_xlfn.IFNA(VLOOKUP(A508,'TripleEMA Strategy'!$A$2:$B$1000,2,FALSE),0)</f>
        <v>-19014.29</v>
      </c>
      <c r="F508" s="66">
        <f>_xlfn.IFNA(VLOOKUP(A508,'TXFN0001 Strategy'!$A$1:$B$1000,2,FALSE),0)</f>
        <v>-42950.85</v>
      </c>
      <c r="G508" s="40">
        <f t="shared" si="14"/>
        <v>-27972.308000000001</v>
      </c>
      <c r="H508" s="2">
        <f>VLOOKUP($A508,級距!$A:$K,9,FALSE)</f>
        <v>7</v>
      </c>
      <c r="I508" s="2">
        <f>VLOOKUP($A508,級距!$A:$K,10,FALSE)</f>
        <v>6</v>
      </c>
      <c r="J508" s="2">
        <f>VLOOKUP($A508,級距!$A:$K,11,FALSE)</f>
        <v>1</v>
      </c>
      <c r="K508" s="17">
        <f t="shared" si="15"/>
        <v>1</v>
      </c>
    </row>
    <row r="509" spans="1:11" x14ac:dyDescent="0.25">
      <c r="A509" s="32" t="s">
        <v>481</v>
      </c>
      <c r="B509" s="31">
        <f>_xlfn.IFNA(VLOOKUP(A509,'Trend Strategy'!$A$1:$B$1000,2,FALSE),0)</f>
        <v>0</v>
      </c>
      <c r="C509" s="31">
        <f>_xlfn.IFNA(VLOOKUP(A509,'ADX Strategy'!$A$2:$B$1000,2,FALSE),0)</f>
        <v>0</v>
      </c>
      <c r="D509" s="31">
        <f>_xlfn.IFNA(VLOOKUP(A509,'TXFN0002 Strategy'!$A$2:$B$1000,2,FALSE),0)</f>
        <v>-6672.69</v>
      </c>
      <c r="E509" s="66">
        <f>_xlfn.IFNA(VLOOKUP(A509,'TripleEMA Strategy'!$A$2:$B$1000,2,FALSE),0)</f>
        <v>-17808.53</v>
      </c>
      <c r="F509" s="66">
        <f>_xlfn.IFNA(VLOOKUP(A509,'TXFN0001 Strategy'!$A$1:$B$1000,2,FALSE),0)</f>
        <v>-12590.86</v>
      </c>
      <c r="G509" s="40">
        <f t="shared" si="14"/>
        <v>-7414.4160000000002</v>
      </c>
      <c r="H509" s="2">
        <f>VLOOKUP($A509,級距!$A:$K,9,FALSE)</f>
        <v>4</v>
      </c>
      <c r="I509" s="2">
        <f>VLOOKUP($A509,級距!$A:$K,10,FALSE)</f>
        <v>6</v>
      </c>
      <c r="J509" s="2">
        <f>VLOOKUP($A509,級距!$A:$K,11,FALSE)</f>
        <v>2</v>
      </c>
      <c r="K509" s="17">
        <f t="shared" si="15"/>
        <v>2</v>
      </c>
    </row>
    <row r="510" spans="1:11" x14ac:dyDescent="0.25">
      <c r="A510" s="32" t="s">
        <v>482</v>
      </c>
      <c r="B510" s="31">
        <f>_xlfn.IFNA(VLOOKUP(A510,'Trend Strategy'!$A$1:$B$1000,2,FALSE),0)</f>
        <v>213.82</v>
      </c>
      <c r="C510" s="31">
        <f>_xlfn.IFNA(VLOOKUP(A510,'ADX Strategy'!$A$2:$B$1000,2,FALSE),0)</f>
        <v>-20843.02</v>
      </c>
      <c r="D510" s="31">
        <f>_xlfn.IFNA(VLOOKUP(A510,'TXFN0002 Strategy'!$A$2:$B$1000,2,FALSE),0)</f>
        <v>16965.41</v>
      </c>
      <c r="E510" s="66">
        <f>_xlfn.IFNA(VLOOKUP(A510,'TripleEMA Strategy'!$A$2:$B$1000,2,FALSE),0)</f>
        <v>-53683.73</v>
      </c>
      <c r="F510" s="66">
        <f>_xlfn.IFNA(VLOOKUP(A510,'TXFN0001 Strategy'!$A$1:$B$1000,2,FALSE),0)</f>
        <v>0</v>
      </c>
      <c r="G510" s="40">
        <f t="shared" si="14"/>
        <v>-11469.504000000001</v>
      </c>
      <c r="H510" s="2">
        <f>VLOOKUP($A510,級距!$A:$K,9,FALSE)</f>
        <v>5</v>
      </c>
      <c r="I510" s="2">
        <f>VLOOKUP($A510,級距!$A:$K,10,FALSE)</f>
        <v>6</v>
      </c>
      <c r="J510" s="2">
        <f>VLOOKUP($A510,級距!$A:$K,11,FALSE)</f>
        <v>2</v>
      </c>
      <c r="K510" s="17">
        <f t="shared" si="15"/>
        <v>2</v>
      </c>
    </row>
    <row r="511" spans="1:11" x14ac:dyDescent="0.25">
      <c r="A511" s="32" t="s">
        <v>483</v>
      </c>
      <c r="B511" s="31">
        <f>_xlfn.IFNA(VLOOKUP(A511,'Trend Strategy'!$A$1:$B$1000,2,FALSE),0)</f>
        <v>-20595.580000000002</v>
      </c>
      <c r="C511" s="31">
        <f>_xlfn.IFNA(VLOOKUP(A511,'ADX Strategy'!$A$2:$B$1000,2,FALSE),0)</f>
        <v>-35246.76</v>
      </c>
      <c r="D511" s="31">
        <f>_xlfn.IFNA(VLOOKUP(A511,'TXFN0002 Strategy'!$A$2:$B$1000,2,FALSE),0)</f>
        <v>0</v>
      </c>
      <c r="E511" s="66">
        <f>_xlfn.IFNA(VLOOKUP(A511,'TripleEMA Strategy'!$A$2:$B$1000,2,FALSE),0)</f>
        <v>-20848.78</v>
      </c>
      <c r="F511" s="66">
        <f>_xlfn.IFNA(VLOOKUP(A511,'TXFN0001 Strategy'!$A$1:$B$1000,2,FALSE),0)</f>
        <v>0</v>
      </c>
      <c r="G511" s="40">
        <f t="shared" si="14"/>
        <v>-15338.223999999998</v>
      </c>
      <c r="H511" s="2">
        <f>VLOOKUP($A511,級距!$A:$K,9,FALSE)</f>
        <v>4</v>
      </c>
      <c r="I511" s="2">
        <f>VLOOKUP($A511,級距!$A:$K,10,FALSE)</f>
        <v>3</v>
      </c>
      <c r="J511" s="2">
        <f>VLOOKUP($A511,級距!$A:$K,11,FALSE)</f>
        <v>2</v>
      </c>
      <c r="K511" s="17">
        <f t="shared" si="15"/>
        <v>2</v>
      </c>
    </row>
    <row r="512" spans="1:11" x14ac:dyDescent="0.25">
      <c r="A512" s="32" t="s">
        <v>484</v>
      </c>
      <c r="B512" s="31">
        <f>_xlfn.IFNA(VLOOKUP(A512,'Trend Strategy'!$A$1:$B$1000,2,FALSE),0)</f>
        <v>177938.14</v>
      </c>
      <c r="C512" s="31">
        <f>_xlfn.IFNA(VLOOKUP(A512,'ADX Strategy'!$A$2:$B$1000,2,FALSE),0)</f>
        <v>0</v>
      </c>
      <c r="D512" s="31">
        <f>_xlfn.IFNA(VLOOKUP(A512,'TXFN0002 Strategy'!$A$2:$B$1000,2,FALSE),0)</f>
        <v>0</v>
      </c>
      <c r="E512" s="66">
        <f>_xlfn.IFNA(VLOOKUP(A512,'TripleEMA Strategy'!$A$2:$B$1000,2,FALSE),0)</f>
        <v>-43618.54</v>
      </c>
      <c r="F512" s="66">
        <f>_xlfn.IFNA(VLOOKUP(A512,'TXFN0001 Strategy'!$A$1:$B$1000,2,FALSE),0)</f>
        <v>-42951.040000000001</v>
      </c>
      <c r="G512" s="40">
        <f t="shared" si="14"/>
        <v>18273.712</v>
      </c>
      <c r="H512" s="2">
        <f>VLOOKUP($A512,級距!$A:$K,9,FALSE)</f>
        <v>8</v>
      </c>
      <c r="I512" s="2">
        <f>VLOOKUP($A512,級距!$A:$K,10,FALSE)</f>
        <v>6</v>
      </c>
      <c r="J512" s="2">
        <f>VLOOKUP($A512,級距!$A:$K,11,FALSE)</f>
        <v>1</v>
      </c>
      <c r="K512" s="17">
        <f t="shared" si="15"/>
        <v>1</v>
      </c>
    </row>
    <row r="513" spans="1:11" x14ac:dyDescent="0.25">
      <c r="A513" s="32" t="s">
        <v>485</v>
      </c>
      <c r="B513" s="31">
        <f>_xlfn.IFNA(VLOOKUP(A513,'Trend Strategy'!$A$1:$B$1000,2,FALSE),0)</f>
        <v>-17344.900000000001</v>
      </c>
      <c r="C513" s="31">
        <f>_xlfn.IFNA(VLOOKUP(A513,'ADX Strategy'!$A$2:$B$1000,2,FALSE),0)</f>
        <v>0</v>
      </c>
      <c r="D513" s="31">
        <f>_xlfn.IFNA(VLOOKUP(A513,'TXFN0002 Strategy'!$A$2:$B$1000,2,FALSE),0)</f>
        <v>0</v>
      </c>
      <c r="E513" s="66">
        <f>_xlfn.IFNA(VLOOKUP(A513,'TripleEMA Strategy'!$A$2:$B$1000,2,FALSE),0)</f>
        <v>48571.97</v>
      </c>
      <c r="F513" s="66">
        <f>_xlfn.IFNA(VLOOKUP(A513,'TXFN0001 Strategy'!$A$1:$B$1000,2,FALSE),0)</f>
        <v>0</v>
      </c>
      <c r="G513" s="40">
        <f t="shared" si="14"/>
        <v>6245.4139999999998</v>
      </c>
      <c r="H513" s="2">
        <f>VLOOKUP($A513,級距!$A:$K,9,FALSE)</f>
        <v>6</v>
      </c>
      <c r="I513" s="2">
        <f>VLOOKUP($A513,級距!$A:$K,10,FALSE)</f>
        <v>9</v>
      </c>
      <c r="J513" s="2">
        <f>VLOOKUP($A513,級距!$A:$K,11,FALSE)</f>
        <v>4</v>
      </c>
      <c r="K513" s="17">
        <f t="shared" si="15"/>
        <v>4</v>
      </c>
    </row>
    <row r="514" spans="1:11" x14ac:dyDescent="0.25">
      <c r="A514" s="32" t="s">
        <v>486</v>
      </c>
      <c r="B514" s="31">
        <f>_xlfn.IFNA(VLOOKUP(A514,'Trend Strategy'!$A$1:$B$1000,2,FALSE),0)</f>
        <v>-123082.78</v>
      </c>
      <c r="C514" s="31">
        <f>_xlfn.IFNA(VLOOKUP(A514,'ADX Strategy'!$A$2:$B$1000,2,FALSE),0)</f>
        <v>-102497.76</v>
      </c>
      <c r="D514" s="31">
        <f>_xlfn.IFNA(VLOOKUP(A514,'TXFN0002 Strategy'!$A$2:$B$1000,2,FALSE),0)</f>
        <v>-38824.44</v>
      </c>
      <c r="E514" s="66">
        <f>_xlfn.IFNA(VLOOKUP(A514,'TripleEMA Strategy'!$A$2:$B$1000,2,FALSE),0)</f>
        <v>-57498.7</v>
      </c>
      <c r="F514" s="66">
        <f>_xlfn.IFNA(VLOOKUP(A514,'TXFN0001 Strategy'!$A$1:$B$1000,2,FALSE),0)</f>
        <v>0</v>
      </c>
      <c r="G514" s="40">
        <f t="shared" si="14"/>
        <v>-64380.735999999997</v>
      </c>
      <c r="H514" s="2">
        <f>VLOOKUP($A514,級距!$A:$K,9,FALSE)</f>
        <v>3</v>
      </c>
      <c r="I514" s="2">
        <f>VLOOKUP($A514,級距!$A:$K,10,FALSE)</f>
        <v>5</v>
      </c>
      <c r="J514" s="2">
        <f>VLOOKUP($A514,級距!$A:$K,11,FALSE)</f>
        <v>2</v>
      </c>
      <c r="K514" s="17">
        <f t="shared" si="15"/>
        <v>2</v>
      </c>
    </row>
    <row r="515" spans="1:11" x14ac:dyDescent="0.25">
      <c r="A515" s="32" t="s">
        <v>487</v>
      </c>
      <c r="B515" s="31">
        <f>_xlfn.IFNA(VLOOKUP(A515,'Trend Strategy'!$A$1:$B$1000,2,FALSE),0)</f>
        <v>21441.73</v>
      </c>
      <c r="C515" s="31">
        <f>_xlfn.IFNA(VLOOKUP(A515,'ADX Strategy'!$A$2:$B$1000,2,FALSE),0)</f>
        <v>0</v>
      </c>
      <c r="D515" s="31">
        <f>_xlfn.IFNA(VLOOKUP(A515,'TXFN0002 Strategy'!$A$2:$B$1000,2,FALSE),0)</f>
        <v>-5163.1000000000004</v>
      </c>
      <c r="E515" s="66">
        <f>_xlfn.IFNA(VLOOKUP(A515,'TripleEMA Strategy'!$A$2:$B$1000,2,FALSE),0)</f>
        <v>303852.96000000002</v>
      </c>
      <c r="F515" s="66">
        <f>_xlfn.IFNA(VLOOKUP(A515,'TXFN0001 Strategy'!$A$1:$B$1000,2,FALSE),0)</f>
        <v>7163.94</v>
      </c>
      <c r="G515" s="40">
        <f t="shared" si="14"/>
        <v>65459.106000000007</v>
      </c>
      <c r="H515" s="2">
        <f>VLOOKUP($A515,級距!$A:$K,9,FALSE)</f>
        <v>8</v>
      </c>
      <c r="I515" s="2">
        <f>VLOOKUP($A515,級距!$A:$K,10,FALSE)</f>
        <v>6</v>
      </c>
      <c r="J515" s="2">
        <f>VLOOKUP($A515,級距!$A:$K,11,FALSE)</f>
        <v>1</v>
      </c>
      <c r="K515" s="17">
        <f t="shared" si="15"/>
        <v>1</v>
      </c>
    </row>
    <row r="516" spans="1:11" x14ac:dyDescent="0.25">
      <c r="A516" s="32" t="s">
        <v>488</v>
      </c>
      <c r="B516" s="31">
        <f>_xlfn.IFNA(VLOOKUP(A516,'Trend Strategy'!$A$1:$B$1000,2,FALSE),0)</f>
        <v>0</v>
      </c>
      <c r="C516" s="31">
        <f>_xlfn.IFNA(VLOOKUP(A516,'ADX Strategy'!$A$2:$B$1000,2,FALSE),0)</f>
        <v>-350.28</v>
      </c>
      <c r="D516" s="31">
        <f>_xlfn.IFNA(VLOOKUP(A516,'TXFN0002 Strategy'!$A$2:$B$1000,2,FALSE),0)</f>
        <v>0</v>
      </c>
      <c r="E516" s="66">
        <f>_xlfn.IFNA(VLOOKUP(A516,'TripleEMA Strategy'!$A$2:$B$1000,2,FALSE),0)</f>
        <v>-15454.3</v>
      </c>
      <c r="F516" s="66">
        <f>_xlfn.IFNA(VLOOKUP(A516,'TXFN0001 Strategy'!$A$1:$B$1000,2,FALSE),0)</f>
        <v>0</v>
      </c>
      <c r="G516" s="40">
        <f t="shared" ref="G516:G579" si="16">AVERAGE(B516:F516)</f>
        <v>-3160.9160000000002</v>
      </c>
      <c r="H516" s="2">
        <f>VLOOKUP($A516,級距!$A:$K,9,FALSE)</f>
        <v>2</v>
      </c>
      <c r="I516" s="2">
        <f>VLOOKUP($A516,級距!$A:$K,10,FALSE)</f>
        <v>1</v>
      </c>
      <c r="J516" s="2">
        <f>VLOOKUP($A516,級距!$A:$K,11,FALSE)</f>
        <v>2</v>
      </c>
      <c r="K516" s="17">
        <f t="shared" ref="K516:K579" si="17">_xlfn.IFNA(J516,0)</f>
        <v>2</v>
      </c>
    </row>
    <row r="517" spans="1:11" x14ac:dyDescent="0.25">
      <c r="A517" s="32" t="s">
        <v>489</v>
      </c>
      <c r="B517" s="31">
        <f>_xlfn.IFNA(VLOOKUP(A517,'Trend Strategy'!$A$1:$B$1000,2,FALSE),0)</f>
        <v>26749.09</v>
      </c>
      <c r="C517" s="31">
        <f>_xlfn.IFNA(VLOOKUP(A517,'ADX Strategy'!$A$2:$B$1000,2,FALSE),0)</f>
        <v>0</v>
      </c>
      <c r="D517" s="31">
        <f>_xlfn.IFNA(VLOOKUP(A517,'TXFN0002 Strategy'!$A$2:$B$1000,2,FALSE),0)</f>
        <v>0</v>
      </c>
      <c r="E517" s="66">
        <f>_xlfn.IFNA(VLOOKUP(A517,'TripleEMA Strategy'!$A$2:$B$1000,2,FALSE),0)</f>
        <v>28727.88</v>
      </c>
      <c r="F517" s="66">
        <f>_xlfn.IFNA(VLOOKUP(A517,'TXFN0001 Strategy'!$A$1:$B$1000,2,FALSE),0)</f>
        <v>0</v>
      </c>
      <c r="G517" s="40">
        <f t="shared" si="16"/>
        <v>11095.394</v>
      </c>
      <c r="H517" s="2">
        <f>VLOOKUP($A517,級距!$A:$K,9,FALSE)</f>
        <v>5</v>
      </c>
      <c r="I517" s="2">
        <f>VLOOKUP($A517,級距!$A:$K,10,FALSE)</f>
        <v>5</v>
      </c>
      <c r="J517" s="2">
        <f>VLOOKUP($A517,級距!$A:$K,11,FALSE)</f>
        <v>2</v>
      </c>
      <c r="K517" s="17">
        <f t="shared" si="17"/>
        <v>2</v>
      </c>
    </row>
    <row r="518" spans="1:11" x14ac:dyDescent="0.25">
      <c r="A518" s="32" t="s">
        <v>490</v>
      </c>
      <c r="B518" s="31">
        <f>_xlfn.IFNA(VLOOKUP(A518,'Trend Strategy'!$A$1:$B$1000,2,FALSE),0)</f>
        <v>0</v>
      </c>
      <c r="C518" s="31">
        <f>_xlfn.IFNA(VLOOKUP(A518,'ADX Strategy'!$A$2:$B$1000,2,FALSE),0)</f>
        <v>0</v>
      </c>
      <c r="D518" s="31">
        <f>_xlfn.IFNA(VLOOKUP(A518,'TXFN0002 Strategy'!$A$2:$B$1000,2,FALSE),0)</f>
        <v>79453.97</v>
      </c>
      <c r="E518" s="66">
        <f>_xlfn.IFNA(VLOOKUP(A518,'TripleEMA Strategy'!$A$2:$B$1000,2,FALSE),0)</f>
        <v>55955.28</v>
      </c>
      <c r="F518" s="66">
        <f>_xlfn.IFNA(VLOOKUP(A518,'TXFN0001 Strategy'!$A$1:$B$1000,2,FALSE),0)</f>
        <v>-84272.19</v>
      </c>
      <c r="G518" s="40">
        <f t="shared" si="16"/>
        <v>10227.412</v>
      </c>
      <c r="H518" s="2">
        <f>VLOOKUP($A518,級距!$A:$K,9,FALSE)</f>
        <v>10</v>
      </c>
      <c r="I518" s="2">
        <f>VLOOKUP($A518,級距!$A:$K,10,FALSE)</f>
        <v>7</v>
      </c>
      <c r="J518" s="2">
        <f>VLOOKUP($A518,級距!$A:$K,11,FALSE)</f>
        <v>4</v>
      </c>
      <c r="K518" s="17">
        <f t="shared" si="17"/>
        <v>4</v>
      </c>
    </row>
    <row r="519" spans="1:11" x14ac:dyDescent="0.25">
      <c r="A519" s="32" t="s">
        <v>491</v>
      </c>
      <c r="B519" s="31">
        <f>_xlfn.IFNA(VLOOKUP(A519,'Trend Strategy'!$A$1:$B$1000,2,FALSE),0)</f>
        <v>-48440.54</v>
      </c>
      <c r="C519" s="31">
        <f>_xlfn.IFNA(VLOOKUP(A519,'ADX Strategy'!$A$2:$B$1000,2,FALSE),0)</f>
        <v>48265.49</v>
      </c>
      <c r="D519" s="31">
        <f>_xlfn.IFNA(VLOOKUP(A519,'TXFN0002 Strategy'!$A$2:$B$1000,2,FALSE),0)</f>
        <v>0</v>
      </c>
      <c r="E519" s="66">
        <f>_xlfn.IFNA(VLOOKUP(A519,'TripleEMA Strategy'!$A$2:$B$1000,2,FALSE),0)</f>
        <v>53790.26</v>
      </c>
      <c r="F519" s="66">
        <f>_xlfn.IFNA(VLOOKUP(A519,'TXFN0001 Strategy'!$A$1:$B$1000,2,FALSE),0)</f>
        <v>0</v>
      </c>
      <c r="G519" s="40">
        <f t="shared" si="16"/>
        <v>10723.041999999999</v>
      </c>
      <c r="H519" s="2">
        <f>VLOOKUP($A519,級距!$A:$K,9,FALSE)</f>
        <v>6</v>
      </c>
      <c r="I519" s="2">
        <f>VLOOKUP($A519,級距!$A:$K,10,FALSE)</f>
        <v>5</v>
      </c>
      <c r="J519" s="2">
        <f>VLOOKUP($A519,級距!$A:$K,11,FALSE)</f>
        <v>1</v>
      </c>
      <c r="K519" s="17">
        <f t="shared" si="17"/>
        <v>1</v>
      </c>
    </row>
    <row r="520" spans="1:11" x14ac:dyDescent="0.25">
      <c r="A520" s="32" t="s">
        <v>492</v>
      </c>
      <c r="B520" s="31">
        <f>_xlfn.IFNA(VLOOKUP(A520,'Trend Strategy'!$A$1:$B$1000,2,FALSE),0)</f>
        <v>-18147.259999999998</v>
      </c>
      <c r="C520" s="31">
        <f>_xlfn.IFNA(VLOOKUP(A520,'ADX Strategy'!$A$2:$B$1000,2,FALSE),0)</f>
        <v>0</v>
      </c>
      <c r="D520" s="31">
        <f>_xlfn.IFNA(VLOOKUP(A520,'TXFN0002 Strategy'!$A$2:$B$1000,2,FALSE),0)</f>
        <v>0</v>
      </c>
      <c r="E520" s="66">
        <f>_xlfn.IFNA(VLOOKUP(A520,'TripleEMA Strategy'!$A$2:$B$1000,2,FALSE),0)</f>
        <v>20924.21</v>
      </c>
      <c r="F520" s="66">
        <f>_xlfn.IFNA(VLOOKUP(A520,'TXFN0001 Strategy'!$A$1:$B$1000,2,FALSE),0)</f>
        <v>0</v>
      </c>
      <c r="G520" s="40">
        <f t="shared" si="16"/>
        <v>555.3900000000001</v>
      </c>
      <c r="H520" s="2">
        <f>VLOOKUP($A520,級距!$A:$K,9,FALSE)</f>
        <v>3</v>
      </c>
      <c r="I520" s="2">
        <f>VLOOKUP($A520,級距!$A:$K,10,FALSE)</f>
        <v>6</v>
      </c>
      <c r="J520" s="2">
        <f>VLOOKUP($A520,級距!$A:$K,11,FALSE)</f>
        <v>2</v>
      </c>
      <c r="K520" s="17">
        <f t="shared" si="17"/>
        <v>2</v>
      </c>
    </row>
    <row r="521" spans="1:11" x14ac:dyDescent="0.25">
      <c r="A521" s="32" t="s">
        <v>493</v>
      </c>
      <c r="B521" s="31">
        <f>_xlfn.IFNA(VLOOKUP(A521,'Trend Strategy'!$A$1:$B$1000,2,FALSE),0)</f>
        <v>-51308.639999999999</v>
      </c>
      <c r="C521" s="31">
        <f>_xlfn.IFNA(VLOOKUP(A521,'ADX Strategy'!$A$2:$B$1000,2,FALSE),0)</f>
        <v>-15666.79</v>
      </c>
      <c r="D521" s="31">
        <f>_xlfn.IFNA(VLOOKUP(A521,'TXFN0002 Strategy'!$A$2:$B$1000,2,FALSE),0)</f>
        <v>65840.009999999995</v>
      </c>
      <c r="E521" s="66">
        <f>_xlfn.IFNA(VLOOKUP(A521,'TripleEMA Strategy'!$A$2:$B$1000,2,FALSE),0)</f>
        <v>-110546.83</v>
      </c>
      <c r="F521" s="66">
        <f>_xlfn.IFNA(VLOOKUP(A521,'TXFN0001 Strategy'!$A$1:$B$1000,2,FALSE),0)</f>
        <v>0</v>
      </c>
      <c r="G521" s="40">
        <f t="shared" si="16"/>
        <v>-22336.45</v>
      </c>
      <c r="H521" s="2">
        <f>VLOOKUP($A521,級距!$A:$K,9,FALSE)</f>
        <v>7</v>
      </c>
      <c r="I521" s="2">
        <f>VLOOKUP($A521,級距!$A:$K,10,FALSE)</f>
        <v>1</v>
      </c>
      <c r="J521" s="2">
        <f>VLOOKUP($A521,級距!$A:$K,11,FALSE)</f>
        <v>1</v>
      </c>
      <c r="K521" s="17">
        <f t="shared" si="17"/>
        <v>1</v>
      </c>
    </row>
    <row r="522" spans="1:11" x14ac:dyDescent="0.25">
      <c r="A522" s="32" t="s">
        <v>494</v>
      </c>
      <c r="B522" s="31">
        <f>_xlfn.IFNA(VLOOKUP(A522,'Trend Strategy'!$A$1:$B$1000,2,FALSE),0)</f>
        <v>-49527.39</v>
      </c>
      <c r="C522" s="31">
        <f>_xlfn.IFNA(VLOOKUP(A522,'ADX Strategy'!$A$2:$B$1000,2,FALSE),0)</f>
        <v>40500.699999999997</v>
      </c>
      <c r="D522" s="31">
        <f>_xlfn.IFNA(VLOOKUP(A522,'TXFN0002 Strategy'!$A$2:$B$1000,2,FALSE),0)</f>
        <v>-106764.41</v>
      </c>
      <c r="E522" s="66">
        <f>_xlfn.IFNA(VLOOKUP(A522,'TripleEMA Strategy'!$A$2:$B$1000,2,FALSE),0)</f>
        <v>60351.05</v>
      </c>
      <c r="F522" s="66">
        <f>_xlfn.IFNA(VLOOKUP(A522,'TXFN0001 Strategy'!$A$1:$B$1000,2,FALSE),0)</f>
        <v>0</v>
      </c>
      <c r="G522" s="40">
        <f t="shared" si="16"/>
        <v>-11088.01</v>
      </c>
      <c r="H522" s="2">
        <f>VLOOKUP($A522,級距!$A:$K,9,FALSE)</f>
        <v>10</v>
      </c>
      <c r="I522" s="2">
        <f>VLOOKUP($A522,級距!$A:$K,10,FALSE)</f>
        <v>8</v>
      </c>
      <c r="J522" s="2">
        <f>VLOOKUP($A522,級距!$A:$K,11,FALSE)</f>
        <v>4</v>
      </c>
      <c r="K522" s="17">
        <f t="shared" si="17"/>
        <v>4</v>
      </c>
    </row>
    <row r="523" spans="1:11" x14ac:dyDescent="0.25">
      <c r="A523" s="32" t="s">
        <v>495</v>
      </c>
      <c r="B523" s="31">
        <f>_xlfn.IFNA(VLOOKUP(A523,'Trend Strategy'!$A$1:$B$1000,2,FALSE),0)</f>
        <v>31458.7</v>
      </c>
      <c r="C523" s="31">
        <f>_xlfn.IFNA(VLOOKUP(A523,'ADX Strategy'!$A$2:$B$1000,2,FALSE),0)</f>
        <v>0</v>
      </c>
      <c r="D523" s="31">
        <f>_xlfn.IFNA(VLOOKUP(A523,'TXFN0002 Strategy'!$A$2:$B$1000,2,FALSE),0)</f>
        <v>0</v>
      </c>
      <c r="E523" s="66">
        <f>_xlfn.IFNA(VLOOKUP(A523,'TripleEMA Strategy'!$A$2:$B$1000,2,FALSE),0)</f>
        <v>6945.48</v>
      </c>
      <c r="F523" s="66">
        <f>_xlfn.IFNA(VLOOKUP(A523,'TXFN0001 Strategy'!$A$1:$B$1000,2,FALSE),0)</f>
        <v>0</v>
      </c>
      <c r="G523" s="40">
        <f t="shared" si="16"/>
        <v>7680.8360000000002</v>
      </c>
      <c r="H523" s="2">
        <f>VLOOKUP($A523,級距!$A:$K,9,FALSE)</f>
        <v>4</v>
      </c>
      <c r="I523" s="2">
        <f>VLOOKUP($A523,級距!$A:$K,10,FALSE)</f>
        <v>4</v>
      </c>
      <c r="J523" s="2">
        <f>VLOOKUP($A523,級距!$A:$K,11,FALSE)</f>
        <v>2</v>
      </c>
      <c r="K523" s="17">
        <f t="shared" si="17"/>
        <v>2</v>
      </c>
    </row>
    <row r="524" spans="1:11" x14ac:dyDescent="0.25">
      <c r="A524" s="32" t="s">
        <v>496</v>
      </c>
      <c r="B524" s="31">
        <f>_xlfn.IFNA(VLOOKUP(A524,'Trend Strategy'!$A$1:$B$1000,2,FALSE),0)</f>
        <v>0</v>
      </c>
      <c r="C524" s="31">
        <f>_xlfn.IFNA(VLOOKUP(A524,'ADX Strategy'!$A$2:$B$1000,2,FALSE),0)</f>
        <v>0</v>
      </c>
      <c r="D524" s="31">
        <f>_xlfn.IFNA(VLOOKUP(A524,'TXFN0002 Strategy'!$A$2:$B$1000,2,FALSE),0)</f>
        <v>0</v>
      </c>
      <c r="E524" s="66">
        <f>_xlfn.IFNA(VLOOKUP(A524,'TripleEMA Strategy'!$A$2:$B$1000,2,FALSE),0)</f>
        <v>15430.46</v>
      </c>
      <c r="F524" s="66">
        <f>_xlfn.IFNA(VLOOKUP(A524,'TXFN0001 Strategy'!$A$1:$B$1000,2,FALSE),0)</f>
        <v>0</v>
      </c>
      <c r="G524" s="40">
        <f t="shared" si="16"/>
        <v>3086.0919999999996</v>
      </c>
      <c r="H524" s="2">
        <f>VLOOKUP($A524,級距!$A:$K,9,FALSE)</f>
        <v>6</v>
      </c>
      <c r="I524" s="2">
        <f>VLOOKUP($A524,級距!$A:$K,10,FALSE)</f>
        <v>9</v>
      </c>
      <c r="J524" s="2">
        <f>VLOOKUP($A524,級距!$A:$K,11,FALSE)</f>
        <v>4</v>
      </c>
      <c r="K524" s="17">
        <f t="shared" si="17"/>
        <v>4</v>
      </c>
    </row>
    <row r="525" spans="1:11" x14ac:dyDescent="0.25">
      <c r="A525" s="32" t="s">
        <v>497</v>
      </c>
      <c r="B525" s="31">
        <f>_xlfn.IFNA(VLOOKUP(A525,'Trend Strategy'!$A$1:$B$1000,2,FALSE),0)</f>
        <v>16460.349999999999</v>
      </c>
      <c r="C525" s="31">
        <f>_xlfn.IFNA(VLOOKUP(A525,'ADX Strategy'!$A$2:$B$1000,2,FALSE),0)</f>
        <v>0</v>
      </c>
      <c r="D525" s="31">
        <f>_xlfn.IFNA(VLOOKUP(A525,'TXFN0002 Strategy'!$A$2:$B$1000,2,FALSE),0)</f>
        <v>43095.7</v>
      </c>
      <c r="E525" s="66">
        <f>_xlfn.IFNA(VLOOKUP(A525,'TripleEMA Strategy'!$A$2:$B$1000,2,FALSE),0)</f>
        <v>-69249.259999999995</v>
      </c>
      <c r="F525" s="66">
        <f>_xlfn.IFNA(VLOOKUP(A525,'TXFN0001 Strategy'!$A$1:$B$1000,2,FALSE),0)</f>
        <v>0</v>
      </c>
      <c r="G525" s="40">
        <f t="shared" si="16"/>
        <v>-1938.6419999999998</v>
      </c>
      <c r="H525" s="2">
        <f>VLOOKUP($A525,級距!$A:$K,9,FALSE)</f>
        <v>7</v>
      </c>
      <c r="I525" s="2">
        <f>VLOOKUP($A525,級距!$A:$K,10,FALSE)</f>
        <v>3</v>
      </c>
      <c r="J525" s="2">
        <f>VLOOKUP($A525,級距!$A:$K,11,FALSE)</f>
        <v>1</v>
      </c>
      <c r="K525" s="17">
        <f t="shared" si="17"/>
        <v>1</v>
      </c>
    </row>
    <row r="526" spans="1:11" x14ac:dyDescent="0.25">
      <c r="A526" s="32" t="s">
        <v>498</v>
      </c>
      <c r="B526" s="31">
        <f>_xlfn.IFNA(VLOOKUP(A526,'Trend Strategy'!$A$1:$B$1000,2,FALSE),0)</f>
        <v>-6199.9</v>
      </c>
      <c r="C526" s="31">
        <f>_xlfn.IFNA(VLOOKUP(A526,'ADX Strategy'!$A$2:$B$1000,2,FALSE),0)</f>
        <v>0</v>
      </c>
      <c r="D526" s="31">
        <f>_xlfn.IFNA(VLOOKUP(A526,'TXFN0002 Strategy'!$A$2:$B$1000,2,FALSE),0)</f>
        <v>0</v>
      </c>
      <c r="E526" s="66">
        <f>_xlfn.IFNA(VLOOKUP(A526,'TripleEMA Strategy'!$A$2:$B$1000,2,FALSE),0)</f>
        <v>20714.11</v>
      </c>
      <c r="F526" s="66">
        <f>_xlfn.IFNA(VLOOKUP(A526,'TXFN0001 Strategy'!$A$1:$B$1000,2,FALSE),0)</f>
        <v>0</v>
      </c>
      <c r="G526" s="40">
        <f t="shared" si="16"/>
        <v>2902.8420000000001</v>
      </c>
      <c r="H526" s="2">
        <f>VLOOKUP($A526,級距!$A:$K,9,FALSE)</f>
        <v>5</v>
      </c>
      <c r="I526" s="2">
        <f>VLOOKUP($A526,級距!$A:$K,10,FALSE)</f>
        <v>1</v>
      </c>
      <c r="J526" s="2">
        <f>VLOOKUP($A526,級距!$A:$K,11,FALSE)</f>
        <v>2</v>
      </c>
      <c r="K526" s="17">
        <f t="shared" si="17"/>
        <v>2</v>
      </c>
    </row>
    <row r="527" spans="1:11" x14ac:dyDescent="0.25">
      <c r="A527" s="32" t="s">
        <v>499</v>
      </c>
      <c r="B527" s="31">
        <f>_xlfn.IFNA(VLOOKUP(A527,'Trend Strategy'!$A$1:$B$1000,2,FALSE),0)</f>
        <v>88168.61</v>
      </c>
      <c r="C527" s="31">
        <f>_xlfn.IFNA(VLOOKUP(A527,'ADX Strategy'!$A$2:$B$1000,2,FALSE),0)</f>
        <v>-24970.13</v>
      </c>
      <c r="D527" s="31">
        <f>_xlfn.IFNA(VLOOKUP(A527,'TXFN0002 Strategy'!$A$2:$B$1000,2,FALSE),0)</f>
        <v>112461.45</v>
      </c>
      <c r="E527" s="66">
        <f>_xlfn.IFNA(VLOOKUP(A527,'TripleEMA Strategy'!$A$2:$B$1000,2,FALSE),0)</f>
        <v>0</v>
      </c>
      <c r="F527" s="66">
        <f>_xlfn.IFNA(VLOOKUP(A527,'TXFN0001 Strategy'!$A$1:$B$1000,2,FALSE),0)</f>
        <v>0</v>
      </c>
      <c r="G527" s="40">
        <f t="shared" si="16"/>
        <v>35131.985999999997</v>
      </c>
      <c r="H527" s="2">
        <f>VLOOKUP($A527,級距!$A:$K,9,FALSE)</f>
        <v>8</v>
      </c>
      <c r="I527" s="2">
        <f>VLOOKUP($A527,級距!$A:$K,10,FALSE)</f>
        <v>10</v>
      </c>
      <c r="J527" s="2">
        <f>VLOOKUP($A527,級距!$A:$K,11,FALSE)</f>
        <v>4</v>
      </c>
      <c r="K527" s="17">
        <f t="shared" si="17"/>
        <v>4</v>
      </c>
    </row>
    <row r="528" spans="1:11" x14ac:dyDescent="0.25">
      <c r="A528" s="32" t="s">
        <v>500</v>
      </c>
      <c r="B528" s="31">
        <f>_xlfn.IFNA(VLOOKUP(A528,'Trend Strategy'!$A$1:$B$1000,2,FALSE),0)</f>
        <v>53300.86</v>
      </c>
      <c r="C528" s="31">
        <f>_xlfn.IFNA(VLOOKUP(A528,'ADX Strategy'!$A$2:$B$1000,2,FALSE),0)</f>
        <v>0</v>
      </c>
      <c r="D528" s="31">
        <f>_xlfn.IFNA(VLOOKUP(A528,'TXFN0002 Strategy'!$A$2:$B$1000,2,FALSE),0)</f>
        <v>0</v>
      </c>
      <c r="E528" s="66">
        <f>_xlfn.IFNA(VLOOKUP(A528,'TripleEMA Strategy'!$A$2:$B$1000,2,FALSE),0)</f>
        <v>74905.990000000005</v>
      </c>
      <c r="F528" s="66">
        <f>_xlfn.IFNA(VLOOKUP(A528,'TXFN0001 Strategy'!$A$1:$B$1000,2,FALSE),0)</f>
        <v>9795.2999999999993</v>
      </c>
      <c r="G528" s="40">
        <f t="shared" si="16"/>
        <v>27600.43</v>
      </c>
      <c r="H528" s="2">
        <f>VLOOKUP($A528,級距!$A:$K,9,FALSE)</f>
        <v>8</v>
      </c>
      <c r="I528" s="2">
        <f>VLOOKUP($A528,級距!$A:$K,10,FALSE)</f>
        <v>8</v>
      </c>
      <c r="J528" s="2">
        <f>VLOOKUP($A528,級距!$A:$K,11,FALSE)</f>
        <v>4</v>
      </c>
      <c r="K528" s="17">
        <f t="shared" si="17"/>
        <v>4</v>
      </c>
    </row>
    <row r="529" spans="1:11" x14ac:dyDescent="0.25">
      <c r="A529" s="32" t="s">
        <v>501</v>
      </c>
      <c r="B529" s="31">
        <f>_xlfn.IFNA(VLOOKUP(A529,'Trend Strategy'!$A$1:$B$1000,2,FALSE),0)</f>
        <v>46204.68</v>
      </c>
      <c r="C529" s="31">
        <f>_xlfn.IFNA(VLOOKUP(A529,'ADX Strategy'!$A$2:$B$1000,2,FALSE),0)</f>
        <v>-55957.22</v>
      </c>
      <c r="D529" s="31">
        <f>_xlfn.IFNA(VLOOKUP(A529,'TXFN0002 Strategy'!$A$2:$B$1000,2,FALSE),0)</f>
        <v>0</v>
      </c>
      <c r="E529" s="66">
        <f>_xlfn.IFNA(VLOOKUP(A529,'TripleEMA Strategy'!$A$2:$B$1000,2,FALSE),0)</f>
        <v>33944.400000000001</v>
      </c>
      <c r="F529" s="66">
        <f>_xlfn.IFNA(VLOOKUP(A529,'TXFN0001 Strategy'!$A$1:$B$1000,2,FALSE),0)</f>
        <v>0</v>
      </c>
      <c r="G529" s="40">
        <f t="shared" si="16"/>
        <v>4838.3720000000003</v>
      </c>
      <c r="H529" s="2">
        <f>VLOOKUP($A529,級距!$A:$K,9,FALSE)</f>
        <v>4</v>
      </c>
      <c r="I529" s="2">
        <f>VLOOKUP($A529,級距!$A:$K,10,FALSE)</f>
        <v>7</v>
      </c>
      <c r="J529" s="2">
        <f>VLOOKUP($A529,級距!$A:$K,11,FALSE)</f>
        <v>3</v>
      </c>
      <c r="K529" s="17">
        <f t="shared" si="17"/>
        <v>3</v>
      </c>
    </row>
    <row r="530" spans="1:11" x14ac:dyDescent="0.25">
      <c r="A530" s="32" t="s">
        <v>502</v>
      </c>
      <c r="B530" s="31">
        <f>_xlfn.IFNA(VLOOKUP(A530,'Trend Strategy'!$A$1:$B$1000,2,FALSE),0)</f>
        <v>465.73</v>
      </c>
      <c r="C530" s="31">
        <f>_xlfn.IFNA(VLOOKUP(A530,'ADX Strategy'!$A$2:$B$1000,2,FALSE),0)</f>
        <v>0</v>
      </c>
      <c r="D530" s="31">
        <f>_xlfn.IFNA(VLOOKUP(A530,'TXFN0002 Strategy'!$A$2:$B$1000,2,FALSE),0)</f>
        <v>0</v>
      </c>
      <c r="E530" s="66">
        <f>_xlfn.IFNA(VLOOKUP(A530,'TripleEMA Strategy'!$A$2:$B$1000,2,FALSE),0)</f>
        <v>-8049.84</v>
      </c>
      <c r="F530" s="66">
        <f>_xlfn.IFNA(VLOOKUP(A530,'TXFN0001 Strategy'!$A$1:$B$1000,2,FALSE),0)</f>
        <v>0</v>
      </c>
      <c r="G530" s="40">
        <f t="shared" si="16"/>
        <v>-1516.8220000000001</v>
      </c>
      <c r="H530" s="2">
        <f>VLOOKUP($A530,級距!$A:$K,9,FALSE)</f>
        <v>1</v>
      </c>
      <c r="I530" s="2">
        <f>VLOOKUP($A530,級距!$A:$K,10,FALSE)</f>
        <v>1</v>
      </c>
      <c r="J530" s="2">
        <f>VLOOKUP($A530,級距!$A:$K,11,FALSE)</f>
        <v>2</v>
      </c>
      <c r="K530" s="17">
        <f t="shared" si="17"/>
        <v>2</v>
      </c>
    </row>
    <row r="531" spans="1:11" x14ac:dyDescent="0.25">
      <c r="A531" s="32" t="s">
        <v>503</v>
      </c>
      <c r="B531" s="31">
        <f>_xlfn.IFNA(VLOOKUP(A531,'Trend Strategy'!$A$1:$B$1000,2,FALSE),0)</f>
        <v>38082.14</v>
      </c>
      <c r="C531" s="31">
        <f>_xlfn.IFNA(VLOOKUP(A531,'ADX Strategy'!$A$2:$B$1000,2,FALSE),0)</f>
        <v>0</v>
      </c>
      <c r="D531" s="31">
        <f>_xlfn.IFNA(VLOOKUP(A531,'TXFN0002 Strategy'!$A$2:$B$1000,2,FALSE),0)</f>
        <v>-37684.129999999997</v>
      </c>
      <c r="E531" s="66">
        <f>_xlfn.IFNA(VLOOKUP(A531,'TripleEMA Strategy'!$A$2:$B$1000,2,FALSE),0)</f>
        <v>-28446.82</v>
      </c>
      <c r="F531" s="66">
        <f>_xlfn.IFNA(VLOOKUP(A531,'TXFN0001 Strategy'!$A$1:$B$1000,2,FALSE),0)</f>
        <v>0</v>
      </c>
      <c r="G531" s="40">
        <f t="shared" si="16"/>
        <v>-5609.7619999999997</v>
      </c>
      <c r="H531" s="2">
        <f>VLOOKUP($A531,級距!$A:$K,9,FALSE)</f>
        <v>7</v>
      </c>
      <c r="I531" s="2">
        <f>VLOOKUP($A531,級距!$A:$K,10,FALSE)</f>
        <v>2</v>
      </c>
      <c r="J531" s="2">
        <f>VLOOKUP($A531,級距!$A:$K,11,FALSE)</f>
        <v>1</v>
      </c>
      <c r="K531" s="17">
        <f t="shared" si="17"/>
        <v>1</v>
      </c>
    </row>
    <row r="532" spans="1:11" x14ac:dyDescent="0.25">
      <c r="A532" s="32" t="s">
        <v>504</v>
      </c>
      <c r="B532" s="31">
        <f>_xlfn.IFNA(VLOOKUP(A532,'Trend Strategy'!$A$1:$B$1000,2,FALSE),0)</f>
        <v>68075.95</v>
      </c>
      <c r="C532" s="31">
        <f>_xlfn.IFNA(VLOOKUP(A532,'ADX Strategy'!$A$2:$B$1000,2,FALSE),0)</f>
        <v>33959.230000000003</v>
      </c>
      <c r="D532" s="31">
        <f>_xlfn.IFNA(VLOOKUP(A532,'TXFN0002 Strategy'!$A$2:$B$1000,2,FALSE),0)</f>
        <v>0</v>
      </c>
      <c r="E532" s="66">
        <f>_xlfn.IFNA(VLOOKUP(A532,'TripleEMA Strategy'!$A$2:$B$1000,2,FALSE),0)</f>
        <v>0</v>
      </c>
      <c r="F532" s="66">
        <f>_xlfn.IFNA(VLOOKUP(A532,'TXFN0001 Strategy'!$A$1:$B$1000,2,FALSE),0)</f>
        <v>0</v>
      </c>
      <c r="G532" s="40">
        <f t="shared" si="16"/>
        <v>20407.036</v>
      </c>
      <c r="H532" s="2">
        <f>VLOOKUP($A532,級距!$A:$K,9,FALSE)</f>
        <v>10</v>
      </c>
      <c r="I532" s="2">
        <f>VLOOKUP($A532,級距!$A:$K,10,FALSE)</f>
        <v>6</v>
      </c>
      <c r="J532" s="2">
        <f>VLOOKUP($A532,級距!$A:$K,11,FALSE)</f>
        <v>1</v>
      </c>
      <c r="K532" s="17">
        <f t="shared" si="17"/>
        <v>1</v>
      </c>
    </row>
    <row r="533" spans="1:11" x14ac:dyDescent="0.25">
      <c r="A533" s="32" t="s">
        <v>505</v>
      </c>
      <c r="B533" s="31">
        <f>_xlfn.IFNA(VLOOKUP(A533,'Trend Strategy'!$A$1:$B$1000,2,FALSE),0)</f>
        <v>0</v>
      </c>
      <c r="C533" s="31">
        <f>_xlfn.IFNA(VLOOKUP(A533,'ADX Strategy'!$A$2:$B$1000,2,FALSE),0)</f>
        <v>155671.44</v>
      </c>
      <c r="D533" s="31">
        <f>_xlfn.IFNA(VLOOKUP(A533,'TXFN0002 Strategy'!$A$2:$B$1000,2,FALSE),0)</f>
        <v>26573.21</v>
      </c>
      <c r="E533" s="66">
        <f>_xlfn.IFNA(VLOOKUP(A533,'TripleEMA Strategy'!$A$2:$B$1000,2,FALSE),0)</f>
        <v>251684.26</v>
      </c>
      <c r="F533" s="66">
        <f>_xlfn.IFNA(VLOOKUP(A533,'TXFN0001 Strategy'!$A$1:$B$1000,2,FALSE),0)</f>
        <v>0</v>
      </c>
      <c r="G533" s="40">
        <f t="shared" si="16"/>
        <v>86785.782000000007</v>
      </c>
      <c r="H533" s="2">
        <f>VLOOKUP($A533,級距!$A:$K,9,FALSE)</f>
        <v>7</v>
      </c>
      <c r="I533" s="2">
        <f>VLOOKUP($A533,級距!$A:$K,10,FALSE)</f>
        <v>9</v>
      </c>
      <c r="J533" s="2">
        <f>VLOOKUP($A533,級距!$A:$K,11,FALSE)</f>
        <v>4</v>
      </c>
      <c r="K533" s="17">
        <f t="shared" si="17"/>
        <v>4</v>
      </c>
    </row>
    <row r="534" spans="1:11" x14ac:dyDescent="0.25">
      <c r="A534" s="32" t="s">
        <v>506</v>
      </c>
      <c r="B534" s="31">
        <f>_xlfn.IFNA(VLOOKUP(A534,'Trend Strategy'!$A$1:$B$1000,2,FALSE),0)</f>
        <v>-9124.2900000000009</v>
      </c>
      <c r="C534" s="31">
        <f>_xlfn.IFNA(VLOOKUP(A534,'ADX Strategy'!$A$2:$B$1000,2,FALSE),0)</f>
        <v>-7449.48</v>
      </c>
      <c r="D534" s="31">
        <f>_xlfn.IFNA(VLOOKUP(A534,'TXFN0002 Strategy'!$A$2:$B$1000,2,FALSE),0)</f>
        <v>0</v>
      </c>
      <c r="E534" s="66">
        <f>_xlfn.IFNA(VLOOKUP(A534,'TripleEMA Strategy'!$A$2:$B$1000,2,FALSE),0)</f>
        <v>-75136.2</v>
      </c>
      <c r="F534" s="66">
        <f>_xlfn.IFNA(VLOOKUP(A534,'TXFN0001 Strategy'!$A$1:$B$1000,2,FALSE),0)</f>
        <v>0</v>
      </c>
      <c r="G534" s="40">
        <f t="shared" si="16"/>
        <v>-18341.993999999999</v>
      </c>
      <c r="H534" s="2">
        <f>VLOOKUP($A534,級距!$A:$K,9,FALSE)</f>
        <v>4</v>
      </c>
      <c r="I534" s="2">
        <f>VLOOKUP($A534,級距!$A:$K,10,FALSE)</f>
        <v>4</v>
      </c>
      <c r="J534" s="2">
        <f>VLOOKUP($A534,級距!$A:$K,11,FALSE)</f>
        <v>2</v>
      </c>
      <c r="K534" s="17">
        <f t="shared" si="17"/>
        <v>2</v>
      </c>
    </row>
    <row r="535" spans="1:11" x14ac:dyDescent="0.25">
      <c r="A535" s="32" t="s">
        <v>507</v>
      </c>
      <c r="B535" s="31">
        <f>_xlfn.IFNA(VLOOKUP(A535,'Trend Strategy'!$A$1:$B$1000,2,FALSE),0)</f>
        <v>23670.06</v>
      </c>
      <c r="C535" s="31">
        <f>_xlfn.IFNA(VLOOKUP(A535,'ADX Strategy'!$A$2:$B$1000,2,FALSE),0)</f>
        <v>0</v>
      </c>
      <c r="D535" s="31">
        <f>_xlfn.IFNA(VLOOKUP(A535,'TXFN0002 Strategy'!$A$2:$B$1000,2,FALSE),0)</f>
        <v>0</v>
      </c>
      <c r="E535" s="66">
        <f>_xlfn.IFNA(VLOOKUP(A535,'TripleEMA Strategy'!$A$2:$B$1000,2,FALSE),0)</f>
        <v>20726.98</v>
      </c>
      <c r="F535" s="66">
        <f>_xlfn.IFNA(VLOOKUP(A535,'TXFN0001 Strategy'!$A$1:$B$1000,2,FALSE),0)</f>
        <v>0</v>
      </c>
      <c r="G535" s="40">
        <f t="shared" si="16"/>
        <v>8879.4079999999994</v>
      </c>
      <c r="H535" s="2">
        <f>VLOOKUP($A535,級距!$A:$K,9,FALSE)</f>
        <v>7</v>
      </c>
      <c r="I535" s="2">
        <f>VLOOKUP($A535,級距!$A:$K,10,FALSE)</f>
        <v>4</v>
      </c>
      <c r="J535" s="2">
        <f>VLOOKUP($A535,級距!$A:$K,11,FALSE)</f>
        <v>1</v>
      </c>
      <c r="K535" s="17">
        <f t="shared" si="17"/>
        <v>1</v>
      </c>
    </row>
    <row r="536" spans="1:11" x14ac:dyDescent="0.25">
      <c r="A536" s="32" t="s">
        <v>508</v>
      </c>
      <c r="B536" s="31">
        <f>_xlfn.IFNA(VLOOKUP(A536,'Trend Strategy'!$A$1:$B$1000,2,FALSE),0)</f>
        <v>-63116.35</v>
      </c>
      <c r="C536" s="31">
        <f>_xlfn.IFNA(VLOOKUP(A536,'ADX Strategy'!$A$2:$B$1000,2,FALSE),0)</f>
        <v>0</v>
      </c>
      <c r="D536" s="31">
        <f>_xlfn.IFNA(VLOOKUP(A536,'TXFN0002 Strategy'!$A$2:$B$1000,2,FALSE),0)</f>
        <v>-9433.56</v>
      </c>
      <c r="E536" s="66">
        <f>_xlfn.IFNA(VLOOKUP(A536,'TripleEMA Strategy'!$A$2:$B$1000,2,FALSE),0)</f>
        <v>-61147.27</v>
      </c>
      <c r="F536" s="66">
        <f>_xlfn.IFNA(VLOOKUP(A536,'TXFN0001 Strategy'!$A$1:$B$1000,2,FALSE),0)</f>
        <v>-85525.759999999995</v>
      </c>
      <c r="G536" s="40">
        <f t="shared" si="16"/>
        <v>-43844.588000000003</v>
      </c>
      <c r="H536" s="2">
        <f>VLOOKUP($A536,級距!$A:$K,9,FALSE)</f>
        <v>8</v>
      </c>
      <c r="I536" s="2">
        <f>VLOOKUP($A536,級距!$A:$K,10,FALSE)</f>
        <v>7</v>
      </c>
      <c r="J536" s="2">
        <f>VLOOKUP($A536,級距!$A:$K,11,FALSE)</f>
        <v>4</v>
      </c>
      <c r="K536" s="17">
        <f t="shared" si="17"/>
        <v>4</v>
      </c>
    </row>
    <row r="537" spans="1:11" x14ac:dyDescent="0.25">
      <c r="A537" s="32" t="s">
        <v>509</v>
      </c>
      <c r="B537" s="31">
        <f>_xlfn.IFNA(VLOOKUP(A537,'Trend Strategy'!$A$1:$B$1000,2,FALSE),0)</f>
        <v>-3602.91</v>
      </c>
      <c r="C537" s="31">
        <f>_xlfn.IFNA(VLOOKUP(A537,'ADX Strategy'!$A$2:$B$1000,2,FALSE),0)</f>
        <v>15034.94</v>
      </c>
      <c r="D537" s="31">
        <f>_xlfn.IFNA(VLOOKUP(A537,'TXFN0002 Strategy'!$A$2:$B$1000,2,FALSE),0)</f>
        <v>40954.85</v>
      </c>
      <c r="E537" s="66">
        <f>_xlfn.IFNA(VLOOKUP(A537,'TripleEMA Strategy'!$A$2:$B$1000,2,FALSE),0)</f>
        <v>42903.58</v>
      </c>
      <c r="F537" s="66">
        <f>_xlfn.IFNA(VLOOKUP(A537,'TXFN0001 Strategy'!$A$1:$B$1000,2,FALSE),0)</f>
        <v>0</v>
      </c>
      <c r="G537" s="40">
        <f t="shared" si="16"/>
        <v>19058.091999999997</v>
      </c>
      <c r="H537" s="2">
        <f>VLOOKUP($A537,級距!$A:$K,9,FALSE)</f>
        <v>10</v>
      </c>
      <c r="I537" s="2">
        <f>VLOOKUP($A537,級距!$A:$K,10,FALSE)</f>
        <v>9</v>
      </c>
      <c r="J537" s="2">
        <f>VLOOKUP($A537,級距!$A:$K,11,FALSE)</f>
        <v>4</v>
      </c>
      <c r="K537" s="17">
        <f t="shared" si="17"/>
        <v>4</v>
      </c>
    </row>
    <row r="538" spans="1:11" x14ac:dyDescent="0.25">
      <c r="A538" s="32" t="s">
        <v>510</v>
      </c>
      <c r="B538" s="31">
        <f>_xlfn.IFNA(VLOOKUP(A538,'Trend Strategy'!$A$1:$B$1000,2,FALSE),0)</f>
        <v>17338.78</v>
      </c>
      <c r="C538" s="31">
        <f>_xlfn.IFNA(VLOOKUP(A538,'ADX Strategy'!$A$2:$B$1000,2,FALSE),0)</f>
        <v>-97228.92</v>
      </c>
      <c r="D538" s="31">
        <f>_xlfn.IFNA(VLOOKUP(A538,'TXFN0002 Strategy'!$A$2:$B$1000,2,FALSE),0)</f>
        <v>0</v>
      </c>
      <c r="E538" s="66">
        <f>_xlfn.IFNA(VLOOKUP(A538,'TripleEMA Strategy'!$A$2:$B$1000,2,FALSE),0)</f>
        <v>134940.22</v>
      </c>
      <c r="F538" s="66">
        <f>_xlfn.IFNA(VLOOKUP(A538,'TXFN0001 Strategy'!$A$1:$B$1000,2,FALSE),0)</f>
        <v>0</v>
      </c>
      <c r="G538" s="40">
        <f t="shared" si="16"/>
        <v>11010.016</v>
      </c>
      <c r="H538" s="2">
        <f>VLOOKUP($A538,級距!$A:$K,9,FALSE)</f>
        <v>9</v>
      </c>
      <c r="I538" s="2">
        <f>VLOOKUP($A538,級距!$A:$K,10,FALSE)</f>
        <v>4</v>
      </c>
      <c r="J538" s="2">
        <f>VLOOKUP($A538,級距!$A:$K,11,FALSE)</f>
        <v>1</v>
      </c>
      <c r="K538" s="17">
        <f t="shared" si="17"/>
        <v>1</v>
      </c>
    </row>
    <row r="539" spans="1:11" x14ac:dyDescent="0.25">
      <c r="A539" s="32" t="s">
        <v>511</v>
      </c>
      <c r="B539" s="31">
        <f>_xlfn.IFNA(VLOOKUP(A539,'Trend Strategy'!$A$1:$B$1000,2,FALSE),0)</f>
        <v>-3652.34</v>
      </c>
      <c r="C539" s="31">
        <f>_xlfn.IFNA(VLOOKUP(A539,'ADX Strategy'!$A$2:$B$1000,2,FALSE),0)</f>
        <v>165239.4</v>
      </c>
      <c r="D539" s="31">
        <f>_xlfn.IFNA(VLOOKUP(A539,'TXFN0002 Strategy'!$A$2:$B$1000,2,FALSE),0)</f>
        <v>11668.02</v>
      </c>
      <c r="E539" s="66">
        <f>_xlfn.IFNA(VLOOKUP(A539,'TripleEMA Strategy'!$A$2:$B$1000,2,FALSE),0)</f>
        <v>40690.300000000003</v>
      </c>
      <c r="F539" s="66">
        <f>_xlfn.IFNA(VLOOKUP(A539,'TXFN0001 Strategy'!$A$1:$B$1000,2,FALSE),0)</f>
        <v>0</v>
      </c>
      <c r="G539" s="40">
        <f t="shared" si="16"/>
        <v>42789.076000000001</v>
      </c>
      <c r="H539" s="2">
        <f>VLOOKUP($A539,級距!$A:$K,9,FALSE)</f>
        <v>10</v>
      </c>
      <c r="I539" s="2">
        <f>VLOOKUP($A539,級距!$A:$K,10,FALSE)</f>
        <v>4</v>
      </c>
      <c r="J539" s="2">
        <f>VLOOKUP($A539,級距!$A:$K,11,FALSE)</f>
        <v>1</v>
      </c>
      <c r="K539" s="17">
        <f t="shared" si="17"/>
        <v>1</v>
      </c>
    </row>
    <row r="540" spans="1:11" x14ac:dyDescent="0.25">
      <c r="A540" s="32" t="s">
        <v>512</v>
      </c>
      <c r="B540" s="31">
        <f>_xlfn.IFNA(VLOOKUP(A540,'Trend Strategy'!$A$1:$B$1000,2,FALSE),0)</f>
        <v>-62401.89</v>
      </c>
      <c r="C540" s="31">
        <f>_xlfn.IFNA(VLOOKUP(A540,'ADX Strategy'!$A$2:$B$1000,2,FALSE),0)</f>
        <v>27297.82</v>
      </c>
      <c r="D540" s="31">
        <f>_xlfn.IFNA(VLOOKUP(A540,'TXFN0002 Strategy'!$A$2:$B$1000,2,FALSE),0)</f>
        <v>39300.06</v>
      </c>
      <c r="E540" s="66">
        <f>_xlfn.IFNA(VLOOKUP(A540,'TripleEMA Strategy'!$A$2:$B$1000,2,FALSE),0)</f>
        <v>-25207.01</v>
      </c>
      <c r="F540" s="66">
        <f>_xlfn.IFNA(VLOOKUP(A540,'TXFN0001 Strategy'!$A$1:$B$1000,2,FALSE),0)</f>
        <v>0</v>
      </c>
      <c r="G540" s="40">
        <f t="shared" si="16"/>
        <v>-4202.2039999999997</v>
      </c>
      <c r="H540" s="2">
        <f>VLOOKUP($A540,級距!$A:$K,9,FALSE)</f>
        <v>5</v>
      </c>
      <c r="I540" s="2">
        <f>VLOOKUP($A540,級距!$A:$K,10,FALSE)</f>
        <v>7</v>
      </c>
      <c r="J540" s="2">
        <f>VLOOKUP($A540,級距!$A:$K,11,FALSE)</f>
        <v>3</v>
      </c>
      <c r="K540" s="17">
        <f t="shared" si="17"/>
        <v>3</v>
      </c>
    </row>
    <row r="541" spans="1:11" x14ac:dyDescent="0.25">
      <c r="A541" s="32" t="s">
        <v>513</v>
      </c>
      <c r="B541" s="31">
        <f>_xlfn.IFNA(VLOOKUP(A541,'Trend Strategy'!$A$1:$B$1000,2,FALSE),0)</f>
        <v>93489.57</v>
      </c>
      <c r="C541" s="31">
        <f>_xlfn.IFNA(VLOOKUP(A541,'ADX Strategy'!$A$2:$B$1000,2,FALSE),0)</f>
        <v>0</v>
      </c>
      <c r="D541" s="31">
        <f>_xlfn.IFNA(VLOOKUP(A541,'TXFN0002 Strategy'!$A$2:$B$1000,2,FALSE),0)</f>
        <v>40074.449999999997</v>
      </c>
      <c r="E541" s="66">
        <f>_xlfn.IFNA(VLOOKUP(A541,'TripleEMA Strategy'!$A$2:$B$1000,2,FALSE),0)</f>
        <v>-36922.699999999997</v>
      </c>
      <c r="F541" s="66">
        <f>_xlfn.IFNA(VLOOKUP(A541,'TXFN0001 Strategy'!$A$1:$B$1000,2,FALSE),0)</f>
        <v>-85659.78</v>
      </c>
      <c r="G541" s="40">
        <f t="shared" si="16"/>
        <v>2196.3080000000045</v>
      </c>
      <c r="H541" s="2">
        <f>VLOOKUP($A541,級距!$A:$K,9,FALSE)</f>
        <v>5</v>
      </c>
      <c r="I541" s="2">
        <f>VLOOKUP($A541,級距!$A:$K,10,FALSE)</f>
        <v>6</v>
      </c>
      <c r="J541" s="2">
        <f>VLOOKUP($A541,級距!$A:$K,11,FALSE)</f>
        <v>2</v>
      </c>
      <c r="K541" s="17">
        <f t="shared" si="17"/>
        <v>2</v>
      </c>
    </row>
    <row r="542" spans="1:11" x14ac:dyDescent="0.25">
      <c r="A542" s="32" t="s">
        <v>514</v>
      </c>
      <c r="B542" s="31">
        <f>_xlfn.IFNA(VLOOKUP(A542,'Trend Strategy'!$A$1:$B$1000,2,FALSE),0)</f>
        <v>-44416.42</v>
      </c>
      <c r="C542" s="31">
        <f>_xlfn.IFNA(VLOOKUP(A542,'ADX Strategy'!$A$2:$B$1000,2,FALSE),0)</f>
        <v>0</v>
      </c>
      <c r="D542" s="31">
        <f>_xlfn.IFNA(VLOOKUP(A542,'TXFN0002 Strategy'!$A$2:$B$1000,2,FALSE),0)</f>
        <v>95543.27</v>
      </c>
      <c r="E542" s="66">
        <f>_xlfn.IFNA(VLOOKUP(A542,'TripleEMA Strategy'!$A$2:$B$1000,2,FALSE),0)</f>
        <v>210873.53</v>
      </c>
      <c r="F542" s="66">
        <f>_xlfn.IFNA(VLOOKUP(A542,'TXFN0001 Strategy'!$A$1:$B$1000,2,FALSE),0)</f>
        <v>0</v>
      </c>
      <c r="G542" s="40">
        <f t="shared" si="16"/>
        <v>52400.076000000001</v>
      </c>
      <c r="H542" s="2">
        <f>VLOOKUP($A542,級距!$A:$K,9,FALSE)</f>
        <v>6</v>
      </c>
      <c r="I542" s="2">
        <f>VLOOKUP($A542,級距!$A:$K,10,FALSE)</f>
        <v>10</v>
      </c>
      <c r="J542" s="2">
        <f>VLOOKUP($A542,級距!$A:$K,11,FALSE)</f>
        <v>4</v>
      </c>
      <c r="K542" s="17">
        <f t="shared" si="17"/>
        <v>4</v>
      </c>
    </row>
    <row r="543" spans="1:11" x14ac:dyDescent="0.25">
      <c r="A543" s="32" t="s">
        <v>515</v>
      </c>
      <c r="B543" s="31">
        <f>_xlfn.IFNA(VLOOKUP(A543,'Trend Strategy'!$A$1:$B$1000,2,FALSE),0)</f>
        <v>-16391.580000000002</v>
      </c>
      <c r="C543" s="31">
        <f>_xlfn.IFNA(VLOOKUP(A543,'ADX Strategy'!$A$2:$B$1000,2,FALSE),0)</f>
        <v>0</v>
      </c>
      <c r="D543" s="31">
        <f>_xlfn.IFNA(VLOOKUP(A543,'TXFN0002 Strategy'!$A$2:$B$1000,2,FALSE),0)</f>
        <v>-40646.230000000003</v>
      </c>
      <c r="E543" s="66">
        <f>_xlfn.IFNA(VLOOKUP(A543,'TripleEMA Strategy'!$A$2:$B$1000,2,FALSE),0)</f>
        <v>-116384.95</v>
      </c>
      <c r="F543" s="66">
        <f>_xlfn.IFNA(VLOOKUP(A543,'TXFN0001 Strategy'!$A$1:$B$1000,2,FALSE),0)</f>
        <v>0</v>
      </c>
      <c r="G543" s="40">
        <f t="shared" si="16"/>
        <v>-34684.552000000003</v>
      </c>
      <c r="H543" s="2">
        <f>VLOOKUP($A543,級距!$A:$K,9,FALSE)</f>
        <v>5</v>
      </c>
      <c r="I543" s="2">
        <f>VLOOKUP($A543,級距!$A:$K,10,FALSE)</f>
        <v>1</v>
      </c>
      <c r="J543" s="2">
        <f>VLOOKUP($A543,級距!$A:$K,11,FALSE)</f>
        <v>2</v>
      </c>
      <c r="K543" s="17">
        <f t="shared" si="17"/>
        <v>2</v>
      </c>
    </row>
    <row r="544" spans="1:11" x14ac:dyDescent="0.25">
      <c r="A544" s="32" t="s">
        <v>516</v>
      </c>
      <c r="B544" s="31">
        <f>_xlfn.IFNA(VLOOKUP(A544,'Trend Strategy'!$A$1:$B$1000,2,FALSE),0)</f>
        <v>69581.89</v>
      </c>
      <c r="C544" s="31">
        <f>_xlfn.IFNA(VLOOKUP(A544,'ADX Strategy'!$A$2:$B$1000,2,FALSE),0)</f>
        <v>-15301.25</v>
      </c>
      <c r="D544" s="31">
        <f>_xlfn.IFNA(VLOOKUP(A544,'TXFN0002 Strategy'!$A$2:$B$1000,2,FALSE),0)</f>
        <v>18893.64</v>
      </c>
      <c r="E544" s="66">
        <f>_xlfn.IFNA(VLOOKUP(A544,'TripleEMA Strategy'!$A$2:$B$1000,2,FALSE),0)</f>
        <v>47378.35</v>
      </c>
      <c r="F544" s="66">
        <f>_xlfn.IFNA(VLOOKUP(A544,'TXFN0001 Strategy'!$A$1:$B$1000,2,FALSE),0)</f>
        <v>-20524.46</v>
      </c>
      <c r="G544" s="40">
        <f t="shared" si="16"/>
        <v>20005.634000000002</v>
      </c>
      <c r="H544" s="2">
        <f>VLOOKUP($A544,級距!$A:$K,9,FALSE)</f>
        <v>6</v>
      </c>
      <c r="I544" s="2">
        <f>VLOOKUP($A544,級距!$A:$K,10,FALSE)</f>
        <v>6</v>
      </c>
      <c r="J544" s="2">
        <f>VLOOKUP($A544,級距!$A:$K,11,FALSE)</f>
        <v>1</v>
      </c>
      <c r="K544" s="17">
        <f t="shared" si="17"/>
        <v>1</v>
      </c>
    </row>
    <row r="545" spans="1:11" x14ac:dyDescent="0.25">
      <c r="A545" s="32" t="s">
        <v>517</v>
      </c>
      <c r="B545" s="31">
        <f>_xlfn.IFNA(VLOOKUP(A545,'Trend Strategy'!$A$1:$B$1000,2,FALSE),0)</f>
        <v>-20899.23</v>
      </c>
      <c r="C545" s="31">
        <f>_xlfn.IFNA(VLOOKUP(A545,'ADX Strategy'!$A$2:$B$1000,2,FALSE),0)</f>
        <v>0</v>
      </c>
      <c r="D545" s="31">
        <f>_xlfn.IFNA(VLOOKUP(A545,'TXFN0002 Strategy'!$A$2:$B$1000,2,FALSE),0)</f>
        <v>0</v>
      </c>
      <c r="E545" s="66">
        <f>_xlfn.IFNA(VLOOKUP(A545,'TripleEMA Strategy'!$A$2:$B$1000,2,FALSE),0)</f>
        <v>39263.83</v>
      </c>
      <c r="F545" s="66">
        <f>_xlfn.IFNA(VLOOKUP(A545,'TXFN0001 Strategy'!$A$1:$B$1000,2,FALSE),0)</f>
        <v>0</v>
      </c>
      <c r="G545" s="40">
        <f t="shared" si="16"/>
        <v>3672.9200000000005</v>
      </c>
      <c r="H545" s="2">
        <f>VLOOKUP($A545,級距!$A:$K,9,FALSE)</f>
        <v>6</v>
      </c>
      <c r="I545" s="2">
        <f>VLOOKUP($A545,級距!$A:$K,10,FALSE)</f>
        <v>7</v>
      </c>
      <c r="J545" s="2">
        <f>VLOOKUP($A545,級距!$A:$K,11,FALSE)</f>
        <v>4</v>
      </c>
      <c r="K545" s="17">
        <f t="shared" si="17"/>
        <v>4</v>
      </c>
    </row>
    <row r="546" spans="1:11" x14ac:dyDescent="0.25">
      <c r="A546" s="32" t="s">
        <v>518</v>
      </c>
      <c r="B546" s="31">
        <f>_xlfn.IFNA(VLOOKUP(A546,'Trend Strategy'!$A$1:$B$1000,2,FALSE),0)</f>
        <v>-39639.68</v>
      </c>
      <c r="C546" s="31">
        <f>_xlfn.IFNA(VLOOKUP(A546,'ADX Strategy'!$A$2:$B$1000,2,FALSE),0)</f>
        <v>-97284.79</v>
      </c>
      <c r="D546" s="31">
        <f>_xlfn.IFNA(VLOOKUP(A546,'TXFN0002 Strategy'!$A$2:$B$1000,2,FALSE),0)</f>
        <v>-3924.65</v>
      </c>
      <c r="E546" s="66">
        <f>_xlfn.IFNA(VLOOKUP(A546,'TripleEMA Strategy'!$A$2:$B$1000,2,FALSE),0)</f>
        <v>-102338.33</v>
      </c>
      <c r="F546" s="66">
        <f>_xlfn.IFNA(VLOOKUP(A546,'TXFN0001 Strategy'!$A$1:$B$1000,2,FALSE),0)</f>
        <v>60360.22</v>
      </c>
      <c r="G546" s="40">
        <f t="shared" si="16"/>
        <v>-36565.446000000004</v>
      </c>
      <c r="H546" s="2">
        <f>VLOOKUP($A546,級距!$A:$K,9,FALSE)</f>
        <v>8</v>
      </c>
      <c r="I546" s="2">
        <f>VLOOKUP($A546,級距!$A:$K,10,FALSE)</f>
        <v>1</v>
      </c>
      <c r="J546" s="2">
        <f>VLOOKUP($A546,級距!$A:$K,11,FALSE)</f>
        <v>1</v>
      </c>
      <c r="K546" s="17">
        <f t="shared" si="17"/>
        <v>1</v>
      </c>
    </row>
    <row r="547" spans="1:11" x14ac:dyDescent="0.25">
      <c r="A547" s="32" t="s">
        <v>519</v>
      </c>
      <c r="B547" s="31">
        <f>_xlfn.IFNA(VLOOKUP(A547,'Trend Strategy'!$A$1:$B$1000,2,FALSE),0)</f>
        <v>-39659.65</v>
      </c>
      <c r="C547" s="31">
        <f>_xlfn.IFNA(VLOOKUP(A547,'ADX Strategy'!$A$2:$B$1000,2,FALSE),0)</f>
        <v>0</v>
      </c>
      <c r="D547" s="31">
        <f>_xlfn.IFNA(VLOOKUP(A547,'TXFN0002 Strategy'!$A$2:$B$1000,2,FALSE),0)</f>
        <v>-29270.71</v>
      </c>
      <c r="E547" s="66">
        <f>_xlfn.IFNA(VLOOKUP(A547,'TripleEMA Strategy'!$A$2:$B$1000,2,FALSE),0)</f>
        <v>-26149.919999999998</v>
      </c>
      <c r="F547" s="66">
        <f>_xlfn.IFNA(VLOOKUP(A547,'TXFN0001 Strategy'!$A$1:$B$1000,2,FALSE),0)</f>
        <v>0</v>
      </c>
      <c r="G547" s="40">
        <f t="shared" si="16"/>
        <v>-19016.056</v>
      </c>
      <c r="H547" s="2">
        <f>VLOOKUP($A547,級距!$A:$K,9,FALSE)</f>
        <v>5</v>
      </c>
      <c r="I547" s="2">
        <f>VLOOKUP($A547,級距!$A:$K,10,FALSE)</f>
        <v>2</v>
      </c>
      <c r="J547" s="2">
        <f>VLOOKUP($A547,級距!$A:$K,11,FALSE)</f>
        <v>2</v>
      </c>
      <c r="K547" s="17">
        <f t="shared" si="17"/>
        <v>2</v>
      </c>
    </row>
    <row r="548" spans="1:11" x14ac:dyDescent="0.25">
      <c r="A548" s="32" t="s">
        <v>520</v>
      </c>
      <c r="B548" s="31">
        <f>_xlfn.IFNA(VLOOKUP(A548,'Trend Strategy'!$A$1:$B$1000,2,FALSE),0)</f>
        <v>266837.64</v>
      </c>
      <c r="C548" s="31">
        <f>_xlfn.IFNA(VLOOKUP(A548,'ADX Strategy'!$A$2:$B$1000,2,FALSE),0)</f>
        <v>15846.34</v>
      </c>
      <c r="D548" s="31">
        <f>_xlfn.IFNA(VLOOKUP(A548,'TXFN0002 Strategy'!$A$2:$B$1000,2,FALSE),0)</f>
        <v>0</v>
      </c>
      <c r="E548" s="66">
        <f>_xlfn.IFNA(VLOOKUP(A548,'TripleEMA Strategy'!$A$2:$B$1000,2,FALSE),0)</f>
        <v>-38129.620000000003</v>
      </c>
      <c r="F548" s="66">
        <f>_xlfn.IFNA(VLOOKUP(A548,'TXFN0001 Strategy'!$A$1:$B$1000,2,FALSE),0)</f>
        <v>0</v>
      </c>
      <c r="G548" s="40">
        <f t="shared" si="16"/>
        <v>48910.87200000001</v>
      </c>
      <c r="H548" s="2">
        <f>VLOOKUP($A548,級距!$A:$K,9,FALSE)</f>
        <v>10</v>
      </c>
      <c r="I548" s="2">
        <f>VLOOKUP($A548,級距!$A:$K,10,FALSE)</f>
        <v>7</v>
      </c>
      <c r="J548" s="2">
        <f>VLOOKUP($A548,級距!$A:$K,11,FALSE)</f>
        <v>4</v>
      </c>
      <c r="K548" s="17">
        <f t="shared" si="17"/>
        <v>4</v>
      </c>
    </row>
    <row r="549" spans="1:11" x14ac:dyDescent="0.25">
      <c r="A549" s="32" t="s">
        <v>521</v>
      </c>
      <c r="B549" s="31">
        <f>_xlfn.IFNA(VLOOKUP(A549,'Trend Strategy'!$A$1:$B$1000,2,FALSE),0)</f>
        <v>-42414.66</v>
      </c>
      <c r="C549" s="31">
        <f>_xlfn.IFNA(VLOOKUP(A549,'ADX Strategy'!$A$2:$B$1000,2,FALSE),0)</f>
        <v>0</v>
      </c>
      <c r="D549" s="31">
        <f>_xlfn.IFNA(VLOOKUP(A549,'TXFN0002 Strategy'!$A$2:$B$1000,2,FALSE),0)</f>
        <v>-12702.82</v>
      </c>
      <c r="E549" s="66">
        <f>_xlfn.IFNA(VLOOKUP(A549,'TripleEMA Strategy'!$A$2:$B$1000,2,FALSE),0)</f>
        <v>0</v>
      </c>
      <c r="F549" s="66">
        <f>_xlfn.IFNA(VLOOKUP(A549,'TXFN0001 Strategy'!$A$1:$B$1000,2,FALSE),0)</f>
        <v>-42811.07</v>
      </c>
      <c r="G549" s="40">
        <f t="shared" si="16"/>
        <v>-19585.71</v>
      </c>
      <c r="H549" s="2">
        <f>VLOOKUP($A549,級距!$A:$K,9,FALSE)</f>
        <v>5</v>
      </c>
      <c r="I549" s="2">
        <f>VLOOKUP($A549,級距!$A:$K,10,FALSE)</f>
        <v>5</v>
      </c>
      <c r="J549" s="2">
        <f>VLOOKUP($A549,級距!$A:$K,11,FALSE)</f>
        <v>2</v>
      </c>
      <c r="K549" s="17">
        <f t="shared" si="17"/>
        <v>2</v>
      </c>
    </row>
    <row r="550" spans="1:11" x14ac:dyDescent="0.25">
      <c r="A550" s="32" t="s">
        <v>522</v>
      </c>
      <c r="B550" s="31">
        <f>_xlfn.IFNA(VLOOKUP(A550,'Trend Strategy'!$A$1:$B$1000,2,FALSE),0)</f>
        <v>-24395.23</v>
      </c>
      <c r="C550" s="31">
        <f>_xlfn.IFNA(VLOOKUP(A550,'ADX Strategy'!$A$2:$B$1000,2,FALSE),0)</f>
        <v>55849.1</v>
      </c>
      <c r="D550" s="31">
        <f>_xlfn.IFNA(VLOOKUP(A550,'TXFN0002 Strategy'!$A$2:$B$1000,2,FALSE),0)</f>
        <v>-94486.7</v>
      </c>
      <c r="E550" s="66">
        <f>_xlfn.IFNA(VLOOKUP(A550,'TripleEMA Strategy'!$A$2:$B$1000,2,FALSE),0)</f>
        <v>-96582.48</v>
      </c>
      <c r="F550" s="66">
        <f>_xlfn.IFNA(VLOOKUP(A550,'TXFN0001 Strategy'!$A$1:$B$1000,2,FALSE),0)</f>
        <v>0</v>
      </c>
      <c r="G550" s="40">
        <f t="shared" si="16"/>
        <v>-31923.061999999998</v>
      </c>
      <c r="H550" s="2">
        <f>VLOOKUP($A550,級距!$A:$K,9,FALSE)</f>
        <v>8</v>
      </c>
      <c r="I550" s="2">
        <f>VLOOKUP($A550,級距!$A:$K,10,FALSE)</f>
        <v>4</v>
      </c>
      <c r="J550" s="2">
        <f>VLOOKUP($A550,級距!$A:$K,11,FALSE)</f>
        <v>1</v>
      </c>
      <c r="K550" s="17">
        <f t="shared" si="17"/>
        <v>1</v>
      </c>
    </row>
    <row r="551" spans="1:11" x14ac:dyDescent="0.25">
      <c r="A551" s="32" t="s">
        <v>523</v>
      </c>
      <c r="B551" s="31">
        <f>_xlfn.IFNA(VLOOKUP(A551,'Trend Strategy'!$A$1:$B$1000,2,FALSE),0)</f>
        <v>-6008.19</v>
      </c>
      <c r="C551" s="31">
        <f>_xlfn.IFNA(VLOOKUP(A551,'ADX Strategy'!$A$2:$B$1000,2,FALSE),0)</f>
        <v>0</v>
      </c>
      <c r="D551" s="31">
        <f>_xlfn.IFNA(VLOOKUP(A551,'TXFN0002 Strategy'!$A$2:$B$1000,2,FALSE),0)</f>
        <v>-4052.93</v>
      </c>
      <c r="E551" s="66">
        <f>_xlfn.IFNA(VLOOKUP(A551,'TripleEMA Strategy'!$A$2:$B$1000,2,FALSE),0)</f>
        <v>0</v>
      </c>
      <c r="F551" s="66">
        <f>_xlfn.IFNA(VLOOKUP(A551,'TXFN0001 Strategy'!$A$1:$B$1000,2,FALSE),0)</f>
        <v>-49861.62</v>
      </c>
      <c r="G551" s="40">
        <f t="shared" si="16"/>
        <v>-11984.548000000001</v>
      </c>
      <c r="H551" s="2">
        <f>VLOOKUP($A551,級距!$A:$K,9,FALSE)</f>
        <v>5</v>
      </c>
      <c r="I551" s="2">
        <f>VLOOKUP($A551,級距!$A:$K,10,FALSE)</f>
        <v>7</v>
      </c>
      <c r="J551" s="2">
        <f>VLOOKUP($A551,級距!$A:$K,11,FALSE)</f>
        <v>3</v>
      </c>
      <c r="K551" s="17">
        <f t="shared" si="17"/>
        <v>3</v>
      </c>
    </row>
    <row r="552" spans="1:11" x14ac:dyDescent="0.25">
      <c r="A552" s="32" t="s">
        <v>524</v>
      </c>
      <c r="B552" s="31">
        <f>_xlfn.IFNA(VLOOKUP(A552,'Trend Strategy'!$A$1:$B$1000,2,FALSE),0)</f>
        <v>11558.4</v>
      </c>
      <c r="C552" s="31">
        <f>_xlfn.IFNA(VLOOKUP(A552,'ADX Strategy'!$A$2:$B$1000,2,FALSE),0)</f>
        <v>12536.16</v>
      </c>
      <c r="D552" s="31">
        <f>_xlfn.IFNA(VLOOKUP(A552,'TXFN0002 Strategy'!$A$2:$B$1000,2,FALSE),0)</f>
        <v>0</v>
      </c>
      <c r="E552" s="66">
        <f>_xlfn.IFNA(VLOOKUP(A552,'TripleEMA Strategy'!$A$2:$B$1000,2,FALSE),0)</f>
        <v>-11733.36</v>
      </c>
      <c r="F552" s="66">
        <f>_xlfn.IFNA(VLOOKUP(A552,'TXFN0001 Strategy'!$A$1:$B$1000,2,FALSE),0)</f>
        <v>0</v>
      </c>
      <c r="G552" s="40">
        <f t="shared" si="16"/>
        <v>2472.2399999999993</v>
      </c>
      <c r="H552" s="2">
        <f>VLOOKUP($A552,級距!$A:$K,9,FALSE)</f>
        <v>2</v>
      </c>
      <c r="I552" s="2">
        <f>VLOOKUP($A552,級距!$A:$K,10,FALSE)</f>
        <v>5</v>
      </c>
      <c r="J552" s="2">
        <f>VLOOKUP($A552,級距!$A:$K,11,FALSE)</f>
        <v>2</v>
      </c>
      <c r="K552" s="17">
        <f t="shared" si="17"/>
        <v>2</v>
      </c>
    </row>
    <row r="553" spans="1:11" x14ac:dyDescent="0.25">
      <c r="A553" s="32" t="s">
        <v>525</v>
      </c>
      <c r="B553" s="31">
        <f>_xlfn.IFNA(VLOOKUP(A553,'Trend Strategy'!$A$1:$B$1000,2,FALSE),0)</f>
        <v>-22431.07</v>
      </c>
      <c r="C553" s="31">
        <f>_xlfn.IFNA(VLOOKUP(A553,'ADX Strategy'!$A$2:$B$1000,2,FALSE),0)</f>
        <v>26355.41</v>
      </c>
      <c r="D553" s="31">
        <f>_xlfn.IFNA(VLOOKUP(A553,'TXFN0002 Strategy'!$A$2:$B$1000,2,FALSE),0)</f>
        <v>1944.05</v>
      </c>
      <c r="E553" s="66">
        <f>_xlfn.IFNA(VLOOKUP(A553,'TripleEMA Strategy'!$A$2:$B$1000,2,FALSE),0)</f>
        <v>-4260.91</v>
      </c>
      <c r="F553" s="66">
        <f>_xlfn.IFNA(VLOOKUP(A553,'TXFN0001 Strategy'!$A$1:$B$1000,2,FALSE),0)</f>
        <v>34843.919999999998</v>
      </c>
      <c r="G553" s="40">
        <f t="shared" si="16"/>
        <v>7290.2800000000007</v>
      </c>
      <c r="H553" s="2">
        <f>VLOOKUP($A553,級距!$A:$K,9,FALSE)</f>
        <v>4</v>
      </c>
      <c r="I553" s="2">
        <f>VLOOKUP($A553,級距!$A:$K,10,FALSE)</f>
        <v>7</v>
      </c>
      <c r="J553" s="2">
        <f>VLOOKUP($A553,級距!$A:$K,11,FALSE)</f>
        <v>3</v>
      </c>
      <c r="K553" s="17">
        <f t="shared" si="17"/>
        <v>3</v>
      </c>
    </row>
    <row r="554" spans="1:11" x14ac:dyDescent="0.25">
      <c r="A554" s="32" t="s">
        <v>526</v>
      </c>
      <c r="B554" s="31">
        <f>_xlfn.IFNA(VLOOKUP(A554,'Trend Strategy'!$A$1:$B$1000,2,FALSE),0)</f>
        <v>1602.14</v>
      </c>
      <c r="C554" s="31">
        <f>_xlfn.IFNA(VLOOKUP(A554,'ADX Strategy'!$A$2:$B$1000,2,FALSE),0)</f>
        <v>0</v>
      </c>
      <c r="D554" s="31">
        <f>_xlfn.IFNA(VLOOKUP(A554,'TXFN0002 Strategy'!$A$2:$B$1000,2,FALSE),0)</f>
        <v>59898.26</v>
      </c>
      <c r="E554" s="66">
        <f>_xlfn.IFNA(VLOOKUP(A554,'TripleEMA Strategy'!$A$2:$B$1000,2,FALSE),0)</f>
        <v>34499.86</v>
      </c>
      <c r="F554" s="66">
        <f>_xlfn.IFNA(VLOOKUP(A554,'TXFN0001 Strategy'!$A$1:$B$1000,2,FALSE),0)</f>
        <v>0</v>
      </c>
      <c r="G554" s="40">
        <f t="shared" si="16"/>
        <v>19200.052000000003</v>
      </c>
      <c r="H554" s="2">
        <f>VLOOKUP($A554,級距!$A:$K,9,FALSE)</f>
        <v>5</v>
      </c>
      <c r="I554" s="2">
        <f>VLOOKUP($A554,級距!$A:$K,10,FALSE)</f>
        <v>10</v>
      </c>
      <c r="J554" s="2">
        <f>VLOOKUP($A554,級距!$A:$K,11,FALSE)</f>
        <v>3</v>
      </c>
      <c r="K554" s="17">
        <f t="shared" si="17"/>
        <v>3</v>
      </c>
    </row>
    <row r="555" spans="1:11" x14ac:dyDescent="0.25">
      <c r="A555" s="32" t="s">
        <v>527</v>
      </c>
      <c r="B555" s="31">
        <f>_xlfn.IFNA(VLOOKUP(A555,'Trend Strategy'!$A$1:$B$1000,2,FALSE),0)</f>
        <v>-2766.72</v>
      </c>
      <c r="C555" s="31">
        <f>_xlfn.IFNA(VLOOKUP(A555,'ADX Strategy'!$A$2:$B$1000,2,FALSE),0)</f>
        <v>320.20999999999998</v>
      </c>
      <c r="D555" s="31">
        <f>_xlfn.IFNA(VLOOKUP(A555,'TXFN0002 Strategy'!$A$2:$B$1000,2,FALSE),0)</f>
        <v>0</v>
      </c>
      <c r="E555" s="66">
        <f>_xlfn.IFNA(VLOOKUP(A555,'TripleEMA Strategy'!$A$2:$B$1000,2,FALSE),0)</f>
        <v>-53033.62</v>
      </c>
      <c r="F555" s="66">
        <f>_xlfn.IFNA(VLOOKUP(A555,'TXFN0001 Strategy'!$A$1:$B$1000,2,FALSE),0)</f>
        <v>-6184.51</v>
      </c>
      <c r="G555" s="40">
        <f t="shared" si="16"/>
        <v>-12332.928000000002</v>
      </c>
      <c r="H555" s="2">
        <f>VLOOKUP($A555,級距!$A:$K,9,FALSE)</f>
        <v>2</v>
      </c>
      <c r="I555" s="2">
        <f>VLOOKUP($A555,級距!$A:$K,10,FALSE)</f>
        <v>3</v>
      </c>
      <c r="J555" s="2">
        <f>VLOOKUP($A555,級距!$A:$K,11,FALSE)</f>
        <v>2</v>
      </c>
      <c r="K555" s="17">
        <f t="shared" si="17"/>
        <v>2</v>
      </c>
    </row>
    <row r="556" spans="1:11" x14ac:dyDescent="0.25">
      <c r="A556" s="32" t="s">
        <v>528</v>
      </c>
      <c r="B556" s="31">
        <f>_xlfn.IFNA(VLOOKUP(A556,'Trend Strategy'!$A$1:$B$1000,2,FALSE),0)</f>
        <v>-56385.63</v>
      </c>
      <c r="C556" s="31">
        <f>_xlfn.IFNA(VLOOKUP(A556,'ADX Strategy'!$A$2:$B$1000,2,FALSE),0)</f>
        <v>12910.2</v>
      </c>
      <c r="D556" s="31">
        <f>_xlfn.IFNA(VLOOKUP(A556,'TXFN0002 Strategy'!$A$2:$B$1000,2,FALSE),0)</f>
        <v>0</v>
      </c>
      <c r="E556" s="66">
        <f>_xlfn.IFNA(VLOOKUP(A556,'TripleEMA Strategy'!$A$2:$B$1000,2,FALSE),0)</f>
        <v>5110.8500000000004</v>
      </c>
      <c r="F556" s="66">
        <f>_xlfn.IFNA(VLOOKUP(A556,'TXFN0001 Strategy'!$A$1:$B$1000,2,FALSE),0)</f>
        <v>-60981.09</v>
      </c>
      <c r="G556" s="40">
        <f t="shared" si="16"/>
        <v>-19869.133999999998</v>
      </c>
      <c r="H556" s="2">
        <f>VLOOKUP($A556,級距!$A:$K,9,FALSE)</f>
        <v>5</v>
      </c>
      <c r="I556" s="2">
        <f>VLOOKUP($A556,級距!$A:$K,10,FALSE)</f>
        <v>7</v>
      </c>
      <c r="J556" s="2">
        <f>VLOOKUP($A556,級距!$A:$K,11,FALSE)</f>
        <v>3</v>
      </c>
      <c r="K556" s="17">
        <f t="shared" si="17"/>
        <v>3</v>
      </c>
    </row>
    <row r="557" spans="1:11" x14ac:dyDescent="0.25">
      <c r="A557" s="32" t="s">
        <v>529</v>
      </c>
      <c r="B557" s="31">
        <f>_xlfn.IFNA(VLOOKUP(A557,'Trend Strategy'!$A$1:$B$1000,2,FALSE),0)</f>
        <v>-21162.78</v>
      </c>
      <c r="C557" s="31">
        <f>_xlfn.IFNA(VLOOKUP(A557,'ADX Strategy'!$A$2:$B$1000,2,FALSE),0)</f>
        <v>0</v>
      </c>
      <c r="D557" s="31">
        <f>_xlfn.IFNA(VLOOKUP(A557,'TXFN0002 Strategy'!$A$2:$B$1000,2,FALSE),0)</f>
        <v>117191.19</v>
      </c>
      <c r="E557" s="66">
        <f>_xlfn.IFNA(VLOOKUP(A557,'TripleEMA Strategy'!$A$2:$B$1000,2,FALSE),0)</f>
        <v>44623.62</v>
      </c>
      <c r="F557" s="66">
        <f>_xlfn.IFNA(VLOOKUP(A557,'TXFN0001 Strategy'!$A$1:$B$1000,2,FALSE),0)</f>
        <v>0</v>
      </c>
      <c r="G557" s="40">
        <f t="shared" si="16"/>
        <v>28130.405999999999</v>
      </c>
      <c r="H557" s="2">
        <f>VLOOKUP($A557,級距!$A:$K,9,FALSE)</f>
        <v>8</v>
      </c>
      <c r="I557" s="2">
        <f>VLOOKUP($A557,級距!$A:$K,10,FALSE)</f>
        <v>1</v>
      </c>
      <c r="J557" s="2">
        <f>VLOOKUP($A557,級距!$A:$K,11,FALSE)</f>
        <v>1</v>
      </c>
      <c r="K557" s="17">
        <f t="shared" si="17"/>
        <v>1</v>
      </c>
    </row>
    <row r="558" spans="1:11" x14ac:dyDescent="0.25">
      <c r="A558" s="32" t="s">
        <v>530</v>
      </c>
      <c r="B558" s="31">
        <f>_xlfn.IFNA(VLOOKUP(A558,'Trend Strategy'!$A$1:$B$1000,2,FALSE),0)</f>
        <v>0</v>
      </c>
      <c r="C558" s="31">
        <f>_xlfn.IFNA(VLOOKUP(A558,'ADX Strategy'!$A$2:$B$1000,2,FALSE),0)</f>
        <v>0</v>
      </c>
      <c r="D558" s="31">
        <f>_xlfn.IFNA(VLOOKUP(A558,'TXFN0002 Strategy'!$A$2:$B$1000,2,FALSE),0)</f>
        <v>-19129.990000000002</v>
      </c>
      <c r="E558" s="66">
        <f>_xlfn.IFNA(VLOOKUP(A558,'TripleEMA Strategy'!$A$2:$B$1000,2,FALSE),0)</f>
        <v>20719.2</v>
      </c>
      <c r="F558" s="66">
        <f>_xlfn.IFNA(VLOOKUP(A558,'TXFN0001 Strategy'!$A$1:$B$1000,2,FALSE),0)</f>
        <v>0</v>
      </c>
      <c r="G558" s="40">
        <f t="shared" si="16"/>
        <v>317.84199999999981</v>
      </c>
      <c r="H558" s="2">
        <f>VLOOKUP($A558,級距!$A:$K,9,FALSE)</f>
        <v>7</v>
      </c>
      <c r="I558" s="2">
        <f>VLOOKUP($A558,級距!$A:$K,10,FALSE)</f>
        <v>6</v>
      </c>
      <c r="J558" s="2">
        <f>VLOOKUP($A558,級距!$A:$K,11,FALSE)</f>
        <v>1</v>
      </c>
      <c r="K558" s="17">
        <f t="shared" si="17"/>
        <v>1</v>
      </c>
    </row>
    <row r="559" spans="1:11" x14ac:dyDescent="0.25">
      <c r="A559" s="32" t="s">
        <v>531</v>
      </c>
      <c r="B559" s="31">
        <f>_xlfn.IFNA(VLOOKUP(A559,'Trend Strategy'!$A$1:$B$1000,2,FALSE),0)</f>
        <v>409056.83</v>
      </c>
      <c r="C559" s="31">
        <f>_xlfn.IFNA(VLOOKUP(A559,'ADX Strategy'!$A$2:$B$1000,2,FALSE),0)</f>
        <v>188910.7</v>
      </c>
      <c r="D559" s="31">
        <f>_xlfn.IFNA(VLOOKUP(A559,'TXFN0002 Strategy'!$A$2:$B$1000,2,FALSE),0)</f>
        <v>118670.34</v>
      </c>
      <c r="E559" s="66">
        <f>_xlfn.IFNA(VLOOKUP(A559,'TripleEMA Strategy'!$A$2:$B$1000,2,FALSE),0)</f>
        <v>0</v>
      </c>
      <c r="F559" s="66">
        <f>_xlfn.IFNA(VLOOKUP(A559,'TXFN0001 Strategy'!$A$1:$B$1000,2,FALSE),0)</f>
        <v>968.75</v>
      </c>
      <c r="G559" s="40">
        <f t="shared" si="16"/>
        <v>143521.32399999999</v>
      </c>
      <c r="H559" s="2">
        <f>VLOOKUP($A559,級距!$A:$K,9,FALSE)</f>
        <v>10</v>
      </c>
      <c r="I559" s="2">
        <f>VLOOKUP($A559,級距!$A:$K,10,FALSE)</f>
        <v>6</v>
      </c>
      <c r="J559" s="2">
        <f>VLOOKUP($A559,級距!$A:$K,11,FALSE)</f>
        <v>1</v>
      </c>
      <c r="K559" s="17">
        <f t="shared" si="17"/>
        <v>1</v>
      </c>
    </row>
    <row r="560" spans="1:11" x14ac:dyDescent="0.25">
      <c r="A560" s="32" t="s">
        <v>532</v>
      </c>
      <c r="B560" s="31">
        <f>_xlfn.IFNA(VLOOKUP(A560,'Trend Strategy'!$A$1:$B$1000,2,FALSE),0)</f>
        <v>0</v>
      </c>
      <c r="C560" s="31">
        <f>_xlfn.IFNA(VLOOKUP(A560,'ADX Strategy'!$A$2:$B$1000,2,FALSE),0)</f>
        <v>31314.07</v>
      </c>
      <c r="D560" s="31">
        <f>_xlfn.IFNA(VLOOKUP(A560,'TXFN0002 Strategy'!$A$2:$B$1000,2,FALSE),0)</f>
        <v>0</v>
      </c>
      <c r="E560" s="66">
        <f>_xlfn.IFNA(VLOOKUP(A560,'TripleEMA Strategy'!$A$2:$B$1000,2,FALSE),0)</f>
        <v>30110.47</v>
      </c>
      <c r="F560" s="66">
        <f>_xlfn.IFNA(VLOOKUP(A560,'TXFN0001 Strategy'!$A$1:$B$1000,2,FALSE),0)</f>
        <v>-13297.62</v>
      </c>
      <c r="G560" s="40">
        <f t="shared" si="16"/>
        <v>9625.384</v>
      </c>
      <c r="H560" s="2">
        <f>VLOOKUP($A560,級距!$A:$K,9,FALSE)</f>
        <v>3</v>
      </c>
      <c r="I560" s="2">
        <f>VLOOKUP($A560,級距!$A:$K,10,FALSE)</f>
        <v>1</v>
      </c>
      <c r="J560" s="2">
        <f>VLOOKUP($A560,級距!$A:$K,11,FALSE)</f>
        <v>2</v>
      </c>
      <c r="K560" s="17">
        <f t="shared" si="17"/>
        <v>2</v>
      </c>
    </row>
    <row r="561" spans="1:11" x14ac:dyDescent="0.25">
      <c r="A561" s="32" t="s">
        <v>533</v>
      </c>
      <c r="B561" s="31">
        <f>_xlfn.IFNA(VLOOKUP(A561,'Trend Strategy'!$A$1:$B$1000,2,FALSE),0)</f>
        <v>-23503.94</v>
      </c>
      <c r="C561" s="31">
        <f>_xlfn.IFNA(VLOOKUP(A561,'ADX Strategy'!$A$2:$B$1000,2,FALSE),0)</f>
        <v>0</v>
      </c>
      <c r="D561" s="31">
        <f>_xlfn.IFNA(VLOOKUP(A561,'TXFN0002 Strategy'!$A$2:$B$1000,2,FALSE),0)</f>
        <v>29156.78</v>
      </c>
      <c r="E561" s="66">
        <f>_xlfn.IFNA(VLOOKUP(A561,'TripleEMA Strategy'!$A$2:$B$1000,2,FALSE),0)</f>
        <v>-124308.26</v>
      </c>
      <c r="F561" s="66">
        <f>_xlfn.IFNA(VLOOKUP(A561,'TXFN0001 Strategy'!$A$1:$B$1000,2,FALSE),0)</f>
        <v>0</v>
      </c>
      <c r="G561" s="40">
        <f t="shared" si="16"/>
        <v>-23731.083999999999</v>
      </c>
      <c r="H561" s="2">
        <f>VLOOKUP($A561,級距!$A:$K,9,FALSE)</f>
        <v>8</v>
      </c>
      <c r="I561" s="2">
        <f>VLOOKUP($A561,級距!$A:$K,10,FALSE)</f>
        <v>7</v>
      </c>
      <c r="J561" s="2">
        <f>VLOOKUP($A561,級距!$A:$K,11,FALSE)</f>
        <v>4</v>
      </c>
      <c r="K561" s="17">
        <f t="shared" si="17"/>
        <v>4</v>
      </c>
    </row>
    <row r="562" spans="1:11" x14ac:dyDescent="0.25">
      <c r="A562" s="32" t="s">
        <v>534</v>
      </c>
      <c r="B562" s="31">
        <f>_xlfn.IFNA(VLOOKUP(A562,'Trend Strategy'!$A$1:$B$1000,2,FALSE),0)</f>
        <v>581171.68000000005</v>
      </c>
      <c r="C562" s="31">
        <f>_xlfn.IFNA(VLOOKUP(A562,'ADX Strategy'!$A$2:$B$1000,2,FALSE),0)</f>
        <v>40211.86</v>
      </c>
      <c r="D562" s="31">
        <f>_xlfn.IFNA(VLOOKUP(A562,'TXFN0002 Strategy'!$A$2:$B$1000,2,FALSE),0)</f>
        <v>130820.77</v>
      </c>
      <c r="E562" s="66">
        <f>_xlfn.IFNA(VLOOKUP(A562,'TripleEMA Strategy'!$A$2:$B$1000,2,FALSE),0)</f>
        <v>502457.28</v>
      </c>
      <c r="F562" s="66">
        <f>_xlfn.IFNA(VLOOKUP(A562,'TXFN0001 Strategy'!$A$1:$B$1000,2,FALSE),0)</f>
        <v>0</v>
      </c>
      <c r="G562" s="40">
        <f t="shared" si="16"/>
        <v>250932.31800000003</v>
      </c>
      <c r="H562" s="2">
        <f>VLOOKUP($A562,級距!$A:$K,9,FALSE)</f>
        <v>10</v>
      </c>
      <c r="I562" s="2">
        <f>VLOOKUP($A562,級距!$A:$K,10,FALSE)</f>
        <v>10</v>
      </c>
      <c r="J562" s="2">
        <f>VLOOKUP($A562,級距!$A:$K,11,FALSE)</f>
        <v>4</v>
      </c>
      <c r="K562" s="17">
        <f t="shared" si="17"/>
        <v>4</v>
      </c>
    </row>
    <row r="563" spans="1:11" x14ac:dyDescent="0.25">
      <c r="A563" s="32" t="s">
        <v>535</v>
      </c>
      <c r="B563" s="31">
        <f>_xlfn.IFNA(VLOOKUP(A563,'Trend Strategy'!$A$1:$B$1000,2,FALSE),0)</f>
        <v>0</v>
      </c>
      <c r="C563" s="31">
        <f>_xlfn.IFNA(VLOOKUP(A563,'ADX Strategy'!$A$2:$B$1000,2,FALSE),0)</f>
        <v>0</v>
      </c>
      <c r="D563" s="31">
        <f>_xlfn.IFNA(VLOOKUP(A563,'TXFN0002 Strategy'!$A$2:$B$1000,2,FALSE),0)</f>
        <v>0</v>
      </c>
      <c r="E563" s="66">
        <f>_xlfn.IFNA(VLOOKUP(A563,'TripleEMA Strategy'!$A$2:$B$1000,2,FALSE),0)</f>
        <v>-30754.37</v>
      </c>
      <c r="F563" s="66">
        <f>_xlfn.IFNA(VLOOKUP(A563,'TXFN0001 Strategy'!$A$1:$B$1000,2,FALSE),0)</f>
        <v>0</v>
      </c>
      <c r="G563" s="40">
        <f t="shared" si="16"/>
        <v>-6150.8739999999998</v>
      </c>
      <c r="H563" s="2">
        <f>VLOOKUP($A563,級距!$A:$K,9,FALSE)</f>
        <v>8</v>
      </c>
      <c r="I563" s="2">
        <f>VLOOKUP($A563,級距!$A:$K,10,FALSE)</f>
        <v>6</v>
      </c>
      <c r="J563" s="2">
        <f>VLOOKUP($A563,級距!$A:$K,11,FALSE)</f>
        <v>1</v>
      </c>
      <c r="K563" s="17">
        <f t="shared" si="17"/>
        <v>1</v>
      </c>
    </row>
    <row r="564" spans="1:11" x14ac:dyDescent="0.25">
      <c r="A564" s="32" t="s">
        <v>536</v>
      </c>
      <c r="B564" s="31">
        <f>_xlfn.IFNA(VLOOKUP(A564,'Trend Strategy'!$A$1:$B$1000,2,FALSE),0)</f>
        <v>0</v>
      </c>
      <c r="C564" s="31">
        <f>_xlfn.IFNA(VLOOKUP(A564,'ADX Strategy'!$A$2:$B$1000,2,FALSE),0)</f>
        <v>-15272.23</v>
      </c>
      <c r="D564" s="31">
        <f>_xlfn.IFNA(VLOOKUP(A564,'TXFN0002 Strategy'!$A$2:$B$1000,2,FALSE),0)</f>
        <v>28142.87</v>
      </c>
      <c r="E564" s="66">
        <f>_xlfn.IFNA(VLOOKUP(A564,'TripleEMA Strategy'!$A$2:$B$1000,2,FALSE),0)</f>
        <v>57666.98</v>
      </c>
      <c r="F564" s="66">
        <f>_xlfn.IFNA(VLOOKUP(A564,'TXFN0001 Strategy'!$A$1:$B$1000,2,FALSE),0)</f>
        <v>0</v>
      </c>
      <c r="G564" s="40">
        <f t="shared" si="16"/>
        <v>14107.523999999999</v>
      </c>
      <c r="H564" s="2">
        <f>VLOOKUP($A564,級距!$A:$K,9,FALSE)</f>
        <v>8</v>
      </c>
      <c r="I564" s="2">
        <f>VLOOKUP($A564,級距!$A:$K,10,FALSE)</f>
        <v>7</v>
      </c>
      <c r="J564" s="2">
        <f>VLOOKUP($A564,級距!$A:$K,11,FALSE)</f>
        <v>4</v>
      </c>
      <c r="K564" s="17">
        <f t="shared" si="17"/>
        <v>4</v>
      </c>
    </row>
    <row r="565" spans="1:11" x14ac:dyDescent="0.25">
      <c r="A565" s="32" t="s">
        <v>537</v>
      </c>
      <c r="B565" s="31">
        <f>_xlfn.IFNA(VLOOKUP(A565,'Trend Strategy'!$A$1:$B$1000,2,FALSE),0)</f>
        <v>648.13</v>
      </c>
      <c r="C565" s="31">
        <f>_xlfn.IFNA(VLOOKUP(A565,'ADX Strategy'!$A$2:$B$1000,2,FALSE),0)</f>
        <v>16687.900000000001</v>
      </c>
      <c r="D565" s="31">
        <f>_xlfn.IFNA(VLOOKUP(A565,'TXFN0002 Strategy'!$A$2:$B$1000,2,FALSE),0)</f>
        <v>0</v>
      </c>
      <c r="E565" s="66">
        <f>_xlfn.IFNA(VLOOKUP(A565,'TripleEMA Strategy'!$A$2:$B$1000,2,FALSE),0)</f>
        <v>-6110.09</v>
      </c>
      <c r="F565" s="66">
        <f>_xlfn.IFNA(VLOOKUP(A565,'TXFN0001 Strategy'!$A$1:$B$1000,2,FALSE),0)</f>
        <v>0</v>
      </c>
      <c r="G565" s="40">
        <f t="shared" si="16"/>
        <v>2245.1880000000006</v>
      </c>
      <c r="H565" s="2">
        <f>VLOOKUP($A565,級距!$A:$K,9,FALSE)</f>
        <v>4</v>
      </c>
      <c r="I565" s="2">
        <f>VLOOKUP($A565,級距!$A:$K,10,FALSE)</f>
        <v>8</v>
      </c>
      <c r="J565" s="2">
        <f>VLOOKUP($A565,級距!$A:$K,11,FALSE)</f>
        <v>3</v>
      </c>
      <c r="K565" s="17">
        <f t="shared" si="17"/>
        <v>3</v>
      </c>
    </row>
    <row r="566" spans="1:11" x14ac:dyDescent="0.25">
      <c r="A566" s="32" t="s">
        <v>538</v>
      </c>
      <c r="B566" s="31">
        <f>_xlfn.IFNA(VLOOKUP(A566,'Trend Strategy'!$A$1:$B$1000,2,FALSE),0)</f>
        <v>-120452.54</v>
      </c>
      <c r="C566" s="31">
        <f>_xlfn.IFNA(VLOOKUP(A566,'ADX Strategy'!$A$2:$B$1000,2,FALSE),0)</f>
        <v>0</v>
      </c>
      <c r="D566" s="31">
        <f>_xlfn.IFNA(VLOOKUP(A566,'TXFN0002 Strategy'!$A$2:$B$1000,2,FALSE),0)</f>
        <v>57242.13</v>
      </c>
      <c r="E566" s="66">
        <f>_xlfn.IFNA(VLOOKUP(A566,'TripleEMA Strategy'!$A$2:$B$1000,2,FALSE),0)</f>
        <v>59222.09</v>
      </c>
      <c r="F566" s="66">
        <f>_xlfn.IFNA(VLOOKUP(A566,'TXFN0001 Strategy'!$A$1:$B$1000,2,FALSE),0)</f>
        <v>0</v>
      </c>
      <c r="G566" s="40">
        <f t="shared" si="16"/>
        <v>-797.66399999999999</v>
      </c>
      <c r="H566" s="2">
        <f>VLOOKUP($A566,級距!$A:$K,9,FALSE)</f>
        <v>9</v>
      </c>
      <c r="I566" s="2">
        <f>VLOOKUP($A566,級距!$A:$K,10,FALSE)</f>
        <v>7</v>
      </c>
      <c r="J566" s="2">
        <f>VLOOKUP($A566,級距!$A:$K,11,FALSE)</f>
        <v>4</v>
      </c>
      <c r="K566" s="17">
        <f t="shared" si="17"/>
        <v>4</v>
      </c>
    </row>
    <row r="567" spans="1:11" x14ac:dyDescent="0.25">
      <c r="A567" s="32" t="s">
        <v>539</v>
      </c>
      <c r="B567" s="31">
        <f>_xlfn.IFNA(VLOOKUP(A567,'Trend Strategy'!$A$1:$B$1000,2,FALSE),0)</f>
        <v>0</v>
      </c>
      <c r="C567" s="31">
        <f>_xlfn.IFNA(VLOOKUP(A567,'ADX Strategy'!$A$2:$B$1000,2,FALSE),0)</f>
        <v>0</v>
      </c>
      <c r="D567" s="31">
        <f>_xlfn.IFNA(VLOOKUP(A567,'TXFN0002 Strategy'!$A$2:$B$1000,2,FALSE),0)</f>
        <v>-40412.589999999997</v>
      </c>
      <c r="E567" s="66">
        <f>_xlfn.IFNA(VLOOKUP(A567,'TripleEMA Strategy'!$A$2:$B$1000,2,FALSE),0)</f>
        <v>-29576.11</v>
      </c>
      <c r="F567" s="66">
        <f>_xlfn.IFNA(VLOOKUP(A567,'TXFN0001 Strategy'!$A$1:$B$1000,2,FALSE),0)</f>
        <v>-42472.38</v>
      </c>
      <c r="G567" s="40">
        <f t="shared" si="16"/>
        <v>-22492.215999999997</v>
      </c>
      <c r="H567" s="2">
        <f>VLOOKUP($A567,級距!$A:$K,9,FALSE)</f>
        <v>5</v>
      </c>
      <c r="I567" s="2">
        <f>VLOOKUP($A567,級距!$A:$K,10,FALSE)</f>
        <v>4</v>
      </c>
      <c r="J567" s="2">
        <f>VLOOKUP($A567,級距!$A:$K,11,FALSE)</f>
        <v>2</v>
      </c>
      <c r="K567" s="17">
        <f t="shared" si="17"/>
        <v>2</v>
      </c>
    </row>
    <row r="568" spans="1:11" x14ac:dyDescent="0.25">
      <c r="A568" s="32" t="s">
        <v>540</v>
      </c>
      <c r="B568" s="31">
        <f>_xlfn.IFNA(VLOOKUP(A568,'Trend Strategy'!$A$1:$B$1000,2,FALSE),0)</f>
        <v>-112107.62</v>
      </c>
      <c r="C568" s="31">
        <f>_xlfn.IFNA(VLOOKUP(A568,'ADX Strategy'!$A$2:$B$1000,2,FALSE),0)</f>
        <v>-94271.42</v>
      </c>
      <c r="D568" s="31">
        <f>_xlfn.IFNA(VLOOKUP(A568,'TXFN0002 Strategy'!$A$2:$B$1000,2,FALSE),0)</f>
        <v>-56441.57</v>
      </c>
      <c r="E568" s="66">
        <f>_xlfn.IFNA(VLOOKUP(A568,'TripleEMA Strategy'!$A$2:$B$1000,2,FALSE),0)</f>
        <v>33524.33</v>
      </c>
      <c r="F568" s="66">
        <f>_xlfn.IFNA(VLOOKUP(A568,'TXFN0001 Strategy'!$A$1:$B$1000,2,FALSE),0)</f>
        <v>0</v>
      </c>
      <c r="G568" s="40">
        <f t="shared" si="16"/>
        <v>-45859.255999999994</v>
      </c>
      <c r="H568" s="2">
        <f>VLOOKUP($A568,級距!$A:$K,9,FALSE)</f>
        <v>10</v>
      </c>
      <c r="I568" s="2">
        <f>VLOOKUP($A568,級距!$A:$K,10,FALSE)</f>
        <v>7</v>
      </c>
      <c r="J568" s="2">
        <f>VLOOKUP($A568,級距!$A:$K,11,FALSE)</f>
        <v>4</v>
      </c>
      <c r="K568" s="17">
        <f t="shared" si="17"/>
        <v>4</v>
      </c>
    </row>
    <row r="569" spans="1:11" x14ac:dyDescent="0.25">
      <c r="A569" s="32" t="s">
        <v>541</v>
      </c>
      <c r="B569" s="31">
        <f>_xlfn.IFNA(VLOOKUP(A569,'Trend Strategy'!$A$1:$B$1000,2,FALSE),0)</f>
        <v>7900.83</v>
      </c>
      <c r="C569" s="31">
        <f>_xlfn.IFNA(VLOOKUP(A569,'ADX Strategy'!$A$2:$B$1000,2,FALSE),0)</f>
        <v>0</v>
      </c>
      <c r="D569" s="31">
        <f>_xlfn.IFNA(VLOOKUP(A569,'TXFN0002 Strategy'!$A$2:$B$1000,2,FALSE),0)</f>
        <v>5676.54</v>
      </c>
      <c r="E569" s="66">
        <f>_xlfn.IFNA(VLOOKUP(A569,'TripleEMA Strategy'!$A$2:$B$1000,2,FALSE),0)</f>
        <v>-104560.42</v>
      </c>
      <c r="F569" s="66">
        <f>_xlfn.IFNA(VLOOKUP(A569,'TXFN0001 Strategy'!$A$1:$B$1000,2,FALSE),0)</f>
        <v>-41642.97</v>
      </c>
      <c r="G569" s="40">
        <f t="shared" si="16"/>
        <v>-26525.204000000005</v>
      </c>
      <c r="H569" s="2">
        <f>VLOOKUP($A569,級距!$A:$K,9,FALSE)</f>
        <v>5</v>
      </c>
      <c r="I569" s="2">
        <f>VLOOKUP($A569,級距!$A:$K,10,FALSE)</f>
        <v>5</v>
      </c>
      <c r="J569" s="2">
        <f>VLOOKUP($A569,級距!$A:$K,11,FALSE)</f>
        <v>2</v>
      </c>
      <c r="K569" s="17">
        <f t="shared" si="17"/>
        <v>2</v>
      </c>
    </row>
    <row r="570" spans="1:11" x14ac:dyDescent="0.25">
      <c r="A570" s="32" t="s">
        <v>542</v>
      </c>
      <c r="B570" s="31">
        <f>_xlfn.IFNA(VLOOKUP(A570,'Trend Strategy'!$A$1:$B$1000,2,FALSE),0)</f>
        <v>-21674.880000000001</v>
      </c>
      <c r="C570" s="31">
        <f>_xlfn.IFNA(VLOOKUP(A570,'ADX Strategy'!$A$2:$B$1000,2,FALSE),0)</f>
        <v>-11460.48</v>
      </c>
      <c r="D570" s="31">
        <f>_xlfn.IFNA(VLOOKUP(A570,'TXFN0002 Strategy'!$A$2:$B$1000,2,FALSE),0)</f>
        <v>0</v>
      </c>
      <c r="E570" s="66">
        <f>_xlfn.IFNA(VLOOKUP(A570,'TripleEMA Strategy'!$A$2:$B$1000,2,FALSE),0)</f>
        <v>-27055.73</v>
      </c>
      <c r="F570" s="66">
        <f>_xlfn.IFNA(VLOOKUP(A570,'TXFN0001 Strategy'!$A$1:$B$1000,2,FALSE),0)</f>
        <v>-22625.21</v>
      </c>
      <c r="G570" s="40">
        <f t="shared" si="16"/>
        <v>-16563.259999999998</v>
      </c>
      <c r="H570" s="2">
        <f>VLOOKUP($A570,級距!$A:$K,9,FALSE)</f>
        <v>3</v>
      </c>
      <c r="I570" s="2">
        <f>VLOOKUP($A570,級距!$A:$K,10,FALSE)</f>
        <v>4</v>
      </c>
      <c r="J570" s="2">
        <f>VLOOKUP($A570,級距!$A:$K,11,FALSE)</f>
        <v>2</v>
      </c>
      <c r="K570" s="17">
        <f t="shared" si="17"/>
        <v>2</v>
      </c>
    </row>
    <row r="571" spans="1:11" x14ac:dyDescent="0.25">
      <c r="A571" s="32" t="s">
        <v>543</v>
      </c>
      <c r="B571" s="31">
        <f>_xlfn.IFNA(VLOOKUP(A571,'Trend Strategy'!$A$1:$B$1000,2,FALSE),0)</f>
        <v>-52857.7</v>
      </c>
      <c r="C571" s="31">
        <f>_xlfn.IFNA(VLOOKUP(A571,'ADX Strategy'!$A$2:$B$1000,2,FALSE),0)</f>
        <v>0</v>
      </c>
      <c r="D571" s="31">
        <f>_xlfn.IFNA(VLOOKUP(A571,'TXFN0002 Strategy'!$A$2:$B$1000,2,FALSE),0)</f>
        <v>0</v>
      </c>
      <c r="E571" s="66">
        <f>_xlfn.IFNA(VLOOKUP(A571,'TripleEMA Strategy'!$A$2:$B$1000,2,FALSE),0)</f>
        <v>56297.18</v>
      </c>
      <c r="F571" s="66">
        <f>_xlfn.IFNA(VLOOKUP(A571,'TXFN0001 Strategy'!$A$1:$B$1000,2,FALSE),0)</f>
        <v>57230.38</v>
      </c>
      <c r="G571" s="40">
        <f t="shared" si="16"/>
        <v>12133.972</v>
      </c>
      <c r="H571" s="2">
        <f>VLOOKUP($A571,級距!$A:$K,9,FALSE)</f>
        <v>9</v>
      </c>
      <c r="I571" s="2">
        <f>VLOOKUP($A571,級距!$A:$K,10,FALSE)</f>
        <v>10</v>
      </c>
      <c r="J571" s="2">
        <f>VLOOKUP($A571,級距!$A:$K,11,FALSE)</f>
        <v>4</v>
      </c>
      <c r="K571" s="17">
        <f t="shared" si="17"/>
        <v>4</v>
      </c>
    </row>
    <row r="572" spans="1:11" x14ac:dyDescent="0.25">
      <c r="A572" s="32" t="s">
        <v>544</v>
      </c>
      <c r="B572" s="31">
        <f>_xlfn.IFNA(VLOOKUP(A572,'Trend Strategy'!$A$1:$B$1000,2,FALSE),0)</f>
        <v>-56079.01</v>
      </c>
      <c r="C572" s="31">
        <f>_xlfn.IFNA(VLOOKUP(A572,'ADX Strategy'!$A$2:$B$1000,2,FALSE),0)</f>
        <v>0</v>
      </c>
      <c r="D572" s="31">
        <f>_xlfn.IFNA(VLOOKUP(A572,'TXFN0002 Strategy'!$A$2:$B$1000,2,FALSE),0)</f>
        <v>0</v>
      </c>
      <c r="E572" s="66">
        <f>_xlfn.IFNA(VLOOKUP(A572,'TripleEMA Strategy'!$A$2:$B$1000,2,FALSE),0)</f>
        <v>-34861.42</v>
      </c>
      <c r="F572" s="66">
        <f>_xlfn.IFNA(VLOOKUP(A572,'TXFN0001 Strategy'!$A$1:$B$1000,2,FALSE),0)</f>
        <v>0</v>
      </c>
      <c r="G572" s="40">
        <f t="shared" si="16"/>
        <v>-18188.085999999999</v>
      </c>
      <c r="H572" s="2">
        <f>VLOOKUP($A572,級距!$A:$K,9,FALSE)</f>
        <v>5</v>
      </c>
      <c r="I572" s="2">
        <f>VLOOKUP($A572,級距!$A:$K,10,FALSE)</f>
        <v>6</v>
      </c>
      <c r="J572" s="2">
        <f>VLOOKUP($A572,級距!$A:$K,11,FALSE)</f>
        <v>2</v>
      </c>
      <c r="K572" s="17">
        <f t="shared" si="17"/>
        <v>2</v>
      </c>
    </row>
    <row r="573" spans="1:11" x14ac:dyDescent="0.25">
      <c r="A573" s="32" t="s">
        <v>545</v>
      </c>
      <c r="B573" s="31">
        <f>_xlfn.IFNA(VLOOKUP(A573,'Trend Strategy'!$A$1:$B$1000,2,FALSE),0)</f>
        <v>24726.85</v>
      </c>
      <c r="C573" s="31">
        <f>_xlfn.IFNA(VLOOKUP(A573,'ADX Strategy'!$A$2:$B$1000,2,FALSE),0)</f>
        <v>-51054.43</v>
      </c>
      <c r="D573" s="31">
        <f>_xlfn.IFNA(VLOOKUP(A573,'TXFN0002 Strategy'!$A$2:$B$1000,2,FALSE),0)</f>
        <v>-61964.13</v>
      </c>
      <c r="E573" s="66">
        <f>_xlfn.IFNA(VLOOKUP(A573,'TripleEMA Strategy'!$A$2:$B$1000,2,FALSE),0)</f>
        <v>-107614.78</v>
      </c>
      <c r="F573" s="66">
        <f>_xlfn.IFNA(VLOOKUP(A573,'TXFN0001 Strategy'!$A$1:$B$1000,2,FALSE),0)</f>
        <v>0</v>
      </c>
      <c r="G573" s="40">
        <f t="shared" si="16"/>
        <v>-39181.297999999995</v>
      </c>
      <c r="H573" s="2">
        <f>VLOOKUP($A573,級距!$A:$K,9,FALSE)</f>
        <v>8</v>
      </c>
      <c r="I573" s="2">
        <f>VLOOKUP($A573,級距!$A:$K,10,FALSE)</f>
        <v>5</v>
      </c>
      <c r="J573" s="2">
        <f>VLOOKUP($A573,級距!$A:$K,11,FALSE)</f>
        <v>1</v>
      </c>
      <c r="K573" s="17">
        <f t="shared" si="17"/>
        <v>1</v>
      </c>
    </row>
    <row r="574" spans="1:11" x14ac:dyDescent="0.25">
      <c r="A574" s="32" t="s">
        <v>546</v>
      </c>
      <c r="B574" s="31">
        <f>_xlfn.IFNA(VLOOKUP(A574,'Trend Strategy'!$A$1:$B$1000,2,FALSE),0)</f>
        <v>67947.97</v>
      </c>
      <c r="C574" s="31">
        <f>_xlfn.IFNA(VLOOKUP(A574,'ADX Strategy'!$A$2:$B$1000,2,FALSE),0)</f>
        <v>155354.54999999999</v>
      </c>
      <c r="D574" s="31">
        <f>_xlfn.IFNA(VLOOKUP(A574,'TXFN0002 Strategy'!$A$2:$B$1000,2,FALSE),0)</f>
        <v>10618.78</v>
      </c>
      <c r="E574" s="66">
        <f>_xlfn.IFNA(VLOOKUP(A574,'TripleEMA Strategy'!$A$2:$B$1000,2,FALSE),0)</f>
        <v>158235.54999999999</v>
      </c>
      <c r="F574" s="66">
        <f>_xlfn.IFNA(VLOOKUP(A574,'TXFN0001 Strategy'!$A$1:$B$1000,2,FALSE),0)</f>
        <v>0</v>
      </c>
      <c r="G574" s="40">
        <f t="shared" si="16"/>
        <v>78431.37</v>
      </c>
      <c r="H574" s="2">
        <f>VLOOKUP($A574,級距!$A:$K,9,FALSE)</f>
        <v>8</v>
      </c>
      <c r="I574" s="2">
        <f>VLOOKUP($A574,級距!$A:$K,10,FALSE)</f>
        <v>8</v>
      </c>
      <c r="J574" s="2">
        <f>VLOOKUP($A574,級距!$A:$K,11,FALSE)</f>
        <v>4</v>
      </c>
      <c r="K574" s="17">
        <f t="shared" si="17"/>
        <v>4</v>
      </c>
    </row>
    <row r="575" spans="1:11" x14ac:dyDescent="0.25">
      <c r="A575" s="32" t="s">
        <v>547</v>
      </c>
      <c r="B575" s="31">
        <f>_xlfn.IFNA(VLOOKUP(A575,'Trend Strategy'!$A$1:$B$1000,2,FALSE),0)</f>
        <v>-46466.53</v>
      </c>
      <c r="C575" s="31">
        <f>_xlfn.IFNA(VLOOKUP(A575,'ADX Strategy'!$A$2:$B$1000,2,FALSE),0)</f>
        <v>14345.06</v>
      </c>
      <c r="D575" s="31">
        <f>_xlfn.IFNA(VLOOKUP(A575,'TXFN0002 Strategy'!$A$2:$B$1000,2,FALSE),0)</f>
        <v>-99391.69</v>
      </c>
      <c r="E575" s="66">
        <f>_xlfn.IFNA(VLOOKUP(A575,'TripleEMA Strategy'!$A$2:$B$1000,2,FALSE),0)</f>
        <v>-32449.03</v>
      </c>
      <c r="F575" s="66">
        <f>_xlfn.IFNA(VLOOKUP(A575,'TXFN0001 Strategy'!$A$1:$B$1000,2,FALSE),0)</f>
        <v>0</v>
      </c>
      <c r="G575" s="40">
        <f t="shared" si="16"/>
        <v>-32792.438000000002</v>
      </c>
      <c r="H575" s="2">
        <f>VLOOKUP($A575,級距!$A:$K,9,FALSE)</f>
        <v>7</v>
      </c>
      <c r="I575" s="2">
        <f>VLOOKUP($A575,級距!$A:$K,10,FALSE)</f>
        <v>3</v>
      </c>
      <c r="J575" s="2">
        <f>VLOOKUP($A575,級距!$A:$K,11,FALSE)</f>
        <v>1</v>
      </c>
      <c r="K575" s="17">
        <f t="shared" si="17"/>
        <v>1</v>
      </c>
    </row>
    <row r="576" spans="1:11" x14ac:dyDescent="0.25">
      <c r="A576" s="32" t="s">
        <v>548</v>
      </c>
      <c r="B576" s="31">
        <f>_xlfn.IFNA(VLOOKUP(A576,'Trend Strategy'!$A$1:$B$1000,2,FALSE),0)</f>
        <v>-30458.27</v>
      </c>
      <c r="C576" s="31">
        <f>_xlfn.IFNA(VLOOKUP(A576,'ADX Strategy'!$A$2:$B$1000,2,FALSE),0)</f>
        <v>0</v>
      </c>
      <c r="D576" s="31">
        <f>_xlfn.IFNA(VLOOKUP(A576,'TXFN0002 Strategy'!$A$2:$B$1000,2,FALSE),0)</f>
        <v>-94248.1</v>
      </c>
      <c r="E576" s="66">
        <f>_xlfn.IFNA(VLOOKUP(A576,'TripleEMA Strategy'!$A$2:$B$1000,2,FALSE),0)</f>
        <v>132376.57999999999</v>
      </c>
      <c r="F576" s="66">
        <f>_xlfn.IFNA(VLOOKUP(A576,'TXFN0001 Strategy'!$A$1:$B$1000,2,FALSE),0)</f>
        <v>0</v>
      </c>
      <c r="G576" s="40">
        <f t="shared" si="16"/>
        <v>1534.0419999999954</v>
      </c>
      <c r="H576" s="2">
        <f>VLOOKUP($A576,級距!$A:$K,9,FALSE)</f>
        <v>10</v>
      </c>
      <c r="I576" s="2">
        <f>VLOOKUP($A576,級距!$A:$K,10,FALSE)</f>
        <v>7</v>
      </c>
      <c r="J576" s="2">
        <f>VLOOKUP($A576,級距!$A:$K,11,FALSE)</f>
        <v>4</v>
      </c>
      <c r="K576" s="17">
        <f t="shared" si="17"/>
        <v>4</v>
      </c>
    </row>
    <row r="577" spans="1:11" x14ac:dyDescent="0.25">
      <c r="A577" s="32" t="s">
        <v>549</v>
      </c>
      <c r="B577" s="31">
        <f>_xlfn.IFNA(VLOOKUP(A577,'Trend Strategy'!$A$1:$B$1000,2,FALSE),0)</f>
        <v>-80534.14</v>
      </c>
      <c r="C577" s="31">
        <f>_xlfn.IFNA(VLOOKUP(A577,'ADX Strategy'!$A$2:$B$1000,2,FALSE),0)</f>
        <v>0</v>
      </c>
      <c r="D577" s="31">
        <f>_xlfn.IFNA(VLOOKUP(A577,'TXFN0002 Strategy'!$A$2:$B$1000,2,FALSE),0)</f>
        <v>-100454.11</v>
      </c>
      <c r="E577" s="66">
        <f>_xlfn.IFNA(VLOOKUP(A577,'TripleEMA Strategy'!$A$2:$B$1000,2,FALSE),0)</f>
        <v>-52932.62</v>
      </c>
      <c r="F577" s="66">
        <f>_xlfn.IFNA(VLOOKUP(A577,'TXFN0001 Strategy'!$A$1:$B$1000,2,FALSE),0)</f>
        <v>-42886.35</v>
      </c>
      <c r="G577" s="40">
        <f t="shared" si="16"/>
        <v>-55361.443999999996</v>
      </c>
      <c r="H577" s="2">
        <f>VLOOKUP($A577,級距!$A:$K,9,FALSE)</f>
        <v>10</v>
      </c>
      <c r="I577" s="2">
        <f>VLOOKUP($A577,級距!$A:$K,10,FALSE)</f>
        <v>3</v>
      </c>
      <c r="J577" s="2">
        <f>VLOOKUP($A577,級距!$A:$K,11,FALSE)</f>
        <v>1</v>
      </c>
      <c r="K577" s="17">
        <f t="shared" si="17"/>
        <v>1</v>
      </c>
    </row>
    <row r="578" spans="1:11" x14ac:dyDescent="0.25">
      <c r="A578" s="32" t="s">
        <v>550</v>
      </c>
      <c r="B578" s="31">
        <f>_xlfn.IFNA(VLOOKUP(A578,'Trend Strategy'!$A$1:$B$1000,2,FALSE),0)</f>
        <v>-67342.66</v>
      </c>
      <c r="C578" s="31">
        <f>_xlfn.IFNA(VLOOKUP(A578,'ADX Strategy'!$A$2:$B$1000,2,FALSE),0)</f>
        <v>0</v>
      </c>
      <c r="D578" s="31">
        <f>_xlfn.IFNA(VLOOKUP(A578,'TXFN0002 Strategy'!$A$2:$B$1000,2,FALSE),0)</f>
        <v>0</v>
      </c>
      <c r="E578" s="66">
        <f>_xlfn.IFNA(VLOOKUP(A578,'TripleEMA Strategy'!$A$2:$B$1000,2,FALSE),0)</f>
        <v>-31248.02</v>
      </c>
      <c r="F578" s="66">
        <f>_xlfn.IFNA(VLOOKUP(A578,'TXFN0001 Strategy'!$A$1:$B$1000,2,FALSE),0)</f>
        <v>0</v>
      </c>
      <c r="G578" s="40">
        <f t="shared" si="16"/>
        <v>-19718.136000000002</v>
      </c>
      <c r="H578" s="2">
        <f>VLOOKUP($A578,級距!$A:$K,9,FALSE)</f>
        <v>5</v>
      </c>
      <c r="I578" s="2">
        <f>VLOOKUP($A578,級距!$A:$K,10,FALSE)</f>
        <v>4</v>
      </c>
      <c r="J578" s="2">
        <f>VLOOKUP($A578,級距!$A:$K,11,FALSE)</f>
        <v>2</v>
      </c>
      <c r="K578" s="17">
        <f t="shared" si="17"/>
        <v>2</v>
      </c>
    </row>
    <row r="579" spans="1:11" x14ac:dyDescent="0.25">
      <c r="A579" s="32" t="s">
        <v>551</v>
      </c>
      <c r="B579" s="31">
        <f>_xlfn.IFNA(VLOOKUP(A579,'Trend Strategy'!$A$1:$B$1000,2,FALSE),0)</f>
        <v>0</v>
      </c>
      <c r="C579" s="31">
        <f>_xlfn.IFNA(VLOOKUP(A579,'ADX Strategy'!$A$2:$B$1000,2,FALSE),0)</f>
        <v>0</v>
      </c>
      <c r="D579" s="31">
        <f>_xlfn.IFNA(VLOOKUP(A579,'TXFN0002 Strategy'!$A$2:$B$1000,2,FALSE),0)</f>
        <v>959.5</v>
      </c>
      <c r="E579" s="66">
        <f>_xlfn.IFNA(VLOOKUP(A579,'TripleEMA Strategy'!$A$2:$B$1000,2,FALSE),0)</f>
        <v>27123.13</v>
      </c>
      <c r="F579" s="66">
        <f>_xlfn.IFNA(VLOOKUP(A579,'TXFN0001 Strategy'!$A$1:$B$1000,2,FALSE),0)</f>
        <v>-47478.35</v>
      </c>
      <c r="G579" s="40">
        <f t="shared" si="16"/>
        <v>-3879.1439999999993</v>
      </c>
      <c r="H579" s="2">
        <f>VLOOKUP($A579,級距!$A:$K,9,FALSE)</f>
        <v>10</v>
      </c>
      <c r="I579" s="2">
        <f>VLOOKUP($A579,級距!$A:$K,10,FALSE)</f>
        <v>2</v>
      </c>
      <c r="J579" s="2">
        <f>VLOOKUP($A579,級距!$A:$K,11,FALSE)</f>
        <v>1</v>
      </c>
      <c r="K579" s="17">
        <f t="shared" si="17"/>
        <v>1</v>
      </c>
    </row>
    <row r="580" spans="1:11" x14ac:dyDescent="0.25">
      <c r="A580" s="32" t="s">
        <v>552</v>
      </c>
      <c r="B580" s="31">
        <f>_xlfn.IFNA(VLOOKUP(A580,'Trend Strategy'!$A$1:$B$1000,2,FALSE),0)</f>
        <v>0</v>
      </c>
      <c r="C580" s="31">
        <f>_xlfn.IFNA(VLOOKUP(A580,'ADX Strategy'!$A$2:$B$1000,2,FALSE),0)</f>
        <v>13108.92</v>
      </c>
      <c r="D580" s="31">
        <f>_xlfn.IFNA(VLOOKUP(A580,'TXFN0002 Strategy'!$A$2:$B$1000,2,FALSE),0)</f>
        <v>50059.32</v>
      </c>
      <c r="E580" s="66">
        <f>_xlfn.IFNA(VLOOKUP(A580,'TripleEMA Strategy'!$A$2:$B$1000,2,FALSE),0)</f>
        <v>100759.67</v>
      </c>
      <c r="F580" s="66">
        <f>_xlfn.IFNA(VLOOKUP(A580,'TXFN0001 Strategy'!$A$1:$B$1000,2,FALSE),0)</f>
        <v>125746.83</v>
      </c>
      <c r="G580" s="40">
        <f t="shared" ref="G580:G643" si="18">AVERAGE(B580:F580)</f>
        <v>57934.947999999997</v>
      </c>
      <c r="H580" s="2">
        <f>VLOOKUP($A580,級距!$A:$K,9,FALSE)</f>
        <v>9</v>
      </c>
      <c r="I580" s="2">
        <f>VLOOKUP($A580,級距!$A:$K,10,FALSE)</f>
        <v>9</v>
      </c>
      <c r="J580" s="2">
        <f>VLOOKUP($A580,級距!$A:$K,11,FALSE)</f>
        <v>4</v>
      </c>
      <c r="K580" s="17">
        <f t="shared" ref="K580:K643" si="19">_xlfn.IFNA(J580,0)</f>
        <v>4</v>
      </c>
    </row>
    <row r="581" spans="1:11" x14ac:dyDescent="0.25">
      <c r="A581" s="32" t="s">
        <v>553</v>
      </c>
      <c r="B581" s="31">
        <f>_xlfn.IFNA(VLOOKUP(A581,'Trend Strategy'!$A$1:$B$1000,2,FALSE),0)</f>
        <v>35923.58</v>
      </c>
      <c r="C581" s="31">
        <f>_xlfn.IFNA(VLOOKUP(A581,'ADX Strategy'!$A$2:$B$1000,2,FALSE),0)</f>
        <v>0</v>
      </c>
      <c r="D581" s="31">
        <f>_xlfn.IFNA(VLOOKUP(A581,'TXFN0002 Strategy'!$A$2:$B$1000,2,FALSE),0)</f>
        <v>-94280.93</v>
      </c>
      <c r="E581" s="66">
        <f>_xlfn.IFNA(VLOOKUP(A581,'TripleEMA Strategy'!$A$2:$B$1000,2,FALSE),0)</f>
        <v>-102086.9</v>
      </c>
      <c r="F581" s="66">
        <f>_xlfn.IFNA(VLOOKUP(A581,'TXFN0001 Strategy'!$A$1:$B$1000,2,FALSE),0)</f>
        <v>0</v>
      </c>
      <c r="G581" s="40">
        <f t="shared" si="18"/>
        <v>-32088.85</v>
      </c>
      <c r="H581" s="2">
        <f>VLOOKUP($A581,級距!$A:$K,9,FALSE)</f>
        <v>10</v>
      </c>
      <c r="I581" s="2">
        <f>VLOOKUP($A581,級距!$A:$K,10,FALSE)</f>
        <v>8</v>
      </c>
      <c r="J581" s="2">
        <f>VLOOKUP($A581,級距!$A:$K,11,FALSE)</f>
        <v>4</v>
      </c>
      <c r="K581" s="17">
        <f t="shared" si="19"/>
        <v>4</v>
      </c>
    </row>
    <row r="582" spans="1:11" x14ac:dyDescent="0.25">
      <c r="A582" s="32" t="s">
        <v>554</v>
      </c>
      <c r="B582" s="31">
        <f>_xlfn.IFNA(VLOOKUP(A582,'Trend Strategy'!$A$1:$B$1000,2,FALSE),0)</f>
        <v>-121306.46</v>
      </c>
      <c r="C582" s="31">
        <f>_xlfn.IFNA(VLOOKUP(A582,'ADX Strategy'!$A$2:$B$1000,2,FALSE),0)</f>
        <v>1823968.13</v>
      </c>
      <c r="D582" s="31">
        <f>_xlfn.IFNA(VLOOKUP(A582,'TXFN0002 Strategy'!$A$2:$B$1000,2,FALSE),0)</f>
        <v>-94255.87</v>
      </c>
      <c r="E582" s="66">
        <f>_xlfn.IFNA(VLOOKUP(A582,'TripleEMA Strategy'!$A$2:$B$1000,2,FALSE),0)</f>
        <v>109155.72</v>
      </c>
      <c r="F582" s="66">
        <f>_xlfn.IFNA(VLOOKUP(A582,'TXFN0001 Strategy'!$A$1:$B$1000,2,FALSE),0)</f>
        <v>0</v>
      </c>
      <c r="G582" s="40">
        <f t="shared" si="18"/>
        <v>343512.30399999995</v>
      </c>
      <c r="H582" s="2">
        <f>VLOOKUP($A582,級距!$A:$K,9,FALSE)</f>
        <v>10</v>
      </c>
      <c r="I582" s="2">
        <f>VLOOKUP($A582,級距!$A:$K,10,FALSE)</f>
        <v>6</v>
      </c>
      <c r="J582" s="2">
        <f>VLOOKUP($A582,級距!$A:$K,11,FALSE)</f>
        <v>1</v>
      </c>
      <c r="K582" s="17">
        <f t="shared" si="19"/>
        <v>1</v>
      </c>
    </row>
    <row r="583" spans="1:11" x14ac:dyDescent="0.25">
      <c r="A583" s="32" t="s">
        <v>555</v>
      </c>
      <c r="B583" s="31">
        <f>_xlfn.IFNA(VLOOKUP(A583,'Trend Strategy'!$A$1:$B$1000,2,FALSE),0)</f>
        <v>7095.74</v>
      </c>
      <c r="C583" s="31">
        <f>_xlfn.IFNA(VLOOKUP(A583,'ADX Strategy'!$A$2:$B$1000,2,FALSE),0)</f>
        <v>-18237.82</v>
      </c>
      <c r="D583" s="31">
        <f>_xlfn.IFNA(VLOOKUP(A583,'TXFN0002 Strategy'!$A$2:$B$1000,2,FALSE),0)</f>
        <v>5234.7</v>
      </c>
      <c r="E583" s="66">
        <f>_xlfn.IFNA(VLOOKUP(A583,'TripleEMA Strategy'!$A$2:$B$1000,2,FALSE),0)</f>
        <v>-22879.56</v>
      </c>
      <c r="F583" s="66">
        <f>_xlfn.IFNA(VLOOKUP(A583,'TXFN0001 Strategy'!$A$1:$B$1000,2,FALSE),0)</f>
        <v>-53814.559999999998</v>
      </c>
      <c r="G583" s="40">
        <f t="shared" si="18"/>
        <v>-16520.3</v>
      </c>
      <c r="H583" s="2">
        <f>VLOOKUP($A583,級距!$A:$K,9,FALSE)</f>
        <v>5</v>
      </c>
      <c r="I583" s="2">
        <f>VLOOKUP($A583,級距!$A:$K,10,FALSE)</f>
        <v>6</v>
      </c>
      <c r="J583" s="2">
        <f>VLOOKUP($A583,級距!$A:$K,11,FALSE)</f>
        <v>2</v>
      </c>
      <c r="K583" s="17">
        <f t="shared" si="19"/>
        <v>2</v>
      </c>
    </row>
    <row r="584" spans="1:11" x14ac:dyDescent="0.25">
      <c r="A584" s="32" t="s">
        <v>556</v>
      </c>
      <c r="B584" s="31">
        <f>_xlfn.IFNA(VLOOKUP(A584,'Trend Strategy'!$A$1:$B$1000,2,FALSE),0)</f>
        <v>-19293.02</v>
      </c>
      <c r="C584" s="31">
        <f>_xlfn.IFNA(VLOOKUP(A584,'ADX Strategy'!$A$2:$B$1000,2,FALSE),0)</f>
        <v>0</v>
      </c>
      <c r="D584" s="31">
        <f>_xlfn.IFNA(VLOOKUP(A584,'TXFN0002 Strategy'!$A$2:$B$1000,2,FALSE),0)</f>
        <v>19460.18</v>
      </c>
      <c r="E584" s="66">
        <f>_xlfn.IFNA(VLOOKUP(A584,'TripleEMA Strategy'!$A$2:$B$1000,2,FALSE),0)</f>
        <v>0</v>
      </c>
      <c r="F584" s="66">
        <f>_xlfn.IFNA(VLOOKUP(A584,'TXFN0001 Strategy'!$A$1:$B$1000,2,FALSE),0)</f>
        <v>26188.799999999999</v>
      </c>
      <c r="G584" s="40">
        <f t="shared" si="18"/>
        <v>5271.192</v>
      </c>
      <c r="H584" s="2">
        <f>VLOOKUP($A584,級距!$A:$K,9,FALSE)</f>
        <v>9</v>
      </c>
      <c r="I584" s="2">
        <f>VLOOKUP($A584,級距!$A:$K,10,FALSE)</f>
        <v>2</v>
      </c>
      <c r="J584" s="2">
        <f>VLOOKUP($A584,級距!$A:$K,11,FALSE)</f>
        <v>1</v>
      </c>
      <c r="K584" s="17">
        <f t="shared" si="19"/>
        <v>1</v>
      </c>
    </row>
    <row r="585" spans="1:11" x14ac:dyDescent="0.25">
      <c r="A585" s="32" t="s">
        <v>557</v>
      </c>
      <c r="B585" s="31">
        <f>_xlfn.IFNA(VLOOKUP(A585,'Trend Strategy'!$A$1:$B$1000,2,FALSE),0)</f>
        <v>81775.94</v>
      </c>
      <c r="C585" s="31">
        <f>_xlfn.IFNA(VLOOKUP(A585,'ADX Strategy'!$A$2:$B$1000,2,FALSE),0)</f>
        <v>22666.01</v>
      </c>
      <c r="D585" s="31">
        <f>_xlfn.IFNA(VLOOKUP(A585,'TXFN0002 Strategy'!$A$2:$B$1000,2,FALSE),0)</f>
        <v>50806.54</v>
      </c>
      <c r="E585" s="66">
        <f>_xlfn.IFNA(VLOOKUP(A585,'TripleEMA Strategy'!$A$2:$B$1000,2,FALSE),0)</f>
        <v>-102161.93</v>
      </c>
      <c r="F585" s="66">
        <f>_xlfn.IFNA(VLOOKUP(A585,'TXFN0001 Strategy'!$A$1:$B$1000,2,FALSE),0)</f>
        <v>182407.7</v>
      </c>
      <c r="G585" s="40">
        <f t="shared" si="18"/>
        <v>47098.851999999999</v>
      </c>
      <c r="H585" s="2">
        <f>VLOOKUP($A585,級距!$A:$K,9,FALSE)</f>
        <v>10</v>
      </c>
      <c r="I585" s="2">
        <f>VLOOKUP($A585,級距!$A:$K,10,FALSE)</f>
        <v>9</v>
      </c>
      <c r="J585" s="2">
        <f>VLOOKUP($A585,級距!$A:$K,11,FALSE)</f>
        <v>4</v>
      </c>
      <c r="K585" s="17">
        <f t="shared" si="19"/>
        <v>4</v>
      </c>
    </row>
    <row r="586" spans="1:11" x14ac:dyDescent="0.25">
      <c r="A586" s="32" t="s">
        <v>558</v>
      </c>
      <c r="B586" s="31">
        <f>_xlfn.IFNA(VLOOKUP(A586,'Trend Strategy'!$A$1:$B$1000,2,FALSE),0)</f>
        <v>-52499.1</v>
      </c>
      <c r="C586" s="31">
        <f>_xlfn.IFNA(VLOOKUP(A586,'ADX Strategy'!$A$2:$B$1000,2,FALSE),0)</f>
        <v>-28385.62</v>
      </c>
      <c r="D586" s="31">
        <f>_xlfn.IFNA(VLOOKUP(A586,'TXFN0002 Strategy'!$A$2:$B$1000,2,FALSE),0)</f>
        <v>0</v>
      </c>
      <c r="E586" s="66">
        <f>_xlfn.IFNA(VLOOKUP(A586,'TripleEMA Strategy'!$A$2:$B$1000,2,FALSE),0)</f>
        <v>-11772.46</v>
      </c>
      <c r="F586" s="66">
        <f>_xlfn.IFNA(VLOOKUP(A586,'TXFN0001 Strategy'!$A$1:$B$1000,2,FALSE),0)</f>
        <v>0</v>
      </c>
      <c r="G586" s="40">
        <f t="shared" si="18"/>
        <v>-18531.435999999998</v>
      </c>
      <c r="H586" s="2">
        <f>VLOOKUP($A586,級距!$A:$K,9,FALSE)</f>
        <v>5</v>
      </c>
      <c r="I586" s="2">
        <f>VLOOKUP($A586,級距!$A:$K,10,FALSE)</f>
        <v>7</v>
      </c>
      <c r="J586" s="2">
        <f>VLOOKUP($A586,級距!$A:$K,11,FALSE)</f>
        <v>3</v>
      </c>
      <c r="K586" s="17">
        <f t="shared" si="19"/>
        <v>3</v>
      </c>
    </row>
    <row r="587" spans="1:11" x14ac:dyDescent="0.25">
      <c r="A587" s="32" t="s">
        <v>559</v>
      </c>
      <c r="B587" s="31">
        <f>_xlfn.IFNA(VLOOKUP(A587,'Trend Strategy'!$A$1:$B$1000,2,FALSE),0)</f>
        <v>-3432.03</v>
      </c>
      <c r="C587" s="31">
        <f>_xlfn.IFNA(VLOOKUP(A587,'ADX Strategy'!$A$2:$B$1000,2,FALSE),0)</f>
        <v>0</v>
      </c>
      <c r="D587" s="31">
        <f>_xlfn.IFNA(VLOOKUP(A587,'TXFN0002 Strategy'!$A$2:$B$1000,2,FALSE),0)</f>
        <v>0</v>
      </c>
      <c r="E587" s="66">
        <f>_xlfn.IFNA(VLOOKUP(A587,'TripleEMA Strategy'!$A$2:$B$1000,2,FALSE),0)</f>
        <v>44650.87</v>
      </c>
      <c r="F587" s="66">
        <f>_xlfn.IFNA(VLOOKUP(A587,'TXFN0001 Strategy'!$A$1:$B$1000,2,FALSE),0)</f>
        <v>0</v>
      </c>
      <c r="G587" s="40">
        <f t="shared" si="18"/>
        <v>8243.768</v>
      </c>
      <c r="H587" s="2">
        <f>VLOOKUP($A587,級距!$A:$K,9,FALSE)</f>
        <v>8</v>
      </c>
      <c r="I587" s="2">
        <f>VLOOKUP($A587,級距!$A:$K,10,FALSE)</f>
        <v>1</v>
      </c>
      <c r="J587" s="2">
        <f>VLOOKUP($A587,級距!$A:$K,11,FALSE)</f>
        <v>1</v>
      </c>
      <c r="K587" s="17">
        <f t="shared" si="19"/>
        <v>1</v>
      </c>
    </row>
    <row r="588" spans="1:11" x14ac:dyDescent="0.25">
      <c r="A588" s="32" t="s">
        <v>560</v>
      </c>
      <c r="B588" s="31">
        <f>_xlfn.IFNA(VLOOKUP(A588,'Trend Strategy'!$A$1:$B$1000,2,FALSE),0)</f>
        <v>199850.27</v>
      </c>
      <c r="C588" s="31">
        <f>_xlfn.IFNA(VLOOKUP(A588,'ADX Strategy'!$A$2:$B$1000,2,FALSE),0)</f>
        <v>36415.39</v>
      </c>
      <c r="D588" s="31">
        <f>_xlfn.IFNA(VLOOKUP(A588,'TXFN0002 Strategy'!$A$2:$B$1000,2,FALSE),0)</f>
        <v>122691.73</v>
      </c>
      <c r="E588" s="66">
        <f>_xlfn.IFNA(VLOOKUP(A588,'TripleEMA Strategy'!$A$2:$B$1000,2,FALSE),0)</f>
        <v>177469.99</v>
      </c>
      <c r="F588" s="66">
        <f>_xlfn.IFNA(VLOOKUP(A588,'TXFN0001 Strategy'!$A$1:$B$1000,2,FALSE),0)</f>
        <v>112570.43</v>
      </c>
      <c r="G588" s="40">
        <f t="shared" si="18"/>
        <v>129799.56199999996</v>
      </c>
      <c r="H588" s="2">
        <f>VLOOKUP($A588,級距!$A:$K,9,FALSE)</f>
        <v>9</v>
      </c>
      <c r="I588" s="2">
        <f>VLOOKUP($A588,級距!$A:$K,10,FALSE)</f>
        <v>10</v>
      </c>
      <c r="J588" s="2">
        <f>VLOOKUP($A588,級距!$A:$K,11,FALSE)</f>
        <v>4</v>
      </c>
      <c r="K588" s="17">
        <f t="shared" si="19"/>
        <v>4</v>
      </c>
    </row>
    <row r="589" spans="1:11" x14ac:dyDescent="0.25">
      <c r="A589" s="32" t="s">
        <v>561</v>
      </c>
      <c r="B589" s="31">
        <f>_xlfn.IFNA(VLOOKUP(A589,'Trend Strategy'!$A$1:$B$1000,2,FALSE),0)</f>
        <v>0</v>
      </c>
      <c r="C589" s="31">
        <f>_xlfn.IFNA(VLOOKUP(A589,'ADX Strategy'!$A$2:$B$1000,2,FALSE),0)</f>
        <v>0</v>
      </c>
      <c r="D589" s="31">
        <f>_xlfn.IFNA(VLOOKUP(A589,'TXFN0002 Strategy'!$A$2:$B$1000,2,FALSE),0)</f>
        <v>34187.18</v>
      </c>
      <c r="E589" s="66">
        <f>_xlfn.IFNA(VLOOKUP(A589,'TripleEMA Strategy'!$A$2:$B$1000,2,FALSE),0)</f>
        <v>301720.96999999997</v>
      </c>
      <c r="F589" s="66">
        <f>_xlfn.IFNA(VLOOKUP(A589,'TXFN0001 Strategy'!$A$1:$B$1000,2,FALSE),0)</f>
        <v>73250.259999999995</v>
      </c>
      <c r="G589" s="40">
        <f t="shared" si="18"/>
        <v>81831.682000000001</v>
      </c>
      <c r="H589" s="2">
        <f>VLOOKUP($A589,級距!$A:$K,9,FALSE)</f>
        <v>9</v>
      </c>
      <c r="I589" s="2">
        <f>VLOOKUP($A589,級距!$A:$K,10,FALSE)</f>
        <v>7</v>
      </c>
      <c r="J589" s="2">
        <f>VLOOKUP($A589,級距!$A:$K,11,FALSE)</f>
        <v>4</v>
      </c>
      <c r="K589" s="17">
        <f t="shared" si="19"/>
        <v>4</v>
      </c>
    </row>
    <row r="590" spans="1:11" x14ac:dyDescent="0.25">
      <c r="A590" s="32" t="s">
        <v>562</v>
      </c>
      <c r="B590" s="31">
        <f>_xlfn.IFNA(VLOOKUP(A590,'Trend Strategy'!$A$1:$B$1000,2,FALSE),0)</f>
        <v>0</v>
      </c>
      <c r="C590" s="31">
        <f>_xlfn.IFNA(VLOOKUP(A590,'ADX Strategy'!$A$2:$B$1000,2,FALSE),0)</f>
        <v>0</v>
      </c>
      <c r="D590" s="31">
        <f>_xlfn.IFNA(VLOOKUP(A590,'TXFN0002 Strategy'!$A$2:$B$1000,2,FALSE),0)</f>
        <v>26879.47</v>
      </c>
      <c r="E590" s="66">
        <f>_xlfn.IFNA(VLOOKUP(A590,'TripleEMA Strategy'!$A$2:$B$1000,2,FALSE),0)</f>
        <v>0</v>
      </c>
      <c r="F590" s="66">
        <f>_xlfn.IFNA(VLOOKUP(A590,'TXFN0001 Strategy'!$A$1:$B$1000,2,FALSE),0)</f>
        <v>0</v>
      </c>
      <c r="G590" s="40">
        <f t="shared" si="18"/>
        <v>5375.8940000000002</v>
      </c>
      <c r="H590" s="2">
        <f>VLOOKUP($A590,級距!$A:$K,9,FALSE)</f>
        <v>7</v>
      </c>
      <c r="I590" s="2">
        <f>VLOOKUP($A590,級距!$A:$K,10,FALSE)</f>
        <v>8</v>
      </c>
      <c r="J590" s="2">
        <f>VLOOKUP($A590,級距!$A:$K,11,FALSE)</f>
        <v>4</v>
      </c>
      <c r="K590" s="17">
        <f t="shared" si="19"/>
        <v>4</v>
      </c>
    </row>
    <row r="591" spans="1:11" x14ac:dyDescent="0.25">
      <c r="A591" s="32" t="s">
        <v>563</v>
      </c>
      <c r="B591" s="31">
        <f>_xlfn.IFNA(VLOOKUP(A591,'Trend Strategy'!$A$1:$B$1000,2,FALSE),0)</f>
        <v>0</v>
      </c>
      <c r="C591" s="31">
        <f>_xlfn.IFNA(VLOOKUP(A591,'ADX Strategy'!$A$2:$B$1000,2,FALSE),0)</f>
        <v>0</v>
      </c>
      <c r="D591" s="31">
        <f>_xlfn.IFNA(VLOOKUP(A591,'TXFN0002 Strategy'!$A$2:$B$1000,2,FALSE),0)</f>
        <v>2199.46</v>
      </c>
      <c r="E591" s="66">
        <f>_xlfn.IFNA(VLOOKUP(A591,'TripleEMA Strategy'!$A$2:$B$1000,2,FALSE),0)</f>
        <v>63358.94</v>
      </c>
      <c r="F591" s="66">
        <f>_xlfn.IFNA(VLOOKUP(A591,'TXFN0001 Strategy'!$A$1:$B$1000,2,FALSE),0)</f>
        <v>4066.74</v>
      </c>
      <c r="G591" s="40">
        <f t="shared" si="18"/>
        <v>13925.028000000002</v>
      </c>
      <c r="H591" s="2">
        <f>VLOOKUP($A591,級距!$A:$K,9,FALSE)</f>
        <v>8</v>
      </c>
      <c r="I591" s="2">
        <f>VLOOKUP($A591,級距!$A:$K,10,FALSE)</f>
        <v>8</v>
      </c>
      <c r="J591" s="2">
        <f>VLOOKUP($A591,級距!$A:$K,11,FALSE)</f>
        <v>4</v>
      </c>
      <c r="K591" s="17">
        <f t="shared" si="19"/>
        <v>4</v>
      </c>
    </row>
    <row r="592" spans="1:11" x14ac:dyDescent="0.25">
      <c r="A592" s="32" t="s">
        <v>564</v>
      </c>
      <c r="B592" s="31">
        <f>_xlfn.IFNA(VLOOKUP(A592,'Trend Strategy'!$A$1:$B$1000,2,FALSE),0)</f>
        <v>0</v>
      </c>
      <c r="C592" s="31">
        <f>_xlfn.IFNA(VLOOKUP(A592,'ADX Strategy'!$A$2:$B$1000,2,FALSE),0)</f>
        <v>16034.69</v>
      </c>
      <c r="D592" s="31">
        <f>_xlfn.IFNA(VLOOKUP(A592,'TXFN0002 Strategy'!$A$2:$B$1000,2,FALSE),0)</f>
        <v>87441.24</v>
      </c>
      <c r="E592" s="66">
        <f>_xlfn.IFNA(VLOOKUP(A592,'TripleEMA Strategy'!$A$2:$B$1000,2,FALSE),0)</f>
        <v>100908.67</v>
      </c>
      <c r="F592" s="66">
        <f>_xlfn.IFNA(VLOOKUP(A592,'TXFN0001 Strategy'!$A$1:$B$1000,2,FALSE),0)</f>
        <v>0</v>
      </c>
      <c r="G592" s="40">
        <f t="shared" si="18"/>
        <v>40876.92</v>
      </c>
      <c r="H592" s="2">
        <f>VLOOKUP($A592,級距!$A:$K,9,FALSE)</f>
        <v>10</v>
      </c>
      <c r="I592" s="2">
        <f>VLOOKUP($A592,級距!$A:$K,10,FALSE)</f>
        <v>7</v>
      </c>
      <c r="J592" s="2">
        <f>VLOOKUP($A592,級距!$A:$K,11,FALSE)</f>
        <v>4</v>
      </c>
      <c r="K592" s="17">
        <f t="shared" si="19"/>
        <v>4</v>
      </c>
    </row>
    <row r="593" spans="1:11" x14ac:dyDescent="0.25">
      <c r="A593" s="32" t="s">
        <v>565</v>
      </c>
      <c r="B593" s="31">
        <f>_xlfn.IFNA(VLOOKUP(A593,'Trend Strategy'!$A$1:$B$1000,2,FALSE),0)</f>
        <v>-28243.26</v>
      </c>
      <c r="C593" s="31">
        <f>_xlfn.IFNA(VLOOKUP(A593,'ADX Strategy'!$A$2:$B$1000,2,FALSE),0)</f>
        <v>0</v>
      </c>
      <c r="D593" s="31">
        <f>_xlfn.IFNA(VLOOKUP(A593,'TXFN0002 Strategy'!$A$2:$B$1000,2,FALSE),0)</f>
        <v>0</v>
      </c>
      <c r="E593" s="66">
        <f>_xlfn.IFNA(VLOOKUP(A593,'TripleEMA Strategy'!$A$2:$B$1000,2,FALSE),0)</f>
        <v>-66194.039999999994</v>
      </c>
      <c r="F593" s="66">
        <f>_xlfn.IFNA(VLOOKUP(A593,'TXFN0001 Strategy'!$A$1:$B$1000,2,FALSE),0)</f>
        <v>0</v>
      </c>
      <c r="G593" s="40">
        <f t="shared" si="18"/>
        <v>-18887.46</v>
      </c>
      <c r="H593" s="2">
        <f>VLOOKUP($A593,級距!$A:$K,9,FALSE)</f>
        <v>7</v>
      </c>
      <c r="I593" s="2">
        <f>VLOOKUP($A593,級距!$A:$K,10,FALSE)</f>
        <v>4</v>
      </c>
      <c r="J593" s="2">
        <f>VLOOKUP($A593,級距!$A:$K,11,FALSE)</f>
        <v>1</v>
      </c>
      <c r="K593" s="17">
        <f t="shared" si="19"/>
        <v>1</v>
      </c>
    </row>
    <row r="594" spans="1:11" x14ac:dyDescent="0.25">
      <c r="A594" s="32" t="s">
        <v>566</v>
      </c>
      <c r="B594" s="31">
        <f>_xlfn.IFNA(VLOOKUP(A594,'Trend Strategy'!$A$1:$B$1000,2,FALSE),0)</f>
        <v>0</v>
      </c>
      <c r="C594" s="31">
        <f>_xlfn.IFNA(VLOOKUP(A594,'ADX Strategy'!$A$2:$B$1000,2,FALSE),0)</f>
        <v>-1987.92</v>
      </c>
      <c r="D594" s="31">
        <f>_xlfn.IFNA(VLOOKUP(A594,'TXFN0002 Strategy'!$A$2:$B$1000,2,FALSE),0)</f>
        <v>0</v>
      </c>
      <c r="E594" s="66">
        <f>_xlfn.IFNA(VLOOKUP(A594,'TripleEMA Strategy'!$A$2:$B$1000,2,FALSE),0)</f>
        <v>-11589.79</v>
      </c>
      <c r="F594" s="66">
        <f>_xlfn.IFNA(VLOOKUP(A594,'TXFN0001 Strategy'!$A$1:$B$1000,2,FALSE),0)</f>
        <v>-42649.41</v>
      </c>
      <c r="G594" s="40">
        <f t="shared" si="18"/>
        <v>-11245.424000000001</v>
      </c>
      <c r="H594" s="2">
        <f>VLOOKUP($A594,級距!$A:$K,9,FALSE)</f>
        <v>5</v>
      </c>
      <c r="I594" s="2">
        <f>VLOOKUP($A594,級距!$A:$K,10,FALSE)</f>
        <v>5</v>
      </c>
      <c r="J594" s="2">
        <f>VLOOKUP($A594,級距!$A:$K,11,FALSE)</f>
        <v>2</v>
      </c>
      <c r="K594" s="17">
        <f t="shared" si="19"/>
        <v>2</v>
      </c>
    </row>
    <row r="595" spans="1:11" x14ac:dyDescent="0.25">
      <c r="A595" s="32" t="s">
        <v>567</v>
      </c>
      <c r="B595" s="31">
        <f>_xlfn.IFNA(VLOOKUP(A595,'Trend Strategy'!$A$1:$B$1000,2,FALSE),0)</f>
        <v>0</v>
      </c>
      <c r="C595" s="31">
        <f>_xlfn.IFNA(VLOOKUP(A595,'ADX Strategy'!$A$2:$B$1000,2,FALSE),0)</f>
        <v>0</v>
      </c>
      <c r="D595" s="31">
        <f>_xlfn.IFNA(VLOOKUP(A595,'TXFN0002 Strategy'!$A$2:$B$1000,2,FALSE),0)</f>
        <v>92156.3</v>
      </c>
      <c r="E595" s="66">
        <f>_xlfn.IFNA(VLOOKUP(A595,'TripleEMA Strategy'!$A$2:$B$1000,2,FALSE),0)</f>
        <v>-104834.3</v>
      </c>
      <c r="F595" s="66">
        <f>_xlfn.IFNA(VLOOKUP(A595,'TXFN0001 Strategy'!$A$1:$B$1000,2,FALSE),0)</f>
        <v>0</v>
      </c>
      <c r="G595" s="40">
        <f t="shared" si="18"/>
        <v>-2535.6</v>
      </c>
      <c r="H595" s="2">
        <f>VLOOKUP($A595,級距!$A:$K,9,FALSE)</f>
        <v>9</v>
      </c>
      <c r="I595" s="2">
        <f>VLOOKUP($A595,級距!$A:$K,10,FALSE)</f>
        <v>6</v>
      </c>
      <c r="J595" s="2">
        <f>VLOOKUP($A595,級距!$A:$K,11,FALSE)</f>
        <v>1</v>
      </c>
      <c r="K595" s="17">
        <f t="shared" si="19"/>
        <v>1</v>
      </c>
    </row>
    <row r="596" spans="1:11" x14ac:dyDescent="0.25">
      <c r="A596" s="32" t="s">
        <v>568</v>
      </c>
      <c r="B596" s="31">
        <f>_xlfn.IFNA(VLOOKUP(A596,'Trend Strategy'!$A$1:$B$1000,2,FALSE),0)</f>
        <v>-4335.04</v>
      </c>
      <c r="C596" s="31">
        <f>_xlfn.IFNA(VLOOKUP(A596,'ADX Strategy'!$A$2:$B$1000,2,FALSE),0)</f>
        <v>-37450.339999999997</v>
      </c>
      <c r="D596" s="31">
        <f>_xlfn.IFNA(VLOOKUP(A596,'TXFN0002 Strategy'!$A$2:$B$1000,2,FALSE),0)</f>
        <v>0</v>
      </c>
      <c r="E596" s="66">
        <f>_xlfn.IFNA(VLOOKUP(A596,'TripleEMA Strategy'!$A$2:$B$1000,2,FALSE),0)</f>
        <v>-17047.18</v>
      </c>
      <c r="F596" s="66">
        <f>_xlfn.IFNA(VLOOKUP(A596,'TXFN0001 Strategy'!$A$1:$B$1000,2,FALSE),0)</f>
        <v>0</v>
      </c>
      <c r="G596" s="40">
        <f t="shared" si="18"/>
        <v>-11766.511999999999</v>
      </c>
      <c r="H596" s="2">
        <f>VLOOKUP($A596,級距!$A:$K,9,FALSE)</f>
        <v>5</v>
      </c>
      <c r="I596" s="2">
        <f>VLOOKUP($A596,級距!$A:$K,10,FALSE)</f>
        <v>2</v>
      </c>
      <c r="J596" s="2">
        <f>VLOOKUP($A596,級距!$A:$K,11,FALSE)</f>
        <v>2</v>
      </c>
      <c r="K596" s="17">
        <f t="shared" si="19"/>
        <v>2</v>
      </c>
    </row>
    <row r="597" spans="1:11" x14ac:dyDescent="0.25">
      <c r="A597" s="32" t="s">
        <v>569</v>
      </c>
      <c r="B597" s="31">
        <f>_xlfn.IFNA(VLOOKUP(A597,'Trend Strategy'!$A$1:$B$1000,2,FALSE),0)</f>
        <v>221464.47</v>
      </c>
      <c r="C597" s="31">
        <f>_xlfn.IFNA(VLOOKUP(A597,'ADX Strategy'!$A$2:$B$1000,2,FALSE),0)</f>
        <v>-97137.34</v>
      </c>
      <c r="D597" s="31">
        <f>_xlfn.IFNA(VLOOKUP(A597,'TXFN0002 Strategy'!$A$2:$B$1000,2,FALSE),0)</f>
        <v>0</v>
      </c>
      <c r="E597" s="66">
        <f>_xlfn.IFNA(VLOOKUP(A597,'TripleEMA Strategy'!$A$2:$B$1000,2,FALSE),0)</f>
        <v>-112375.92</v>
      </c>
      <c r="F597" s="66">
        <f>_xlfn.IFNA(VLOOKUP(A597,'TXFN0001 Strategy'!$A$1:$B$1000,2,FALSE),0)</f>
        <v>-9968.16</v>
      </c>
      <c r="G597" s="40">
        <f t="shared" si="18"/>
        <v>396.61000000000132</v>
      </c>
      <c r="H597" s="2">
        <f>VLOOKUP($A597,級距!$A:$K,9,FALSE)</f>
        <v>10</v>
      </c>
      <c r="I597" s="2">
        <f>VLOOKUP($A597,級距!$A:$K,10,FALSE)</f>
        <v>5</v>
      </c>
      <c r="J597" s="2">
        <f>VLOOKUP($A597,級距!$A:$K,11,FALSE)</f>
        <v>1</v>
      </c>
      <c r="K597" s="17">
        <f t="shared" si="19"/>
        <v>1</v>
      </c>
    </row>
    <row r="598" spans="1:11" x14ac:dyDescent="0.25">
      <c r="A598" s="32" t="s">
        <v>570</v>
      </c>
      <c r="B598" s="31">
        <f>_xlfn.IFNA(VLOOKUP(A598,'Trend Strategy'!$A$1:$B$1000,2,FALSE),0)</f>
        <v>5042.49</v>
      </c>
      <c r="C598" s="31">
        <f>_xlfn.IFNA(VLOOKUP(A598,'ADX Strategy'!$A$2:$B$1000,2,FALSE),0)</f>
        <v>0</v>
      </c>
      <c r="D598" s="31">
        <f>_xlfn.IFNA(VLOOKUP(A598,'TXFN0002 Strategy'!$A$2:$B$1000,2,FALSE),0)</f>
        <v>0</v>
      </c>
      <c r="E598" s="66">
        <f>_xlfn.IFNA(VLOOKUP(A598,'TripleEMA Strategy'!$A$2:$B$1000,2,FALSE),0)</f>
        <v>-109753.08</v>
      </c>
      <c r="F598" s="66">
        <f>_xlfn.IFNA(VLOOKUP(A598,'TXFN0001 Strategy'!$A$1:$B$1000,2,FALSE),0)</f>
        <v>-26760.46</v>
      </c>
      <c r="G598" s="40">
        <f t="shared" si="18"/>
        <v>-26294.21</v>
      </c>
      <c r="H598" s="2">
        <f>VLOOKUP($A598,級距!$A:$K,9,FALSE)</f>
        <v>7</v>
      </c>
      <c r="I598" s="2">
        <f>VLOOKUP($A598,級距!$A:$K,10,FALSE)</f>
        <v>5</v>
      </c>
      <c r="J598" s="2">
        <f>VLOOKUP($A598,級距!$A:$K,11,FALSE)</f>
        <v>1</v>
      </c>
      <c r="K598" s="17">
        <f t="shared" si="19"/>
        <v>1</v>
      </c>
    </row>
    <row r="599" spans="1:11" x14ac:dyDescent="0.25">
      <c r="A599" s="32" t="s">
        <v>571</v>
      </c>
      <c r="B599" s="31">
        <f>_xlfn.IFNA(VLOOKUP(A599,'Trend Strategy'!$A$1:$B$1000,2,FALSE),0)</f>
        <v>38423.07</v>
      </c>
      <c r="C599" s="31">
        <f>_xlfn.IFNA(VLOOKUP(A599,'ADX Strategy'!$A$2:$B$1000,2,FALSE),0)</f>
        <v>0</v>
      </c>
      <c r="D599" s="31">
        <f>_xlfn.IFNA(VLOOKUP(A599,'TXFN0002 Strategy'!$A$2:$B$1000,2,FALSE),0)</f>
        <v>36911.35</v>
      </c>
      <c r="E599" s="66">
        <f>_xlfn.IFNA(VLOOKUP(A599,'TripleEMA Strategy'!$A$2:$B$1000,2,FALSE),0)</f>
        <v>60638.11</v>
      </c>
      <c r="F599" s="66">
        <f>_xlfn.IFNA(VLOOKUP(A599,'TXFN0001 Strategy'!$A$1:$B$1000,2,FALSE),0)</f>
        <v>0</v>
      </c>
      <c r="G599" s="40">
        <f t="shared" si="18"/>
        <v>27194.506000000001</v>
      </c>
      <c r="H599" s="2">
        <f>VLOOKUP($A599,級距!$A:$K,9,FALSE)</f>
        <v>7</v>
      </c>
      <c r="I599" s="2">
        <f>VLOOKUP($A599,級距!$A:$K,10,FALSE)</f>
        <v>8</v>
      </c>
      <c r="J599" s="2">
        <f>VLOOKUP($A599,級距!$A:$K,11,FALSE)</f>
        <v>4</v>
      </c>
      <c r="K599" s="17">
        <f t="shared" si="19"/>
        <v>4</v>
      </c>
    </row>
    <row r="600" spans="1:11" x14ac:dyDescent="0.25">
      <c r="A600" s="32" t="s">
        <v>572</v>
      </c>
      <c r="B600" s="31">
        <f>_xlfn.IFNA(VLOOKUP(A600,'Trend Strategy'!$A$1:$B$1000,2,FALSE),0)</f>
        <v>-89953.54</v>
      </c>
      <c r="C600" s="31">
        <f>_xlfn.IFNA(VLOOKUP(A600,'ADX Strategy'!$A$2:$B$1000,2,FALSE),0)</f>
        <v>0</v>
      </c>
      <c r="D600" s="31">
        <f>_xlfn.IFNA(VLOOKUP(A600,'TXFN0002 Strategy'!$A$2:$B$1000,2,FALSE),0)</f>
        <v>8707.39</v>
      </c>
      <c r="E600" s="66">
        <f>_xlfn.IFNA(VLOOKUP(A600,'TripleEMA Strategy'!$A$2:$B$1000,2,FALSE),0)</f>
        <v>-109152</v>
      </c>
      <c r="F600" s="66">
        <f>_xlfn.IFNA(VLOOKUP(A600,'TXFN0001 Strategy'!$A$1:$B$1000,2,FALSE),0)</f>
        <v>0</v>
      </c>
      <c r="G600" s="40">
        <f t="shared" si="18"/>
        <v>-38079.629999999997</v>
      </c>
      <c r="H600" s="2">
        <f>VLOOKUP($A600,級距!$A:$K,9,FALSE)</f>
        <v>5</v>
      </c>
      <c r="I600" s="2">
        <f>VLOOKUP($A600,級距!$A:$K,10,FALSE)</f>
        <v>6</v>
      </c>
      <c r="J600" s="2">
        <f>VLOOKUP($A600,級距!$A:$K,11,FALSE)</f>
        <v>2</v>
      </c>
      <c r="K600" s="17">
        <f t="shared" si="19"/>
        <v>2</v>
      </c>
    </row>
    <row r="601" spans="1:11" x14ac:dyDescent="0.25">
      <c r="A601" s="32" t="s">
        <v>573</v>
      </c>
      <c r="B601" s="31">
        <f>_xlfn.IFNA(VLOOKUP(A601,'Trend Strategy'!$A$1:$B$1000,2,FALSE),0)</f>
        <v>-6805.22</v>
      </c>
      <c r="C601" s="31">
        <f>_xlfn.IFNA(VLOOKUP(A601,'ADX Strategy'!$A$2:$B$1000,2,FALSE),0)</f>
        <v>0</v>
      </c>
      <c r="D601" s="31">
        <f>_xlfn.IFNA(VLOOKUP(A601,'TXFN0002 Strategy'!$A$2:$B$1000,2,FALSE),0)</f>
        <v>51803.9</v>
      </c>
      <c r="E601" s="66">
        <f>_xlfn.IFNA(VLOOKUP(A601,'TripleEMA Strategy'!$A$2:$B$1000,2,FALSE),0)</f>
        <v>-18900.82</v>
      </c>
      <c r="F601" s="66">
        <f>_xlfn.IFNA(VLOOKUP(A601,'TXFN0001 Strategy'!$A$1:$B$1000,2,FALSE),0)</f>
        <v>0</v>
      </c>
      <c r="G601" s="40">
        <f t="shared" si="18"/>
        <v>5219.5720000000001</v>
      </c>
      <c r="H601" s="2">
        <f>VLOOKUP($A601,級距!$A:$K,9,FALSE)</f>
        <v>7</v>
      </c>
      <c r="I601" s="2">
        <f>VLOOKUP($A601,級距!$A:$K,10,FALSE)</f>
        <v>7</v>
      </c>
      <c r="J601" s="2">
        <f>VLOOKUP($A601,級距!$A:$K,11,FALSE)</f>
        <v>4</v>
      </c>
      <c r="K601" s="17">
        <f t="shared" si="19"/>
        <v>4</v>
      </c>
    </row>
    <row r="602" spans="1:11" x14ac:dyDescent="0.25">
      <c r="A602" s="32" t="s">
        <v>574</v>
      </c>
      <c r="B602" s="31">
        <f>_xlfn.IFNA(VLOOKUP(A602,'Trend Strategy'!$A$1:$B$1000,2,FALSE),0)</f>
        <v>20805.009999999998</v>
      </c>
      <c r="C602" s="31">
        <f>_xlfn.IFNA(VLOOKUP(A602,'ADX Strategy'!$A$2:$B$1000,2,FALSE),0)</f>
        <v>0</v>
      </c>
      <c r="D602" s="31">
        <f>_xlfn.IFNA(VLOOKUP(A602,'TXFN0002 Strategy'!$A$2:$B$1000,2,FALSE),0)</f>
        <v>-53846.879999999997</v>
      </c>
      <c r="E602" s="66">
        <f>_xlfn.IFNA(VLOOKUP(A602,'TripleEMA Strategy'!$A$2:$B$1000,2,FALSE),0)</f>
        <v>-54897.05</v>
      </c>
      <c r="F602" s="66">
        <f>_xlfn.IFNA(VLOOKUP(A602,'TXFN0001 Strategy'!$A$1:$B$1000,2,FALSE),0)</f>
        <v>-42797.06</v>
      </c>
      <c r="G602" s="40">
        <f t="shared" si="18"/>
        <v>-26147.196</v>
      </c>
      <c r="H602" s="2">
        <f>VLOOKUP($A602,級距!$A:$K,9,FALSE)</f>
        <v>5</v>
      </c>
      <c r="I602" s="2">
        <f>VLOOKUP($A602,級距!$A:$K,10,FALSE)</f>
        <v>4</v>
      </c>
      <c r="J602" s="2">
        <f>VLOOKUP($A602,級距!$A:$K,11,FALSE)</f>
        <v>2</v>
      </c>
      <c r="K602" s="17">
        <f t="shared" si="19"/>
        <v>2</v>
      </c>
    </row>
    <row r="603" spans="1:11" x14ac:dyDescent="0.25">
      <c r="A603" s="32" t="s">
        <v>575</v>
      </c>
      <c r="B603" s="31">
        <f>_xlfn.IFNA(VLOOKUP(A603,'Trend Strategy'!$A$1:$B$1000,2,FALSE),0)</f>
        <v>-121534.34</v>
      </c>
      <c r="C603" s="31">
        <f>_xlfn.IFNA(VLOOKUP(A603,'ADX Strategy'!$A$2:$B$1000,2,FALSE),0)</f>
        <v>189894.74</v>
      </c>
      <c r="D603" s="31">
        <f>_xlfn.IFNA(VLOOKUP(A603,'TXFN0002 Strategy'!$A$2:$B$1000,2,FALSE),0)</f>
        <v>-94536.38</v>
      </c>
      <c r="E603" s="66">
        <f>_xlfn.IFNA(VLOOKUP(A603,'TripleEMA Strategy'!$A$2:$B$1000,2,FALSE),0)</f>
        <v>65881.570000000007</v>
      </c>
      <c r="F603" s="66">
        <f>_xlfn.IFNA(VLOOKUP(A603,'TXFN0001 Strategy'!$A$1:$B$1000,2,FALSE),0)</f>
        <v>0</v>
      </c>
      <c r="G603" s="40">
        <f t="shared" si="18"/>
        <v>7941.1179999999995</v>
      </c>
      <c r="H603" s="2">
        <f>VLOOKUP($A603,級距!$A:$K,9,FALSE)</f>
        <v>10</v>
      </c>
      <c r="I603" s="2">
        <f>VLOOKUP($A603,級距!$A:$K,10,FALSE)</f>
        <v>9</v>
      </c>
      <c r="J603" s="2">
        <f>VLOOKUP($A603,級距!$A:$K,11,FALSE)</f>
        <v>4</v>
      </c>
      <c r="K603" s="17">
        <f t="shared" si="19"/>
        <v>4</v>
      </c>
    </row>
    <row r="604" spans="1:11" x14ac:dyDescent="0.25">
      <c r="A604" s="32" t="s">
        <v>576</v>
      </c>
      <c r="B604" s="31">
        <f>_xlfn.IFNA(VLOOKUP(A604,'Trend Strategy'!$A$1:$B$1000,2,FALSE),0)</f>
        <v>47771.58</v>
      </c>
      <c r="C604" s="31">
        <f>_xlfn.IFNA(VLOOKUP(A604,'ADX Strategy'!$A$2:$B$1000,2,FALSE),0)</f>
        <v>256.56</v>
      </c>
      <c r="D604" s="31">
        <f>_xlfn.IFNA(VLOOKUP(A604,'TXFN0002 Strategy'!$A$2:$B$1000,2,FALSE),0)</f>
        <v>1928.14</v>
      </c>
      <c r="E604" s="66">
        <f>_xlfn.IFNA(VLOOKUP(A604,'TripleEMA Strategy'!$A$2:$B$1000,2,FALSE),0)</f>
        <v>-25619.81</v>
      </c>
      <c r="F604" s="66">
        <f>_xlfn.IFNA(VLOOKUP(A604,'TXFN0001 Strategy'!$A$1:$B$1000,2,FALSE),0)</f>
        <v>0</v>
      </c>
      <c r="G604" s="40">
        <f t="shared" si="18"/>
        <v>4867.2939999999999</v>
      </c>
      <c r="H604" s="2">
        <f>VLOOKUP($A604,級距!$A:$K,9,FALSE)</f>
        <v>3</v>
      </c>
      <c r="I604" s="2">
        <f>VLOOKUP($A604,級距!$A:$K,10,FALSE)</f>
        <v>9</v>
      </c>
      <c r="J604" s="2">
        <f>VLOOKUP($A604,級距!$A:$K,11,FALSE)</f>
        <v>3</v>
      </c>
      <c r="K604" s="17">
        <f t="shared" si="19"/>
        <v>3</v>
      </c>
    </row>
    <row r="605" spans="1:11" x14ac:dyDescent="0.25">
      <c r="A605" s="32" t="s">
        <v>577</v>
      </c>
      <c r="B605" s="31">
        <f>_xlfn.IFNA(VLOOKUP(A605,'Trend Strategy'!$A$1:$B$1000,2,FALSE),0)</f>
        <v>0</v>
      </c>
      <c r="C605" s="31">
        <f>_xlfn.IFNA(VLOOKUP(A605,'ADX Strategy'!$A$2:$B$1000,2,FALSE),0)</f>
        <v>0</v>
      </c>
      <c r="D605" s="31">
        <f>_xlfn.IFNA(VLOOKUP(A605,'TXFN0002 Strategy'!$A$2:$B$1000,2,FALSE),0)</f>
        <v>6750.17</v>
      </c>
      <c r="E605" s="66">
        <f>_xlfn.IFNA(VLOOKUP(A605,'TripleEMA Strategy'!$A$2:$B$1000,2,FALSE),0)</f>
        <v>-14091.17</v>
      </c>
      <c r="F605" s="66">
        <f>_xlfn.IFNA(VLOOKUP(A605,'TXFN0001 Strategy'!$A$1:$B$1000,2,FALSE),0)</f>
        <v>0</v>
      </c>
      <c r="G605" s="40">
        <f t="shared" si="18"/>
        <v>-1468.2</v>
      </c>
      <c r="H605" s="2">
        <f>VLOOKUP($A605,級距!$A:$K,9,FALSE)</f>
        <v>6</v>
      </c>
      <c r="I605" s="2">
        <f>VLOOKUP($A605,級距!$A:$K,10,FALSE)</f>
        <v>3</v>
      </c>
      <c r="J605" s="2">
        <f>VLOOKUP($A605,級距!$A:$K,11,FALSE)</f>
        <v>1</v>
      </c>
      <c r="K605" s="17">
        <f t="shared" si="19"/>
        <v>1</v>
      </c>
    </row>
    <row r="606" spans="1:11" x14ac:dyDescent="0.25">
      <c r="A606" s="32" t="s">
        <v>578</v>
      </c>
      <c r="B606" s="31">
        <f>_xlfn.IFNA(VLOOKUP(A606,'Trend Strategy'!$A$1:$B$1000,2,FALSE),0)</f>
        <v>17685.66</v>
      </c>
      <c r="C606" s="31">
        <f>_xlfn.IFNA(VLOOKUP(A606,'ADX Strategy'!$A$2:$B$1000,2,FALSE),0)</f>
        <v>0</v>
      </c>
      <c r="D606" s="31">
        <f>_xlfn.IFNA(VLOOKUP(A606,'TXFN0002 Strategy'!$A$2:$B$1000,2,FALSE),0)</f>
        <v>-94475.04</v>
      </c>
      <c r="E606" s="66">
        <f>_xlfn.IFNA(VLOOKUP(A606,'TripleEMA Strategy'!$A$2:$B$1000,2,FALSE),0)</f>
        <v>-108455.88</v>
      </c>
      <c r="F606" s="66">
        <f>_xlfn.IFNA(VLOOKUP(A606,'TXFN0001 Strategy'!$A$1:$B$1000,2,FALSE),0)</f>
        <v>0</v>
      </c>
      <c r="G606" s="40">
        <f t="shared" si="18"/>
        <v>-37049.052000000003</v>
      </c>
      <c r="H606" s="2">
        <f>VLOOKUP($A606,級距!$A:$K,9,FALSE)</f>
        <v>8</v>
      </c>
      <c r="I606" s="2">
        <f>VLOOKUP($A606,級距!$A:$K,10,FALSE)</f>
        <v>7</v>
      </c>
      <c r="J606" s="2">
        <f>VLOOKUP($A606,級距!$A:$K,11,FALSE)</f>
        <v>4</v>
      </c>
      <c r="K606" s="17">
        <f t="shared" si="19"/>
        <v>4</v>
      </c>
    </row>
    <row r="607" spans="1:11" x14ac:dyDescent="0.25">
      <c r="A607" s="32" t="s">
        <v>579</v>
      </c>
      <c r="B607" s="31">
        <f>_xlfn.IFNA(VLOOKUP(A607,'Trend Strategy'!$A$1:$B$1000,2,FALSE),0)</f>
        <v>-29997.25</v>
      </c>
      <c r="C607" s="31">
        <f>_xlfn.IFNA(VLOOKUP(A607,'ADX Strategy'!$A$2:$B$1000,2,FALSE),0)</f>
        <v>-81889.06</v>
      </c>
      <c r="D607" s="31">
        <f>_xlfn.IFNA(VLOOKUP(A607,'TXFN0002 Strategy'!$A$2:$B$1000,2,FALSE),0)</f>
        <v>5104.8</v>
      </c>
      <c r="E607" s="66">
        <f>_xlfn.IFNA(VLOOKUP(A607,'TripleEMA Strategy'!$A$2:$B$1000,2,FALSE),0)</f>
        <v>41697.67</v>
      </c>
      <c r="F607" s="66">
        <f>_xlfn.IFNA(VLOOKUP(A607,'TXFN0001 Strategy'!$A$1:$B$1000,2,FALSE),0)</f>
        <v>0</v>
      </c>
      <c r="G607" s="40">
        <f t="shared" si="18"/>
        <v>-13016.768</v>
      </c>
      <c r="H607" s="2">
        <f>VLOOKUP($A607,級距!$A:$K,9,FALSE)</f>
        <v>7</v>
      </c>
      <c r="I607" s="2">
        <f>VLOOKUP($A607,級距!$A:$K,10,FALSE)</f>
        <v>6</v>
      </c>
      <c r="J607" s="2">
        <f>VLOOKUP($A607,級距!$A:$K,11,FALSE)</f>
        <v>1</v>
      </c>
      <c r="K607" s="17">
        <f t="shared" si="19"/>
        <v>1</v>
      </c>
    </row>
    <row r="608" spans="1:11" x14ac:dyDescent="0.25">
      <c r="A608" s="32" t="s">
        <v>580</v>
      </c>
      <c r="B608" s="31">
        <f>_xlfn.IFNA(VLOOKUP(A608,'Trend Strategy'!$A$1:$B$1000,2,FALSE),0)</f>
        <v>-15608.19</v>
      </c>
      <c r="C608" s="31">
        <f>_xlfn.IFNA(VLOOKUP(A608,'ADX Strategy'!$A$2:$B$1000,2,FALSE),0)</f>
        <v>-2106.4299999999998</v>
      </c>
      <c r="D608" s="31">
        <f>_xlfn.IFNA(VLOOKUP(A608,'TXFN0002 Strategy'!$A$2:$B$1000,2,FALSE),0)</f>
        <v>1697.57</v>
      </c>
      <c r="E608" s="66">
        <f>_xlfn.IFNA(VLOOKUP(A608,'TripleEMA Strategy'!$A$2:$B$1000,2,FALSE),0)</f>
        <v>0</v>
      </c>
      <c r="F608" s="66">
        <f>_xlfn.IFNA(VLOOKUP(A608,'TXFN0001 Strategy'!$A$1:$B$1000,2,FALSE),0)</f>
        <v>0</v>
      </c>
      <c r="G608" s="40">
        <f t="shared" si="18"/>
        <v>-3203.41</v>
      </c>
      <c r="H608" s="2">
        <f>VLOOKUP($A608,級距!$A:$K,9,FALSE)</f>
        <v>1</v>
      </c>
      <c r="I608" s="2">
        <f>VLOOKUP($A608,級距!$A:$K,10,FALSE)</f>
        <v>1</v>
      </c>
      <c r="J608" s="2">
        <f>VLOOKUP($A608,級距!$A:$K,11,FALSE)</f>
        <v>2</v>
      </c>
      <c r="K608" s="17">
        <f t="shared" si="19"/>
        <v>2</v>
      </c>
    </row>
    <row r="609" spans="1:11" x14ac:dyDescent="0.25">
      <c r="A609" s="32" t="s">
        <v>581</v>
      </c>
      <c r="B609" s="31">
        <f>_xlfn.IFNA(VLOOKUP(A609,'Trend Strategy'!$A$1:$B$1000,2,FALSE),0)</f>
        <v>-133300.96</v>
      </c>
      <c r="C609" s="31">
        <f>_xlfn.IFNA(VLOOKUP(A609,'ADX Strategy'!$A$2:$B$1000,2,FALSE),0)</f>
        <v>0</v>
      </c>
      <c r="D609" s="31">
        <f>_xlfn.IFNA(VLOOKUP(A609,'TXFN0002 Strategy'!$A$2:$B$1000,2,FALSE),0)</f>
        <v>-96512.76</v>
      </c>
      <c r="E609" s="66">
        <f>_xlfn.IFNA(VLOOKUP(A609,'TripleEMA Strategy'!$A$2:$B$1000,2,FALSE),0)</f>
        <v>-113176.87</v>
      </c>
      <c r="F609" s="66">
        <f>_xlfn.IFNA(VLOOKUP(A609,'TXFN0001 Strategy'!$A$1:$B$1000,2,FALSE),0)</f>
        <v>-1608.72</v>
      </c>
      <c r="G609" s="40">
        <f t="shared" si="18"/>
        <v>-68919.861999999994</v>
      </c>
      <c r="H609" s="2">
        <f>VLOOKUP($A609,級距!$A:$K,9,FALSE)</f>
        <v>8</v>
      </c>
      <c r="I609" s="2">
        <f>VLOOKUP($A609,級距!$A:$K,10,FALSE)</f>
        <v>3</v>
      </c>
      <c r="J609" s="2">
        <f>VLOOKUP($A609,級距!$A:$K,11,FALSE)</f>
        <v>1</v>
      </c>
      <c r="K609" s="17">
        <f t="shared" si="19"/>
        <v>1</v>
      </c>
    </row>
    <row r="610" spans="1:11" x14ac:dyDescent="0.25">
      <c r="A610" s="32" t="s">
        <v>582</v>
      </c>
      <c r="B610" s="31">
        <f>_xlfn.IFNA(VLOOKUP(A610,'Trend Strategy'!$A$1:$B$1000,2,FALSE),0)</f>
        <v>-43243.94</v>
      </c>
      <c r="C610" s="31">
        <f>_xlfn.IFNA(VLOOKUP(A610,'ADX Strategy'!$A$2:$B$1000,2,FALSE),0)</f>
        <v>96956.85</v>
      </c>
      <c r="D610" s="31">
        <f>_xlfn.IFNA(VLOOKUP(A610,'TXFN0002 Strategy'!$A$2:$B$1000,2,FALSE),0)</f>
        <v>-111775.85</v>
      </c>
      <c r="E610" s="66">
        <f>_xlfn.IFNA(VLOOKUP(A610,'TripleEMA Strategy'!$A$2:$B$1000,2,FALSE),0)</f>
        <v>-6718.51</v>
      </c>
      <c r="F610" s="66">
        <f>_xlfn.IFNA(VLOOKUP(A610,'TXFN0001 Strategy'!$A$1:$B$1000,2,FALSE),0)</f>
        <v>0</v>
      </c>
      <c r="G610" s="40">
        <f t="shared" si="18"/>
        <v>-12956.29</v>
      </c>
      <c r="H610" s="2">
        <f>VLOOKUP($A610,級距!$A:$K,9,FALSE)</f>
        <v>8</v>
      </c>
      <c r="I610" s="2">
        <f>VLOOKUP($A610,級距!$A:$K,10,FALSE)</f>
        <v>6</v>
      </c>
      <c r="J610" s="2">
        <f>VLOOKUP($A610,級距!$A:$K,11,FALSE)</f>
        <v>1</v>
      </c>
      <c r="K610" s="17">
        <f t="shared" si="19"/>
        <v>1</v>
      </c>
    </row>
    <row r="611" spans="1:11" x14ac:dyDescent="0.25">
      <c r="A611" s="32" t="s">
        <v>583</v>
      </c>
      <c r="B611" s="31">
        <f>_xlfn.IFNA(VLOOKUP(A611,'Trend Strategy'!$A$1:$B$1000,2,FALSE),0)</f>
        <v>-35677.79</v>
      </c>
      <c r="C611" s="31">
        <f>_xlfn.IFNA(VLOOKUP(A611,'ADX Strategy'!$A$2:$B$1000,2,FALSE),0)</f>
        <v>0</v>
      </c>
      <c r="D611" s="31">
        <f>_xlfn.IFNA(VLOOKUP(A611,'TXFN0002 Strategy'!$A$2:$B$1000,2,FALSE),0)</f>
        <v>-29511.5</v>
      </c>
      <c r="E611" s="66">
        <f>_xlfn.IFNA(VLOOKUP(A611,'TripleEMA Strategy'!$A$2:$B$1000,2,FALSE),0)</f>
        <v>0</v>
      </c>
      <c r="F611" s="66">
        <f>_xlfn.IFNA(VLOOKUP(A611,'TXFN0001 Strategy'!$A$1:$B$1000,2,FALSE),0)</f>
        <v>0</v>
      </c>
      <c r="G611" s="40">
        <f t="shared" si="18"/>
        <v>-13037.858</v>
      </c>
      <c r="H611" s="2">
        <f>VLOOKUP($A611,級距!$A:$K,9,FALSE)</f>
        <v>5</v>
      </c>
      <c r="I611" s="2">
        <f>VLOOKUP($A611,級距!$A:$K,10,FALSE)</f>
        <v>7</v>
      </c>
      <c r="J611" s="2">
        <f>VLOOKUP($A611,級距!$A:$K,11,FALSE)</f>
        <v>3</v>
      </c>
      <c r="K611" s="17">
        <f t="shared" si="19"/>
        <v>3</v>
      </c>
    </row>
    <row r="612" spans="1:11" x14ac:dyDescent="0.25">
      <c r="A612" s="32" t="s">
        <v>584</v>
      </c>
      <c r="B612" s="31">
        <f>_xlfn.IFNA(VLOOKUP(A612,'Trend Strategy'!$A$1:$B$1000,2,FALSE),0)</f>
        <v>49456.05</v>
      </c>
      <c r="C612" s="31">
        <f>_xlfn.IFNA(VLOOKUP(A612,'ADX Strategy'!$A$2:$B$1000,2,FALSE),0)</f>
        <v>-32128.61</v>
      </c>
      <c r="D612" s="31">
        <f>_xlfn.IFNA(VLOOKUP(A612,'TXFN0002 Strategy'!$A$2:$B$1000,2,FALSE),0)</f>
        <v>0</v>
      </c>
      <c r="E612" s="66">
        <f>_xlfn.IFNA(VLOOKUP(A612,'TripleEMA Strategy'!$A$2:$B$1000,2,FALSE),0)</f>
        <v>0</v>
      </c>
      <c r="F612" s="66">
        <f>_xlfn.IFNA(VLOOKUP(A612,'TXFN0001 Strategy'!$A$1:$B$1000,2,FALSE),0)</f>
        <v>0</v>
      </c>
      <c r="G612" s="40">
        <f t="shared" si="18"/>
        <v>3465.4880000000003</v>
      </c>
      <c r="H612" s="2">
        <f>VLOOKUP($A612,級距!$A:$K,9,FALSE)</f>
        <v>10</v>
      </c>
      <c r="I612" s="2">
        <f>VLOOKUP($A612,級距!$A:$K,10,FALSE)</f>
        <v>5</v>
      </c>
      <c r="J612" s="2">
        <f>VLOOKUP($A612,級距!$A:$K,11,FALSE)</f>
        <v>1</v>
      </c>
      <c r="K612" s="17">
        <f t="shared" si="19"/>
        <v>1</v>
      </c>
    </row>
    <row r="613" spans="1:11" x14ac:dyDescent="0.25">
      <c r="A613" s="32" t="s">
        <v>585</v>
      </c>
      <c r="B613" s="31">
        <f>_xlfn.IFNA(VLOOKUP(A613,'Trend Strategy'!$A$1:$B$1000,2,FALSE),0)</f>
        <v>0</v>
      </c>
      <c r="C613" s="31">
        <f>_xlfn.IFNA(VLOOKUP(A613,'ADX Strategy'!$A$2:$B$1000,2,FALSE),0)</f>
        <v>-52873.99</v>
      </c>
      <c r="D613" s="31">
        <f>_xlfn.IFNA(VLOOKUP(A613,'TXFN0002 Strategy'!$A$2:$B$1000,2,FALSE),0)</f>
        <v>-2713.33</v>
      </c>
      <c r="E613" s="66">
        <f>_xlfn.IFNA(VLOOKUP(A613,'TripleEMA Strategy'!$A$2:$B$1000,2,FALSE),0)</f>
        <v>-41478.67</v>
      </c>
      <c r="F613" s="66">
        <f>_xlfn.IFNA(VLOOKUP(A613,'TXFN0001 Strategy'!$A$1:$B$1000,2,FALSE),0)</f>
        <v>-42848.9</v>
      </c>
      <c r="G613" s="40">
        <f t="shared" si="18"/>
        <v>-27982.977999999996</v>
      </c>
      <c r="H613" s="2">
        <f>VLOOKUP($A613,級距!$A:$K,9,FALSE)</f>
        <v>3</v>
      </c>
      <c r="I613" s="2">
        <f>VLOOKUP($A613,級距!$A:$K,10,FALSE)</f>
        <v>2</v>
      </c>
      <c r="J613" s="2">
        <f>VLOOKUP($A613,級距!$A:$K,11,FALSE)</f>
        <v>2</v>
      </c>
      <c r="K613" s="17">
        <f t="shared" si="19"/>
        <v>2</v>
      </c>
    </row>
    <row r="614" spans="1:11" x14ac:dyDescent="0.25">
      <c r="A614" s="32" t="s">
        <v>586</v>
      </c>
      <c r="B614" s="31">
        <f>_xlfn.IFNA(VLOOKUP(A614,'Trend Strategy'!$A$1:$B$1000,2,FALSE),0)</f>
        <v>104373.16</v>
      </c>
      <c r="C614" s="31">
        <f>_xlfn.IFNA(VLOOKUP(A614,'ADX Strategy'!$A$2:$B$1000,2,FALSE),0)</f>
        <v>49032.75</v>
      </c>
      <c r="D614" s="31">
        <f>_xlfn.IFNA(VLOOKUP(A614,'TXFN0002 Strategy'!$A$2:$B$1000,2,FALSE),0)</f>
        <v>116032.15</v>
      </c>
      <c r="E614" s="66">
        <f>_xlfn.IFNA(VLOOKUP(A614,'TripleEMA Strategy'!$A$2:$B$1000,2,FALSE),0)</f>
        <v>-113978.59</v>
      </c>
      <c r="F614" s="66">
        <f>_xlfn.IFNA(VLOOKUP(A614,'TXFN0001 Strategy'!$A$1:$B$1000,2,FALSE),0)</f>
        <v>54579.76</v>
      </c>
      <c r="G614" s="40">
        <f t="shared" si="18"/>
        <v>42007.846000000005</v>
      </c>
      <c r="H614" s="2">
        <f>VLOOKUP($A614,級距!$A:$K,9,FALSE)</f>
        <v>10</v>
      </c>
      <c r="I614" s="2">
        <f>VLOOKUP($A614,級距!$A:$K,10,FALSE)</f>
        <v>9</v>
      </c>
      <c r="J614" s="2">
        <f>VLOOKUP($A614,級距!$A:$K,11,FALSE)</f>
        <v>4</v>
      </c>
      <c r="K614" s="17">
        <f t="shared" si="19"/>
        <v>4</v>
      </c>
    </row>
    <row r="615" spans="1:11" x14ac:dyDescent="0.25">
      <c r="A615" s="32" t="s">
        <v>587</v>
      </c>
      <c r="B615" s="31">
        <f>_xlfn.IFNA(VLOOKUP(A615,'Trend Strategy'!$A$1:$B$1000,2,FALSE),0)</f>
        <v>0</v>
      </c>
      <c r="C615" s="31">
        <f>_xlfn.IFNA(VLOOKUP(A615,'ADX Strategy'!$A$2:$B$1000,2,FALSE),0)</f>
        <v>24200.54</v>
      </c>
      <c r="D615" s="31">
        <f>_xlfn.IFNA(VLOOKUP(A615,'TXFN0002 Strategy'!$A$2:$B$1000,2,FALSE),0)</f>
        <v>18701.419999999998</v>
      </c>
      <c r="E615" s="66">
        <f>_xlfn.IFNA(VLOOKUP(A615,'TripleEMA Strategy'!$A$2:$B$1000,2,FALSE),0)</f>
        <v>10207.969999999999</v>
      </c>
      <c r="F615" s="66">
        <f>_xlfn.IFNA(VLOOKUP(A615,'TXFN0001 Strategy'!$A$1:$B$1000,2,FALSE),0)</f>
        <v>0</v>
      </c>
      <c r="G615" s="40">
        <f t="shared" si="18"/>
        <v>10621.986000000001</v>
      </c>
      <c r="H615" s="2">
        <f>VLOOKUP($A615,級距!$A:$K,9,FALSE)</f>
        <v>4</v>
      </c>
      <c r="I615" s="2">
        <f>VLOOKUP($A615,級距!$A:$K,10,FALSE)</f>
        <v>5</v>
      </c>
      <c r="J615" s="2">
        <f>VLOOKUP($A615,級距!$A:$K,11,FALSE)</f>
        <v>2</v>
      </c>
      <c r="K615" s="17">
        <f t="shared" si="19"/>
        <v>2</v>
      </c>
    </row>
    <row r="616" spans="1:11" x14ac:dyDescent="0.25">
      <c r="A616" s="32" t="s">
        <v>588</v>
      </c>
      <c r="B616" s="31">
        <f>_xlfn.IFNA(VLOOKUP(A616,'Trend Strategy'!$A$1:$B$1000,2,FALSE),0)</f>
        <v>-40493.54</v>
      </c>
      <c r="C616" s="31">
        <f>_xlfn.IFNA(VLOOKUP(A616,'ADX Strategy'!$A$2:$B$1000,2,FALSE),0)</f>
        <v>0</v>
      </c>
      <c r="D616" s="31">
        <f>_xlfn.IFNA(VLOOKUP(A616,'TXFN0002 Strategy'!$A$2:$B$1000,2,FALSE),0)</f>
        <v>0</v>
      </c>
      <c r="E616" s="66">
        <f>_xlfn.IFNA(VLOOKUP(A616,'TripleEMA Strategy'!$A$2:$B$1000,2,FALSE),0)</f>
        <v>6535.85</v>
      </c>
      <c r="F616" s="66">
        <f>_xlfn.IFNA(VLOOKUP(A616,'TXFN0001 Strategy'!$A$1:$B$1000,2,FALSE),0)</f>
        <v>0</v>
      </c>
      <c r="G616" s="40">
        <f t="shared" si="18"/>
        <v>-6791.5380000000005</v>
      </c>
      <c r="H616" s="2">
        <f>VLOOKUP($A616,級距!$A:$K,9,FALSE)</f>
        <v>3</v>
      </c>
      <c r="I616" s="2">
        <f>VLOOKUP($A616,級距!$A:$K,10,FALSE)</f>
        <v>6</v>
      </c>
      <c r="J616" s="2">
        <f>VLOOKUP($A616,級距!$A:$K,11,FALSE)</f>
        <v>2</v>
      </c>
      <c r="K616" s="17">
        <f t="shared" si="19"/>
        <v>2</v>
      </c>
    </row>
    <row r="617" spans="1:11" x14ac:dyDescent="0.25">
      <c r="A617" s="32" t="s">
        <v>589</v>
      </c>
      <c r="B617" s="31">
        <f>_xlfn.IFNA(VLOOKUP(A617,'Trend Strategy'!$A$1:$B$1000,2,FALSE),0)</f>
        <v>-55396.1</v>
      </c>
      <c r="C617" s="31">
        <f>_xlfn.IFNA(VLOOKUP(A617,'ADX Strategy'!$A$2:$B$1000,2,FALSE),0)</f>
        <v>-3890.26</v>
      </c>
      <c r="D617" s="31">
        <f>_xlfn.IFNA(VLOOKUP(A617,'TXFN0002 Strategy'!$A$2:$B$1000,2,FALSE),0)</f>
        <v>-13574.18</v>
      </c>
      <c r="E617" s="66">
        <f>_xlfn.IFNA(VLOOKUP(A617,'TripleEMA Strategy'!$A$2:$B$1000,2,FALSE),0)</f>
        <v>-47912.62</v>
      </c>
      <c r="F617" s="66">
        <f>_xlfn.IFNA(VLOOKUP(A617,'TXFN0001 Strategy'!$A$1:$B$1000,2,FALSE),0)</f>
        <v>0</v>
      </c>
      <c r="G617" s="40">
        <f t="shared" si="18"/>
        <v>-24154.632000000001</v>
      </c>
      <c r="H617" s="2">
        <f>VLOOKUP($A617,級距!$A:$K,9,FALSE)</f>
        <v>5</v>
      </c>
      <c r="I617" s="2">
        <f>VLOOKUP($A617,級距!$A:$K,10,FALSE)</f>
        <v>6</v>
      </c>
      <c r="J617" s="2">
        <f>VLOOKUP($A617,級距!$A:$K,11,FALSE)</f>
        <v>2</v>
      </c>
      <c r="K617" s="17">
        <f t="shared" si="19"/>
        <v>2</v>
      </c>
    </row>
    <row r="618" spans="1:11" x14ac:dyDescent="0.25">
      <c r="A618" s="32" t="s">
        <v>590</v>
      </c>
      <c r="B618" s="31">
        <f>_xlfn.IFNA(VLOOKUP(A618,'Trend Strategy'!$A$1:$B$1000,2,FALSE),0)</f>
        <v>34907.64</v>
      </c>
      <c r="C618" s="31">
        <f>_xlfn.IFNA(VLOOKUP(A618,'ADX Strategy'!$A$2:$B$1000,2,FALSE),0)</f>
        <v>-2165.33</v>
      </c>
      <c r="D618" s="31">
        <f>_xlfn.IFNA(VLOOKUP(A618,'TXFN0002 Strategy'!$A$2:$B$1000,2,FALSE),0)</f>
        <v>0</v>
      </c>
      <c r="E618" s="66">
        <f>_xlfn.IFNA(VLOOKUP(A618,'TripleEMA Strategy'!$A$2:$B$1000,2,FALSE),0)</f>
        <v>47257.97</v>
      </c>
      <c r="F618" s="66">
        <f>_xlfn.IFNA(VLOOKUP(A618,'TXFN0001 Strategy'!$A$1:$B$1000,2,FALSE),0)</f>
        <v>46706.27</v>
      </c>
      <c r="G618" s="40">
        <f t="shared" si="18"/>
        <v>25341.309999999998</v>
      </c>
      <c r="H618" s="2">
        <f>VLOOKUP($A618,級距!$A:$K,9,FALSE)</f>
        <v>7</v>
      </c>
      <c r="I618" s="2">
        <f>VLOOKUP($A618,級距!$A:$K,10,FALSE)</f>
        <v>8</v>
      </c>
      <c r="J618" s="2">
        <f>VLOOKUP($A618,級距!$A:$K,11,FALSE)</f>
        <v>4</v>
      </c>
      <c r="K618" s="17">
        <f t="shared" si="19"/>
        <v>4</v>
      </c>
    </row>
    <row r="619" spans="1:11" x14ac:dyDescent="0.25">
      <c r="A619" s="32" t="s">
        <v>591</v>
      </c>
      <c r="B619" s="31">
        <f>_xlfn.IFNA(VLOOKUP(A619,'Trend Strategy'!$A$1:$B$1000,2,FALSE),0)</f>
        <v>25873.34</v>
      </c>
      <c r="C619" s="31">
        <f>_xlfn.IFNA(VLOOKUP(A619,'ADX Strategy'!$A$2:$B$1000,2,FALSE),0)</f>
        <v>-40597.01</v>
      </c>
      <c r="D619" s="31">
        <f>_xlfn.IFNA(VLOOKUP(A619,'TXFN0002 Strategy'!$A$2:$B$1000,2,FALSE),0)</f>
        <v>0</v>
      </c>
      <c r="E619" s="66">
        <f>_xlfn.IFNA(VLOOKUP(A619,'TripleEMA Strategy'!$A$2:$B$1000,2,FALSE),0)</f>
        <v>19405.3</v>
      </c>
      <c r="F619" s="66">
        <f>_xlfn.IFNA(VLOOKUP(A619,'TXFN0001 Strategy'!$A$1:$B$1000,2,FALSE),0)</f>
        <v>0</v>
      </c>
      <c r="G619" s="40">
        <f t="shared" si="18"/>
        <v>936.32599999999945</v>
      </c>
      <c r="H619" s="2">
        <f>VLOOKUP($A619,級距!$A:$K,9,FALSE)</f>
        <v>5</v>
      </c>
      <c r="I619" s="2">
        <f>VLOOKUP($A619,級距!$A:$K,10,FALSE)</f>
        <v>8</v>
      </c>
      <c r="J619" s="2">
        <f>VLOOKUP($A619,級距!$A:$K,11,FALSE)</f>
        <v>3</v>
      </c>
      <c r="K619" s="17">
        <f t="shared" si="19"/>
        <v>3</v>
      </c>
    </row>
    <row r="620" spans="1:11" x14ac:dyDescent="0.25">
      <c r="A620" s="32" t="s">
        <v>592</v>
      </c>
      <c r="B620" s="31">
        <f>_xlfn.IFNA(VLOOKUP(A620,'Trend Strategy'!$A$1:$B$1000,2,FALSE),0)</f>
        <v>0</v>
      </c>
      <c r="C620" s="31">
        <f>_xlfn.IFNA(VLOOKUP(A620,'ADX Strategy'!$A$2:$B$1000,2,FALSE),0)</f>
        <v>0</v>
      </c>
      <c r="D620" s="31">
        <f>_xlfn.IFNA(VLOOKUP(A620,'TXFN0002 Strategy'!$A$2:$B$1000,2,FALSE),0)</f>
        <v>-25510.34</v>
      </c>
      <c r="E620" s="66">
        <f>_xlfn.IFNA(VLOOKUP(A620,'TripleEMA Strategy'!$A$2:$B$1000,2,FALSE),0)</f>
        <v>0</v>
      </c>
      <c r="F620" s="66">
        <f>_xlfn.IFNA(VLOOKUP(A620,'TXFN0001 Strategy'!$A$1:$B$1000,2,FALSE),0)</f>
        <v>13.54</v>
      </c>
      <c r="G620" s="40">
        <f t="shared" si="18"/>
        <v>-5099.3599999999997</v>
      </c>
      <c r="H620" s="2">
        <f>VLOOKUP($A620,級距!$A:$K,9,FALSE)</f>
        <v>2</v>
      </c>
      <c r="I620" s="2">
        <f>VLOOKUP($A620,級距!$A:$K,10,FALSE)</f>
        <v>6</v>
      </c>
      <c r="J620" s="2">
        <f>VLOOKUP($A620,級距!$A:$K,11,FALSE)</f>
        <v>2</v>
      </c>
      <c r="K620" s="17">
        <f t="shared" si="19"/>
        <v>2</v>
      </c>
    </row>
    <row r="621" spans="1:11" x14ac:dyDescent="0.25">
      <c r="A621" s="32" t="s">
        <v>593</v>
      </c>
      <c r="B621" s="31">
        <f>_xlfn.IFNA(VLOOKUP(A621,'Trend Strategy'!$A$1:$B$1000,2,FALSE),0)</f>
        <v>-18936.64</v>
      </c>
      <c r="C621" s="31">
        <f>_xlfn.IFNA(VLOOKUP(A621,'ADX Strategy'!$A$2:$B$1000,2,FALSE),0)</f>
        <v>-56405.21</v>
      </c>
      <c r="D621" s="31">
        <f>_xlfn.IFNA(VLOOKUP(A621,'TXFN0002 Strategy'!$A$2:$B$1000,2,FALSE),0)</f>
        <v>0</v>
      </c>
      <c r="E621" s="66">
        <f>_xlfn.IFNA(VLOOKUP(A621,'TripleEMA Strategy'!$A$2:$B$1000,2,FALSE),0)</f>
        <v>0</v>
      </c>
      <c r="F621" s="66">
        <f>_xlfn.IFNA(VLOOKUP(A621,'TXFN0001 Strategy'!$A$1:$B$1000,2,FALSE),0)</f>
        <v>0</v>
      </c>
      <c r="G621" s="40">
        <f t="shared" si="18"/>
        <v>-15068.37</v>
      </c>
      <c r="H621" s="2">
        <f>VLOOKUP($A621,級距!$A:$K,9,FALSE)</f>
        <v>5</v>
      </c>
      <c r="I621" s="2">
        <f>VLOOKUP($A621,級距!$A:$K,10,FALSE)</f>
        <v>6</v>
      </c>
      <c r="J621" s="2">
        <f>VLOOKUP($A621,級距!$A:$K,11,FALSE)</f>
        <v>2</v>
      </c>
      <c r="K621" s="17">
        <f t="shared" si="19"/>
        <v>2</v>
      </c>
    </row>
    <row r="622" spans="1:11" x14ac:dyDescent="0.25">
      <c r="A622" s="32" t="s">
        <v>594</v>
      </c>
      <c r="B622" s="31">
        <f>_xlfn.IFNA(VLOOKUP(A622,'Trend Strategy'!$A$1:$B$1000,2,FALSE),0)</f>
        <v>-1357.18</v>
      </c>
      <c r="C622" s="31">
        <f>_xlfn.IFNA(VLOOKUP(A622,'ADX Strategy'!$A$2:$B$1000,2,FALSE),0)</f>
        <v>-22619.9</v>
      </c>
      <c r="D622" s="31">
        <f>_xlfn.IFNA(VLOOKUP(A622,'TXFN0002 Strategy'!$A$2:$B$1000,2,FALSE),0)</f>
        <v>0</v>
      </c>
      <c r="E622" s="66">
        <f>_xlfn.IFNA(VLOOKUP(A622,'TripleEMA Strategy'!$A$2:$B$1000,2,FALSE),0)</f>
        <v>-15419.04</v>
      </c>
      <c r="F622" s="66">
        <f>_xlfn.IFNA(VLOOKUP(A622,'TXFN0001 Strategy'!$A$1:$B$1000,2,FALSE),0)</f>
        <v>0</v>
      </c>
      <c r="G622" s="40">
        <f t="shared" si="18"/>
        <v>-7879.2240000000002</v>
      </c>
      <c r="H622" s="2">
        <f>VLOOKUP($A622,級距!$A:$K,9,FALSE)</f>
        <v>2</v>
      </c>
      <c r="I622" s="2">
        <f>VLOOKUP($A622,級距!$A:$K,10,FALSE)</f>
        <v>1</v>
      </c>
      <c r="J622" s="2">
        <f>VLOOKUP($A622,級距!$A:$K,11,FALSE)</f>
        <v>2</v>
      </c>
      <c r="K622" s="17">
        <f t="shared" si="19"/>
        <v>2</v>
      </c>
    </row>
    <row r="623" spans="1:11" x14ac:dyDescent="0.25">
      <c r="A623" s="32" t="s">
        <v>595</v>
      </c>
      <c r="B623" s="31">
        <f>_xlfn.IFNA(VLOOKUP(A623,'Trend Strategy'!$A$1:$B$1000,2,FALSE),0)</f>
        <v>0</v>
      </c>
      <c r="C623" s="31">
        <f>_xlfn.IFNA(VLOOKUP(A623,'ADX Strategy'!$A$2:$B$1000,2,FALSE),0)</f>
        <v>0</v>
      </c>
      <c r="D623" s="31">
        <f>_xlfn.IFNA(VLOOKUP(A623,'TXFN0002 Strategy'!$A$2:$B$1000,2,FALSE),0)</f>
        <v>0</v>
      </c>
      <c r="E623" s="66">
        <f>_xlfn.IFNA(VLOOKUP(A623,'TripleEMA Strategy'!$A$2:$B$1000,2,FALSE),0)</f>
        <v>-15462.7</v>
      </c>
      <c r="F623" s="66">
        <f>_xlfn.IFNA(VLOOKUP(A623,'TXFN0001 Strategy'!$A$1:$B$1000,2,FALSE),0)</f>
        <v>0</v>
      </c>
      <c r="G623" s="40">
        <f t="shared" si="18"/>
        <v>-3092.54</v>
      </c>
      <c r="H623" s="2">
        <f>VLOOKUP($A623,級距!$A:$K,9,FALSE)</f>
        <v>2</v>
      </c>
      <c r="I623" s="2">
        <f>VLOOKUP($A623,級距!$A:$K,10,FALSE)</f>
        <v>3</v>
      </c>
      <c r="J623" s="2">
        <f>VLOOKUP($A623,級距!$A:$K,11,FALSE)</f>
        <v>2</v>
      </c>
      <c r="K623" s="17">
        <f t="shared" si="19"/>
        <v>2</v>
      </c>
    </row>
    <row r="624" spans="1:11" x14ac:dyDescent="0.25">
      <c r="A624" s="32" t="s">
        <v>596</v>
      </c>
      <c r="B624" s="31">
        <f>_xlfn.IFNA(VLOOKUP(A624,'Trend Strategy'!$A$1:$B$1000,2,FALSE),0)</f>
        <v>-16533.86</v>
      </c>
      <c r="C624" s="31">
        <f>_xlfn.IFNA(VLOOKUP(A624,'ADX Strategy'!$A$2:$B$1000,2,FALSE),0)</f>
        <v>43990.1</v>
      </c>
      <c r="D624" s="31">
        <f>_xlfn.IFNA(VLOOKUP(A624,'TXFN0002 Strategy'!$A$2:$B$1000,2,FALSE),0)</f>
        <v>0</v>
      </c>
      <c r="E624" s="66">
        <f>_xlfn.IFNA(VLOOKUP(A624,'TripleEMA Strategy'!$A$2:$B$1000,2,FALSE),0)</f>
        <v>75759.91</v>
      </c>
      <c r="F624" s="66">
        <f>_xlfn.IFNA(VLOOKUP(A624,'TXFN0001 Strategy'!$A$1:$B$1000,2,FALSE),0)</f>
        <v>69793.87</v>
      </c>
      <c r="G624" s="40">
        <f t="shared" si="18"/>
        <v>34602.004000000001</v>
      </c>
      <c r="H624" s="2">
        <f>VLOOKUP($A624,級距!$A:$K,9,FALSE)</f>
        <v>5</v>
      </c>
      <c r="I624" s="2">
        <f>VLOOKUP($A624,級距!$A:$K,10,FALSE)</f>
        <v>9</v>
      </c>
      <c r="J624" s="2">
        <f>VLOOKUP($A624,級距!$A:$K,11,FALSE)</f>
        <v>3</v>
      </c>
      <c r="K624" s="17">
        <f t="shared" si="19"/>
        <v>3</v>
      </c>
    </row>
    <row r="625" spans="1:11" x14ac:dyDescent="0.25">
      <c r="A625" s="32" t="s">
        <v>597</v>
      </c>
      <c r="B625" s="31">
        <f>_xlfn.IFNA(VLOOKUP(A625,'Trend Strategy'!$A$1:$B$1000,2,FALSE),0)</f>
        <v>-23473.47</v>
      </c>
      <c r="C625" s="31">
        <f>_xlfn.IFNA(VLOOKUP(A625,'ADX Strategy'!$A$2:$B$1000,2,FALSE),0)</f>
        <v>0</v>
      </c>
      <c r="D625" s="31">
        <f>_xlfn.IFNA(VLOOKUP(A625,'TXFN0002 Strategy'!$A$2:$B$1000,2,FALSE),0)</f>
        <v>-41901.17</v>
      </c>
      <c r="E625" s="66">
        <f>_xlfn.IFNA(VLOOKUP(A625,'TripleEMA Strategy'!$A$2:$B$1000,2,FALSE),0)</f>
        <v>-49793.61</v>
      </c>
      <c r="F625" s="66">
        <f>_xlfn.IFNA(VLOOKUP(A625,'TXFN0001 Strategy'!$A$1:$B$1000,2,FALSE),0)</f>
        <v>-12190.63</v>
      </c>
      <c r="G625" s="40">
        <f t="shared" si="18"/>
        <v>-25471.776000000002</v>
      </c>
      <c r="H625" s="2">
        <f>VLOOKUP($A625,級距!$A:$K,9,FALSE)</f>
        <v>5</v>
      </c>
      <c r="I625" s="2">
        <f>VLOOKUP($A625,級距!$A:$K,10,FALSE)</f>
        <v>1</v>
      </c>
      <c r="J625" s="2">
        <f>VLOOKUP($A625,級距!$A:$K,11,FALSE)</f>
        <v>2</v>
      </c>
      <c r="K625" s="17">
        <f t="shared" si="19"/>
        <v>2</v>
      </c>
    </row>
    <row r="626" spans="1:11" x14ac:dyDescent="0.25">
      <c r="A626" s="32" t="s">
        <v>598</v>
      </c>
      <c r="B626" s="31">
        <f>_xlfn.IFNA(VLOOKUP(A626,'Trend Strategy'!$A$1:$B$1000,2,FALSE),0)</f>
        <v>-16797.79</v>
      </c>
      <c r="C626" s="31">
        <f>_xlfn.IFNA(VLOOKUP(A626,'ADX Strategy'!$A$2:$B$1000,2,FALSE),0)</f>
        <v>180391.17</v>
      </c>
      <c r="D626" s="31">
        <f>_xlfn.IFNA(VLOOKUP(A626,'TXFN0002 Strategy'!$A$2:$B$1000,2,FALSE),0)</f>
        <v>54494.92</v>
      </c>
      <c r="E626" s="66">
        <f>_xlfn.IFNA(VLOOKUP(A626,'TripleEMA Strategy'!$A$2:$B$1000,2,FALSE),0)</f>
        <v>0</v>
      </c>
      <c r="F626" s="66">
        <f>_xlfn.IFNA(VLOOKUP(A626,'TXFN0001 Strategy'!$A$1:$B$1000,2,FALSE),0)</f>
        <v>0</v>
      </c>
      <c r="G626" s="40">
        <f t="shared" si="18"/>
        <v>43617.659999999996</v>
      </c>
      <c r="H626" s="2">
        <f>VLOOKUP($A626,級距!$A:$K,9,FALSE)</f>
        <v>9</v>
      </c>
      <c r="I626" s="2">
        <f>VLOOKUP($A626,級距!$A:$K,10,FALSE)</f>
        <v>10</v>
      </c>
      <c r="J626" s="2">
        <f>VLOOKUP($A626,級距!$A:$K,11,FALSE)</f>
        <v>4</v>
      </c>
      <c r="K626" s="17">
        <f t="shared" si="19"/>
        <v>4</v>
      </c>
    </row>
    <row r="627" spans="1:11" x14ac:dyDescent="0.25">
      <c r="A627" s="32" t="s">
        <v>599</v>
      </c>
      <c r="B627" s="31">
        <f>_xlfn.IFNA(VLOOKUP(A627,'Trend Strategy'!$A$1:$B$1000,2,FALSE),0)</f>
        <v>-13270.3</v>
      </c>
      <c r="C627" s="31">
        <f>_xlfn.IFNA(VLOOKUP(A627,'ADX Strategy'!$A$2:$B$1000,2,FALSE),0)</f>
        <v>0</v>
      </c>
      <c r="D627" s="31">
        <f>_xlfn.IFNA(VLOOKUP(A627,'TXFN0002 Strategy'!$A$2:$B$1000,2,FALSE),0)</f>
        <v>43412.12</v>
      </c>
      <c r="E627" s="66">
        <f>_xlfn.IFNA(VLOOKUP(A627,'TripleEMA Strategy'!$A$2:$B$1000,2,FALSE),0)</f>
        <v>0</v>
      </c>
      <c r="F627" s="66">
        <f>_xlfn.IFNA(VLOOKUP(A627,'TXFN0001 Strategy'!$A$1:$B$1000,2,FALSE),0)</f>
        <v>0</v>
      </c>
      <c r="G627" s="40">
        <f t="shared" si="18"/>
        <v>6028.3640000000005</v>
      </c>
      <c r="H627" s="2">
        <f>VLOOKUP($A627,級距!$A:$K,9,FALSE)</f>
        <v>5</v>
      </c>
      <c r="I627" s="2">
        <f>VLOOKUP($A627,級距!$A:$K,10,FALSE)</f>
        <v>9</v>
      </c>
      <c r="J627" s="2">
        <f>VLOOKUP($A627,級距!$A:$K,11,FALSE)</f>
        <v>3</v>
      </c>
      <c r="K627" s="17">
        <f t="shared" si="19"/>
        <v>3</v>
      </c>
    </row>
    <row r="628" spans="1:11" x14ac:dyDescent="0.25">
      <c r="A628" s="32" t="s">
        <v>600</v>
      </c>
      <c r="B628" s="31">
        <f>_xlfn.IFNA(VLOOKUP(A628,'Trend Strategy'!$A$1:$B$1000,2,FALSE),0)</f>
        <v>0</v>
      </c>
      <c r="C628" s="31">
        <f>_xlfn.IFNA(VLOOKUP(A628,'ADX Strategy'!$A$2:$B$1000,2,FALSE),0)</f>
        <v>0</v>
      </c>
      <c r="D628" s="31">
        <f>_xlfn.IFNA(VLOOKUP(A628,'TXFN0002 Strategy'!$A$2:$B$1000,2,FALSE),0)</f>
        <v>0</v>
      </c>
      <c r="E628" s="66">
        <f>_xlfn.IFNA(VLOOKUP(A628,'TripleEMA Strategy'!$A$2:$B$1000,2,FALSE),0)</f>
        <v>20657.71</v>
      </c>
      <c r="F628" s="66">
        <f>_xlfn.IFNA(VLOOKUP(A628,'TXFN0001 Strategy'!$A$1:$B$1000,2,FALSE),0)</f>
        <v>-42867.33</v>
      </c>
      <c r="G628" s="40">
        <f t="shared" si="18"/>
        <v>-4441.9240000000009</v>
      </c>
      <c r="H628" s="2">
        <f>VLOOKUP($A628,級距!$A:$K,9,FALSE)</f>
        <v>5</v>
      </c>
      <c r="I628" s="2">
        <f>VLOOKUP($A628,級距!$A:$K,10,FALSE)</f>
        <v>6</v>
      </c>
      <c r="J628" s="2">
        <f>VLOOKUP($A628,級距!$A:$K,11,FALSE)</f>
        <v>2</v>
      </c>
      <c r="K628" s="17">
        <f t="shared" si="19"/>
        <v>2</v>
      </c>
    </row>
    <row r="629" spans="1:11" x14ac:dyDescent="0.25">
      <c r="A629" s="32" t="s">
        <v>601</v>
      </c>
      <c r="B629" s="31">
        <f>_xlfn.IFNA(VLOOKUP(A629,'Trend Strategy'!$A$1:$B$1000,2,FALSE),0)</f>
        <v>0</v>
      </c>
      <c r="C629" s="31">
        <f>_xlfn.IFNA(VLOOKUP(A629,'ADX Strategy'!$A$2:$B$1000,2,FALSE),0)</f>
        <v>8044.25</v>
      </c>
      <c r="D629" s="31">
        <f>_xlfn.IFNA(VLOOKUP(A629,'TXFN0002 Strategy'!$A$2:$B$1000,2,FALSE),0)</f>
        <v>-20792.68</v>
      </c>
      <c r="E629" s="66">
        <f>_xlfn.IFNA(VLOOKUP(A629,'TripleEMA Strategy'!$A$2:$B$1000,2,FALSE),0)</f>
        <v>-23154.6</v>
      </c>
      <c r="F629" s="66">
        <f>_xlfn.IFNA(VLOOKUP(A629,'TXFN0001 Strategy'!$A$1:$B$1000,2,FALSE),0)</f>
        <v>0</v>
      </c>
      <c r="G629" s="40">
        <f t="shared" si="18"/>
        <v>-7180.6059999999998</v>
      </c>
      <c r="H629" s="2">
        <f>VLOOKUP($A629,級距!$A:$K,9,FALSE)</f>
        <v>3</v>
      </c>
      <c r="I629" s="2">
        <f>VLOOKUP($A629,級距!$A:$K,10,FALSE)</f>
        <v>6</v>
      </c>
      <c r="J629" s="2">
        <f>VLOOKUP($A629,級距!$A:$K,11,FALSE)</f>
        <v>2</v>
      </c>
      <c r="K629" s="17">
        <f t="shared" si="19"/>
        <v>2</v>
      </c>
    </row>
    <row r="630" spans="1:11" x14ac:dyDescent="0.25">
      <c r="A630" s="32" t="s">
        <v>602</v>
      </c>
      <c r="B630" s="31">
        <f>_xlfn.IFNA(VLOOKUP(A630,'Trend Strategy'!$A$1:$B$1000,2,FALSE),0)</f>
        <v>-41226.239999999998</v>
      </c>
      <c r="C630" s="31">
        <f>_xlfn.IFNA(VLOOKUP(A630,'ADX Strategy'!$A$2:$B$1000,2,FALSE),0)</f>
        <v>0</v>
      </c>
      <c r="D630" s="31">
        <f>_xlfn.IFNA(VLOOKUP(A630,'TXFN0002 Strategy'!$A$2:$B$1000,2,FALSE),0)</f>
        <v>-3813.79</v>
      </c>
      <c r="E630" s="66">
        <f>_xlfn.IFNA(VLOOKUP(A630,'TripleEMA Strategy'!$A$2:$B$1000,2,FALSE),0)</f>
        <v>-921.55</v>
      </c>
      <c r="F630" s="66">
        <f>_xlfn.IFNA(VLOOKUP(A630,'TXFN0001 Strategy'!$A$1:$B$1000,2,FALSE),0)</f>
        <v>-3992.88</v>
      </c>
      <c r="G630" s="40">
        <f t="shared" si="18"/>
        <v>-9990.8919999999998</v>
      </c>
      <c r="H630" s="2">
        <f>VLOOKUP($A630,級距!$A:$K,9,FALSE)</f>
        <v>4</v>
      </c>
      <c r="I630" s="2">
        <f>VLOOKUP($A630,級距!$A:$K,10,FALSE)</f>
        <v>7</v>
      </c>
      <c r="J630" s="2">
        <f>VLOOKUP($A630,級距!$A:$K,11,FALSE)</f>
        <v>3</v>
      </c>
      <c r="K630" s="17">
        <f t="shared" si="19"/>
        <v>3</v>
      </c>
    </row>
    <row r="631" spans="1:11" x14ac:dyDescent="0.25">
      <c r="A631" s="32" t="s">
        <v>603</v>
      </c>
      <c r="B631" s="31">
        <f>_xlfn.IFNA(VLOOKUP(A631,'Trend Strategy'!$A$1:$B$1000,2,FALSE),0)</f>
        <v>-76419.710000000006</v>
      </c>
      <c r="C631" s="31">
        <f>_xlfn.IFNA(VLOOKUP(A631,'ADX Strategy'!$A$2:$B$1000,2,FALSE),0)</f>
        <v>-2716.3</v>
      </c>
      <c r="D631" s="31">
        <f>_xlfn.IFNA(VLOOKUP(A631,'TXFN0002 Strategy'!$A$2:$B$1000,2,FALSE),0)</f>
        <v>-7904.64</v>
      </c>
      <c r="E631" s="66">
        <f>_xlfn.IFNA(VLOOKUP(A631,'TripleEMA Strategy'!$A$2:$B$1000,2,FALSE),0)</f>
        <v>-19514.28</v>
      </c>
      <c r="F631" s="66">
        <f>_xlfn.IFNA(VLOOKUP(A631,'TXFN0001 Strategy'!$A$1:$B$1000,2,FALSE),0)</f>
        <v>0</v>
      </c>
      <c r="G631" s="40">
        <f t="shared" si="18"/>
        <v>-21310.986000000001</v>
      </c>
      <c r="H631" s="2">
        <f>VLOOKUP($A631,級距!$A:$K,9,FALSE)</f>
        <v>5</v>
      </c>
      <c r="I631" s="2">
        <f>VLOOKUP($A631,級距!$A:$K,10,FALSE)</f>
        <v>3</v>
      </c>
      <c r="J631" s="2">
        <f>VLOOKUP($A631,級距!$A:$K,11,FALSE)</f>
        <v>2</v>
      </c>
      <c r="K631" s="17">
        <f t="shared" si="19"/>
        <v>2</v>
      </c>
    </row>
    <row r="632" spans="1:11" x14ac:dyDescent="0.25">
      <c r="A632" s="32" t="s">
        <v>604</v>
      </c>
      <c r="B632" s="31">
        <f>_xlfn.IFNA(VLOOKUP(A632,'Trend Strategy'!$A$1:$B$1000,2,FALSE),0)</f>
        <v>11945.02</v>
      </c>
      <c r="C632" s="31">
        <f>_xlfn.IFNA(VLOOKUP(A632,'ADX Strategy'!$A$2:$B$1000,2,FALSE),0)</f>
        <v>0</v>
      </c>
      <c r="D632" s="31">
        <f>_xlfn.IFNA(VLOOKUP(A632,'TXFN0002 Strategy'!$A$2:$B$1000,2,FALSE),0)</f>
        <v>-94510.75</v>
      </c>
      <c r="E632" s="66">
        <f>_xlfn.IFNA(VLOOKUP(A632,'TripleEMA Strategy'!$A$2:$B$1000,2,FALSE),0)</f>
        <v>50979.07</v>
      </c>
      <c r="F632" s="66">
        <f>_xlfn.IFNA(VLOOKUP(A632,'TXFN0001 Strategy'!$A$1:$B$1000,2,FALSE),0)</f>
        <v>4932.1400000000003</v>
      </c>
      <c r="G632" s="40">
        <f t="shared" si="18"/>
        <v>-5330.9039999999995</v>
      </c>
      <c r="H632" s="2">
        <f>VLOOKUP($A632,級距!$A:$K,9,FALSE)</f>
        <v>7</v>
      </c>
      <c r="I632" s="2">
        <f>VLOOKUP($A632,級距!$A:$K,10,FALSE)</f>
        <v>1</v>
      </c>
      <c r="J632" s="2">
        <f>VLOOKUP($A632,級距!$A:$K,11,FALSE)</f>
        <v>1</v>
      </c>
      <c r="K632" s="17">
        <f t="shared" si="19"/>
        <v>1</v>
      </c>
    </row>
    <row r="633" spans="1:11" x14ac:dyDescent="0.25">
      <c r="A633" s="32" t="s">
        <v>605</v>
      </c>
      <c r="B633" s="31">
        <f>_xlfn.IFNA(VLOOKUP(A633,'Trend Strategy'!$A$1:$B$1000,2,FALSE),0)</f>
        <v>51949.42</v>
      </c>
      <c r="C633" s="31">
        <f>_xlfn.IFNA(VLOOKUP(A633,'ADX Strategy'!$A$2:$B$1000,2,FALSE),0)</f>
        <v>-7532.57</v>
      </c>
      <c r="D633" s="31">
        <f>_xlfn.IFNA(VLOOKUP(A633,'TXFN0002 Strategy'!$A$2:$B$1000,2,FALSE),0)</f>
        <v>2667.79</v>
      </c>
      <c r="E633" s="66">
        <f>_xlfn.IFNA(VLOOKUP(A633,'TripleEMA Strategy'!$A$2:$B$1000,2,FALSE),0)</f>
        <v>0</v>
      </c>
      <c r="F633" s="66">
        <f>_xlfn.IFNA(VLOOKUP(A633,'TXFN0001 Strategy'!$A$1:$B$1000,2,FALSE),0)</f>
        <v>0</v>
      </c>
      <c r="G633" s="40">
        <f t="shared" si="18"/>
        <v>9416.9279999999999</v>
      </c>
      <c r="H633" s="2">
        <f>VLOOKUP($A633,級距!$A:$K,9,FALSE)</f>
        <v>5</v>
      </c>
      <c r="I633" s="2">
        <f>VLOOKUP($A633,級距!$A:$K,10,FALSE)</f>
        <v>6</v>
      </c>
      <c r="J633" s="2">
        <f>VLOOKUP($A633,級距!$A:$K,11,FALSE)</f>
        <v>2</v>
      </c>
      <c r="K633" s="17">
        <f t="shared" si="19"/>
        <v>2</v>
      </c>
    </row>
    <row r="634" spans="1:11" x14ac:dyDescent="0.25">
      <c r="A634" s="32" t="s">
        <v>606</v>
      </c>
      <c r="B634" s="31">
        <f>_xlfn.IFNA(VLOOKUP(A634,'Trend Strategy'!$A$1:$B$1000,2,FALSE),0)</f>
        <v>29788.22</v>
      </c>
      <c r="C634" s="31">
        <f>_xlfn.IFNA(VLOOKUP(A634,'ADX Strategy'!$A$2:$B$1000,2,FALSE),0)</f>
        <v>35645.11</v>
      </c>
      <c r="D634" s="31">
        <f>_xlfn.IFNA(VLOOKUP(A634,'TXFN0002 Strategy'!$A$2:$B$1000,2,FALSE),0)</f>
        <v>0</v>
      </c>
      <c r="E634" s="66">
        <f>_xlfn.IFNA(VLOOKUP(A634,'TripleEMA Strategy'!$A$2:$B$1000,2,FALSE),0)</f>
        <v>-14150.93</v>
      </c>
      <c r="F634" s="66">
        <f>_xlfn.IFNA(VLOOKUP(A634,'TXFN0001 Strategy'!$A$1:$B$1000,2,FALSE),0)</f>
        <v>42342.75</v>
      </c>
      <c r="G634" s="40">
        <f t="shared" si="18"/>
        <v>18725.03</v>
      </c>
      <c r="H634" s="2">
        <f>VLOOKUP($A634,級距!$A:$K,9,FALSE)</f>
        <v>5</v>
      </c>
      <c r="I634" s="2">
        <f>VLOOKUP($A634,級距!$A:$K,10,FALSE)</f>
        <v>4</v>
      </c>
      <c r="J634" s="2">
        <f>VLOOKUP($A634,級距!$A:$K,11,FALSE)</f>
        <v>2</v>
      </c>
      <c r="K634" s="17">
        <f t="shared" si="19"/>
        <v>2</v>
      </c>
    </row>
    <row r="635" spans="1:11" x14ac:dyDescent="0.25">
      <c r="A635" s="32" t="s">
        <v>607</v>
      </c>
      <c r="B635" s="31">
        <f>_xlfn.IFNA(VLOOKUP(A635,'Trend Strategy'!$A$1:$B$1000,2,FALSE),0)</f>
        <v>61941.02</v>
      </c>
      <c r="C635" s="31">
        <f>_xlfn.IFNA(VLOOKUP(A635,'ADX Strategy'!$A$2:$B$1000,2,FALSE),0)</f>
        <v>0</v>
      </c>
      <c r="D635" s="31">
        <f>_xlfn.IFNA(VLOOKUP(A635,'TXFN0002 Strategy'!$A$2:$B$1000,2,FALSE),0)</f>
        <v>47655.91</v>
      </c>
      <c r="E635" s="66">
        <f>_xlfn.IFNA(VLOOKUP(A635,'TripleEMA Strategy'!$A$2:$B$1000,2,FALSE),0)</f>
        <v>-107794.54</v>
      </c>
      <c r="F635" s="66">
        <f>_xlfn.IFNA(VLOOKUP(A635,'TXFN0001 Strategy'!$A$1:$B$1000,2,FALSE),0)</f>
        <v>0</v>
      </c>
      <c r="G635" s="40">
        <f t="shared" si="18"/>
        <v>360.47799999999989</v>
      </c>
      <c r="H635" s="2">
        <f>VLOOKUP($A635,級距!$A:$K,9,FALSE)</f>
        <v>7</v>
      </c>
      <c r="I635" s="2">
        <f>VLOOKUP($A635,級距!$A:$K,10,FALSE)</f>
        <v>6</v>
      </c>
      <c r="J635" s="2">
        <f>VLOOKUP($A635,級距!$A:$K,11,FALSE)</f>
        <v>1</v>
      </c>
      <c r="K635" s="17">
        <f t="shared" si="19"/>
        <v>1</v>
      </c>
    </row>
    <row r="636" spans="1:11" x14ac:dyDescent="0.25">
      <c r="A636" s="32" t="s">
        <v>608</v>
      </c>
      <c r="B636" s="31">
        <f>_xlfn.IFNA(VLOOKUP(A636,'Trend Strategy'!$A$1:$B$1000,2,FALSE),0)</f>
        <v>9781.82</v>
      </c>
      <c r="C636" s="31">
        <f>_xlfn.IFNA(VLOOKUP(A636,'ADX Strategy'!$A$2:$B$1000,2,FALSE),0)</f>
        <v>-11103.34</v>
      </c>
      <c r="D636" s="31">
        <f>_xlfn.IFNA(VLOOKUP(A636,'TXFN0002 Strategy'!$A$2:$B$1000,2,FALSE),0)</f>
        <v>0</v>
      </c>
      <c r="E636" s="66">
        <f>_xlfn.IFNA(VLOOKUP(A636,'TripleEMA Strategy'!$A$2:$B$1000,2,FALSE),0)</f>
        <v>0</v>
      </c>
      <c r="F636" s="66">
        <f>_xlfn.IFNA(VLOOKUP(A636,'TXFN0001 Strategy'!$A$1:$B$1000,2,FALSE),0)</f>
        <v>0</v>
      </c>
      <c r="G636" s="40">
        <f t="shared" si="18"/>
        <v>-264.30400000000009</v>
      </c>
      <c r="H636" s="2">
        <f>VLOOKUP($A636,級距!$A:$K,9,FALSE)</f>
        <v>5</v>
      </c>
      <c r="I636" s="2">
        <f>VLOOKUP($A636,級距!$A:$K,10,FALSE)</f>
        <v>5</v>
      </c>
      <c r="J636" s="2">
        <f>VLOOKUP($A636,級距!$A:$K,11,FALSE)</f>
        <v>2</v>
      </c>
      <c r="K636" s="17">
        <f t="shared" si="19"/>
        <v>2</v>
      </c>
    </row>
    <row r="637" spans="1:11" x14ac:dyDescent="0.25">
      <c r="A637" s="32" t="s">
        <v>609</v>
      </c>
      <c r="B637" s="31">
        <f>_xlfn.IFNA(VLOOKUP(A637,'Trend Strategy'!$A$1:$B$1000,2,FALSE),0)</f>
        <v>11557.06</v>
      </c>
      <c r="C637" s="31">
        <f>_xlfn.IFNA(VLOOKUP(A637,'ADX Strategy'!$A$2:$B$1000,2,FALSE),0)</f>
        <v>0</v>
      </c>
      <c r="D637" s="31">
        <f>_xlfn.IFNA(VLOOKUP(A637,'TXFN0002 Strategy'!$A$2:$B$1000,2,FALSE),0)</f>
        <v>0</v>
      </c>
      <c r="E637" s="66">
        <f>_xlfn.IFNA(VLOOKUP(A637,'TripleEMA Strategy'!$A$2:$B$1000,2,FALSE),0)</f>
        <v>-15930.26</v>
      </c>
      <c r="F637" s="66">
        <f>_xlfn.IFNA(VLOOKUP(A637,'TXFN0001 Strategy'!$A$1:$B$1000,2,FALSE),0)</f>
        <v>0</v>
      </c>
      <c r="G637" s="40">
        <f t="shared" si="18"/>
        <v>-874.6400000000001</v>
      </c>
      <c r="H637" s="2">
        <f>VLOOKUP($A637,級距!$A:$K,9,FALSE)</f>
        <v>3</v>
      </c>
      <c r="I637" s="2">
        <f>VLOOKUP($A637,級距!$A:$K,10,FALSE)</f>
        <v>1</v>
      </c>
      <c r="J637" s="2">
        <f>VLOOKUP($A637,級距!$A:$K,11,FALSE)</f>
        <v>2</v>
      </c>
      <c r="K637" s="17">
        <f t="shared" si="19"/>
        <v>2</v>
      </c>
    </row>
    <row r="638" spans="1:11" x14ac:dyDescent="0.25">
      <c r="A638" s="32" t="s">
        <v>610</v>
      </c>
      <c r="B638" s="31">
        <f>_xlfn.IFNA(VLOOKUP(A638,'Trend Strategy'!$A$1:$B$1000,2,FALSE),0)</f>
        <v>55766.78</v>
      </c>
      <c r="C638" s="31">
        <f>_xlfn.IFNA(VLOOKUP(A638,'ADX Strategy'!$A$2:$B$1000,2,FALSE),0)</f>
        <v>0</v>
      </c>
      <c r="D638" s="31">
        <f>_xlfn.IFNA(VLOOKUP(A638,'TXFN0002 Strategy'!$A$2:$B$1000,2,FALSE),0)</f>
        <v>0</v>
      </c>
      <c r="E638" s="66">
        <f>_xlfn.IFNA(VLOOKUP(A638,'TripleEMA Strategy'!$A$2:$B$1000,2,FALSE),0)</f>
        <v>98352.65</v>
      </c>
      <c r="F638" s="66">
        <f>_xlfn.IFNA(VLOOKUP(A638,'TXFN0001 Strategy'!$A$1:$B$1000,2,FALSE),0)</f>
        <v>-42840.45</v>
      </c>
      <c r="G638" s="40">
        <f t="shared" si="18"/>
        <v>22255.795999999998</v>
      </c>
      <c r="H638" s="2">
        <f>VLOOKUP($A638,級距!$A:$K,9,FALSE)</f>
        <v>7</v>
      </c>
      <c r="I638" s="2">
        <f>VLOOKUP($A638,級距!$A:$K,10,FALSE)</f>
        <v>3</v>
      </c>
      <c r="J638" s="2">
        <f>VLOOKUP($A638,級距!$A:$K,11,FALSE)</f>
        <v>1</v>
      </c>
      <c r="K638" s="17">
        <f t="shared" si="19"/>
        <v>1</v>
      </c>
    </row>
    <row r="639" spans="1:11" x14ac:dyDescent="0.25">
      <c r="A639" s="32" t="s">
        <v>611</v>
      </c>
      <c r="B639" s="31">
        <f>_xlfn.IFNA(VLOOKUP(A639,'Trend Strategy'!$A$1:$B$1000,2,FALSE),0)</f>
        <v>0</v>
      </c>
      <c r="C639" s="31">
        <f>_xlfn.IFNA(VLOOKUP(A639,'ADX Strategy'!$A$2:$B$1000,2,FALSE),0)</f>
        <v>35065.919999999998</v>
      </c>
      <c r="D639" s="31">
        <f>_xlfn.IFNA(VLOOKUP(A639,'TXFN0002 Strategy'!$A$2:$B$1000,2,FALSE),0)</f>
        <v>0</v>
      </c>
      <c r="E639" s="66">
        <f>_xlfn.IFNA(VLOOKUP(A639,'TripleEMA Strategy'!$A$2:$B$1000,2,FALSE),0)</f>
        <v>-5183.09</v>
      </c>
      <c r="F639" s="66">
        <f>_xlfn.IFNA(VLOOKUP(A639,'TXFN0001 Strategy'!$A$1:$B$1000,2,FALSE),0)</f>
        <v>56397.52</v>
      </c>
      <c r="G639" s="40">
        <f t="shared" si="18"/>
        <v>17256.07</v>
      </c>
      <c r="H639" s="2">
        <f>VLOOKUP($A639,級距!$A:$K,9,FALSE)</f>
        <v>6</v>
      </c>
      <c r="I639" s="2">
        <f>VLOOKUP($A639,級距!$A:$K,10,FALSE)</f>
        <v>5</v>
      </c>
      <c r="J639" s="2">
        <f>VLOOKUP($A639,級距!$A:$K,11,FALSE)</f>
        <v>1</v>
      </c>
      <c r="K639" s="17">
        <f t="shared" si="19"/>
        <v>1</v>
      </c>
    </row>
    <row r="640" spans="1:11" x14ac:dyDescent="0.25">
      <c r="A640" s="32" t="s">
        <v>612</v>
      </c>
      <c r="B640" s="31">
        <f>_xlfn.IFNA(VLOOKUP(A640,'Trend Strategy'!$A$1:$B$1000,2,FALSE),0)</f>
        <v>-50799.74</v>
      </c>
      <c r="C640" s="31">
        <f>_xlfn.IFNA(VLOOKUP(A640,'ADX Strategy'!$A$2:$B$1000,2,FALSE),0)</f>
        <v>0</v>
      </c>
      <c r="D640" s="31">
        <f>_xlfn.IFNA(VLOOKUP(A640,'TXFN0002 Strategy'!$A$2:$B$1000,2,FALSE),0)</f>
        <v>-32247.74</v>
      </c>
      <c r="E640" s="66">
        <f>_xlfn.IFNA(VLOOKUP(A640,'TripleEMA Strategy'!$A$2:$B$1000,2,FALSE),0)</f>
        <v>-113110.63</v>
      </c>
      <c r="F640" s="66">
        <f>_xlfn.IFNA(VLOOKUP(A640,'TXFN0001 Strategy'!$A$1:$B$1000,2,FALSE),0)</f>
        <v>0</v>
      </c>
      <c r="G640" s="40">
        <f t="shared" si="18"/>
        <v>-39231.621999999996</v>
      </c>
      <c r="H640" s="2">
        <f>VLOOKUP($A640,級距!$A:$K,9,FALSE)</f>
        <v>4</v>
      </c>
      <c r="I640" s="2">
        <f>VLOOKUP($A640,級距!$A:$K,10,FALSE)</f>
        <v>1</v>
      </c>
      <c r="J640" s="2">
        <f>VLOOKUP($A640,級距!$A:$K,11,FALSE)</f>
        <v>2</v>
      </c>
      <c r="K640" s="17">
        <f t="shared" si="19"/>
        <v>2</v>
      </c>
    </row>
    <row r="641" spans="1:11" x14ac:dyDescent="0.25">
      <c r="A641" s="32" t="s">
        <v>613</v>
      </c>
      <c r="B641" s="31">
        <f>_xlfn.IFNA(VLOOKUP(A641,'Trend Strategy'!$A$1:$B$1000,2,FALSE),0)</f>
        <v>0</v>
      </c>
      <c r="C641" s="31">
        <f>_xlfn.IFNA(VLOOKUP(A641,'ADX Strategy'!$A$2:$B$1000,2,FALSE),0)</f>
        <v>26666.93</v>
      </c>
      <c r="D641" s="31">
        <f>_xlfn.IFNA(VLOOKUP(A641,'TXFN0002 Strategy'!$A$2:$B$1000,2,FALSE),0)</f>
        <v>0</v>
      </c>
      <c r="E641" s="66">
        <f>_xlfn.IFNA(VLOOKUP(A641,'TripleEMA Strategy'!$A$2:$B$1000,2,FALSE),0)</f>
        <v>159814.25</v>
      </c>
      <c r="F641" s="66">
        <f>_xlfn.IFNA(VLOOKUP(A641,'TXFN0001 Strategy'!$A$1:$B$1000,2,FALSE),0)</f>
        <v>0</v>
      </c>
      <c r="G641" s="40">
        <f t="shared" si="18"/>
        <v>37296.235999999997</v>
      </c>
      <c r="H641" s="2">
        <f>VLOOKUP($A641,級距!$A:$K,9,FALSE)</f>
        <v>7</v>
      </c>
      <c r="I641" s="2">
        <f>VLOOKUP($A641,級距!$A:$K,10,FALSE)</f>
        <v>9</v>
      </c>
      <c r="J641" s="2">
        <f>VLOOKUP($A641,級距!$A:$K,11,FALSE)</f>
        <v>4</v>
      </c>
      <c r="K641" s="17">
        <f t="shared" si="19"/>
        <v>4</v>
      </c>
    </row>
    <row r="642" spans="1:11" x14ac:dyDescent="0.25">
      <c r="A642" s="32" t="s">
        <v>614</v>
      </c>
      <c r="B642" s="31">
        <f>_xlfn.IFNA(VLOOKUP(A642,'Trend Strategy'!$A$1:$B$1000,2,FALSE),0)</f>
        <v>-5612.91</v>
      </c>
      <c r="C642" s="31">
        <f>_xlfn.IFNA(VLOOKUP(A642,'ADX Strategy'!$A$2:$B$1000,2,FALSE),0)</f>
        <v>0</v>
      </c>
      <c r="D642" s="31">
        <f>_xlfn.IFNA(VLOOKUP(A642,'TXFN0002 Strategy'!$A$2:$B$1000,2,FALSE),0)</f>
        <v>0</v>
      </c>
      <c r="E642" s="66">
        <f>_xlfn.IFNA(VLOOKUP(A642,'TripleEMA Strategy'!$A$2:$B$1000,2,FALSE),0)</f>
        <v>54294</v>
      </c>
      <c r="F642" s="66">
        <f>_xlfn.IFNA(VLOOKUP(A642,'TXFN0001 Strategy'!$A$1:$B$1000,2,FALSE),0)</f>
        <v>-42817.79</v>
      </c>
      <c r="G642" s="40">
        <f t="shared" si="18"/>
        <v>1172.6599999999992</v>
      </c>
      <c r="H642" s="2">
        <f>VLOOKUP($A642,級距!$A:$K,9,FALSE)</f>
        <v>8</v>
      </c>
      <c r="I642" s="2">
        <f>VLOOKUP($A642,級距!$A:$K,10,FALSE)</f>
        <v>6</v>
      </c>
      <c r="J642" s="2">
        <f>VLOOKUP($A642,級距!$A:$K,11,FALSE)</f>
        <v>1</v>
      </c>
      <c r="K642" s="17">
        <f t="shared" si="19"/>
        <v>1</v>
      </c>
    </row>
    <row r="643" spans="1:11" x14ac:dyDescent="0.25">
      <c r="A643" s="32" t="s">
        <v>615</v>
      </c>
      <c r="B643" s="31">
        <f>_xlfn.IFNA(VLOOKUP(A643,'Trend Strategy'!$A$1:$B$1000,2,FALSE),0)</f>
        <v>0</v>
      </c>
      <c r="C643" s="31">
        <f>_xlfn.IFNA(VLOOKUP(A643,'ADX Strategy'!$A$2:$B$1000,2,FALSE),0)</f>
        <v>30305.52</v>
      </c>
      <c r="D643" s="31">
        <f>_xlfn.IFNA(VLOOKUP(A643,'TXFN0002 Strategy'!$A$2:$B$1000,2,FALSE),0)</f>
        <v>-15497.68</v>
      </c>
      <c r="E643" s="66">
        <f>_xlfn.IFNA(VLOOKUP(A643,'TripleEMA Strategy'!$A$2:$B$1000,2,FALSE),0)</f>
        <v>86427.12</v>
      </c>
      <c r="F643" s="66">
        <f>_xlfn.IFNA(VLOOKUP(A643,'TXFN0001 Strategy'!$A$1:$B$1000,2,FALSE),0)</f>
        <v>0</v>
      </c>
      <c r="G643" s="40">
        <f t="shared" si="18"/>
        <v>20246.991999999998</v>
      </c>
      <c r="H643" s="2">
        <f>VLOOKUP($A643,級距!$A:$K,9,FALSE)</f>
        <v>7</v>
      </c>
      <c r="I643" s="2">
        <f>VLOOKUP($A643,級距!$A:$K,10,FALSE)</f>
        <v>8</v>
      </c>
      <c r="J643" s="2">
        <f>VLOOKUP($A643,級距!$A:$K,11,FALSE)</f>
        <v>4</v>
      </c>
      <c r="K643" s="17">
        <f t="shared" si="19"/>
        <v>4</v>
      </c>
    </row>
    <row r="644" spans="1:11" x14ac:dyDescent="0.25">
      <c r="A644" s="32" t="s">
        <v>616</v>
      </c>
      <c r="B644" s="31">
        <f>_xlfn.IFNA(VLOOKUP(A644,'Trend Strategy'!$A$1:$B$1000,2,FALSE),0)</f>
        <v>-19547.04</v>
      </c>
      <c r="C644" s="31">
        <f>_xlfn.IFNA(VLOOKUP(A644,'ADX Strategy'!$A$2:$B$1000,2,FALSE),0)</f>
        <v>0</v>
      </c>
      <c r="D644" s="31">
        <f>_xlfn.IFNA(VLOOKUP(A644,'TXFN0002 Strategy'!$A$2:$B$1000,2,FALSE),0)</f>
        <v>-94467.7</v>
      </c>
      <c r="E644" s="66">
        <f>_xlfn.IFNA(VLOOKUP(A644,'TripleEMA Strategy'!$A$2:$B$1000,2,FALSE),0)</f>
        <v>32520.14</v>
      </c>
      <c r="F644" s="66">
        <f>_xlfn.IFNA(VLOOKUP(A644,'TXFN0001 Strategy'!$A$1:$B$1000,2,FALSE),0)</f>
        <v>0</v>
      </c>
      <c r="G644" s="40">
        <f t="shared" ref="G644:G707" si="20">AVERAGE(B644:F644)</f>
        <v>-16298.919999999998</v>
      </c>
      <c r="H644" s="2">
        <f>VLOOKUP($A644,級距!$A:$K,9,FALSE)</f>
        <v>8</v>
      </c>
      <c r="I644" s="2">
        <f>VLOOKUP($A644,級距!$A:$K,10,FALSE)</f>
        <v>4</v>
      </c>
      <c r="J644" s="2">
        <f>VLOOKUP($A644,級距!$A:$K,11,FALSE)</f>
        <v>1</v>
      </c>
      <c r="K644" s="17">
        <f t="shared" ref="K644:K707" si="21">_xlfn.IFNA(J644,0)</f>
        <v>1</v>
      </c>
    </row>
    <row r="645" spans="1:11" x14ac:dyDescent="0.25">
      <c r="A645" s="32" t="s">
        <v>617</v>
      </c>
      <c r="B645" s="31">
        <f>_xlfn.IFNA(VLOOKUP(A645,'Trend Strategy'!$A$1:$B$1000,2,FALSE),0)</f>
        <v>65473.53</v>
      </c>
      <c r="C645" s="31">
        <f>_xlfn.IFNA(VLOOKUP(A645,'ADX Strategy'!$A$2:$B$1000,2,FALSE),0)</f>
        <v>0</v>
      </c>
      <c r="D645" s="31">
        <f>_xlfn.IFNA(VLOOKUP(A645,'TXFN0002 Strategy'!$A$2:$B$1000,2,FALSE),0)</f>
        <v>11765.21</v>
      </c>
      <c r="E645" s="66">
        <f>_xlfn.IFNA(VLOOKUP(A645,'TripleEMA Strategy'!$A$2:$B$1000,2,FALSE),0)</f>
        <v>-102249.48</v>
      </c>
      <c r="F645" s="66">
        <f>_xlfn.IFNA(VLOOKUP(A645,'TXFN0001 Strategy'!$A$1:$B$1000,2,FALSE),0)</f>
        <v>-85852.37</v>
      </c>
      <c r="G645" s="40">
        <f t="shared" si="20"/>
        <v>-22172.621999999999</v>
      </c>
      <c r="H645" s="2">
        <f>VLOOKUP($A645,級距!$A:$K,9,FALSE)</f>
        <v>10</v>
      </c>
      <c r="I645" s="2">
        <f>VLOOKUP($A645,級距!$A:$K,10,FALSE)</f>
        <v>1</v>
      </c>
      <c r="J645" s="2">
        <f>VLOOKUP($A645,級距!$A:$K,11,FALSE)</f>
        <v>1</v>
      </c>
      <c r="K645" s="17">
        <f t="shared" si="21"/>
        <v>1</v>
      </c>
    </row>
    <row r="646" spans="1:11" x14ac:dyDescent="0.25">
      <c r="A646" s="32" t="s">
        <v>618</v>
      </c>
      <c r="B646" s="31">
        <f>_xlfn.IFNA(VLOOKUP(A646,'Trend Strategy'!$A$1:$B$1000,2,FALSE),0)</f>
        <v>179885.65</v>
      </c>
      <c r="C646" s="31">
        <f>_xlfn.IFNA(VLOOKUP(A646,'ADX Strategy'!$A$2:$B$1000,2,FALSE),0)</f>
        <v>-87737.14</v>
      </c>
      <c r="D646" s="31">
        <f>_xlfn.IFNA(VLOOKUP(A646,'TXFN0002 Strategy'!$A$2:$B$1000,2,FALSE),0)</f>
        <v>59776.15</v>
      </c>
      <c r="E646" s="66">
        <f>_xlfn.IFNA(VLOOKUP(A646,'TripleEMA Strategy'!$A$2:$B$1000,2,FALSE),0)</f>
        <v>0</v>
      </c>
      <c r="F646" s="66">
        <f>_xlfn.IFNA(VLOOKUP(A646,'TXFN0001 Strategy'!$A$1:$B$1000,2,FALSE),0)</f>
        <v>0</v>
      </c>
      <c r="G646" s="40">
        <f t="shared" si="20"/>
        <v>30384.932000000001</v>
      </c>
      <c r="H646" s="2">
        <f>VLOOKUP($A646,級距!$A:$K,9,FALSE)</f>
        <v>10</v>
      </c>
      <c r="I646" s="2">
        <f>VLOOKUP($A646,級距!$A:$K,10,FALSE)</f>
        <v>9</v>
      </c>
      <c r="J646" s="2">
        <f>VLOOKUP($A646,級距!$A:$K,11,FALSE)</f>
        <v>4</v>
      </c>
      <c r="K646" s="17">
        <f t="shared" si="21"/>
        <v>4</v>
      </c>
    </row>
    <row r="647" spans="1:11" x14ac:dyDescent="0.25">
      <c r="A647" s="32" t="s">
        <v>619</v>
      </c>
      <c r="B647" s="31">
        <f>_xlfn.IFNA(VLOOKUP(A647,'Trend Strategy'!$A$1:$B$1000,2,FALSE),0)</f>
        <v>58866.400000000001</v>
      </c>
      <c r="C647" s="31">
        <f>_xlfn.IFNA(VLOOKUP(A647,'ADX Strategy'!$A$2:$B$1000,2,FALSE),0)</f>
        <v>0</v>
      </c>
      <c r="D647" s="31">
        <f>_xlfn.IFNA(VLOOKUP(A647,'TXFN0002 Strategy'!$A$2:$B$1000,2,FALSE),0)</f>
        <v>-19020.099999999999</v>
      </c>
      <c r="E647" s="66">
        <f>_xlfn.IFNA(VLOOKUP(A647,'TripleEMA Strategy'!$A$2:$B$1000,2,FALSE),0)</f>
        <v>46952.44</v>
      </c>
      <c r="F647" s="66">
        <f>_xlfn.IFNA(VLOOKUP(A647,'TXFN0001 Strategy'!$A$1:$B$1000,2,FALSE),0)</f>
        <v>0</v>
      </c>
      <c r="G647" s="40">
        <f t="shared" si="20"/>
        <v>17359.748</v>
      </c>
      <c r="H647" s="2">
        <f>VLOOKUP($A647,級距!$A:$K,9,FALSE)</f>
        <v>7</v>
      </c>
      <c r="I647" s="2">
        <f>VLOOKUP($A647,級距!$A:$K,10,FALSE)</f>
        <v>3</v>
      </c>
      <c r="J647" s="2">
        <f>VLOOKUP($A647,級距!$A:$K,11,FALSE)</f>
        <v>1</v>
      </c>
      <c r="K647" s="17">
        <f t="shared" si="21"/>
        <v>1</v>
      </c>
    </row>
    <row r="648" spans="1:11" x14ac:dyDescent="0.25">
      <c r="A648" s="32" t="s">
        <v>620</v>
      </c>
      <c r="B648" s="31">
        <f>_xlfn.IFNA(VLOOKUP(A648,'Trend Strategy'!$A$1:$B$1000,2,FALSE),0)</f>
        <v>-33951.839999999997</v>
      </c>
      <c r="C648" s="31">
        <f>_xlfn.IFNA(VLOOKUP(A648,'ADX Strategy'!$A$2:$B$1000,2,FALSE),0)</f>
        <v>29444.45</v>
      </c>
      <c r="D648" s="31">
        <f>_xlfn.IFNA(VLOOKUP(A648,'TXFN0002 Strategy'!$A$2:$B$1000,2,FALSE),0)</f>
        <v>23935.29</v>
      </c>
      <c r="E648" s="66">
        <f>_xlfn.IFNA(VLOOKUP(A648,'TripleEMA Strategy'!$A$2:$B$1000,2,FALSE),0)</f>
        <v>-124972.82</v>
      </c>
      <c r="F648" s="66">
        <f>_xlfn.IFNA(VLOOKUP(A648,'TXFN0001 Strategy'!$A$1:$B$1000,2,FALSE),0)</f>
        <v>-84141.63</v>
      </c>
      <c r="G648" s="40">
        <f t="shared" si="20"/>
        <v>-37937.31</v>
      </c>
      <c r="H648" s="2">
        <f>VLOOKUP($A648,級距!$A:$K,9,FALSE)</f>
        <v>8</v>
      </c>
      <c r="I648" s="2">
        <f>VLOOKUP($A648,級距!$A:$K,10,FALSE)</f>
        <v>6</v>
      </c>
      <c r="J648" s="2">
        <f>VLOOKUP($A648,級距!$A:$K,11,FALSE)</f>
        <v>1</v>
      </c>
      <c r="K648" s="17">
        <f t="shared" si="21"/>
        <v>1</v>
      </c>
    </row>
    <row r="649" spans="1:11" x14ac:dyDescent="0.25">
      <c r="A649" s="32" t="s">
        <v>621</v>
      </c>
      <c r="B649" s="31">
        <f>_xlfn.IFNA(VLOOKUP(A649,'Trend Strategy'!$A$1:$B$1000,2,FALSE),0)</f>
        <v>19356.740000000002</v>
      </c>
      <c r="C649" s="31">
        <f>_xlfn.IFNA(VLOOKUP(A649,'ADX Strategy'!$A$2:$B$1000,2,FALSE),0)</f>
        <v>0</v>
      </c>
      <c r="D649" s="31">
        <f>_xlfn.IFNA(VLOOKUP(A649,'TXFN0002 Strategy'!$A$2:$B$1000,2,FALSE),0)</f>
        <v>58609.32</v>
      </c>
      <c r="E649" s="66">
        <f>_xlfn.IFNA(VLOOKUP(A649,'TripleEMA Strategy'!$A$2:$B$1000,2,FALSE),0)</f>
        <v>230544.62</v>
      </c>
      <c r="F649" s="66">
        <f>_xlfn.IFNA(VLOOKUP(A649,'TXFN0001 Strategy'!$A$1:$B$1000,2,FALSE),0)</f>
        <v>75594.740000000005</v>
      </c>
      <c r="G649" s="40">
        <f t="shared" si="20"/>
        <v>76821.084000000003</v>
      </c>
      <c r="H649" s="2">
        <f>VLOOKUP($A649,級距!$A:$K,9,FALSE)</f>
        <v>8</v>
      </c>
      <c r="I649" s="2">
        <f>VLOOKUP($A649,級距!$A:$K,10,FALSE)</f>
        <v>10</v>
      </c>
      <c r="J649" s="2">
        <f>VLOOKUP($A649,級距!$A:$K,11,FALSE)</f>
        <v>4</v>
      </c>
      <c r="K649" s="17">
        <f t="shared" si="21"/>
        <v>4</v>
      </c>
    </row>
    <row r="650" spans="1:11" x14ac:dyDescent="0.25">
      <c r="A650" s="32" t="s">
        <v>622</v>
      </c>
      <c r="B650" s="31">
        <f>_xlfn.IFNA(VLOOKUP(A650,'Trend Strategy'!$A$1:$B$1000,2,FALSE),0)</f>
        <v>-10769.66</v>
      </c>
      <c r="C650" s="31">
        <f>_xlfn.IFNA(VLOOKUP(A650,'ADX Strategy'!$A$2:$B$1000,2,FALSE),0)</f>
        <v>0</v>
      </c>
      <c r="D650" s="31">
        <f>_xlfn.IFNA(VLOOKUP(A650,'TXFN0002 Strategy'!$A$2:$B$1000,2,FALSE),0)</f>
        <v>-36668.980000000003</v>
      </c>
      <c r="E650" s="66">
        <f>_xlfn.IFNA(VLOOKUP(A650,'TripleEMA Strategy'!$A$2:$B$1000,2,FALSE),0)</f>
        <v>-38809.68</v>
      </c>
      <c r="F650" s="66">
        <f>_xlfn.IFNA(VLOOKUP(A650,'TXFN0001 Strategy'!$A$1:$B$1000,2,FALSE),0)</f>
        <v>71189.95</v>
      </c>
      <c r="G650" s="40">
        <f t="shared" si="20"/>
        <v>-3011.6740000000018</v>
      </c>
      <c r="H650" s="2">
        <f>VLOOKUP($A650,級距!$A:$K,9,FALSE)</f>
        <v>8</v>
      </c>
      <c r="I650" s="2">
        <f>VLOOKUP($A650,級距!$A:$K,10,FALSE)</f>
        <v>7</v>
      </c>
      <c r="J650" s="2">
        <f>VLOOKUP($A650,級距!$A:$K,11,FALSE)</f>
        <v>4</v>
      </c>
      <c r="K650" s="17">
        <f t="shared" si="21"/>
        <v>4</v>
      </c>
    </row>
    <row r="651" spans="1:11" x14ac:dyDescent="0.25">
      <c r="A651" s="32" t="s">
        <v>623</v>
      </c>
      <c r="B651" s="31">
        <f>_xlfn.IFNA(VLOOKUP(A651,'Trend Strategy'!$A$1:$B$1000,2,FALSE),0)</f>
        <v>94168.37</v>
      </c>
      <c r="C651" s="31">
        <f>_xlfn.IFNA(VLOOKUP(A651,'ADX Strategy'!$A$2:$B$1000,2,FALSE),0)</f>
        <v>0</v>
      </c>
      <c r="D651" s="31">
        <f>_xlfn.IFNA(VLOOKUP(A651,'TXFN0002 Strategy'!$A$2:$B$1000,2,FALSE),0)</f>
        <v>-96380.28</v>
      </c>
      <c r="E651" s="66">
        <f>_xlfn.IFNA(VLOOKUP(A651,'TripleEMA Strategy'!$A$2:$B$1000,2,FALSE),0)</f>
        <v>0</v>
      </c>
      <c r="F651" s="66">
        <f>_xlfn.IFNA(VLOOKUP(A651,'TXFN0001 Strategy'!$A$1:$B$1000,2,FALSE),0)</f>
        <v>0</v>
      </c>
      <c r="G651" s="40">
        <f t="shared" si="20"/>
        <v>-442.38200000000069</v>
      </c>
      <c r="H651" s="2">
        <f>VLOOKUP($A651,級距!$A:$K,9,FALSE)</f>
        <v>10</v>
      </c>
      <c r="I651" s="2">
        <f>VLOOKUP($A651,級距!$A:$K,10,FALSE)</f>
        <v>1</v>
      </c>
      <c r="J651" s="2">
        <f>VLOOKUP($A651,級距!$A:$K,11,FALSE)</f>
        <v>1</v>
      </c>
      <c r="K651" s="17">
        <f t="shared" si="21"/>
        <v>1</v>
      </c>
    </row>
    <row r="652" spans="1:11" x14ac:dyDescent="0.25">
      <c r="A652" s="32" t="s">
        <v>624</v>
      </c>
      <c r="B652" s="31">
        <f>_xlfn.IFNA(VLOOKUP(A652,'Trend Strategy'!$A$1:$B$1000,2,FALSE),0)</f>
        <v>-5459.71</v>
      </c>
      <c r="C652" s="31">
        <f>_xlfn.IFNA(VLOOKUP(A652,'ADX Strategy'!$A$2:$B$1000,2,FALSE),0)</f>
        <v>0</v>
      </c>
      <c r="D652" s="31">
        <f>_xlfn.IFNA(VLOOKUP(A652,'TXFN0002 Strategy'!$A$2:$B$1000,2,FALSE),0)</f>
        <v>-60062.45</v>
      </c>
      <c r="E652" s="66">
        <f>_xlfn.IFNA(VLOOKUP(A652,'TripleEMA Strategy'!$A$2:$B$1000,2,FALSE),0)</f>
        <v>0</v>
      </c>
      <c r="F652" s="66">
        <f>_xlfn.IFNA(VLOOKUP(A652,'TXFN0001 Strategy'!$A$1:$B$1000,2,FALSE),0)</f>
        <v>0</v>
      </c>
      <c r="G652" s="40">
        <f t="shared" si="20"/>
        <v>-13104.431999999999</v>
      </c>
      <c r="H652" s="2">
        <f>VLOOKUP($A652,級距!$A:$K,9,FALSE)</f>
        <v>6</v>
      </c>
      <c r="I652" s="2">
        <f>VLOOKUP($A652,級距!$A:$K,10,FALSE)</f>
        <v>7</v>
      </c>
      <c r="J652" s="2">
        <f>VLOOKUP($A652,級距!$A:$K,11,FALSE)</f>
        <v>4</v>
      </c>
      <c r="K652" s="17">
        <f t="shared" si="21"/>
        <v>4</v>
      </c>
    </row>
    <row r="653" spans="1:11" x14ac:dyDescent="0.25">
      <c r="A653" s="32" t="s">
        <v>625</v>
      </c>
      <c r="B653" s="31">
        <f>_xlfn.IFNA(VLOOKUP(A653,'Trend Strategy'!$A$1:$B$1000,2,FALSE),0)</f>
        <v>1265.06</v>
      </c>
      <c r="C653" s="31">
        <f>_xlfn.IFNA(VLOOKUP(A653,'ADX Strategy'!$A$2:$B$1000,2,FALSE),0)</f>
        <v>33947.14</v>
      </c>
      <c r="D653" s="31">
        <f>_xlfn.IFNA(VLOOKUP(A653,'TXFN0002 Strategy'!$A$2:$B$1000,2,FALSE),0)</f>
        <v>-51494.71</v>
      </c>
      <c r="E653" s="66">
        <f>_xlfn.IFNA(VLOOKUP(A653,'TripleEMA Strategy'!$A$2:$B$1000,2,FALSE),0)</f>
        <v>-39254.74</v>
      </c>
      <c r="F653" s="66">
        <f>_xlfn.IFNA(VLOOKUP(A653,'TXFN0001 Strategy'!$A$1:$B$1000,2,FALSE),0)</f>
        <v>0</v>
      </c>
      <c r="G653" s="40">
        <f t="shared" si="20"/>
        <v>-11107.45</v>
      </c>
      <c r="H653" s="2">
        <f>VLOOKUP($A653,級距!$A:$K,9,FALSE)</f>
        <v>6</v>
      </c>
      <c r="I653" s="2">
        <f>VLOOKUP($A653,級距!$A:$K,10,FALSE)</f>
        <v>4</v>
      </c>
      <c r="J653" s="2">
        <f>VLOOKUP($A653,級距!$A:$K,11,FALSE)</f>
        <v>1</v>
      </c>
      <c r="K653" s="17">
        <f t="shared" si="21"/>
        <v>1</v>
      </c>
    </row>
    <row r="654" spans="1:11" x14ac:dyDescent="0.25">
      <c r="A654" s="32" t="s">
        <v>626</v>
      </c>
      <c r="B654" s="31">
        <f>_xlfn.IFNA(VLOOKUP(A654,'Trend Strategy'!$A$1:$B$1000,2,FALSE),0)</f>
        <v>0</v>
      </c>
      <c r="C654" s="31">
        <f>_xlfn.IFNA(VLOOKUP(A654,'ADX Strategy'!$A$2:$B$1000,2,FALSE),0)</f>
        <v>0</v>
      </c>
      <c r="D654" s="31">
        <f>_xlfn.IFNA(VLOOKUP(A654,'TXFN0002 Strategy'!$A$2:$B$1000,2,FALSE),0)</f>
        <v>-94497.79</v>
      </c>
      <c r="E654" s="66">
        <f>_xlfn.IFNA(VLOOKUP(A654,'TripleEMA Strategy'!$A$2:$B$1000,2,FALSE),0)</f>
        <v>-37824.19</v>
      </c>
      <c r="F654" s="66">
        <f>_xlfn.IFNA(VLOOKUP(A654,'TXFN0001 Strategy'!$A$1:$B$1000,2,FALSE),0)</f>
        <v>157863.88</v>
      </c>
      <c r="G654" s="40">
        <f t="shared" si="20"/>
        <v>5108.3800000000047</v>
      </c>
      <c r="H654" s="2">
        <f>VLOOKUP($A654,級距!$A:$K,9,FALSE)</f>
        <v>9</v>
      </c>
      <c r="I654" s="2">
        <f>VLOOKUP($A654,級距!$A:$K,10,FALSE)</f>
        <v>6</v>
      </c>
      <c r="J654" s="2">
        <f>VLOOKUP($A654,級距!$A:$K,11,FALSE)</f>
        <v>1</v>
      </c>
      <c r="K654" s="17">
        <f t="shared" si="21"/>
        <v>1</v>
      </c>
    </row>
    <row r="655" spans="1:11" x14ac:dyDescent="0.25">
      <c r="A655" s="32" t="s">
        <v>627</v>
      </c>
      <c r="B655" s="31">
        <f>_xlfn.IFNA(VLOOKUP(A655,'Trend Strategy'!$A$1:$B$1000,2,FALSE),0)</f>
        <v>0</v>
      </c>
      <c r="C655" s="31">
        <f>_xlfn.IFNA(VLOOKUP(A655,'ADX Strategy'!$A$2:$B$1000,2,FALSE),0)</f>
        <v>0</v>
      </c>
      <c r="D655" s="31">
        <f>_xlfn.IFNA(VLOOKUP(A655,'TXFN0002 Strategy'!$A$2:$B$1000,2,FALSE),0)</f>
        <v>0</v>
      </c>
      <c r="E655" s="66">
        <f>_xlfn.IFNA(VLOOKUP(A655,'TripleEMA Strategy'!$A$2:$B$1000,2,FALSE),0)</f>
        <v>-15358.99</v>
      </c>
      <c r="F655" s="66">
        <f>_xlfn.IFNA(VLOOKUP(A655,'TXFN0001 Strategy'!$A$1:$B$1000,2,FALSE),0)</f>
        <v>0</v>
      </c>
      <c r="G655" s="40">
        <f t="shared" si="20"/>
        <v>-3071.7979999999998</v>
      </c>
      <c r="H655" s="2">
        <f>VLOOKUP($A655,級距!$A:$K,9,FALSE)</f>
        <v>4</v>
      </c>
      <c r="I655" s="2">
        <f>VLOOKUP($A655,級距!$A:$K,10,FALSE)</f>
        <v>1</v>
      </c>
      <c r="J655" s="2">
        <f>VLOOKUP($A655,級距!$A:$K,11,FALSE)</f>
        <v>2</v>
      </c>
      <c r="K655" s="17">
        <f t="shared" si="21"/>
        <v>2</v>
      </c>
    </row>
    <row r="656" spans="1:11" x14ac:dyDescent="0.25">
      <c r="A656" s="32" t="s">
        <v>628</v>
      </c>
      <c r="B656" s="31">
        <f>_xlfn.IFNA(VLOOKUP(A656,'Trend Strategy'!$A$1:$B$1000,2,FALSE),0)</f>
        <v>-38931.550000000003</v>
      </c>
      <c r="C656" s="31">
        <f>_xlfn.IFNA(VLOOKUP(A656,'ADX Strategy'!$A$2:$B$1000,2,FALSE),0)</f>
        <v>39457.18</v>
      </c>
      <c r="D656" s="31">
        <f>_xlfn.IFNA(VLOOKUP(A656,'TXFN0002 Strategy'!$A$2:$B$1000,2,FALSE),0)</f>
        <v>38490.89</v>
      </c>
      <c r="E656" s="66">
        <f>_xlfn.IFNA(VLOOKUP(A656,'TripleEMA Strategy'!$A$2:$B$1000,2,FALSE),0)</f>
        <v>-102389.88</v>
      </c>
      <c r="F656" s="66">
        <f>_xlfn.IFNA(VLOOKUP(A656,'TXFN0001 Strategy'!$A$1:$B$1000,2,FALSE),0)</f>
        <v>0</v>
      </c>
      <c r="G656" s="40">
        <f t="shared" si="20"/>
        <v>-12674.672000000002</v>
      </c>
      <c r="H656" s="2">
        <f>VLOOKUP($A656,級距!$A:$K,9,FALSE)</f>
        <v>9</v>
      </c>
      <c r="I656" s="2">
        <f>VLOOKUP($A656,級距!$A:$K,10,FALSE)</f>
        <v>8</v>
      </c>
      <c r="J656" s="2">
        <f>VLOOKUP($A656,級距!$A:$K,11,FALSE)</f>
        <v>4</v>
      </c>
      <c r="K656" s="17">
        <f t="shared" si="21"/>
        <v>4</v>
      </c>
    </row>
    <row r="657" spans="1:11" x14ac:dyDescent="0.25">
      <c r="A657" s="32" t="s">
        <v>629</v>
      </c>
      <c r="B657" s="31">
        <f>_xlfn.IFNA(VLOOKUP(A657,'Trend Strategy'!$A$1:$B$1000,2,FALSE),0)</f>
        <v>0</v>
      </c>
      <c r="C657" s="31">
        <f>_xlfn.IFNA(VLOOKUP(A657,'ADX Strategy'!$A$2:$B$1000,2,FALSE),0)</f>
        <v>0</v>
      </c>
      <c r="D657" s="31">
        <f>_xlfn.IFNA(VLOOKUP(A657,'TXFN0002 Strategy'!$A$2:$B$1000,2,FALSE),0)</f>
        <v>0</v>
      </c>
      <c r="E657" s="66">
        <f>_xlfn.IFNA(VLOOKUP(A657,'TripleEMA Strategy'!$A$2:$B$1000,2,FALSE),0)</f>
        <v>18808.25</v>
      </c>
      <c r="F657" s="66">
        <f>_xlfn.IFNA(VLOOKUP(A657,'TXFN0001 Strategy'!$A$1:$B$1000,2,FALSE),0)</f>
        <v>-10156.780000000001</v>
      </c>
      <c r="G657" s="40">
        <f t="shared" si="20"/>
        <v>1730.2939999999999</v>
      </c>
      <c r="H657" s="2">
        <f>VLOOKUP($A657,級距!$A:$K,9,FALSE)</f>
        <v>5</v>
      </c>
      <c r="I657" s="2">
        <f>VLOOKUP($A657,級距!$A:$K,10,FALSE)</f>
        <v>1</v>
      </c>
      <c r="J657" s="2">
        <f>VLOOKUP($A657,級距!$A:$K,11,FALSE)</f>
        <v>2</v>
      </c>
      <c r="K657" s="17">
        <f t="shared" si="21"/>
        <v>2</v>
      </c>
    </row>
    <row r="658" spans="1:11" x14ac:dyDescent="0.25">
      <c r="A658" s="32" t="s">
        <v>630</v>
      </c>
      <c r="B658" s="31">
        <f>_xlfn.IFNA(VLOOKUP(A658,'Trend Strategy'!$A$1:$B$1000,2,FALSE),0)</f>
        <v>82283.58</v>
      </c>
      <c r="C658" s="31">
        <f>_xlfn.IFNA(VLOOKUP(A658,'ADX Strategy'!$A$2:$B$1000,2,FALSE),0)</f>
        <v>211795.69</v>
      </c>
      <c r="D658" s="31">
        <f>_xlfn.IFNA(VLOOKUP(A658,'TXFN0002 Strategy'!$A$2:$B$1000,2,FALSE),0)</f>
        <v>0</v>
      </c>
      <c r="E658" s="66">
        <f>_xlfn.IFNA(VLOOKUP(A658,'TripleEMA Strategy'!$A$2:$B$1000,2,FALSE),0)</f>
        <v>237707.95</v>
      </c>
      <c r="F658" s="66">
        <f>_xlfn.IFNA(VLOOKUP(A658,'TXFN0001 Strategy'!$A$1:$B$1000,2,FALSE),0)</f>
        <v>0</v>
      </c>
      <c r="G658" s="40">
        <f t="shared" si="20"/>
        <v>106357.44399999999</v>
      </c>
      <c r="H658" s="2">
        <f>VLOOKUP($A658,級距!$A:$K,9,FALSE)</f>
        <v>8</v>
      </c>
      <c r="I658" s="2">
        <f>VLOOKUP($A658,級距!$A:$K,10,FALSE)</f>
        <v>8</v>
      </c>
      <c r="J658" s="2">
        <f>VLOOKUP($A658,級距!$A:$K,11,FALSE)</f>
        <v>4</v>
      </c>
      <c r="K658" s="17">
        <f t="shared" si="21"/>
        <v>4</v>
      </c>
    </row>
    <row r="659" spans="1:11" x14ac:dyDescent="0.25">
      <c r="A659" s="32" t="s">
        <v>631</v>
      </c>
      <c r="B659" s="31">
        <f>_xlfn.IFNA(VLOOKUP(A659,'Trend Strategy'!$A$1:$B$1000,2,FALSE),0)</f>
        <v>45052.43</v>
      </c>
      <c r="C659" s="31">
        <f>_xlfn.IFNA(VLOOKUP(A659,'ADX Strategy'!$A$2:$B$1000,2,FALSE),0)</f>
        <v>0</v>
      </c>
      <c r="D659" s="31">
        <f>_xlfn.IFNA(VLOOKUP(A659,'TXFN0002 Strategy'!$A$2:$B$1000,2,FALSE),0)</f>
        <v>56379.99</v>
      </c>
      <c r="E659" s="66">
        <f>_xlfn.IFNA(VLOOKUP(A659,'TripleEMA Strategy'!$A$2:$B$1000,2,FALSE),0)</f>
        <v>-54354.74</v>
      </c>
      <c r="F659" s="66">
        <f>_xlfn.IFNA(VLOOKUP(A659,'TXFN0001 Strategy'!$A$1:$B$1000,2,FALSE),0)</f>
        <v>-42874.82</v>
      </c>
      <c r="G659" s="40">
        <f t="shared" si="20"/>
        <v>840.57200000000012</v>
      </c>
      <c r="H659" s="2">
        <f>VLOOKUP($A659,級距!$A:$K,9,FALSE)</f>
        <v>8</v>
      </c>
      <c r="I659" s="2">
        <f>VLOOKUP($A659,級距!$A:$K,10,FALSE)</f>
        <v>5</v>
      </c>
      <c r="J659" s="2">
        <f>VLOOKUP($A659,級距!$A:$K,11,FALSE)</f>
        <v>1</v>
      </c>
      <c r="K659" s="17">
        <f t="shared" si="21"/>
        <v>1</v>
      </c>
    </row>
    <row r="660" spans="1:11" x14ac:dyDescent="0.25">
      <c r="A660" s="32" t="s">
        <v>632</v>
      </c>
      <c r="B660" s="31">
        <f>_xlfn.IFNA(VLOOKUP(A660,'Trend Strategy'!$A$1:$B$1000,2,FALSE),0)</f>
        <v>0</v>
      </c>
      <c r="C660" s="31">
        <f>_xlfn.IFNA(VLOOKUP(A660,'ADX Strategy'!$A$2:$B$1000,2,FALSE),0)</f>
        <v>0</v>
      </c>
      <c r="D660" s="31">
        <f>_xlfn.IFNA(VLOOKUP(A660,'TXFN0002 Strategy'!$A$2:$B$1000,2,FALSE),0)</f>
        <v>-98063.59</v>
      </c>
      <c r="E660" s="66">
        <f>_xlfn.IFNA(VLOOKUP(A660,'TripleEMA Strategy'!$A$2:$B$1000,2,FALSE),0)</f>
        <v>-112844.64</v>
      </c>
      <c r="F660" s="66">
        <f>_xlfn.IFNA(VLOOKUP(A660,'TXFN0001 Strategy'!$A$1:$B$1000,2,FALSE),0)</f>
        <v>-41441.54</v>
      </c>
      <c r="G660" s="40">
        <f t="shared" si="20"/>
        <v>-50469.953999999998</v>
      </c>
      <c r="H660" s="2">
        <f>VLOOKUP($A660,級距!$A:$K,9,FALSE)</f>
        <v>10</v>
      </c>
      <c r="I660" s="2">
        <f>VLOOKUP($A660,級距!$A:$K,10,FALSE)</f>
        <v>4</v>
      </c>
      <c r="J660" s="2">
        <f>VLOOKUP($A660,級距!$A:$K,11,FALSE)</f>
        <v>1</v>
      </c>
      <c r="K660" s="17">
        <f t="shared" si="21"/>
        <v>1</v>
      </c>
    </row>
    <row r="661" spans="1:11" x14ac:dyDescent="0.25">
      <c r="A661" s="32" t="s">
        <v>633</v>
      </c>
      <c r="B661" s="31">
        <f>_xlfn.IFNA(VLOOKUP(A661,'Trend Strategy'!$A$1:$B$1000,2,FALSE),0)</f>
        <v>-58149.98</v>
      </c>
      <c r="C661" s="31">
        <f>_xlfn.IFNA(VLOOKUP(A661,'ADX Strategy'!$A$2:$B$1000,2,FALSE),0)</f>
        <v>0</v>
      </c>
      <c r="D661" s="31">
        <f>_xlfn.IFNA(VLOOKUP(A661,'TXFN0002 Strategy'!$A$2:$B$1000,2,FALSE),0)</f>
        <v>783.19</v>
      </c>
      <c r="E661" s="66">
        <f>_xlfn.IFNA(VLOOKUP(A661,'TripleEMA Strategy'!$A$2:$B$1000,2,FALSE),0)</f>
        <v>25336.01</v>
      </c>
      <c r="F661" s="66">
        <f>_xlfn.IFNA(VLOOKUP(A661,'TXFN0001 Strategy'!$A$1:$B$1000,2,FALSE),0)</f>
        <v>0</v>
      </c>
      <c r="G661" s="40">
        <f t="shared" si="20"/>
        <v>-6406.1560000000009</v>
      </c>
      <c r="H661" s="2">
        <f>VLOOKUP($A661,級距!$A:$K,9,FALSE)</f>
        <v>3</v>
      </c>
      <c r="I661" s="2">
        <f>VLOOKUP($A661,級距!$A:$K,10,FALSE)</f>
        <v>9</v>
      </c>
      <c r="J661" s="2">
        <f>VLOOKUP($A661,級距!$A:$K,11,FALSE)</f>
        <v>3</v>
      </c>
      <c r="K661" s="17">
        <f t="shared" si="21"/>
        <v>3</v>
      </c>
    </row>
    <row r="662" spans="1:11" x14ac:dyDescent="0.25">
      <c r="A662" s="32" t="s">
        <v>634</v>
      </c>
      <c r="B662" s="31">
        <f>_xlfn.IFNA(VLOOKUP(A662,'Trend Strategy'!$A$1:$B$1000,2,FALSE),0)</f>
        <v>24294.66</v>
      </c>
      <c r="C662" s="31">
        <f>_xlfn.IFNA(VLOOKUP(A662,'ADX Strategy'!$A$2:$B$1000,2,FALSE),0)</f>
        <v>69284.83</v>
      </c>
      <c r="D662" s="31">
        <f>_xlfn.IFNA(VLOOKUP(A662,'TXFN0002 Strategy'!$A$2:$B$1000,2,FALSE),0)</f>
        <v>32601.62</v>
      </c>
      <c r="E662" s="66">
        <f>_xlfn.IFNA(VLOOKUP(A662,'TripleEMA Strategy'!$A$2:$B$1000,2,FALSE),0)</f>
        <v>217932.07</v>
      </c>
      <c r="F662" s="66">
        <f>_xlfn.IFNA(VLOOKUP(A662,'TXFN0001 Strategy'!$A$1:$B$1000,2,FALSE),0)</f>
        <v>62861.69</v>
      </c>
      <c r="G662" s="40">
        <f t="shared" si="20"/>
        <v>81394.974000000002</v>
      </c>
      <c r="H662" s="2">
        <f>VLOOKUP($A662,級距!$A:$K,9,FALSE)</f>
        <v>5</v>
      </c>
      <c r="I662" s="2">
        <f>VLOOKUP($A662,級距!$A:$K,10,FALSE)</f>
        <v>8</v>
      </c>
      <c r="J662" s="2">
        <f>VLOOKUP($A662,級距!$A:$K,11,FALSE)</f>
        <v>3</v>
      </c>
      <c r="K662" s="17">
        <f t="shared" si="21"/>
        <v>3</v>
      </c>
    </row>
    <row r="663" spans="1:11" x14ac:dyDescent="0.25">
      <c r="A663" s="32" t="s">
        <v>635</v>
      </c>
      <c r="B663" s="31">
        <f>_xlfn.IFNA(VLOOKUP(A663,'Trend Strategy'!$A$1:$B$1000,2,FALSE),0)</f>
        <v>-37039.01</v>
      </c>
      <c r="C663" s="31">
        <f>_xlfn.IFNA(VLOOKUP(A663,'ADX Strategy'!$A$2:$B$1000,2,FALSE),0)</f>
        <v>-9383.18</v>
      </c>
      <c r="D663" s="31">
        <f>_xlfn.IFNA(VLOOKUP(A663,'TXFN0002 Strategy'!$A$2:$B$1000,2,FALSE),0)</f>
        <v>-97699.11</v>
      </c>
      <c r="E663" s="66">
        <f>_xlfn.IFNA(VLOOKUP(A663,'TripleEMA Strategy'!$A$2:$B$1000,2,FALSE),0)</f>
        <v>-17783.900000000001</v>
      </c>
      <c r="F663" s="66">
        <f>_xlfn.IFNA(VLOOKUP(A663,'TXFN0001 Strategy'!$A$1:$B$1000,2,FALSE),0)</f>
        <v>69673.490000000005</v>
      </c>
      <c r="G663" s="40">
        <f t="shared" si="20"/>
        <v>-18446.341999999997</v>
      </c>
      <c r="H663" s="2">
        <f>VLOOKUP($A663,級距!$A:$K,9,FALSE)</f>
        <v>6</v>
      </c>
      <c r="I663" s="2">
        <f>VLOOKUP($A663,級距!$A:$K,10,FALSE)</f>
        <v>2</v>
      </c>
      <c r="J663" s="2">
        <f>VLOOKUP($A663,級距!$A:$K,11,FALSE)</f>
        <v>1</v>
      </c>
      <c r="K663" s="17">
        <f t="shared" si="21"/>
        <v>1</v>
      </c>
    </row>
    <row r="664" spans="1:11" x14ac:dyDescent="0.25">
      <c r="A664" s="32" t="s">
        <v>636</v>
      </c>
      <c r="B664" s="31">
        <f>_xlfn.IFNA(VLOOKUP(A664,'Trend Strategy'!$A$1:$B$1000,2,FALSE),0)</f>
        <v>-121567.57</v>
      </c>
      <c r="C664" s="31">
        <f>_xlfn.IFNA(VLOOKUP(A664,'ADX Strategy'!$A$2:$B$1000,2,FALSE),0)</f>
        <v>-20792.330000000002</v>
      </c>
      <c r="D664" s="31">
        <f>_xlfn.IFNA(VLOOKUP(A664,'TXFN0002 Strategy'!$A$2:$B$1000,2,FALSE),0)</f>
        <v>-26687.59</v>
      </c>
      <c r="E664" s="66">
        <f>_xlfn.IFNA(VLOOKUP(A664,'TripleEMA Strategy'!$A$2:$B$1000,2,FALSE),0)</f>
        <v>-21996.79</v>
      </c>
      <c r="F664" s="66">
        <f>_xlfn.IFNA(VLOOKUP(A664,'TXFN0001 Strategy'!$A$1:$B$1000,2,FALSE),0)</f>
        <v>0</v>
      </c>
      <c r="G664" s="40">
        <f t="shared" si="20"/>
        <v>-38208.856000000007</v>
      </c>
      <c r="H664" s="2">
        <f>VLOOKUP($A664,級距!$A:$K,9,FALSE)</f>
        <v>9</v>
      </c>
      <c r="I664" s="2">
        <f>VLOOKUP($A664,級距!$A:$K,10,FALSE)</f>
        <v>7</v>
      </c>
      <c r="J664" s="2">
        <f>VLOOKUP($A664,級距!$A:$K,11,FALSE)</f>
        <v>4</v>
      </c>
      <c r="K664" s="17">
        <f t="shared" si="21"/>
        <v>4</v>
      </c>
    </row>
    <row r="665" spans="1:11" x14ac:dyDescent="0.25">
      <c r="A665" s="32" t="s">
        <v>637</v>
      </c>
      <c r="B665" s="31">
        <f>_xlfn.IFNA(VLOOKUP(A665,'Trend Strategy'!$A$1:$B$1000,2,FALSE),0)</f>
        <v>-72976.38</v>
      </c>
      <c r="C665" s="31">
        <f>_xlfn.IFNA(VLOOKUP(A665,'ADX Strategy'!$A$2:$B$1000,2,FALSE),0)</f>
        <v>0</v>
      </c>
      <c r="D665" s="31">
        <f>_xlfn.IFNA(VLOOKUP(A665,'TXFN0002 Strategy'!$A$2:$B$1000,2,FALSE),0)</f>
        <v>0</v>
      </c>
      <c r="E665" s="66">
        <f>_xlfn.IFNA(VLOOKUP(A665,'TripleEMA Strategy'!$A$2:$B$1000,2,FALSE),0)</f>
        <v>-106920.98</v>
      </c>
      <c r="F665" s="66">
        <f>_xlfn.IFNA(VLOOKUP(A665,'TXFN0001 Strategy'!$A$1:$B$1000,2,FALSE),0)</f>
        <v>92204.7</v>
      </c>
      <c r="G665" s="40">
        <f t="shared" si="20"/>
        <v>-17538.531999999999</v>
      </c>
      <c r="H665" s="2">
        <f>VLOOKUP($A665,級距!$A:$K,9,FALSE)</f>
        <v>9</v>
      </c>
      <c r="I665" s="2">
        <f>VLOOKUP($A665,級距!$A:$K,10,FALSE)</f>
        <v>7</v>
      </c>
      <c r="J665" s="2">
        <f>VLOOKUP($A665,級距!$A:$K,11,FALSE)</f>
        <v>4</v>
      </c>
      <c r="K665" s="17">
        <f t="shared" si="21"/>
        <v>4</v>
      </c>
    </row>
    <row r="666" spans="1:11" x14ac:dyDescent="0.25">
      <c r="A666" s="32" t="s">
        <v>638</v>
      </c>
      <c r="B666" s="31">
        <f>_xlfn.IFNA(VLOOKUP(A666,'Trend Strategy'!$A$1:$B$1000,2,FALSE),0)</f>
        <v>0</v>
      </c>
      <c r="C666" s="31">
        <f>_xlfn.IFNA(VLOOKUP(A666,'ADX Strategy'!$A$2:$B$1000,2,FALSE),0)</f>
        <v>4894.13</v>
      </c>
      <c r="D666" s="31">
        <f>_xlfn.IFNA(VLOOKUP(A666,'TXFN0002 Strategy'!$A$2:$B$1000,2,FALSE),0)</f>
        <v>6691.46</v>
      </c>
      <c r="E666" s="66">
        <f>_xlfn.IFNA(VLOOKUP(A666,'TripleEMA Strategy'!$A$2:$B$1000,2,FALSE),0)</f>
        <v>-44208.43</v>
      </c>
      <c r="F666" s="66">
        <f>_xlfn.IFNA(VLOOKUP(A666,'TXFN0001 Strategy'!$A$1:$B$1000,2,FALSE),0)</f>
        <v>-36142.32</v>
      </c>
      <c r="G666" s="40">
        <f t="shared" si="20"/>
        <v>-13753.032000000001</v>
      </c>
      <c r="H666" s="2">
        <f>VLOOKUP($A666,級距!$A:$K,9,FALSE)</f>
        <v>5</v>
      </c>
      <c r="I666" s="2">
        <f>VLOOKUP($A666,級距!$A:$K,10,FALSE)</f>
        <v>1</v>
      </c>
      <c r="J666" s="2">
        <f>VLOOKUP($A666,級距!$A:$K,11,FALSE)</f>
        <v>2</v>
      </c>
      <c r="K666" s="17">
        <f t="shared" si="21"/>
        <v>2</v>
      </c>
    </row>
    <row r="667" spans="1:11" x14ac:dyDescent="0.25">
      <c r="A667" s="32" t="s">
        <v>639</v>
      </c>
      <c r="B667" s="31">
        <f>_xlfn.IFNA(VLOOKUP(A667,'Trend Strategy'!$A$1:$B$1000,2,FALSE),0)</f>
        <v>0</v>
      </c>
      <c r="C667" s="31">
        <f>_xlfn.IFNA(VLOOKUP(A667,'ADX Strategy'!$A$2:$B$1000,2,FALSE),0)</f>
        <v>0</v>
      </c>
      <c r="D667" s="31">
        <f>_xlfn.IFNA(VLOOKUP(A667,'TXFN0002 Strategy'!$A$2:$B$1000,2,FALSE),0)</f>
        <v>0</v>
      </c>
      <c r="E667" s="66">
        <f>_xlfn.IFNA(VLOOKUP(A667,'TripleEMA Strategy'!$A$2:$B$1000,2,FALSE),0)</f>
        <v>18715.37</v>
      </c>
      <c r="F667" s="66">
        <f>_xlfn.IFNA(VLOOKUP(A667,'TXFN0001 Strategy'!$A$1:$B$1000,2,FALSE),0)</f>
        <v>0</v>
      </c>
      <c r="G667" s="40">
        <f t="shared" si="20"/>
        <v>3743.0739999999996</v>
      </c>
      <c r="H667" s="2">
        <f>VLOOKUP($A667,級距!$A:$K,9,FALSE)</f>
        <v>9</v>
      </c>
      <c r="I667" s="2">
        <f>VLOOKUP($A667,級距!$A:$K,10,FALSE)</f>
        <v>8</v>
      </c>
      <c r="J667" s="2">
        <f>VLOOKUP($A667,級距!$A:$K,11,FALSE)</f>
        <v>4</v>
      </c>
      <c r="K667" s="17">
        <f t="shared" si="21"/>
        <v>4</v>
      </c>
    </row>
    <row r="668" spans="1:11" x14ac:dyDescent="0.25">
      <c r="A668" s="32" t="s">
        <v>640</v>
      </c>
      <c r="B668" s="31">
        <f>_xlfn.IFNA(VLOOKUP(A668,'Trend Strategy'!$A$1:$B$1000,2,FALSE),0)</f>
        <v>-87158.88</v>
      </c>
      <c r="C668" s="31">
        <f>_xlfn.IFNA(VLOOKUP(A668,'ADX Strategy'!$A$2:$B$1000,2,FALSE),0)</f>
        <v>0</v>
      </c>
      <c r="D668" s="31">
        <f>_xlfn.IFNA(VLOOKUP(A668,'TXFN0002 Strategy'!$A$2:$B$1000,2,FALSE),0)</f>
        <v>42716.79</v>
      </c>
      <c r="E668" s="66">
        <f>_xlfn.IFNA(VLOOKUP(A668,'TripleEMA Strategy'!$A$2:$B$1000,2,FALSE),0)</f>
        <v>-104932.92</v>
      </c>
      <c r="F668" s="66">
        <f>_xlfn.IFNA(VLOOKUP(A668,'TXFN0001 Strategy'!$A$1:$B$1000,2,FALSE),0)</f>
        <v>0</v>
      </c>
      <c r="G668" s="40">
        <f t="shared" si="20"/>
        <v>-29875.002</v>
      </c>
      <c r="H668" s="2">
        <f>VLOOKUP($A668,級距!$A:$K,9,FALSE)</f>
        <v>9</v>
      </c>
      <c r="I668" s="2">
        <f>VLOOKUP($A668,級距!$A:$K,10,FALSE)</f>
        <v>8</v>
      </c>
      <c r="J668" s="2">
        <f>VLOOKUP($A668,級距!$A:$K,11,FALSE)</f>
        <v>4</v>
      </c>
      <c r="K668" s="17">
        <f t="shared" si="21"/>
        <v>4</v>
      </c>
    </row>
    <row r="669" spans="1:11" x14ac:dyDescent="0.25">
      <c r="A669" s="32" t="s">
        <v>641</v>
      </c>
      <c r="B669" s="31">
        <f>_xlfn.IFNA(VLOOKUP(A669,'Trend Strategy'!$A$1:$B$1000,2,FALSE),0)</f>
        <v>94456.13</v>
      </c>
      <c r="C669" s="31">
        <f>_xlfn.IFNA(VLOOKUP(A669,'ADX Strategy'!$A$2:$B$1000,2,FALSE),0)</f>
        <v>0</v>
      </c>
      <c r="D669" s="31">
        <f>_xlfn.IFNA(VLOOKUP(A669,'TXFN0002 Strategy'!$A$2:$B$1000,2,FALSE),0)</f>
        <v>14029.92</v>
      </c>
      <c r="E669" s="66">
        <f>_xlfn.IFNA(VLOOKUP(A669,'TripleEMA Strategy'!$A$2:$B$1000,2,FALSE),0)</f>
        <v>0</v>
      </c>
      <c r="F669" s="66">
        <f>_xlfn.IFNA(VLOOKUP(A669,'TXFN0001 Strategy'!$A$1:$B$1000,2,FALSE),0)</f>
        <v>0</v>
      </c>
      <c r="G669" s="40">
        <f t="shared" si="20"/>
        <v>21697.21</v>
      </c>
      <c r="H669" s="2">
        <f>VLOOKUP($A669,級距!$A:$K,9,FALSE)</f>
        <v>9</v>
      </c>
      <c r="I669" s="2">
        <f>VLOOKUP($A669,級距!$A:$K,10,FALSE)</f>
        <v>7</v>
      </c>
      <c r="J669" s="2">
        <f>VLOOKUP($A669,級距!$A:$K,11,FALSE)</f>
        <v>4</v>
      </c>
      <c r="K669" s="17">
        <f t="shared" si="21"/>
        <v>4</v>
      </c>
    </row>
    <row r="670" spans="1:11" x14ac:dyDescent="0.25">
      <c r="A670" s="32" t="s">
        <v>642</v>
      </c>
      <c r="B670" s="31">
        <f>_xlfn.IFNA(VLOOKUP(A670,'Trend Strategy'!$A$1:$B$1000,2,FALSE),0)</f>
        <v>-48785.82</v>
      </c>
      <c r="C670" s="31">
        <f>_xlfn.IFNA(VLOOKUP(A670,'ADX Strategy'!$A$2:$B$1000,2,FALSE),0)</f>
        <v>0</v>
      </c>
      <c r="D670" s="31">
        <f>_xlfn.IFNA(VLOOKUP(A670,'TXFN0002 Strategy'!$A$2:$B$1000,2,FALSE),0)</f>
        <v>0</v>
      </c>
      <c r="E670" s="66">
        <f>_xlfn.IFNA(VLOOKUP(A670,'TripleEMA Strategy'!$A$2:$B$1000,2,FALSE),0)</f>
        <v>-70794.58</v>
      </c>
      <c r="F670" s="66">
        <f>_xlfn.IFNA(VLOOKUP(A670,'TXFN0001 Strategy'!$A$1:$B$1000,2,FALSE),0)</f>
        <v>0</v>
      </c>
      <c r="G670" s="40">
        <f t="shared" si="20"/>
        <v>-23916.079999999998</v>
      </c>
      <c r="H670" s="2">
        <f>VLOOKUP($A670,級距!$A:$K,9,FALSE)</f>
        <v>5</v>
      </c>
      <c r="I670" s="2">
        <f>VLOOKUP($A670,級距!$A:$K,10,FALSE)</f>
        <v>6</v>
      </c>
      <c r="J670" s="2">
        <f>VLOOKUP($A670,級距!$A:$K,11,FALSE)</f>
        <v>2</v>
      </c>
      <c r="K670" s="17">
        <f t="shared" si="21"/>
        <v>2</v>
      </c>
    </row>
    <row r="671" spans="1:11" x14ac:dyDescent="0.25">
      <c r="A671" s="32" t="s">
        <v>643</v>
      </c>
      <c r="B671" s="31">
        <f>_xlfn.IFNA(VLOOKUP(A671,'Trend Strategy'!$A$1:$B$1000,2,FALSE),0)</f>
        <v>-43901.02</v>
      </c>
      <c r="C671" s="31">
        <f>_xlfn.IFNA(VLOOKUP(A671,'ADX Strategy'!$A$2:$B$1000,2,FALSE),0)</f>
        <v>0</v>
      </c>
      <c r="D671" s="31">
        <f>_xlfn.IFNA(VLOOKUP(A671,'TXFN0002 Strategy'!$A$2:$B$1000,2,FALSE),0)</f>
        <v>-6771.34</v>
      </c>
      <c r="E671" s="66">
        <f>_xlfn.IFNA(VLOOKUP(A671,'TripleEMA Strategy'!$A$2:$B$1000,2,FALSE),0)</f>
        <v>11418.89</v>
      </c>
      <c r="F671" s="66">
        <f>_xlfn.IFNA(VLOOKUP(A671,'TXFN0001 Strategy'!$A$1:$B$1000,2,FALSE),0)</f>
        <v>0</v>
      </c>
      <c r="G671" s="40">
        <f t="shared" si="20"/>
        <v>-7850.6940000000004</v>
      </c>
      <c r="H671" s="2">
        <f>VLOOKUP($A671,級距!$A:$K,9,FALSE)</f>
        <v>5</v>
      </c>
      <c r="I671" s="2">
        <f>VLOOKUP($A671,級距!$A:$K,10,FALSE)</f>
        <v>7</v>
      </c>
      <c r="J671" s="2">
        <f>VLOOKUP($A671,級距!$A:$K,11,FALSE)</f>
        <v>3</v>
      </c>
      <c r="K671" s="17">
        <f t="shared" si="21"/>
        <v>3</v>
      </c>
    </row>
    <row r="672" spans="1:11" x14ac:dyDescent="0.25">
      <c r="A672" s="32" t="s">
        <v>644</v>
      </c>
      <c r="B672" s="31">
        <f>_xlfn.IFNA(VLOOKUP(A672,'Trend Strategy'!$A$1:$B$1000,2,FALSE),0)</f>
        <v>-18365.28</v>
      </c>
      <c r="C672" s="31">
        <f>_xlfn.IFNA(VLOOKUP(A672,'ADX Strategy'!$A$2:$B$1000,2,FALSE),0)</f>
        <v>0</v>
      </c>
      <c r="D672" s="31">
        <f>_xlfn.IFNA(VLOOKUP(A672,'TXFN0002 Strategy'!$A$2:$B$1000,2,FALSE),0)</f>
        <v>32410.18</v>
      </c>
      <c r="E672" s="66">
        <f>_xlfn.IFNA(VLOOKUP(A672,'TripleEMA Strategy'!$A$2:$B$1000,2,FALSE),0)</f>
        <v>-105589.73</v>
      </c>
      <c r="F672" s="66">
        <f>_xlfn.IFNA(VLOOKUP(A672,'TXFN0001 Strategy'!$A$1:$B$1000,2,FALSE),0)</f>
        <v>-43194.5</v>
      </c>
      <c r="G672" s="40">
        <f t="shared" si="20"/>
        <v>-26947.865999999998</v>
      </c>
      <c r="H672" s="2">
        <f>VLOOKUP($A672,級距!$A:$K,9,FALSE)</f>
        <v>7</v>
      </c>
      <c r="I672" s="2">
        <f>VLOOKUP($A672,級距!$A:$K,10,FALSE)</f>
        <v>2</v>
      </c>
      <c r="J672" s="2">
        <f>VLOOKUP($A672,級距!$A:$K,11,FALSE)</f>
        <v>1</v>
      </c>
      <c r="K672" s="17">
        <f t="shared" si="21"/>
        <v>1</v>
      </c>
    </row>
    <row r="673" spans="1:11" x14ac:dyDescent="0.25">
      <c r="A673" s="32" t="s">
        <v>645</v>
      </c>
      <c r="B673" s="31">
        <f>_xlfn.IFNA(VLOOKUP(A673,'Trend Strategy'!$A$1:$B$1000,2,FALSE),0)</f>
        <v>-18377.7</v>
      </c>
      <c r="C673" s="31">
        <f>_xlfn.IFNA(VLOOKUP(A673,'ADX Strategy'!$A$2:$B$1000,2,FALSE),0)</f>
        <v>0</v>
      </c>
      <c r="D673" s="31">
        <f>_xlfn.IFNA(VLOOKUP(A673,'TXFN0002 Strategy'!$A$2:$B$1000,2,FALSE),0)</f>
        <v>0</v>
      </c>
      <c r="E673" s="66">
        <f>_xlfn.IFNA(VLOOKUP(A673,'TripleEMA Strategy'!$A$2:$B$1000,2,FALSE),0)</f>
        <v>34833.410000000003</v>
      </c>
      <c r="F673" s="66">
        <f>_xlfn.IFNA(VLOOKUP(A673,'TXFN0001 Strategy'!$A$1:$B$1000,2,FALSE),0)</f>
        <v>0</v>
      </c>
      <c r="G673" s="40">
        <f t="shared" si="20"/>
        <v>3291.1420000000007</v>
      </c>
      <c r="H673" s="2">
        <f>VLOOKUP($A673,級距!$A:$K,9,FALSE)</f>
        <v>6</v>
      </c>
      <c r="I673" s="2">
        <f>VLOOKUP($A673,級距!$A:$K,10,FALSE)</f>
        <v>7</v>
      </c>
      <c r="J673" s="2">
        <f>VLOOKUP($A673,級距!$A:$K,11,FALSE)</f>
        <v>4</v>
      </c>
      <c r="K673" s="17">
        <f t="shared" si="21"/>
        <v>4</v>
      </c>
    </row>
    <row r="674" spans="1:11" x14ac:dyDescent="0.25">
      <c r="A674" s="32" t="s">
        <v>646</v>
      </c>
      <c r="B674" s="31">
        <f>_xlfn.IFNA(VLOOKUP(A674,'Trend Strategy'!$A$1:$B$1000,2,FALSE),0)</f>
        <v>32826.720000000001</v>
      </c>
      <c r="C674" s="31">
        <f>_xlfn.IFNA(VLOOKUP(A674,'ADX Strategy'!$A$2:$B$1000,2,FALSE),0)</f>
        <v>7822.2</v>
      </c>
      <c r="D674" s="31">
        <f>_xlfn.IFNA(VLOOKUP(A674,'TXFN0002 Strategy'!$A$2:$B$1000,2,FALSE),0)</f>
        <v>13825.06</v>
      </c>
      <c r="E674" s="66">
        <f>_xlfn.IFNA(VLOOKUP(A674,'TripleEMA Strategy'!$A$2:$B$1000,2,FALSE),0)</f>
        <v>27614.06</v>
      </c>
      <c r="F674" s="66">
        <f>_xlfn.IFNA(VLOOKUP(A674,'TXFN0001 Strategy'!$A$1:$B$1000,2,FALSE),0)</f>
        <v>-86363.46</v>
      </c>
      <c r="G674" s="40">
        <f t="shared" si="20"/>
        <v>-855.08400000000256</v>
      </c>
      <c r="H674" s="2">
        <f>VLOOKUP($A674,級距!$A:$K,9,FALSE)</f>
        <v>7</v>
      </c>
      <c r="I674" s="2">
        <f>VLOOKUP($A674,級距!$A:$K,10,FALSE)</f>
        <v>5</v>
      </c>
      <c r="J674" s="2">
        <f>VLOOKUP($A674,級距!$A:$K,11,FALSE)</f>
        <v>1</v>
      </c>
      <c r="K674" s="17">
        <f t="shared" si="21"/>
        <v>1</v>
      </c>
    </row>
    <row r="675" spans="1:11" x14ac:dyDescent="0.25">
      <c r="A675" s="32" t="s">
        <v>647</v>
      </c>
      <c r="B675" s="31">
        <f>_xlfn.IFNA(VLOOKUP(A675,'Trend Strategy'!$A$1:$B$1000,2,FALSE),0)</f>
        <v>0</v>
      </c>
      <c r="C675" s="31">
        <f>_xlfn.IFNA(VLOOKUP(A675,'ADX Strategy'!$A$2:$B$1000,2,FALSE),0)</f>
        <v>0</v>
      </c>
      <c r="D675" s="31">
        <f>_xlfn.IFNA(VLOOKUP(A675,'TXFN0002 Strategy'!$A$2:$B$1000,2,FALSE),0)</f>
        <v>-15593.33</v>
      </c>
      <c r="E675" s="66">
        <f>_xlfn.IFNA(VLOOKUP(A675,'TripleEMA Strategy'!$A$2:$B$1000,2,FALSE),0)</f>
        <v>-25188.67</v>
      </c>
      <c r="F675" s="66">
        <f>_xlfn.IFNA(VLOOKUP(A675,'TXFN0001 Strategy'!$A$1:$B$1000,2,FALSE),0)</f>
        <v>0</v>
      </c>
      <c r="G675" s="40">
        <f t="shared" si="20"/>
        <v>-8156.4</v>
      </c>
      <c r="H675" s="2">
        <f>VLOOKUP($A675,級距!$A:$K,9,FALSE)</f>
        <v>4</v>
      </c>
      <c r="I675" s="2">
        <f>VLOOKUP($A675,級距!$A:$K,10,FALSE)</f>
        <v>4</v>
      </c>
      <c r="J675" s="2">
        <f>VLOOKUP($A675,級距!$A:$K,11,FALSE)</f>
        <v>2</v>
      </c>
      <c r="K675" s="17">
        <f t="shared" si="21"/>
        <v>2</v>
      </c>
    </row>
    <row r="676" spans="1:11" x14ac:dyDescent="0.25">
      <c r="A676" s="32" t="s">
        <v>648</v>
      </c>
      <c r="B676" s="31">
        <f>_xlfn.IFNA(VLOOKUP(A676,'Trend Strategy'!$A$1:$B$1000,2,FALSE),0)</f>
        <v>0</v>
      </c>
      <c r="C676" s="31">
        <f>_xlfn.IFNA(VLOOKUP(A676,'ADX Strategy'!$A$2:$B$1000,2,FALSE),0)</f>
        <v>1821.91</v>
      </c>
      <c r="D676" s="31">
        <f>_xlfn.IFNA(VLOOKUP(A676,'TXFN0002 Strategy'!$A$2:$B$1000,2,FALSE),0)</f>
        <v>0</v>
      </c>
      <c r="E676" s="66">
        <f>_xlfn.IFNA(VLOOKUP(A676,'TripleEMA Strategy'!$A$2:$B$1000,2,FALSE),0)</f>
        <v>-2378.59</v>
      </c>
      <c r="F676" s="66">
        <f>_xlfn.IFNA(VLOOKUP(A676,'TXFN0001 Strategy'!$A$1:$B$1000,2,FALSE),0)</f>
        <v>0</v>
      </c>
      <c r="G676" s="40">
        <f t="shared" si="20"/>
        <v>-111.33600000000001</v>
      </c>
      <c r="H676" s="2">
        <f>VLOOKUP($A676,級距!$A:$K,9,FALSE)</f>
        <v>2</v>
      </c>
      <c r="I676" s="2">
        <f>VLOOKUP($A676,級距!$A:$K,10,FALSE)</f>
        <v>6</v>
      </c>
      <c r="J676" s="2">
        <f>VLOOKUP($A676,級距!$A:$K,11,FALSE)</f>
        <v>2</v>
      </c>
      <c r="K676" s="17">
        <f t="shared" si="21"/>
        <v>2</v>
      </c>
    </row>
    <row r="677" spans="1:11" x14ac:dyDescent="0.25">
      <c r="A677" s="32" t="s">
        <v>649</v>
      </c>
      <c r="B677" s="31">
        <f>_xlfn.IFNA(VLOOKUP(A677,'Trend Strategy'!$A$1:$B$1000,2,FALSE),0)</f>
        <v>-25522.880000000001</v>
      </c>
      <c r="C677" s="31">
        <f>_xlfn.IFNA(VLOOKUP(A677,'ADX Strategy'!$A$2:$B$1000,2,FALSE),0)</f>
        <v>0</v>
      </c>
      <c r="D677" s="31">
        <f>_xlfn.IFNA(VLOOKUP(A677,'TXFN0002 Strategy'!$A$2:$B$1000,2,FALSE),0)</f>
        <v>73508.149999999994</v>
      </c>
      <c r="E677" s="66">
        <f>_xlfn.IFNA(VLOOKUP(A677,'TripleEMA Strategy'!$A$2:$B$1000,2,FALSE),0)</f>
        <v>56551.34</v>
      </c>
      <c r="F677" s="66">
        <f>_xlfn.IFNA(VLOOKUP(A677,'TXFN0001 Strategy'!$A$1:$B$1000,2,FALSE),0)</f>
        <v>68449.97</v>
      </c>
      <c r="G677" s="40">
        <f t="shared" si="20"/>
        <v>34597.315999999999</v>
      </c>
      <c r="H677" s="2">
        <f>VLOOKUP($A677,級距!$A:$K,9,FALSE)</f>
        <v>5</v>
      </c>
      <c r="I677" s="2">
        <f>VLOOKUP($A677,級距!$A:$K,10,FALSE)</f>
        <v>8</v>
      </c>
      <c r="J677" s="2">
        <f>VLOOKUP($A677,級距!$A:$K,11,FALSE)</f>
        <v>3</v>
      </c>
      <c r="K677" s="17">
        <f t="shared" si="21"/>
        <v>3</v>
      </c>
    </row>
    <row r="678" spans="1:11" x14ac:dyDescent="0.25">
      <c r="A678" s="32" t="s">
        <v>650</v>
      </c>
      <c r="B678" s="31">
        <f>_xlfn.IFNA(VLOOKUP(A678,'Trend Strategy'!$A$1:$B$1000,2,FALSE),0)</f>
        <v>167643.94</v>
      </c>
      <c r="C678" s="31">
        <f>_xlfn.IFNA(VLOOKUP(A678,'ADX Strategy'!$A$2:$B$1000,2,FALSE),0)</f>
        <v>0</v>
      </c>
      <c r="D678" s="31">
        <f>_xlfn.IFNA(VLOOKUP(A678,'TXFN0002 Strategy'!$A$2:$B$1000,2,FALSE),0)</f>
        <v>39043.1</v>
      </c>
      <c r="E678" s="66">
        <f>_xlfn.IFNA(VLOOKUP(A678,'TripleEMA Strategy'!$A$2:$B$1000,2,FALSE),0)</f>
        <v>303645.38</v>
      </c>
      <c r="F678" s="66">
        <f>_xlfn.IFNA(VLOOKUP(A678,'TXFN0001 Strategy'!$A$1:$B$1000,2,FALSE),0)</f>
        <v>0</v>
      </c>
      <c r="G678" s="40">
        <f t="shared" si="20"/>
        <v>102066.48400000001</v>
      </c>
      <c r="H678" s="2">
        <f>VLOOKUP($A678,級距!$A:$K,9,FALSE)</f>
        <v>8</v>
      </c>
      <c r="I678" s="2">
        <f>VLOOKUP($A678,級距!$A:$K,10,FALSE)</f>
        <v>9</v>
      </c>
      <c r="J678" s="2">
        <f>VLOOKUP($A678,級距!$A:$K,11,FALSE)</f>
        <v>4</v>
      </c>
      <c r="K678" s="17">
        <f t="shared" si="21"/>
        <v>4</v>
      </c>
    </row>
    <row r="679" spans="1:11" x14ac:dyDescent="0.25">
      <c r="A679" s="32" t="s">
        <v>651</v>
      </c>
      <c r="B679" s="31">
        <f>_xlfn.IFNA(VLOOKUP(A679,'Trend Strategy'!$A$1:$B$1000,2,FALSE),0)</f>
        <v>0</v>
      </c>
      <c r="C679" s="31">
        <f>_xlfn.IFNA(VLOOKUP(A679,'ADX Strategy'!$A$2:$B$1000,2,FALSE),0)</f>
        <v>0</v>
      </c>
      <c r="D679" s="31">
        <f>_xlfn.IFNA(VLOOKUP(A679,'TXFN0002 Strategy'!$A$2:$B$1000,2,FALSE),0)</f>
        <v>-99955.99</v>
      </c>
      <c r="E679" s="66">
        <f>_xlfn.IFNA(VLOOKUP(A679,'TripleEMA Strategy'!$A$2:$B$1000,2,FALSE),0)</f>
        <v>96155.14</v>
      </c>
      <c r="F679" s="66">
        <f>_xlfn.IFNA(VLOOKUP(A679,'TXFN0001 Strategy'!$A$1:$B$1000,2,FALSE),0)</f>
        <v>0</v>
      </c>
      <c r="G679" s="40">
        <f t="shared" si="20"/>
        <v>-760.17000000000121</v>
      </c>
      <c r="H679" s="2">
        <f>VLOOKUP($A679,級距!$A:$K,9,FALSE)</f>
        <v>8</v>
      </c>
      <c r="I679" s="2">
        <f>VLOOKUP($A679,級距!$A:$K,10,FALSE)</f>
        <v>2</v>
      </c>
      <c r="J679" s="2">
        <f>VLOOKUP($A679,級距!$A:$K,11,FALSE)</f>
        <v>1</v>
      </c>
      <c r="K679" s="17">
        <f t="shared" si="21"/>
        <v>1</v>
      </c>
    </row>
    <row r="680" spans="1:11" x14ac:dyDescent="0.25">
      <c r="A680" s="32" t="s">
        <v>652</v>
      </c>
      <c r="B680" s="31">
        <f>_xlfn.IFNA(VLOOKUP(A680,'Trend Strategy'!$A$1:$B$1000,2,FALSE),0)</f>
        <v>29546.7</v>
      </c>
      <c r="C680" s="31">
        <f>_xlfn.IFNA(VLOOKUP(A680,'ADX Strategy'!$A$2:$B$1000,2,FALSE),0)</f>
        <v>0</v>
      </c>
      <c r="D680" s="31">
        <f>_xlfn.IFNA(VLOOKUP(A680,'TXFN0002 Strategy'!$A$2:$B$1000,2,FALSE),0)</f>
        <v>0</v>
      </c>
      <c r="E680" s="66">
        <f>_xlfn.IFNA(VLOOKUP(A680,'TripleEMA Strategy'!$A$2:$B$1000,2,FALSE),0)</f>
        <v>9215.26</v>
      </c>
      <c r="F680" s="66">
        <f>_xlfn.IFNA(VLOOKUP(A680,'TXFN0001 Strategy'!$A$1:$B$1000,2,FALSE),0)</f>
        <v>0</v>
      </c>
      <c r="G680" s="40">
        <f t="shared" si="20"/>
        <v>7752.3919999999998</v>
      </c>
      <c r="H680" s="2">
        <f>VLOOKUP($A680,級距!$A:$K,9,FALSE)</f>
        <v>7</v>
      </c>
      <c r="I680" s="2">
        <f>VLOOKUP($A680,級距!$A:$K,10,FALSE)</f>
        <v>5</v>
      </c>
      <c r="J680" s="2">
        <f>VLOOKUP($A680,級距!$A:$K,11,FALSE)</f>
        <v>1</v>
      </c>
      <c r="K680" s="17">
        <f t="shared" si="21"/>
        <v>1</v>
      </c>
    </row>
    <row r="681" spans="1:11" x14ac:dyDescent="0.25">
      <c r="A681" s="32" t="s">
        <v>653</v>
      </c>
      <c r="B681" s="31">
        <f>_xlfn.IFNA(VLOOKUP(A681,'Trend Strategy'!$A$1:$B$1000,2,FALSE),0)</f>
        <v>-12713.28</v>
      </c>
      <c r="C681" s="31">
        <f>_xlfn.IFNA(VLOOKUP(A681,'ADX Strategy'!$A$2:$B$1000,2,FALSE),0)</f>
        <v>40267.699999999997</v>
      </c>
      <c r="D681" s="31">
        <f>_xlfn.IFNA(VLOOKUP(A681,'TXFN0002 Strategy'!$A$2:$B$1000,2,FALSE),0)</f>
        <v>0</v>
      </c>
      <c r="E681" s="66">
        <f>_xlfn.IFNA(VLOOKUP(A681,'TripleEMA Strategy'!$A$2:$B$1000,2,FALSE),0)</f>
        <v>-23669.040000000001</v>
      </c>
      <c r="F681" s="66">
        <f>_xlfn.IFNA(VLOOKUP(A681,'TXFN0001 Strategy'!$A$1:$B$1000,2,FALSE),0)</f>
        <v>0</v>
      </c>
      <c r="G681" s="40">
        <f t="shared" si="20"/>
        <v>777.07599999999945</v>
      </c>
      <c r="H681" s="2">
        <f>VLOOKUP($A681,級距!$A:$K,9,FALSE)</f>
        <v>5</v>
      </c>
      <c r="I681" s="2">
        <f>VLOOKUP($A681,級距!$A:$K,10,FALSE)</f>
        <v>4</v>
      </c>
      <c r="J681" s="2">
        <f>VLOOKUP($A681,級距!$A:$K,11,FALSE)</f>
        <v>2</v>
      </c>
      <c r="K681" s="17">
        <f t="shared" si="21"/>
        <v>2</v>
      </c>
    </row>
    <row r="682" spans="1:11" x14ac:dyDescent="0.25">
      <c r="A682" s="32" t="s">
        <v>654</v>
      </c>
      <c r="B682" s="31">
        <f>_xlfn.IFNA(VLOOKUP(A682,'Trend Strategy'!$A$1:$B$1000,2,FALSE),0)</f>
        <v>486737.06</v>
      </c>
      <c r="C682" s="31">
        <f>_xlfn.IFNA(VLOOKUP(A682,'ADX Strategy'!$A$2:$B$1000,2,FALSE),0)</f>
        <v>-125082.98</v>
      </c>
      <c r="D682" s="31">
        <f>_xlfn.IFNA(VLOOKUP(A682,'TXFN0002 Strategy'!$A$2:$B$1000,2,FALSE),0)</f>
        <v>237425.15</v>
      </c>
      <c r="E682" s="66">
        <f>_xlfn.IFNA(VLOOKUP(A682,'TripleEMA Strategy'!$A$2:$B$1000,2,FALSE),0)</f>
        <v>31280.3</v>
      </c>
      <c r="F682" s="66">
        <f>_xlfn.IFNA(VLOOKUP(A682,'TXFN0001 Strategy'!$A$1:$B$1000,2,FALSE),0)</f>
        <v>29508.34</v>
      </c>
      <c r="G682" s="40">
        <f t="shared" si="20"/>
        <v>131973.57399999999</v>
      </c>
      <c r="H682" s="2">
        <f>VLOOKUP($A682,級距!$A:$K,9,FALSE)</f>
        <v>10</v>
      </c>
      <c r="I682" s="2">
        <f>VLOOKUP($A682,級距!$A:$K,10,FALSE)</f>
        <v>1</v>
      </c>
      <c r="J682" s="2">
        <f>VLOOKUP($A682,級距!$A:$K,11,FALSE)</f>
        <v>1</v>
      </c>
      <c r="K682" s="17">
        <f t="shared" si="21"/>
        <v>1</v>
      </c>
    </row>
    <row r="683" spans="1:11" x14ac:dyDescent="0.25">
      <c r="A683" s="32" t="s">
        <v>655</v>
      </c>
      <c r="B683" s="31">
        <f>_xlfn.IFNA(VLOOKUP(A683,'Trend Strategy'!$A$1:$B$1000,2,FALSE),0)</f>
        <v>-64825.1</v>
      </c>
      <c r="C683" s="31">
        <f>_xlfn.IFNA(VLOOKUP(A683,'ADX Strategy'!$A$2:$B$1000,2,FALSE),0)</f>
        <v>0</v>
      </c>
      <c r="D683" s="31">
        <f>_xlfn.IFNA(VLOOKUP(A683,'TXFN0002 Strategy'!$A$2:$B$1000,2,FALSE),0)</f>
        <v>-94682.11</v>
      </c>
      <c r="E683" s="66">
        <f>_xlfn.IFNA(VLOOKUP(A683,'TripleEMA Strategy'!$A$2:$B$1000,2,FALSE),0)</f>
        <v>254302.97</v>
      </c>
      <c r="F683" s="66">
        <f>_xlfn.IFNA(VLOOKUP(A683,'TXFN0001 Strategy'!$A$1:$B$1000,2,FALSE),0)</f>
        <v>0</v>
      </c>
      <c r="G683" s="40">
        <f t="shared" si="20"/>
        <v>18959.152000000002</v>
      </c>
      <c r="H683" s="2">
        <f>VLOOKUP($A683,級距!$A:$K,9,FALSE)</f>
        <v>10</v>
      </c>
      <c r="I683" s="2">
        <f>VLOOKUP($A683,級距!$A:$K,10,FALSE)</f>
        <v>4</v>
      </c>
      <c r="J683" s="2">
        <f>VLOOKUP($A683,級距!$A:$K,11,FALSE)</f>
        <v>1</v>
      </c>
      <c r="K683" s="17">
        <f t="shared" si="21"/>
        <v>1</v>
      </c>
    </row>
    <row r="684" spans="1:11" x14ac:dyDescent="0.25">
      <c r="A684" s="32" t="s">
        <v>656</v>
      </c>
      <c r="B684" s="31">
        <f>_xlfn.IFNA(VLOOKUP(A684,'Trend Strategy'!$A$1:$B$1000,2,FALSE),0)</f>
        <v>88504.82</v>
      </c>
      <c r="C684" s="31">
        <f>_xlfn.IFNA(VLOOKUP(A684,'ADX Strategy'!$A$2:$B$1000,2,FALSE),0)</f>
        <v>107215.25</v>
      </c>
      <c r="D684" s="31">
        <f>_xlfn.IFNA(VLOOKUP(A684,'TXFN0002 Strategy'!$A$2:$B$1000,2,FALSE),0)</f>
        <v>13212.55</v>
      </c>
      <c r="E684" s="66">
        <f>_xlfn.IFNA(VLOOKUP(A684,'TripleEMA Strategy'!$A$2:$B$1000,2,FALSE),0)</f>
        <v>16278.79</v>
      </c>
      <c r="F684" s="66">
        <f>_xlfn.IFNA(VLOOKUP(A684,'TXFN0001 Strategy'!$A$1:$B$1000,2,FALSE),0)</f>
        <v>0</v>
      </c>
      <c r="G684" s="40">
        <f t="shared" si="20"/>
        <v>45042.281999999999</v>
      </c>
      <c r="H684" s="2">
        <f>VLOOKUP($A684,級距!$A:$K,9,FALSE)</f>
        <v>10</v>
      </c>
      <c r="I684" s="2">
        <f>VLOOKUP($A684,級距!$A:$K,10,FALSE)</f>
        <v>9</v>
      </c>
      <c r="J684" s="2">
        <f>VLOOKUP($A684,級距!$A:$K,11,FALSE)</f>
        <v>4</v>
      </c>
      <c r="K684" s="17">
        <f t="shared" si="21"/>
        <v>4</v>
      </c>
    </row>
    <row r="685" spans="1:11" x14ac:dyDescent="0.25">
      <c r="A685" s="32" t="s">
        <v>657</v>
      </c>
      <c r="B685" s="31">
        <f>_xlfn.IFNA(VLOOKUP(A685,'Trend Strategy'!$A$1:$B$1000,2,FALSE),0)</f>
        <v>-16696.669999999998</v>
      </c>
      <c r="C685" s="31">
        <f>_xlfn.IFNA(VLOOKUP(A685,'ADX Strategy'!$A$2:$B$1000,2,FALSE),0)</f>
        <v>0</v>
      </c>
      <c r="D685" s="31">
        <f>_xlfn.IFNA(VLOOKUP(A685,'TXFN0002 Strategy'!$A$2:$B$1000,2,FALSE),0)</f>
        <v>0</v>
      </c>
      <c r="E685" s="66">
        <f>_xlfn.IFNA(VLOOKUP(A685,'TripleEMA Strategy'!$A$2:$B$1000,2,FALSE),0)</f>
        <v>0</v>
      </c>
      <c r="F685" s="66">
        <f>_xlfn.IFNA(VLOOKUP(A685,'TXFN0001 Strategy'!$A$1:$B$1000,2,FALSE),0)</f>
        <v>0</v>
      </c>
      <c r="G685" s="40">
        <f t="shared" si="20"/>
        <v>-3339.3339999999998</v>
      </c>
      <c r="H685" s="2">
        <f>VLOOKUP($A685,級距!$A:$K,9,FALSE)</f>
        <v>3</v>
      </c>
      <c r="I685" s="2">
        <f>VLOOKUP($A685,級距!$A:$K,10,FALSE)</f>
        <v>8</v>
      </c>
      <c r="J685" s="2">
        <f>VLOOKUP($A685,級距!$A:$K,11,FALSE)</f>
        <v>3</v>
      </c>
      <c r="K685" s="17">
        <f t="shared" si="21"/>
        <v>3</v>
      </c>
    </row>
    <row r="686" spans="1:11" x14ac:dyDescent="0.25">
      <c r="A686" s="32" t="s">
        <v>658</v>
      </c>
      <c r="B686" s="31">
        <f>_xlfn.IFNA(VLOOKUP(A686,'Trend Strategy'!$A$1:$B$1000,2,FALSE),0)</f>
        <v>-30254.14</v>
      </c>
      <c r="C686" s="31">
        <f>_xlfn.IFNA(VLOOKUP(A686,'ADX Strategy'!$A$2:$B$1000,2,FALSE),0)</f>
        <v>-22692.77</v>
      </c>
      <c r="D686" s="31">
        <f>_xlfn.IFNA(VLOOKUP(A686,'TXFN0002 Strategy'!$A$2:$B$1000,2,FALSE),0)</f>
        <v>0</v>
      </c>
      <c r="E686" s="66">
        <f>_xlfn.IFNA(VLOOKUP(A686,'TripleEMA Strategy'!$A$2:$B$1000,2,FALSE),0)</f>
        <v>-25981.15</v>
      </c>
      <c r="F686" s="66">
        <f>_xlfn.IFNA(VLOOKUP(A686,'TXFN0001 Strategy'!$A$1:$B$1000,2,FALSE),0)</f>
        <v>0</v>
      </c>
      <c r="G686" s="40">
        <f t="shared" si="20"/>
        <v>-15785.611999999999</v>
      </c>
      <c r="H686" s="2">
        <f>VLOOKUP($A686,級距!$A:$K,9,FALSE)</f>
        <v>4</v>
      </c>
      <c r="I686" s="2">
        <f>VLOOKUP($A686,級距!$A:$K,10,FALSE)</f>
        <v>1</v>
      </c>
      <c r="J686" s="2">
        <f>VLOOKUP($A686,級距!$A:$K,11,FALSE)</f>
        <v>2</v>
      </c>
      <c r="K686" s="17">
        <f t="shared" si="21"/>
        <v>2</v>
      </c>
    </row>
    <row r="687" spans="1:11" x14ac:dyDescent="0.25">
      <c r="A687" s="32" t="s">
        <v>659</v>
      </c>
      <c r="B687" s="31">
        <f>_xlfn.IFNA(VLOOKUP(A687,'Trend Strategy'!$A$1:$B$1000,2,FALSE),0)</f>
        <v>36944.129999999997</v>
      </c>
      <c r="C687" s="31">
        <f>_xlfn.IFNA(VLOOKUP(A687,'ADX Strategy'!$A$2:$B$1000,2,FALSE),0)</f>
        <v>0</v>
      </c>
      <c r="D687" s="31">
        <f>_xlfn.IFNA(VLOOKUP(A687,'TXFN0002 Strategy'!$A$2:$B$1000,2,FALSE),0)</f>
        <v>65970.78</v>
      </c>
      <c r="E687" s="66">
        <f>_xlfn.IFNA(VLOOKUP(A687,'TripleEMA Strategy'!$A$2:$B$1000,2,FALSE),0)</f>
        <v>-115116.94</v>
      </c>
      <c r="F687" s="66">
        <f>_xlfn.IFNA(VLOOKUP(A687,'TXFN0001 Strategy'!$A$1:$B$1000,2,FALSE),0)</f>
        <v>-43053.18</v>
      </c>
      <c r="G687" s="40">
        <f t="shared" si="20"/>
        <v>-11051.041999999999</v>
      </c>
      <c r="H687" s="2">
        <f>VLOOKUP($A687,級距!$A:$K,9,FALSE)</f>
        <v>7</v>
      </c>
      <c r="I687" s="2">
        <f>VLOOKUP($A687,級距!$A:$K,10,FALSE)</f>
        <v>9</v>
      </c>
      <c r="J687" s="2">
        <f>VLOOKUP($A687,級距!$A:$K,11,FALSE)</f>
        <v>4</v>
      </c>
      <c r="K687" s="17">
        <f t="shared" si="21"/>
        <v>4</v>
      </c>
    </row>
    <row r="688" spans="1:11" x14ac:dyDescent="0.25">
      <c r="A688" s="32" t="s">
        <v>660</v>
      </c>
      <c r="B688" s="31">
        <f>_xlfn.IFNA(VLOOKUP(A688,'Trend Strategy'!$A$1:$B$1000,2,FALSE),0)</f>
        <v>-18209.5</v>
      </c>
      <c r="C688" s="31">
        <f>_xlfn.IFNA(VLOOKUP(A688,'ADX Strategy'!$A$2:$B$1000,2,FALSE),0)</f>
        <v>0</v>
      </c>
      <c r="D688" s="31">
        <f>_xlfn.IFNA(VLOOKUP(A688,'TXFN0002 Strategy'!$A$2:$B$1000,2,FALSE),0)</f>
        <v>0</v>
      </c>
      <c r="E688" s="66">
        <f>_xlfn.IFNA(VLOOKUP(A688,'TripleEMA Strategy'!$A$2:$B$1000,2,FALSE),0)</f>
        <v>-37048.129999999997</v>
      </c>
      <c r="F688" s="66">
        <f>_xlfn.IFNA(VLOOKUP(A688,'TXFN0001 Strategy'!$A$1:$B$1000,2,FALSE),0)</f>
        <v>-43398.61</v>
      </c>
      <c r="G688" s="40">
        <f t="shared" si="20"/>
        <v>-19731.248</v>
      </c>
      <c r="H688" s="2">
        <f>VLOOKUP($A688,級距!$A:$K,9,FALSE)</f>
        <v>8</v>
      </c>
      <c r="I688" s="2">
        <f>VLOOKUP($A688,級距!$A:$K,10,FALSE)</f>
        <v>3</v>
      </c>
      <c r="J688" s="2">
        <f>VLOOKUP($A688,級距!$A:$K,11,FALSE)</f>
        <v>1</v>
      </c>
      <c r="K688" s="17">
        <f t="shared" si="21"/>
        <v>1</v>
      </c>
    </row>
    <row r="689" spans="1:11" x14ac:dyDescent="0.25">
      <c r="A689" s="32" t="s">
        <v>661</v>
      </c>
      <c r="B689" s="31">
        <f>_xlfn.IFNA(VLOOKUP(A689,'Trend Strategy'!$A$1:$B$1000,2,FALSE),0)</f>
        <v>7349.79</v>
      </c>
      <c r="C689" s="31">
        <f>_xlfn.IFNA(VLOOKUP(A689,'ADX Strategy'!$A$2:$B$1000,2,FALSE),0)</f>
        <v>0</v>
      </c>
      <c r="D689" s="31">
        <f>_xlfn.IFNA(VLOOKUP(A689,'TXFN0002 Strategy'!$A$2:$B$1000,2,FALSE),0)</f>
        <v>0</v>
      </c>
      <c r="E689" s="66">
        <f>_xlfn.IFNA(VLOOKUP(A689,'TripleEMA Strategy'!$A$2:$B$1000,2,FALSE),0)</f>
        <v>0</v>
      </c>
      <c r="F689" s="66">
        <f>_xlfn.IFNA(VLOOKUP(A689,'TXFN0001 Strategy'!$A$1:$B$1000,2,FALSE),0)</f>
        <v>0</v>
      </c>
      <c r="G689" s="40">
        <f t="shared" si="20"/>
        <v>1469.9580000000001</v>
      </c>
      <c r="H689" s="2">
        <f>VLOOKUP($A689,級距!$A:$K,9,FALSE)</f>
        <v>10</v>
      </c>
      <c r="I689" s="2">
        <f>VLOOKUP($A689,級距!$A:$K,10,FALSE)</f>
        <v>7</v>
      </c>
      <c r="J689" s="2">
        <f>VLOOKUP($A689,級距!$A:$K,11,FALSE)</f>
        <v>4</v>
      </c>
      <c r="K689" s="17">
        <f t="shared" si="21"/>
        <v>4</v>
      </c>
    </row>
    <row r="690" spans="1:11" x14ac:dyDescent="0.25">
      <c r="A690" s="32" t="s">
        <v>662</v>
      </c>
      <c r="B690" s="31">
        <f>_xlfn.IFNA(VLOOKUP(A690,'Trend Strategy'!$A$1:$B$1000,2,FALSE),0)</f>
        <v>-62886.78</v>
      </c>
      <c r="C690" s="31">
        <f>_xlfn.IFNA(VLOOKUP(A690,'ADX Strategy'!$A$2:$B$1000,2,FALSE),0)</f>
        <v>0</v>
      </c>
      <c r="D690" s="31">
        <f>_xlfn.IFNA(VLOOKUP(A690,'TXFN0002 Strategy'!$A$2:$B$1000,2,FALSE),0)</f>
        <v>52524.82</v>
      </c>
      <c r="E690" s="66">
        <f>_xlfn.IFNA(VLOOKUP(A690,'TripleEMA Strategy'!$A$2:$B$1000,2,FALSE),0)</f>
        <v>-102496.15</v>
      </c>
      <c r="F690" s="66">
        <f>_xlfn.IFNA(VLOOKUP(A690,'TXFN0001 Strategy'!$A$1:$B$1000,2,FALSE),0)</f>
        <v>-88451.68</v>
      </c>
      <c r="G690" s="40">
        <f t="shared" si="20"/>
        <v>-40261.957999999999</v>
      </c>
      <c r="H690" s="2">
        <f>VLOOKUP($A690,級距!$A:$K,9,FALSE)</f>
        <v>9</v>
      </c>
      <c r="I690" s="2">
        <f>VLOOKUP($A690,級距!$A:$K,10,FALSE)</f>
        <v>6</v>
      </c>
      <c r="J690" s="2">
        <f>VLOOKUP($A690,級距!$A:$K,11,FALSE)</f>
        <v>1</v>
      </c>
      <c r="K690" s="17">
        <f t="shared" si="21"/>
        <v>1</v>
      </c>
    </row>
    <row r="691" spans="1:11" x14ac:dyDescent="0.25">
      <c r="A691" s="32" t="s">
        <v>663</v>
      </c>
      <c r="B691" s="31">
        <f>_xlfn.IFNA(VLOOKUP(A691,'Trend Strategy'!$A$1:$B$1000,2,FALSE),0)</f>
        <v>7486.24</v>
      </c>
      <c r="C691" s="31">
        <f>_xlfn.IFNA(VLOOKUP(A691,'ADX Strategy'!$A$2:$B$1000,2,FALSE),0)</f>
        <v>0</v>
      </c>
      <c r="D691" s="31">
        <f>_xlfn.IFNA(VLOOKUP(A691,'TXFN0002 Strategy'!$A$2:$B$1000,2,FALSE),0)</f>
        <v>0</v>
      </c>
      <c r="E691" s="66">
        <f>_xlfn.IFNA(VLOOKUP(A691,'TripleEMA Strategy'!$A$2:$B$1000,2,FALSE),0)</f>
        <v>0</v>
      </c>
      <c r="F691" s="66">
        <f>_xlfn.IFNA(VLOOKUP(A691,'TXFN0001 Strategy'!$A$1:$B$1000,2,FALSE),0)</f>
        <v>-818.5</v>
      </c>
      <c r="G691" s="40">
        <f t="shared" si="20"/>
        <v>1333.548</v>
      </c>
      <c r="H691" s="2">
        <f>VLOOKUP($A691,級距!$A:$K,9,FALSE)</f>
        <v>9</v>
      </c>
      <c r="I691" s="2">
        <f>VLOOKUP($A691,級距!$A:$K,10,FALSE)</f>
        <v>8</v>
      </c>
      <c r="J691" s="2">
        <f>VLOOKUP($A691,級距!$A:$K,11,FALSE)</f>
        <v>4</v>
      </c>
      <c r="K691" s="17">
        <f t="shared" si="21"/>
        <v>4</v>
      </c>
    </row>
    <row r="692" spans="1:11" x14ac:dyDescent="0.25">
      <c r="A692" s="32" t="s">
        <v>664</v>
      </c>
      <c r="B692" s="31">
        <f>_xlfn.IFNA(VLOOKUP(A692,'Trend Strategy'!$A$1:$B$1000,2,FALSE),0)</f>
        <v>0</v>
      </c>
      <c r="C692" s="31">
        <f>_xlfn.IFNA(VLOOKUP(A692,'ADX Strategy'!$A$2:$B$1000,2,FALSE),0)</f>
        <v>-131130.89000000001</v>
      </c>
      <c r="D692" s="31">
        <f>_xlfn.IFNA(VLOOKUP(A692,'TXFN0002 Strategy'!$A$2:$B$1000,2,FALSE),0)</f>
        <v>-26951.74</v>
      </c>
      <c r="E692" s="66">
        <f>_xlfn.IFNA(VLOOKUP(A692,'TripleEMA Strategy'!$A$2:$B$1000,2,FALSE),0)</f>
        <v>193467.02</v>
      </c>
      <c r="F692" s="66">
        <f>_xlfn.IFNA(VLOOKUP(A692,'TXFN0001 Strategy'!$A$1:$B$1000,2,FALSE),0)</f>
        <v>-65473.98</v>
      </c>
      <c r="G692" s="40">
        <f t="shared" si="20"/>
        <v>-6017.9180000000033</v>
      </c>
      <c r="H692" s="2">
        <f>VLOOKUP($A692,級距!$A:$K,9,FALSE)</f>
        <v>8</v>
      </c>
      <c r="I692" s="2">
        <f>VLOOKUP($A692,級距!$A:$K,10,FALSE)</f>
        <v>2</v>
      </c>
      <c r="J692" s="2">
        <f>VLOOKUP($A692,級距!$A:$K,11,FALSE)</f>
        <v>1</v>
      </c>
      <c r="K692" s="17">
        <f t="shared" si="21"/>
        <v>1</v>
      </c>
    </row>
    <row r="693" spans="1:11" x14ac:dyDescent="0.25">
      <c r="A693" s="32" t="s">
        <v>665</v>
      </c>
      <c r="B693" s="31">
        <f>_xlfn.IFNA(VLOOKUP(A693,'Trend Strategy'!$A$1:$B$1000,2,FALSE),0)</f>
        <v>103027.08</v>
      </c>
      <c r="C693" s="31">
        <f>_xlfn.IFNA(VLOOKUP(A693,'ADX Strategy'!$A$2:$B$1000,2,FALSE),0)</f>
        <v>56095.65</v>
      </c>
      <c r="D693" s="31">
        <f>_xlfn.IFNA(VLOOKUP(A693,'TXFN0002 Strategy'!$A$2:$B$1000,2,FALSE),0)</f>
        <v>-1584.75</v>
      </c>
      <c r="E693" s="66">
        <f>_xlfn.IFNA(VLOOKUP(A693,'TripleEMA Strategy'!$A$2:$B$1000,2,FALSE),0)</f>
        <v>100223.06</v>
      </c>
      <c r="F693" s="66">
        <f>_xlfn.IFNA(VLOOKUP(A693,'TXFN0001 Strategy'!$A$1:$B$1000,2,FALSE),0)</f>
        <v>0</v>
      </c>
      <c r="G693" s="40">
        <f t="shared" si="20"/>
        <v>51552.207999999999</v>
      </c>
      <c r="H693" s="2">
        <f>VLOOKUP($A693,級距!$A:$K,9,FALSE)</f>
        <v>10</v>
      </c>
      <c r="I693" s="2">
        <f>VLOOKUP($A693,級距!$A:$K,10,FALSE)</f>
        <v>8</v>
      </c>
      <c r="J693" s="2">
        <f>VLOOKUP($A693,級距!$A:$K,11,FALSE)</f>
        <v>4</v>
      </c>
      <c r="K693" s="17">
        <f t="shared" si="21"/>
        <v>4</v>
      </c>
    </row>
    <row r="694" spans="1:11" x14ac:dyDescent="0.25">
      <c r="A694" s="32" t="s">
        <v>666</v>
      </c>
      <c r="B694" s="31">
        <f>_xlfn.IFNA(VLOOKUP(A694,'Trend Strategy'!$A$1:$B$1000,2,FALSE),0)</f>
        <v>100794.94</v>
      </c>
      <c r="C694" s="31">
        <f>_xlfn.IFNA(VLOOKUP(A694,'ADX Strategy'!$A$2:$B$1000,2,FALSE),0)</f>
        <v>92610.44</v>
      </c>
      <c r="D694" s="31">
        <f>_xlfn.IFNA(VLOOKUP(A694,'TXFN0002 Strategy'!$A$2:$B$1000,2,FALSE),0)</f>
        <v>-96959.16</v>
      </c>
      <c r="E694" s="66">
        <f>_xlfn.IFNA(VLOOKUP(A694,'TripleEMA Strategy'!$A$2:$B$1000,2,FALSE),0)</f>
        <v>32430.19</v>
      </c>
      <c r="F694" s="66">
        <f>_xlfn.IFNA(VLOOKUP(A694,'TXFN0001 Strategy'!$A$1:$B$1000,2,FALSE),0)</f>
        <v>0</v>
      </c>
      <c r="G694" s="40">
        <f t="shared" si="20"/>
        <v>25775.281999999999</v>
      </c>
      <c r="H694" s="2">
        <f>VLOOKUP($A694,級距!$A:$K,9,FALSE)</f>
        <v>10</v>
      </c>
      <c r="I694" s="2">
        <f>VLOOKUP($A694,級距!$A:$K,10,FALSE)</f>
        <v>6</v>
      </c>
      <c r="J694" s="2">
        <f>VLOOKUP($A694,級距!$A:$K,11,FALSE)</f>
        <v>1</v>
      </c>
      <c r="K694" s="17">
        <f t="shared" si="21"/>
        <v>1</v>
      </c>
    </row>
    <row r="695" spans="1:11" x14ac:dyDescent="0.25">
      <c r="A695" s="32" t="s">
        <v>667</v>
      </c>
      <c r="B695" s="31">
        <f>_xlfn.IFNA(VLOOKUP(A695,'Trend Strategy'!$A$1:$B$1000,2,FALSE),0)</f>
        <v>0</v>
      </c>
      <c r="C695" s="31">
        <f>_xlfn.IFNA(VLOOKUP(A695,'ADX Strategy'!$A$2:$B$1000,2,FALSE),0)</f>
        <v>0</v>
      </c>
      <c r="D695" s="31">
        <f>_xlfn.IFNA(VLOOKUP(A695,'TXFN0002 Strategy'!$A$2:$B$1000,2,FALSE),0)</f>
        <v>-49779.79</v>
      </c>
      <c r="E695" s="66">
        <f>_xlfn.IFNA(VLOOKUP(A695,'TripleEMA Strategy'!$A$2:$B$1000,2,FALSE),0)</f>
        <v>-111469.01</v>
      </c>
      <c r="F695" s="66">
        <f>_xlfn.IFNA(VLOOKUP(A695,'TXFN0001 Strategy'!$A$1:$B$1000,2,FALSE),0)</f>
        <v>0</v>
      </c>
      <c r="G695" s="40">
        <f t="shared" si="20"/>
        <v>-32249.759999999998</v>
      </c>
      <c r="H695" s="2">
        <f>VLOOKUP($A695,級距!$A:$K,9,FALSE)</f>
        <v>5</v>
      </c>
      <c r="I695" s="2">
        <f>VLOOKUP($A695,級距!$A:$K,10,FALSE)</f>
        <v>3</v>
      </c>
      <c r="J695" s="2">
        <f>VLOOKUP($A695,級距!$A:$K,11,FALSE)</f>
        <v>2</v>
      </c>
      <c r="K695" s="17">
        <f t="shared" si="21"/>
        <v>2</v>
      </c>
    </row>
    <row r="696" spans="1:11" x14ac:dyDescent="0.25">
      <c r="A696" s="32" t="s">
        <v>668</v>
      </c>
      <c r="B696" s="31">
        <f>_xlfn.IFNA(VLOOKUP(A696,'Trend Strategy'!$A$1:$B$1000,2,FALSE),0)</f>
        <v>0</v>
      </c>
      <c r="C696" s="31">
        <f>_xlfn.IFNA(VLOOKUP(A696,'ADX Strategy'!$A$2:$B$1000,2,FALSE),0)</f>
        <v>0</v>
      </c>
      <c r="D696" s="31">
        <f>_xlfn.IFNA(VLOOKUP(A696,'TXFN0002 Strategy'!$A$2:$B$1000,2,FALSE),0)</f>
        <v>83443.5</v>
      </c>
      <c r="E696" s="66">
        <f>_xlfn.IFNA(VLOOKUP(A696,'TripleEMA Strategy'!$A$2:$B$1000,2,FALSE),0)</f>
        <v>-102580.1</v>
      </c>
      <c r="F696" s="66">
        <f>_xlfn.IFNA(VLOOKUP(A696,'TXFN0001 Strategy'!$A$1:$B$1000,2,FALSE),0)</f>
        <v>18468.8</v>
      </c>
      <c r="G696" s="40">
        <f t="shared" si="20"/>
        <v>-133.56000000000131</v>
      </c>
      <c r="H696" s="2">
        <f>VLOOKUP($A696,級距!$A:$K,9,FALSE)</f>
        <v>9</v>
      </c>
      <c r="I696" s="2">
        <f>VLOOKUP($A696,級距!$A:$K,10,FALSE)</f>
        <v>8</v>
      </c>
      <c r="J696" s="2">
        <f>VLOOKUP($A696,級距!$A:$K,11,FALSE)</f>
        <v>4</v>
      </c>
      <c r="K696" s="17">
        <f t="shared" si="21"/>
        <v>4</v>
      </c>
    </row>
    <row r="697" spans="1:11" x14ac:dyDescent="0.25">
      <c r="A697" s="32" t="s">
        <v>669</v>
      </c>
      <c r="B697" s="31">
        <f>_xlfn.IFNA(VLOOKUP(A697,'Trend Strategy'!$A$1:$B$1000,2,FALSE),0)</f>
        <v>64848.99</v>
      </c>
      <c r="C697" s="31">
        <f>_xlfn.IFNA(VLOOKUP(A697,'ADX Strategy'!$A$2:$B$1000,2,FALSE),0)</f>
        <v>-13191.7</v>
      </c>
      <c r="D697" s="31">
        <f>_xlfn.IFNA(VLOOKUP(A697,'TXFN0002 Strategy'!$A$2:$B$1000,2,FALSE),0)</f>
        <v>-96939.48</v>
      </c>
      <c r="E697" s="66">
        <f>_xlfn.IFNA(VLOOKUP(A697,'TripleEMA Strategy'!$A$2:$B$1000,2,FALSE),0)</f>
        <v>45840.3</v>
      </c>
      <c r="F697" s="66">
        <f>_xlfn.IFNA(VLOOKUP(A697,'TXFN0001 Strategy'!$A$1:$B$1000,2,FALSE),0)</f>
        <v>0</v>
      </c>
      <c r="G697" s="40">
        <f t="shared" si="20"/>
        <v>111.62200000000011</v>
      </c>
      <c r="H697" s="2">
        <f>VLOOKUP($A697,級距!$A:$K,9,FALSE)</f>
        <v>10</v>
      </c>
      <c r="I697" s="2">
        <f>VLOOKUP($A697,級距!$A:$K,10,FALSE)</f>
        <v>5</v>
      </c>
      <c r="J697" s="2">
        <f>VLOOKUP($A697,級距!$A:$K,11,FALSE)</f>
        <v>1</v>
      </c>
      <c r="K697" s="17">
        <f t="shared" si="21"/>
        <v>1</v>
      </c>
    </row>
    <row r="698" spans="1:11" x14ac:dyDescent="0.25">
      <c r="A698" s="32" t="s">
        <v>670</v>
      </c>
      <c r="B698" s="31">
        <f>_xlfn.IFNA(VLOOKUP(A698,'Trend Strategy'!$A$1:$B$1000,2,FALSE),0)</f>
        <v>-126994.66</v>
      </c>
      <c r="C698" s="31">
        <f>_xlfn.IFNA(VLOOKUP(A698,'ADX Strategy'!$A$2:$B$1000,2,FALSE),0)</f>
        <v>0</v>
      </c>
      <c r="D698" s="31">
        <f>_xlfn.IFNA(VLOOKUP(A698,'TXFN0002 Strategy'!$A$2:$B$1000,2,FALSE),0)</f>
        <v>-98674.35</v>
      </c>
      <c r="E698" s="66">
        <f>_xlfn.IFNA(VLOOKUP(A698,'TripleEMA Strategy'!$A$2:$B$1000,2,FALSE),0)</f>
        <v>-100641.31</v>
      </c>
      <c r="F698" s="66">
        <f>_xlfn.IFNA(VLOOKUP(A698,'TXFN0001 Strategy'!$A$1:$B$1000,2,FALSE),0)</f>
        <v>0</v>
      </c>
      <c r="G698" s="40">
        <f t="shared" si="20"/>
        <v>-65262.063999999998</v>
      </c>
      <c r="H698" s="2">
        <f>VLOOKUP($A698,級距!$A:$K,9,FALSE)</f>
        <v>5</v>
      </c>
      <c r="I698" s="2">
        <f>VLOOKUP($A698,級距!$A:$K,10,FALSE)</f>
        <v>1</v>
      </c>
      <c r="J698" s="2">
        <f>VLOOKUP($A698,級距!$A:$K,11,FALSE)</f>
        <v>2</v>
      </c>
      <c r="K698" s="17">
        <f t="shared" si="21"/>
        <v>2</v>
      </c>
    </row>
    <row r="699" spans="1:11" x14ac:dyDescent="0.25">
      <c r="A699" s="32" t="s">
        <v>671</v>
      </c>
      <c r="B699" s="31">
        <f>_xlfn.IFNA(VLOOKUP(A699,'Trend Strategy'!$A$1:$B$1000,2,FALSE),0)</f>
        <v>159925.22</v>
      </c>
      <c r="C699" s="31">
        <f>_xlfn.IFNA(VLOOKUP(A699,'ADX Strategy'!$A$2:$B$1000,2,FALSE),0)</f>
        <v>55903.51</v>
      </c>
      <c r="D699" s="31">
        <f>_xlfn.IFNA(VLOOKUP(A699,'TXFN0002 Strategy'!$A$2:$B$1000,2,FALSE),0)</f>
        <v>124218.19</v>
      </c>
      <c r="E699" s="66">
        <f>_xlfn.IFNA(VLOOKUP(A699,'TripleEMA Strategy'!$A$2:$B$1000,2,FALSE),0)</f>
        <v>226268.38</v>
      </c>
      <c r="F699" s="66">
        <f>_xlfn.IFNA(VLOOKUP(A699,'TXFN0001 Strategy'!$A$1:$B$1000,2,FALSE),0)</f>
        <v>130439.67999999999</v>
      </c>
      <c r="G699" s="40">
        <f t="shared" si="20"/>
        <v>139350.99599999998</v>
      </c>
      <c r="H699" s="2">
        <f>VLOOKUP($A699,級距!$A:$K,9,FALSE)</f>
        <v>10</v>
      </c>
      <c r="I699" s="2">
        <f>VLOOKUP($A699,級距!$A:$K,10,FALSE)</f>
        <v>10</v>
      </c>
      <c r="J699" s="2">
        <f>VLOOKUP($A699,級距!$A:$K,11,FALSE)</f>
        <v>4</v>
      </c>
      <c r="K699" s="17">
        <f t="shared" si="21"/>
        <v>4</v>
      </c>
    </row>
    <row r="700" spans="1:11" x14ac:dyDescent="0.25">
      <c r="A700" s="32" t="s">
        <v>672</v>
      </c>
      <c r="B700" s="31">
        <f>_xlfn.IFNA(VLOOKUP(A700,'Trend Strategy'!$A$1:$B$1000,2,FALSE),0)</f>
        <v>-70377.47</v>
      </c>
      <c r="C700" s="31">
        <f>_xlfn.IFNA(VLOOKUP(A700,'ADX Strategy'!$A$2:$B$1000,2,FALSE),0)</f>
        <v>0</v>
      </c>
      <c r="D700" s="31">
        <f>_xlfn.IFNA(VLOOKUP(A700,'TXFN0002 Strategy'!$A$2:$B$1000,2,FALSE),0)</f>
        <v>-96379.15</v>
      </c>
      <c r="E700" s="66">
        <f>_xlfn.IFNA(VLOOKUP(A700,'TripleEMA Strategy'!$A$2:$B$1000,2,FALSE),0)</f>
        <v>35809.19</v>
      </c>
      <c r="F700" s="66">
        <f>_xlfn.IFNA(VLOOKUP(A700,'TXFN0001 Strategy'!$A$1:$B$1000,2,FALSE),0)</f>
        <v>0</v>
      </c>
      <c r="G700" s="40">
        <f t="shared" si="20"/>
        <v>-26189.485999999997</v>
      </c>
      <c r="H700" s="2">
        <f>VLOOKUP($A700,級距!$A:$K,9,FALSE)</f>
        <v>6</v>
      </c>
      <c r="I700" s="2">
        <f>VLOOKUP($A700,級距!$A:$K,10,FALSE)</f>
        <v>9</v>
      </c>
      <c r="J700" s="2">
        <f>VLOOKUP($A700,級距!$A:$K,11,FALSE)</f>
        <v>4</v>
      </c>
      <c r="K700" s="17">
        <f t="shared" si="21"/>
        <v>4</v>
      </c>
    </row>
    <row r="701" spans="1:11" x14ac:dyDescent="0.25">
      <c r="A701" s="32" t="s">
        <v>673</v>
      </c>
      <c r="B701" s="31">
        <f>_xlfn.IFNA(VLOOKUP(A701,'Trend Strategy'!$A$1:$B$1000,2,FALSE),0)</f>
        <v>0</v>
      </c>
      <c r="C701" s="31">
        <f>_xlfn.IFNA(VLOOKUP(A701,'ADX Strategy'!$A$2:$B$1000,2,FALSE),0)</f>
        <v>0</v>
      </c>
      <c r="D701" s="31">
        <f>_xlfn.IFNA(VLOOKUP(A701,'TXFN0002 Strategy'!$A$2:$B$1000,2,FALSE),0)</f>
        <v>160756.62</v>
      </c>
      <c r="E701" s="66">
        <f>_xlfn.IFNA(VLOOKUP(A701,'TripleEMA Strategy'!$A$2:$B$1000,2,FALSE),0)</f>
        <v>-102631.22</v>
      </c>
      <c r="F701" s="66">
        <f>_xlfn.IFNA(VLOOKUP(A701,'TXFN0001 Strategy'!$A$1:$B$1000,2,FALSE),0)</f>
        <v>41508.1</v>
      </c>
      <c r="G701" s="40">
        <f t="shared" si="20"/>
        <v>19926.7</v>
      </c>
      <c r="H701" s="2">
        <f>VLOOKUP($A701,級距!$A:$K,9,FALSE)</f>
        <v>10</v>
      </c>
      <c r="I701" s="2">
        <f>VLOOKUP($A701,級距!$A:$K,10,FALSE)</f>
        <v>10</v>
      </c>
      <c r="J701" s="2">
        <f>VLOOKUP($A701,級距!$A:$K,11,FALSE)</f>
        <v>4</v>
      </c>
      <c r="K701" s="17">
        <f t="shared" si="21"/>
        <v>4</v>
      </c>
    </row>
    <row r="702" spans="1:11" x14ac:dyDescent="0.25">
      <c r="A702" s="32" t="s">
        <v>674</v>
      </c>
      <c r="B702" s="31">
        <f>_xlfn.IFNA(VLOOKUP(A702,'Trend Strategy'!$A$1:$B$1000,2,FALSE),0)</f>
        <v>101721.34</v>
      </c>
      <c r="C702" s="31">
        <f>_xlfn.IFNA(VLOOKUP(A702,'ADX Strategy'!$A$2:$B$1000,2,FALSE),0)</f>
        <v>36354.78</v>
      </c>
      <c r="D702" s="31">
        <f>_xlfn.IFNA(VLOOKUP(A702,'TXFN0002 Strategy'!$A$2:$B$1000,2,FALSE),0)</f>
        <v>0</v>
      </c>
      <c r="E702" s="66">
        <f>_xlfn.IFNA(VLOOKUP(A702,'TripleEMA Strategy'!$A$2:$B$1000,2,FALSE),0)</f>
        <v>58138.54</v>
      </c>
      <c r="F702" s="66">
        <f>_xlfn.IFNA(VLOOKUP(A702,'TXFN0001 Strategy'!$A$1:$B$1000,2,FALSE),0)</f>
        <v>163657.85999999999</v>
      </c>
      <c r="G702" s="40">
        <f t="shared" si="20"/>
        <v>71974.504000000001</v>
      </c>
      <c r="H702" s="2">
        <f>VLOOKUP($A702,級距!$A:$K,9,FALSE)</f>
        <v>9</v>
      </c>
      <c r="I702" s="2">
        <f>VLOOKUP($A702,級距!$A:$K,10,FALSE)</f>
        <v>6</v>
      </c>
      <c r="J702" s="2">
        <f>VLOOKUP($A702,級距!$A:$K,11,FALSE)</f>
        <v>1</v>
      </c>
      <c r="K702" s="17">
        <f t="shared" si="21"/>
        <v>1</v>
      </c>
    </row>
    <row r="703" spans="1:11" x14ac:dyDescent="0.25">
      <c r="A703" s="32" t="s">
        <v>675</v>
      </c>
      <c r="B703" s="31">
        <f>_xlfn.IFNA(VLOOKUP(A703,'Trend Strategy'!$A$1:$B$1000,2,FALSE),0)</f>
        <v>0</v>
      </c>
      <c r="C703" s="31">
        <f>_xlfn.IFNA(VLOOKUP(A703,'ADX Strategy'!$A$2:$B$1000,2,FALSE),0)</f>
        <v>0</v>
      </c>
      <c r="D703" s="31">
        <f>_xlfn.IFNA(VLOOKUP(A703,'TXFN0002 Strategy'!$A$2:$B$1000,2,FALSE),0)</f>
        <v>-852.1</v>
      </c>
      <c r="E703" s="66">
        <f>_xlfn.IFNA(VLOOKUP(A703,'TripleEMA Strategy'!$A$2:$B$1000,2,FALSE),0)</f>
        <v>0</v>
      </c>
      <c r="F703" s="66">
        <f>_xlfn.IFNA(VLOOKUP(A703,'TXFN0001 Strategy'!$A$1:$B$1000,2,FALSE),0)</f>
        <v>0</v>
      </c>
      <c r="G703" s="40">
        <f t="shared" si="20"/>
        <v>-170.42000000000002</v>
      </c>
      <c r="H703" s="2">
        <f>VLOOKUP($A703,級距!$A:$K,9,FALSE)</f>
        <v>4</v>
      </c>
      <c r="I703" s="2">
        <f>VLOOKUP($A703,級距!$A:$K,10,FALSE)</f>
        <v>8</v>
      </c>
      <c r="J703" s="2">
        <f>VLOOKUP($A703,級距!$A:$K,11,FALSE)</f>
        <v>3</v>
      </c>
      <c r="K703" s="17">
        <f t="shared" si="21"/>
        <v>3</v>
      </c>
    </row>
    <row r="704" spans="1:11" x14ac:dyDescent="0.25">
      <c r="A704" s="32" t="s">
        <v>676</v>
      </c>
      <c r="B704" s="31">
        <f>_xlfn.IFNA(VLOOKUP(A704,'Trend Strategy'!$A$1:$B$1000,2,FALSE),0)</f>
        <v>0</v>
      </c>
      <c r="C704" s="31">
        <f>_xlfn.IFNA(VLOOKUP(A704,'ADX Strategy'!$A$2:$B$1000,2,FALSE),0)</f>
        <v>0</v>
      </c>
      <c r="D704" s="31">
        <f>_xlfn.IFNA(VLOOKUP(A704,'TXFN0002 Strategy'!$A$2:$B$1000,2,FALSE),0)</f>
        <v>-94852.9</v>
      </c>
      <c r="E704" s="66">
        <f>_xlfn.IFNA(VLOOKUP(A704,'TripleEMA Strategy'!$A$2:$B$1000,2,FALSE),0)</f>
        <v>105319.39</v>
      </c>
      <c r="F704" s="66">
        <f>_xlfn.IFNA(VLOOKUP(A704,'TXFN0001 Strategy'!$A$1:$B$1000,2,FALSE),0)</f>
        <v>0</v>
      </c>
      <c r="G704" s="40">
        <f t="shared" si="20"/>
        <v>2093.2980000000011</v>
      </c>
      <c r="H704" s="2">
        <f>VLOOKUP($A704,級距!$A:$K,9,FALSE)</f>
        <v>5</v>
      </c>
      <c r="I704" s="2">
        <f>VLOOKUP($A704,級距!$A:$K,10,FALSE)</f>
        <v>6</v>
      </c>
      <c r="J704" s="2">
        <f>VLOOKUP($A704,級距!$A:$K,11,FALSE)</f>
        <v>2</v>
      </c>
      <c r="K704" s="17">
        <f t="shared" si="21"/>
        <v>2</v>
      </c>
    </row>
    <row r="705" spans="1:11" x14ac:dyDescent="0.25">
      <c r="A705" s="32" t="s">
        <v>677</v>
      </c>
      <c r="B705" s="31">
        <f>_xlfn.IFNA(VLOOKUP(A705,'Trend Strategy'!$A$1:$B$1000,2,FALSE),0)</f>
        <v>-57051.68</v>
      </c>
      <c r="C705" s="31">
        <f>_xlfn.IFNA(VLOOKUP(A705,'ADX Strategy'!$A$2:$B$1000,2,FALSE),0)</f>
        <v>0</v>
      </c>
      <c r="D705" s="31">
        <f>_xlfn.IFNA(VLOOKUP(A705,'TXFN0002 Strategy'!$A$2:$B$1000,2,FALSE),0)</f>
        <v>-103364.62</v>
      </c>
      <c r="E705" s="66">
        <f>_xlfn.IFNA(VLOOKUP(A705,'TripleEMA Strategy'!$A$2:$B$1000,2,FALSE),0)</f>
        <v>-109994.81</v>
      </c>
      <c r="F705" s="66">
        <f>_xlfn.IFNA(VLOOKUP(A705,'TXFN0001 Strategy'!$A$1:$B$1000,2,FALSE),0)</f>
        <v>0</v>
      </c>
      <c r="G705" s="40">
        <f t="shared" si="20"/>
        <v>-54082.221999999994</v>
      </c>
      <c r="H705" s="2">
        <f>VLOOKUP($A705,級距!$A:$K,9,FALSE)</f>
        <v>7</v>
      </c>
      <c r="I705" s="2">
        <f>VLOOKUP($A705,級距!$A:$K,10,FALSE)</f>
        <v>7</v>
      </c>
      <c r="J705" s="2">
        <f>VLOOKUP($A705,級距!$A:$K,11,FALSE)</f>
        <v>4</v>
      </c>
      <c r="K705" s="17">
        <f t="shared" si="21"/>
        <v>4</v>
      </c>
    </row>
    <row r="706" spans="1:11" x14ac:dyDescent="0.25">
      <c r="A706" s="32" t="s">
        <v>678</v>
      </c>
      <c r="B706" s="31">
        <f>_xlfn.IFNA(VLOOKUP(A706,'Trend Strategy'!$A$1:$B$1000,2,FALSE),0)</f>
        <v>-14461.7</v>
      </c>
      <c r="C706" s="31">
        <f>_xlfn.IFNA(VLOOKUP(A706,'ADX Strategy'!$A$2:$B$1000,2,FALSE),0)</f>
        <v>0</v>
      </c>
      <c r="D706" s="31">
        <f>_xlfn.IFNA(VLOOKUP(A706,'TXFN0002 Strategy'!$A$2:$B$1000,2,FALSE),0)</f>
        <v>784.24</v>
      </c>
      <c r="E706" s="66">
        <f>_xlfn.IFNA(VLOOKUP(A706,'TripleEMA Strategy'!$A$2:$B$1000,2,FALSE),0)</f>
        <v>0</v>
      </c>
      <c r="F706" s="66">
        <f>_xlfn.IFNA(VLOOKUP(A706,'TXFN0001 Strategy'!$A$1:$B$1000,2,FALSE),0)</f>
        <v>0</v>
      </c>
      <c r="G706" s="40">
        <f t="shared" si="20"/>
        <v>-2735.4920000000002</v>
      </c>
      <c r="H706" s="2">
        <f>VLOOKUP($A706,級距!$A:$K,9,FALSE)</f>
        <v>2</v>
      </c>
      <c r="I706" s="2">
        <f>VLOOKUP($A706,級距!$A:$K,10,FALSE)</f>
        <v>3</v>
      </c>
      <c r="J706" s="2">
        <f>VLOOKUP($A706,級距!$A:$K,11,FALSE)</f>
        <v>2</v>
      </c>
      <c r="K706" s="17">
        <f t="shared" si="21"/>
        <v>2</v>
      </c>
    </row>
    <row r="707" spans="1:11" x14ac:dyDescent="0.25">
      <c r="A707" s="32" t="s">
        <v>679</v>
      </c>
      <c r="B707" s="31">
        <f>_xlfn.IFNA(VLOOKUP(A707,'Trend Strategy'!$A$1:$B$1000,2,FALSE),0)</f>
        <v>75888.100000000006</v>
      </c>
      <c r="C707" s="31">
        <f>_xlfn.IFNA(VLOOKUP(A707,'ADX Strategy'!$A$2:$B$1000,2,FALSE),0)</f>
        <v>-54070.18</v>
      </c>
      <c r="D707" s="31">
        <f>_xlfn.IFNA(VLOOKUP(A707,'TXFN0002 Strategy'!$A$2:$B$1000,2,FALSE),0)</f>
        <v>74479.61</v>
      </c>
      <c r="E707" s="66">
        <f>_xlfn.IFNA(VLOOKUP(A707,'TripleEMA Strategy'!$A$2:$B$1000,2,FALSE),0)</f>
        <v>102437.83</v>
      </c>
      <c r="F707" s="66">
        <f>_xlfn.IFNA(VLOOKUP(A707,'TXFN0001 Strategy'!$A$1:$B$1000,2,FALSE),0)</f>
        <v>0</v>
      </c>
      <c r="G707" s="40">
        <f t="shared" si="20"/>
        <v>39747.072</v>
      </c>
      <c r="H707" s="2">
        <f>VLOOKUP($A707,級距!$A:$K,9,FALSE)</f>
        <v>8</v>
      </c>
      <c r="I707" s="2">
        <f>VLOOKUP($A707,級距!$A:$K,10,FALSE)</f>
        <v>8</v>
      </c>
      <c r="J707" s="2">
        <f>VLOOKUP($A707,級距!$A:$K,11,FALSE)</f>
        <v>4</v>
      </c>
      <c r="K707" s="17">
        <f t="shared" si="21"/>
        <v>4</v>
      </c>
    </row>
    <row r="708" spans="1:11" x14ac:dyDescent="0.25">
      <c r="A708" s="32" t="s">
        <v>680</v>
      </c>
      <c r="B708" s="31">
        <f>_xlfn.IFNA(VLOOKUP(A708,'Trend Strategy'!$A$1:$B$1000,2,FALSE),0)</f>
        <v>-21048.38</v>
      </c>
      <c r="C708" s="31">
        <f>_xlfn.IFNA(VLOOKUP(A708,'ADX Strategy'!$A$2:$B$1000,2,FALSE),0)</f>
        <v>4106.57</v>
      </c>
      <c r="D708" s="31">
        <f>_xlfn.IFNA(VLOOKUP(A708,'TXFN0002 Strategy'!$A$2:$B$1000,2,FALSE),0)</f>
        <v>-40843.01</v>
      </c>
      <c r="E708" s="66">
        <f>_xlfn.IFNA(VLOOKUP(A708,'TripleEMA Strategy'!$A$2:$B$1000,2,FALSE),0)</f>
        <v>31422.89</v>
      </c>
      <c r="F708" s="66">
        <f>_xlfn.IFNA(VLOOKUP(A708,'TXFN0001 Strategy'!$A$1:$B$1000,2,FALSE),0)</f>
        <v>0</v>
      </c>
      <c r="G708" s="40">
        <f t="shared" ref="G708:G771" si="22">AVERAGE(B708:F708)</f>
        <v>-5272.3860000000013</v>
      </c>
      <c r="H708" s="2">
        <f>VLOOKUP($A708,級距!$A:$K,9,FALSE)</f>
        <v>2</v>
      </c>
      <c r="I708" s="2">
        <f>VLOOKUP($A708,級距!$A:$K,10,FALSE)</f>
        <v>5</v>
      </c>
      <c r="J708" s="2">
        <f>VLOOKUP($A708,級距!$A:$K,11,FALSE)</f>
        <v>2</v>
      </c>
      <c r="K708" s="17">
        <f t="shared" ref="K708:K771" si="23">_xlfn.IFNA(J708,0)</f>
        <v>2</v>
      </c>
    </row>
    <row r="709" spans="1:11" x14ac:dyDescent="0.25">
      <c r="A709" s="32" t="s">
        <v>681</v>
      </c>
      <c r="B709" s="31">
        <f>_xlfn.IFNA(VLOOKUP(A709,'Trend Strategy'!$A$1:$B$1000,2,FALSE),0)</f>
        <v>-4971.97</v>
      </c>
      <c r="C709" s="31">
        <f>_xlfn.IFNA(VLOOKUP(A709,'ADX Strategy'!$A$2:$B$1000,2,FALSE),0)</f>
        <v>0</v>
      </c>
      <c r="D709" s="31">
        <f>_xlfn.IFNA(VLOOKUP(A709,'TXFN0002 Strategy'!$A$2:$B$1000,2,FALSE),0)</f>
        <v>-56432.86</v>
      </c>
      <c r="E709" s="66">
        <f>_xlfn.IFNA(VLOOKUP(A709,'TripleEMA Strategy'!$A$2:$B$1000,2,FALSE),0)</f>
        <v>0</v>
      </c>
      <c r="F709" s="66">
        <f>_xlfn.IFNA(VLOOKUP(A709,'TXFN0001 Strategy'!$A$1:$B$1000,2,FALSE),0)</f>
        <v>-43272.83</v>
      </c>
      <c r="G709" s="40">
        <f t="shared" si="22"/>
        <v>-20935.531999999999</v>
      </c>
      <c r="H709" s="2">
        <f>VLOOKUP($A709,級距!$A:$K,9,FALSE)</f>
        <v>5</v>
      </c>
      <c r="I709" s="2">
        <f>VLOOKUP($A709,級距!$A:$K,10,FALSE)</f>
        <v>1</v>
      </c>
      <c r="J709" s="2">
        <f>VLOOKUP($A709,級距!$A:$K,11,FALSE)</f>
        <v>2</v>
      </c>
      <c r="K709" s="17">
        <f t="shared" si="23"/>
        <v>2</v>
      </c>
    </row>
    <row r="710" spans="1:11" x14ac:dyDescent="0.25">
      <c r="A710" s="32" t="s">
        <v>682</v>
      </c>
      <c r="B710" s="31">
        <f>_xlfn.IFNA(VLOOKUP(A710,'Trend Strategy'!$A$1:$B$1000,2,FALSE),0)</f>
        <v>1535.23</v>
      </c>
      <c r="C710" s="31">
        <f>_xlfn.IFNA(VLOOKUP(A710,'ADX Strategy'!$A$2:$B$1000,2,FALSE),0)</f>
        <v>0</v>
      </c>
      <c r="D710" s="31">
        <f>_xlfn.IFNA(VLOOKUP(A710,'TXFN0002 Strategy'!$A$2:$B$1000,2,FALSE),0)</f>
        <v>50353.58</v>
      </c>
      <c r="E710" s="66">
        <f>_xlfn.IFNA(VLOOKUP(A710,'TripleEMA Strategy'!$A$2:$B$1000,2,FALSE),0)</f>
        <v>0</v>
      </c>
      <c r="F710" s="66">
        <f>_xlfn.IFNA(VLOOKUP(A710,'TXFN0001 Strategy'!$A$1:$B$1000,2,FALSE),0)</f>
        <v>0</v>
      </c>
      <c r="G710" s="40">
        <f t="shared" si="22"/>
        <v>10377.762000000001</v>
      </c>
      <c r="H710" s="2">
        <f>VLOOKUP($A710,級距!$A:$K,9,FALSE)</f>
        <v>5</v>
      </c>
      <c r="I710" s="2">
        <f>VLOOKUP($A710,級距!$A:$K,10,FALSE)</f>
        <v>5</v>
      </c>
      <c r="J710" s="2">
        <f>VLOOKUP($A710,級距!$A:$K,11,FALSE)</f>
        <v>2</v>
      </c>
      <c r="K710" s="17">
        <f t="shared" si="23"/>
        <v>2</v>
      </c>
    </row>
    <row r="711" spans="1:11" x14ac:dyDescent="0.25">
      <c r="A711" s="32" t="s">
        <v>683</v>
      </c>
      <c r="B711" s="31">
        <f>_xlfn.IFNA(VLOOKUP(A711,'Trend Strategy'!$A$1:$B$1000,2,FALSE),0)</f>
        <v>0</v>
      </c>
      <c r="C711" s="31">
        <f>_xlfn.IFNA(VLOOKUP(A711,'ADX Strategy'!$A$2:$B$1000,2,FALSE),0)</f>
        <v>0</v>
      </c>
      <c r="D711" s="31">
        <f>_xlfn.IFNA(VLOOKUP(A711,'TXFN0002 Strategy'!$A$2:$B$1000,2,FALSE),0)</f>
        <v>0</v>
      </c>
      <c r="E711" s="66">
        <f>_xlfn.IFNA(VLOOKUP(A711,'TripleEMA Strategy'!$A$2:$B$1000,2,FALSE),0)</f>
        <v>5815.58</v>
      </c>
      <c r="F711" s="66">
        <f>_xlfn.IFNA(VLOOKUP(A711,'TXFN0001 Strategy'!$A$1:$B$1000,2,FALSE),0)</f>
        <v>0</v>
      </c>
      <c r="G711" s="40">
        <f t="shared" si="22"/>
        <v>1163.116</v>
      </c>
      <c r="H711" s="2">
        <f>VLOOKUP($A711,級距!$A:$K,9,FALSE)</f>
        <v>5</v>
      </c>
      <c r="I711" s="2">
        <f>VLOOKUP($A711,級距!$A:$K,10,FALSE)</f>
        <v>7</v>
      </c>
      <c r="J711" s="2">
        <f>VLOOKUP($A711,級距!$A:$K,11,FALSE)</f>
        <v>3</v>
      </c>
      <c r="K711" s="17">
        <f t="shared" si="23"/>
        <v>3</v>
      </c>
    </row>
    <row r="712" spans="1:11" x14ac:dyDescent="0.25">
      <c r="A712" s="32" t="s">
        <v>684</v>
      </c>
      <c r="B712" s="31">
        <f>_xlfn.IFNA(VLOOKUP(A712,'Trend Strategy'!$A$1:$B$1000,2,FALSE),0)</f>
        <v>-27302.59</v>
      </c>
      <c r="C712" s="31">
        <f>_xlfn.IFNA(VLOOKUP(A712,'ADX Strategy'!$A$2:$B$1000,2,FALSE),0)</f>
        <v>23923.06</v>
      </c>
      <c r="D712" s="31">
        <f>_xlfn.IFNA(VLOOKUP(A712,'TXFN0002 Strategy'!$A$2:$B$1000,2,FALSE),0)</f>
        <v>21949.71</v>
      </c>
      <c r="E712" s="66">
        <f>_xlfn.IFNA(VLOOKUP(A712,'TripleEMA Strategy'!$A$2:$B$1000,2,FALSE),0)</f>
        <v>-57822.34</v>
      </c>
      <c r="F712" s="66">
        <f>_xlfn.IFNA(VLOOKUP(A712,'TXFN0001 Strategy'!$A$1:$B$1000,2,FALSE),0)</f>
        <v>0</v>
      </c>
      <c r="G712" s="40">
        <f t="shared" si="22"/>
        <v>-7850.4319999999989</v>
      </c>
      <c r="H712" s="2">
        <f>VLOOKUP($A712,級距!$A:$K,9,FALSE)</f>
        <v>4</v>
      </c>
      <c r="I712" s="2">
        <f>VLOOKUP($A712,級距!$A:$K,10,FALSE)</f>
        <v>3</v>
      </c>
      <c r="J712" s="2">
        <f>VLOOKUP($A712,級距!$A:$K,11,FALSE)</f>
        <v>2</v>
      </c>
      <c r="K712" s="17">
        <f t="shared" si="23"/>
        <v>2</v>
      </c>
    </row>
    <row r="713" spans="1:11" x14ac:dyDescent="0.25">
      <c r="A713" s="32" t="s">
        <v>685</v>
      </c>
      <c r="B713" s="31">
        <f>_xlfn.IFNA(VLOOKUP(A713,'Trend Strategy'!$A$1:$B$1000,2,FALSE),0)</f>
        <v>27657.74</v>
      </c>
      <c r="C713" s="31">
        <f>_xlfn.IFNA(VLOOKUP(A713,'ADX Strategy'!$A$2:$B$1000,2,FALSE),0)</f>
        <v>0</v>
      </c>
      <c r="D713" s="31">
        <f>_xlfn.IFNA(VLOOKUP(A713,'TXFN0002 Strategy'!$A$2:$B$1000,2,FALSE),0)</f>
        <v>-18050.93</v>
      </c>
      <c r="E713" s="66">
        <f>_xlfn.IFNA(VLOOKUP(A713,'TripleEMA Strategy'!$A$2:$B$1000,2,FALSE),0)</f>
        <v>-53612.28</v>
      </c>
      <c r="F713" s="66">
        <f>_xlfn.IFNA(VLOOKUP(A713,'TXFN0001 Strategy'!$A$1:$B$1000,2,FALSE),0)</f>
        <v>-87078.1</v>
      </c>
      <c r="G713" s="40">
        <f t="shared" si="22"/>
        <v>-26216.714</v>
      </c>
      <c r="H713" s="2">
        <f>VLOOKUP($A713,級距!$A:$K,9,FALSE)</f>
        <v>6</v>
      </c>
      <c r="I713" s="2">
        <f>VLOOKUP($A713,級距!$A:$K,10,FALSE)</f>
        <v>6</v>
      </c>
      <c r="J713" s="2">
        <f>VLOOKUP($A713,級距!$A:$K,11,FALSE)</f>
        <v>1</v>
      </c>
      <c r="K713" s="17">
        <f t="shared" si="23"/>
        <v>1</v>
      </c>
    </row>
    <row r="714" spans="1:11" x14ac:dyDescent="0.25">
      <c r="A714" s="32" t="s">
        <v>686</v>
      </c>
      <c r="B714" s="31">
        <f>_xlfn.IFNA(VLOOKUP(A714,'Trend Strategy'!$A$1:$B$1000,2,FALSE),0)</f>
        <v>62031.14</v>
      </c>
      <c r="C714" s="31">
        <f>_xlfn.IFNA(VLOOKUP(A714,'ADX Strategy'!$A$2:$B$1000,2,FALSE),0)</f>
        <v>0</v>
      </c>
      <c r="D714" s="31">
        <f>_xlfn.IFNA(VLOOKUP(A714,'TXFN0002 Strategy'!$A$2:$B$1000,2,FALSE),0)</f>
        <v>37673.589999999997</v>
      </c>
      <c r="E714" s="66">
        <f>_xlfn.IFNA(VLOOKUP(A714,'TripleEMA Strategy'!$A$2:$B$1000,2,FALSE),0)</f>
        <v>30694.37</v>
      </c>
      <c r="F714" s="66">
        <f>_xlfn.IFNA(VLOOKUP(A714,'TXFN0001 Strategy'!$A$1:$B$1000,2,FALSE),0)</f>
        <v>0</v>
      </c>
      <c r="G714" s="40">
        <f t="shared" si="22"/>
        <v>26079.82</v>
      </c>
      <c r="H714" s="2">
        <f>VLOOKUP($A714,級距!$A:$K,9,FALSE)</f>
        <v>5</v>
      </c>
      <c r="I714" s="2">
        <f>VLOOKUP($A714,級距!$A:$K,10,FALSE)</f>
        <v>3</v>
      </c>
      <c r="J714" s="2">
        <f>VLOOKUP($A714,級距!$A:$K,11,FALSE)</f>
        <v>2</v>
      </c>
      <c r="K714" s="17">
        <f t="shared" si="23"/>
        <v>2</v>
      </c>
    </row>
    <row r="715" spans="1:11" x14ac:dyDescent="0.25">
      <c r="A715" s="32" t="s">
        <v>687</v>
      </c>
      <c r="B715" s="31">
        <f>_xlfn.IFNA(VLOOKUP(A715,'Trend Strategy'!$A$1:$B$1000,2,FALSE),0)</f>
        <v>27226.97</v>
      </c>
      <c r="C715" s="31">
        <f>_xlfn.IFNA(VLOOKUP(A715,'ADX Strategy'!$A$2:$B$1000,2,FALSE),0)</f>
        <v>-64924.18</v>
      </c>
      <c r="D715" s="31">
        <f>_xlfn.IFNA(VLOOKUP(A715,'TXFN0002 Strategy'!$A$2:$B$1000,2,FALSE),0)</f>
        <v>0</v>
      </c>
      <c r="E715" s="66">
        <f>_xlfn.IFNA(VLOOKUP(A715,'TripleEMA Strategy'!$A$2:$B$1000,2,FALSE),0)</f>
        <v>0</v>
      </c>
      <c r="F715" s="66">
        <f>_xlfn.IFNA(VLOOKUP(A715,'TXFN0001 Strategy'!$A$1:$B$1000,2,FALSE),0)</f>
        <v>0</v>
      </c>
      <c r="G715" s="40">
        <f t="shared" si="22"/>
        <v>-7539.442</v>
      </c>
      <c r="H715" s="2">
        <f>VLOOKUP($A715,級距!$A:$K,9,FALSE)</f>
        <v>6</v>
      </c>
      <c r="I715" s="2">
        <f>VLOOKUP($A715,級距!$A:$K,10,FALSE)</f>
        <v>7</v>
      </c>
      <c r="J715" s="2">
        <f>VLOOKUP($A715,級距!$A:$K,11,FALSE)</f>
        <v>4</v>
      </c>
      <c r="K715" s="17">
        <f t="shared" si="23"/>
        <v>4</v>
      </c>
    </row>
    <row r="716" spans="1:11" x14ac:dyDescent="0.25">
      <c r="A716" s="32" t="s">
        <v>688</v>
      </c>
      <c r="B716" s="31">
        <f>_xlfn.IFNA(VLOOKUP(A716,'Trend Strategy'!$A$1:$B$1000,2,FALSE),0)</f>
        <v>-68388.259999999995</v>
      </c>
      <c r="C716" s="31">
        <f>_xlfn.IFNA(VLOOKUP(A716,'ADX Strategy'!$A$2:$B$1000,2,FALSE),0)</f>
        <v>-25346.35</v>
      </c>
      <c r="D716" s="31">
        <f>_xlfn.IFNA(VLOOKUP(A716,'TXFN0002 Strategy'!$A$2:$B$1000,2,FALSE),0)</f>
        <v>0</v>
      </c>
      <c r="E716" s="66">
        <f>_xlfn.IFNA(VLOOKUP(A716,'TripleEMA Strategy'!$A$2:$B$1000,2,FALSE),0)</f>
        <v>-96446.11</v>
      </c>
      <c r="F716" s="66">
        <f>_xlfn.IFNA(VLOOKUP(A716,'TXFN0001 Strategy'!$A$1:$B$1000,2,FALSE),0)</f>
        <v>0</v>
      </c>
      <c r="G716" s="40">
        <f t="shared" si="22"/>
        <v>-38036.143999999993</v>
      </c>
      <c r="H716" s="2">
        <f>VLOOKUP($A716,級距!$A:$K,9,FALSE)</f>
        <v>4</v>
      </c>
      <c r="I716" s="2">
        <f>VLOOKUP($A716,級距!$A:$K,10,FALSE)</f>
        <v>5</v>
      </c>
      <c r="J716" s="2">
        <f>VLOOKUP($A716,級距!$A:$K,11,FALSE)</f>
        <v>2</v>
      </c>
      <c r="K716" s="17">
        <f t="shared" si="23"/>
        <v>2</v>
      </c>
    </row>
    <row r="717" spans="1:11" x14ac:dyDescent="0.25">
      <c r="A717" s="32" t="s">
        <v>689</v>
      </c>
      <c r="B717" s="31">
        <f>_xlfn.IFNA(VLOOKUP(A717,'Trend Strategy'!$A$1:$B$1000,2,FALSE),0)</f>
        <v>-17168.63</v>
      </c>
      <c r="C717" s="31">
        <f>_xlfn.IFNA(VLOOKUP(A717,'ADX Strategy'!$A$2:$B$1000,2,FALSE),0)</f>
        <v>21452.639999999999</v>
      </c>
      <c r="D717" s="31">
        <f>_xlfn.IFNA(VLOOKUP(A717,'TXFN0002 Strategy'!$A$2:$B$1000,2,FALSE),0)</f>
        <v>-32015.14</v>
      </c>
      <c r="E717" s="66">
        <f>_xlfn.IFNA(VLOOKUP(A717,'TripleEMA Strategy'!$A$2:$B$1000,2,FALSE),0)</f>
        <v>46509.46</v>
      </c>
      <c r="F717" s="66">
        <f>_xlfn.IFNA(VLOOKUP(A717,'TXFN0001 Strategy'!$A$1:$B$1000,2,FALSE),0)</f>
        <v>34281.160000000003</v>
      </c>
      <c r="G717" s="40">
        <f t="shared" si="22"/>
        <v>10611.898000000001</v>
      </c>
      <c r="H717" s="2">
        <f>VLOOKUP($A717,級距!$A:$K,9,FALSE)</f>
        <v>5</v>
      </c>
      <c r="I717" s="2">
        <f>VLOOKUP($A717,級距!$A:$K,10,FALSE)</f>
        <v>9</v>
      </c>
      <c r="J717" s="2">
        <f>VLOOKUP($A717,級距!$A:$K,11,FALSE)</f>
        <v>3</v>
      </c>
      <c r="K717" s="17">
        <f t="shared" si="23"/>
        <v>3</v>
      </c>
    </row>
    <row r="718" spans="1:11" x14ac:dyDescent="0.25">
      <c r="A718" s="32" t="s">
        <v>690</v>
      </c>
      <c r="B718" s="31">
        <f>_xlfn.IFNA(VLOOKUP(A718,'Trend Strategy'!$A$1:$B$1000,2,FALSE),0)</f>
        <v>24629.919999999998</v>
      </c>
      <c r="C718" s="31">
        <f>_xlfn.IFNA(VLOOKUP(A718,'ADX Strategy'!$A$2:$B$1000,2,FALSE),0)</f>
        <v>0</v>
      </c>
      <c r="D718" s="31">
        <f>_xlfn.IFNA(VLOOKUP(A718,'TXFN0002 Strategy'!$A$2:$B$1000,2,FALSE),0)</f>
        <v>-58984.39</v>
      </c>
      <c r="E718" s="66">
        <f>_xlfn.IFNA(VLOOKUP(A718,'TripleEMA Strategy'!$A$2:$B$1000,2,FALSE),0)</f>
        <v>10079.35</v>
      </c>
      <c r="F718" s="66">
        <f>_xlfn.IFNA(VLOOKUP(A718,'TXFN0001 Strategy'!$A$1:$B$1000,2,FALSE),0)</f>
        <v>0</v>
      </c>
      <c r="G718" s="40">
        <f t="shared" si="22"/>
        <v>-4855.0240000000003</v>
      </c>
      <c r="H718" s="2">
        <f>VLOOKUP($A718,級距!$A:$K,9,FALSE)</f>
        <v>5</v>
      </c>
      <c r="I718" s="2">
        <f>VLOOKUP($A718,級距!$A:$K,10,FALSE)</f>
        <v>8</v>
      </c>
      <c r="J718" s="2">
        <f>VLOOKUP($A718,級距!$A:$K,11,FALSE)</f>
        <v>3</v>
      </c>
      <c r="K718" s="17">
        <f t="shared" si="23"/>
        <v>3</v>
      </c>
    </row>
    <row r="719" spans="1:11" x14ac:dyDescent="0.25">
      <c r="A719" s="32" t="s">
        <v>691</v>
      </c>
      <c r="B719" s="31">
        <f>_xlfn.IFNA(VLOOKUP(A719,'Trend Strategy'!$A$1:$B$1000,2,FALSE),0)</f>
        <v>-37956.959999999999</v>
      </c>
      <c r="C719" s="31">
        <f>_xlfn.IFNA(VLOOKUP(A719,'ADX Strategy'!$A$2:$B$1000,2,FALSE),0)</f>
        <v>0</v>
      </c>
      <c r="D719" s="31">
        <f>_xlfn.IFNA(VLOOKUP(A719,'TXFN0002 Strategy'!$A$2:$B$1000,2,FALSE),0)</f>
        <v>-33664.25</v>
      </c>
      <c r="E719" s="66">
        <f>_xlfn.IFNA(VLOOKUP(A719,'TripleEMA Strategy'!$A$2:$B$1000,2,FALSE),0)</f>
        <v>-39872.26</v>
      </c>
      <c r="F719" s="66">
        <f>_xlfn.IFNA(VLOOKUP(A719,'TXFN0001 Strategy'!$A$1:$B$1000,2,FALSE),0)</f>
        <v>0</v>
      </c>
      <c r="G719" s="40">
        <f t="shared" si="22"/>
        <v>-22298.694</v>
      </c>
      <c r="H719" s="2">
        <f>VLOOKUP($A719,級距!$A:$K,9,FALSE)</f>
        <v>4</v>
      </c>
      <c r="I719" s="2">
        <f>VLOOKUP($A719,級距!$A:$K,10,FALSE)</f>
        <v>2</v>
      </c>
      <c r="J719" s="2">
        <f>VLOOKUP($A719,級距!$A:$K,11,FALSE)</f>
        <v>2</v>
      </c>
      <c r="K719" s="17">
        <f t="shared" si="23"/>
        <v>2</v>
      </c>
    </row>
    <row r="720" spans="1:11" x14ac:dyDescent="0.25">
      <c r="A720" s="32" t="s">
        <v>692</v>
      </c>
      <c r="B720" s="31">
        <f>_xlfn.IFNA(VLOOKUP(A720,'Trend Strategy'!$A$1:$B$1000,2,FALSE),0)</f>
        <v>-9405.86</v>
      </c>
      <c r="C720" s="31">
        <f>_xlfn.IFNA(VLOOKUP(A720,'ADX Strategy'!$A$2:$B$1000,2,FALSE),0)</f>
        <v>0</v>
      </c>
      <c r="D720" s="31">
        <f>_xlfn.IFNA(VLOOKUP(A720,'TXFN0002 Strategy'!$A$2:$B$1000,2,FALSE),0)</f>
        <v>-73269.72</v>
      </c>
      <c r="E720" s="66">
        <f>_xlfn.IFNA(VLOOKUP(A720,'TripleEMA Strategy'!$A$2:$B$1000,2,FALSE),0)</f>
        <v>71852.47</v>
      </c>
      <c r="F720" s="66">
        <f>_xlfn.IFNA(VLOOKUP(A720,'TXFN0001 Strategy'!$A$1:$B$1000,2,FALSE),0)</f>
        <v>0</v>
      </c>
      <c r="G720" s="40">
        <f t="shared" si="22"/>
        <v>-2164.6220000000003</v>
      </c>
      <c r="H720" s="2">
        <f>VLOOKUP($A720,級距!$A:$K,9,FALSE)</f>
        <v>5</v>
      </c>
      <c r="I720" s="2">
        <f>VLOOKUP($A720,級距!$A:$K,10,FALSE)</f>
        <v>8</v>
      </c>
      <c r="J720" s="2">
        <f>VLOOKUP($A720,級距!$A:$K,11,FALSE)</f>
        <v>3</v>
      </c>
      <c r="K720" s="17">
        <f t="shared" si="23"/>
        <v>3</v>
      </c>
    </row>
    <row r="721" spans="1:11" x14ac:dyDescent="0.25">
      <c r="A721" s="32" t="s">
        <v>693</v>
      </c>
      <c r="B721" s="31">
        <f>_xlfn.IFNA(VLOOKUP(A721,'Trend Strategy'!$A$1:$B$1000,2,FALSE),0)</f>
        <v>-11561.66</v>
      </c>
      <c r="C721" s="31">
        <f>_xlfn.IFNA(VLOOKUP(A721,'ADX Strategy'!$A$2:$B$1000,2,FALSE),0)</f>
        <v>0</v>
      </c>
      <c r="D721" s="31">
        <f>_xlfn.IFNA(VLOOKUP(A721,'TXFN0002 Strategy'!$A$2:$B$1000,2,FALSE),0)</f>
        <v>0</v>
      </c>
      <c r="E721" s="66">
        <f>_xlfn.IFNA(VLOOKUP(A721,'TripleEMA Strategy'!$A$2:$B$1000,2,FALSE),0)</f>
        <v>-21268.3</v>
      </c>
      <c r="F721" s="66">
        <f>_xlfn.IFNA(VLOOKUP(A721,'TXFN0001 Strategy'!$A$1:$B$1000,2,FALSE),0)</f>
        <v>0</v>
      </c>
      <c r="G721" s="40">
        <f t="shared" si="22"/>
        <v>-6565.9920000000002</v>
      </c>
      <c r="H721" s="2">
        <f>VLOOKUP($A721,級距!$A:$K,9,FALSE)</f>
        <v>5</v>
      </c>
      <c r="I721" s="2">
        <f>VLOOKUP($A721,級距!$A:$K,10,FALSE)</f>
        <v>8</v>
      </c>
      <c r="J721" s="2">
        <f>VLOOKUP($A721,級距!$A:$K,11,FALSE)</f>
        <v>3</v>
      </c>
      <c r="K721" s="17">
        <f t="shared" si="23"/>
        <v>3</v>
      </c>
    </row>
    <row r="722" spans="1:11" x14ac:dyDescent="0.25">
      <c r="A722" s="32" t="s">
        <v>694</v>
      </c>
      <c r="B722" s="31">
        <f>_xlfn.IFNA(VLOOKUP(A722,'Trend Strategy'!$A$1:$B$1000,2,FALSE),0)</f>
        <v>-36980.160000000003</v>
      </c>
      <c r="C722" s="31">
        <f>_xlfn.IFNA(VLOOKUP(A722,'ADX Strategy'!$A$2:$B$1000,2,FALSE),0)</f>
        <v>0</v>
      </c>
      <c r="D722" s="31">
        <f>_xlfn.IFNA(VLOOKUP(A722,'TXFN0002 Strategy'!$A$2:$B$1000,2,FALSE),0)</f>
        <v>0</v>
      </c>
      <c r="E722" s="66">
        <f>_xlfn.IFNA(VLOOKUP(A722,'TripleEMA Strategy'!$A$2:$B$1000,2,FALSE),0)</f>
        <v>-35352.720000000001</v>
      </c>
      <c r="F722" s="66">
        <f>_xlfn.IFNA(VLOOKUP(A722,'TXFN0001 Strategy'!$A$1:$B$1000,2,FALSE),0)</f>
        <v>0</v>
      </c>
      <c r="G722" s="40">
        <f t="shared" si="22"/>
        <v>-14466.576000000001</v>
      </c>
      <c r="H722" s="2">
        <f>VLOOKUP($A722,級距!$A:$K,9,FALSE)</f>
        <v>4</v>
      </c>
      <c r="I722" s="2">
        <f>VLOOKUP($A722,級距!$A:$K,10,FALSE)</f>
        <v>7</v>
      </c>
      <c r="J722" s="2">
        <f>VLOOKUP($A722,級距!$A:$K,11,FALSE)</f>
        <v>3</v>
      </c>
      <c r="K722" s="17">
        <f t="shared" si="23"/>
        <v>3</v>
      </c>
    </row>
    <row r="723" spans="1:11" x14ac:dyDescent="0.25">
      <c r="A723" s="32" t="s">
        <v>695</v>
      </c>
      <c r="B723" s="31">
        <f>_xlfn.IFNA(VLOOKUP(A723,'Trend Strategy'!$A$1:$B$1000,2,FALSE),0)</f>
        <v>0</v>
      </c>
      <c r="C723" s="31">
        <f>_xlfn.IFNA(VLOOKUP(A723,'ADX Strategy'!$A$2:$B$1000,2,FALSE),0)</f>
        <v>0</v>
      </c>
      <c r="D723" s="31">
        <f>_xlfn.IFNA(VLOOKUP(A723,'TXFN0002 Strategy'!$A$2:$B$1000,2,FALSE),0)</f>
        <v>0</v>
      </c>
      <c r="E723" s="66">
        <f>_xlfn.IFNA(VLOOKUP(A723,'TripleEMA Strategy'!$A$2:$B$1000,2,FALSE),0)</f>
        <v>-22325.54</v>
      </c>
      <c r="F723" s="66">
        <f>_xlfn.IFNA(VLOOKUP(A723,'TXFN0001 Strategy'!$A$1:$B$1000,2,FALSE),0)</f>
        <v>0</v>
      </c>
      <c r="G723" s="40">
        <f t="shared" si="22"/>
        <v>-4465.1080000000002</v>
      </c>
      <c r="H723" s="2">
        <f>VLOOKUP($A723,級距!$A:$K,9,FALSE)</f>
        <v>4</v>
      </c>
      <c r="I723" s="2">
        <f>VLOOKUP($A723,級距!$A:$K,10,FALSE)</f>
        <v>2</v>
      </c>
      <c r="J723" s="2">
        <f>VLOOKUP($A723,級距!$A:$K,11,FALSE)</f>
        <v>2</v>
      </c>
      <c r="K723" s="17">
        <f t="shared" si="23"/>
        <v>2</v>
      </c>
    </row>
    <row r="724" spans="1:11" x14ac:dyDescent="0.25">
      <c r="A724" s="32" t="s">
        <v>696</v>
      </c>
      <c r="B724" s="31">
        <f>_xlfn.IFNA(VLOOKUP(A724,'Trend Strategy'!$A$1:$B$1000,2,FALSE),0)</f>
        <v>95492.25</v>
      </c>
      <c r="C724" s="31">
        <f>_xlfn.IFNA(VLOOKUP(A724,'ADX Strategy'!$A$2:$B$1000,2,FALSE),0)</f>
        <v>0</v>
      </c>
      <c r="D724" s="31">
        <f>_xlfn.IFNA(VLOOKUP(A724,'TXFN0002 Strategy'!$A$2:$B$1000,2,FALSE),0)</f>
        <v>52686.91</v>
      </c>
      <c r="E724" s="66">
        <f>_xlfn.IFNA(VLOOKUP(A724,'TripleEMA Strategy'!$A$2:$B$1000,2,FALSE),0)</f>
        <v>362711.28</v>
      </c>
      <c r="F724" s="66">
        <f>_xlfn.IFNA(VLOOKUP(A724,'TXFN0001 Strategy'!$A$1:$B$1000,2,FALSE),0)</f>
        <v>0</v>
      </c>
      <c r="G724" s="40">
        <f t="shared" si="22"/>
        <v>102178.08800000002</v>
      </c>
      <c r="H724" s="2">
        <f>VLOOKUP($A724,級距!$A:$K,9,FALSE)</f>
        <v>7</v>
      </c>
      <c r="I724" s="2">
        <f>VLOOKUP($A724,級距!$A:$K,10,FALSE)</f>
        <v>6</v>
      </c>
      <c r="J724" s="2">
        <f>VLOOKUP($A724,級距!$A:$K,11,FALSE)</f>
        <v>1</v>
      </c>
      <c r="K724" s="17">
        <f t="shared" si="23"/>
        <v>1</v>
      </c>
    </row>
    <row r="725" spans="1:11" x14ac:dyDescent="0.25">
      <c r="A725" s="32" t="s">
        <v>697</v>
      </c>
      <c r="B725" s="31">
        <f>_xlfn.IFNA(VLOOKUP(A725,'Trend Strategy'!$A$1:$B$1000,2,FALSE),0)</f>
        <v>147403.1</v>
      </c>
      <c r="C725" s="31">
        <f>_xlfn.IFNA(VLOOKUP(A725,'ADX Strategy'!$A$2:$B$1000,2,FALSE),0)</f>
        <v>76572.100000000006</v>
      </c>
      <c r="D725" s="31">
        <f>_xlfn.IFNA(VLOOKUP(A725,'TXFN0002 Strategy'!$A$2:$B$1000,2,FALSE),0)</f>
        <v>-94908.479999999996</v>
      </c>
      <c r="E725" s="66">
        <f>_xlfn.IFNA(VLOOKUP(A725,'TripleEMA Strategy'!$A$2:$B$1000,2,FALSE),0)</f>
        <v>23290.3</v>
      </c>
      <c r="F725" s="66">
        <f>_xlfn.IFNA(VLOOKUP(A725,'TXFN0001 Strategy'!$A$1:$B$1000,2,FALSE),0)</f>
        <v>0</v>
      </c>
      <c r="G725" s="40">
        <f t="shared" si="22"/>
        <v>30471.404000000002</v>
      </c>
      <c r="H725" s="2">
        <f>VLOOKUP($A725,級距!$A:$K,9,FALSE)</f>
        <v>6</v>
      </c>
      <c r="I725" s="2">
        <f>VLOOKUP($A725,級距!$A:$K,10,FALSE)</f>
        <v>1</v>
      </c>
      <c r="J725" s="2">
        <f>VLOOKUP($A725,級距!$A:$K,11,FALSE)</f>
        <v>1</v>
      </c>
      <c r="K725" s="17">
        <f t="shared" si="23"/>
        <v>1</v>
      </c>
    </row>
    <row r="726" spans="1:11" x14ac:dyDescent="0.25">
      <c r="A726" s="32" t="s">
        <v>698</v>
      </c>
      <c r="B726" s="31">
        <f>_xlfn.IFNA(VLOOKUP(A726,'Trend Strategy'!$A$1:$B$1000,2,FALSE),0)</f>
        <v>24705.18</v>
      </c>
      <c r="C726" s="31">
        <f>_xlfn.IFNA(VLOOKUP(A726,'ADX Strategy'!$A$2:$B$1000,2,FALSE),0)</f>
        <v>-125121.22</v>
      </c>
      <c r="D726" s="31">
        <f>_xlfn.IFNA(VLOOKUP(A726,'TXFN0002 Strategy'!$A$2:$B$1000,2,FALSE),0)</f>
        <v>-98147.28</v>
      </c>
      <c r="E726" s="66">
        <f>_xlfn.IFNA(VLOOKUP(A726,'TripleEMA Strategy'!$A$2:$B$1000,2,FALSE),0)</f>
        <v>-105138.84</v>
      </c>
      <c r="F726" s="66">
        <f>_xlfn.IFNA(VLOOKUP(A726,'TXFN0001 Strategy'!$A$1:$B$1000,2,FALSE),0)</f>
        <v>0</v>
      </c>
      <c r="G726" s="40">
        <f t="shared" si="22"/>
        <v>-60740.432000000008</v>
      </c>
      <c r="H726" s="2">
        <f>VLOOKUP($A726,級距!$A:$K,9,FALSE)</f>
        <v>10</v>
      </c>
      <c r="I726" s="2">
        <f>VLOOKUP($A726,級距!$A:$K,10,FALSE)</f>
        <v>9</v>
      </c>
      <c r="J726" s="2">
        <f>VLOOKUP($A726,級距!$A:$K,11,FALSE)</f>
        <v>4</v>
      </c>
      <c r="K726" s="17">
        <f t="shared" si="23"/>
        <v>4</v>
      </c>
    </row>
    <row r="727" spans="1:11" x14ac:dyDescent="0.25">
      <c r="A727" s="32" t="s">
        <v>699</v>
      </c>
      <c r="B727" s="31">
        <f>_xlfn.IFNA(VLOOKUP(A727,'Trend Strategy'!$A$1:$B$1000,2,FALSE),0)</f>
        <v>178187.4</v>
      </c>
      <c r="C727" s="31">
        <f>_xlfn.IFNA(VLOOKUP(A727,'ADX Strategy'!$A$2:$B$1000,2,FALSE),0)</f>
        <v>0</v>
      </c>
      <c r="D727" s="31">
        <f>_xlfn.IFNA(VLOOKUP(A727,'TXFN0002 Strategy'!$A$2:$B$1000,2,FALSE),0)</f>
        <v>61163.95</v>
      </c>
      <c r="E727" s="66">
        <f>_xlfn.IFNA(VLOOKUP(A727,'TripleEMA Strategy'!$A$2:$B$1000,2,FALSE),0)</f>
        <v>0</v>
      </c>
      <c r="F727" s="66">
        <f>_xlfn.IFNA(VLOOKUP(A727,'TXFN0001 Strategy'!$A$1:$B$1000,2,FALSE),0)</f>
        <v>0</v>
      </c>
      <c r="G727" s="40">
        <f t="shared" si="22"/>
        <v>47870.27</v>
      </c>
      <c r="H727" s="2">
        <f>VLOOKUP($A727,級距!$A:$K,9,FALSE)</f>
        <v>10</v>
      </c>
      <c r="I727" s="2">
        <f>VLOOKUP($A727,級距!$A:$K,10,FALSE)</f>
        <v>7</v>
      </c>
      <c r="J727" s="2">
        <f>VLOOKUP($A727,級距!$A:$K,11,FALSE)</f>
        <v>4</v>
      </c>
      <c r="K727" s="17">
        <f t="shared" si="23"/>
        <v>4</v>
      </c>
    </row>
    <row r="728" spans="1:11" x14ac:dyDescent="0.25">
      <c r="A728" s="32" t="s">
        <v>700</v>
      </c>
      <c r="B728" s="31">
        <f>_xlfn.IFNA(VLOOKUP(A728,'Trend Strategy'!$A$1:$B$1000,2,FALSE),0)</f>
        <v>19199.259999999998</v>
      </c>
      <c r="C728" s="31">
        <f>_xlfn.IFNA(VLOOKUP(A728,'ADX Strategy'!$A$2:$B$1000,2,FALSE),0)</f>
        <v>-94873.78</v>
      </c>
      <c r="D728" s="31">
        <f>_xlfn.IFNA(VLOOKUP(A728,'TXFN0002 Strategy'!$A$2:$B$1000,2,FALSE),0)</f>
        <v>-94879.1</v>
      </c>
      <c r="E728" s="66">
        <f>_xlfn.IFNA(VLOOKUP(A728,'TripleEMA Strategy'!$A$2:$B$1000,2,FALSE),0)</f>
        <v>0</v>
      </c>
      <c r="F728" s="66">
        <f>_xlfn.IFNA(VLOOKUP(A728,'TXFN0001 Strategy'!$A$1:$B$1000,2,FALSE),0)</f>
        <v>0</v>
      </c>
      <c r="G728" s="40">
        <f t="shared" si="22"/>
        <v>-34110.724000000002</v>
      </c>
      <c r="H728" s="2">
        <f>VLOOKUP($A728,級距!$A:$K,9,FALSE)</f>
        <v>8</v>
      </c>
      <c r="I728" s="2">
        <f>VLOOKUP($A728,級距!$A:$K,10,FALSE)</f>
        <v>4</v>
      </c>
      <c r="J728" s="2">
        <f>VLOOKUP($A728,級距!$A:$K,11,FALSE)</f>
        <v>1</v>
      </c>
      <c r="K728" s="17">
        <f t="shared" si="23"/>
        <v>1</v>
      </c>
    </row>
    <row r="729" spans="1:11" x14ac:dyDescent="0.25">
      <c r="A729" s="32" t="s">
        <v>701</v>
      </c>
      <c r="B729" s="31">
        <f>_xlfn.IFNA(VLOOKUP(A729,'Trend Strategy'!$A$1:$B$1000,2,FALSE),0)</f>
        <v>21554.23</v>
      </c>
      <c r="C729" s="31">
        <f>_xlfn.IFNA(VLOOKUP(A729,'ADX Strategy'!$A$2:$B$1000,2,FALSE),0)</f>
        <v>0</v>
      </c>
      <c r="D729" s="31">
        <f>_xlfn.IFNA(VLOOKUP(A729,'TXFN0002 Strategy'!$A$2:$B$1000,2,FALSE),0)</f>
        <v>-2758.37</v>
      </c>
      <c r="E729" s="66">
        <f>_xlfn.IFNA(VLOOKUP(A729,'TripleEMA Strategy'!$A$2:$B$1000,2,FALSE),0)</f>
        <v>-102688.97</v>
      </c>
      <c r="F729" s="66">
        <f>_xlfn.IFNA(VLOOKUP(A729,'TXFN0001 Strategy'!$A$1:$B$1000,2,FALSE),0)</f>
        <v>0</v>
      </c>
      <c r="G729" s="40">
        <f t="shared" si="22"/>
        <v>-16778.621999999999</v>
      </c>
      <c r="H729" s="2">
        <f>VLOOKUP($A729,級距!$A:$K,9,FALSE)</f>
        <v>9</v>
      </c>
      <c r="I729" s="2">
        <f>VLOOKUP($A729,級距!$A:$K,10,FALSE)</f>
        <v>7</v>
      </c>
      <c r="J729" s="2">
        <f>VLOOKUP($A729,級距!$A:$K,11,FALSE)</f>
        <v>4</v>
      </c>
      <c r="K729" s="17">
        <f t="shared" si="23"/>
        <v>4</v>
      </c>
    </row>
    <row r="730" spans="1:11" x14ac:dyDescent="0.25">
      <c r="A730" s="32" t="s">
        <v>702</v>
      </c>
      <c r="B730" s="31">
        <f>_xlfn.IFNA(VLOOKUP(A730,'Trend Strategy'!$A$1:$B$1000,2,FALSE),0)</f>
        <v>-22524.1</v>
      </c>
      <c r="C730" s="31">
        <f>_xlfn.IFNA(VLOOKUP(A730,'ADX Strategy'!$A$2:$B$1000,2,FALSE),0)</f>
        <v>0</v>
      </c>
      <c r="D730" s="31">
        <f>_xlfn.IFNA(VLOOKUP(A730,'TXFN0002 Strategy'!$A$2:$B$1000,2,FALSE),0)</f>
        <v>0</v>
      </c>
      <c r="E730" s="66">
        <f>_xlfn.IFNA(VLOOKUP(A730,'TripleEMA Strategy'!$A$2:$B$1000,2,FALSE),0)</f>
        <v>-105185.78</v>
      </c>
      <c r="F730" s="66">
        <f>_xlfn.IFNA(VLOOKUP(A730,'TXFN0001 Strategy'!$A$1:$B$1000,2,FALSE),0)</f>
        <v>0</v>
      </c>
      <c r="G730" s="40">
        <f t="shared" si="22"/>
        <v>-25541.976000000002</v>
      </c>
      <c r="H730" s="2">
        <f>VLOOKUP($A730,級距!$A:$K,9,FALSE)</f>
        <v>9</v>
      </c>
      <c r="I730" s="2">
        <f>VLOOKUP($A730,級距!$A:$K,10,FALSE)</f>
        <v>4</v>
      </c>
      <c r="J730" s="2">
        <f>VLOOKUP($A730,級距!$A:$K,11,FALSE)</f>
        <v>1</v>
      </c>
      <c r="K730" s="17">
        <f t="shared" si="23"/>
        <v>1</v>
      </c>
    </row>
    <row r="731" spans="1:11" x14ac:dyDescent="0.25">
      <c r="A731" s="32" t="s">
        <v>703</v>
      </c>
      <c r="B731" s="31">
        <f>_xlfn.IFNA(VLOOKUP(A731,'Trend Strategy'!$A$1:$B$1000,2,FALSE),0)</f>
        <v>114790.78</v>
      </c>
      <c r="C731" s="31">
        <f>_xlfn.IFNA(VLOOKUP(A731,'ADX Strategy'!$A$2:$B$1000,2,FALSE),0)</f>
        <v>0</v>
      </c>
      <c r="D731" s="31">
        <f>_xlfn.IFNA(VLOOKUP(A731,'TXFN0002 Strategy'!$A$2:$B$1000,2,FALSE),0)</f>
        <v>200297.83</v>
      </c>
      <c r="E731" s="66">
        <f>_xlfn.IFNA(VLOOKUP(A731,'TripleEMA Strategy'!$A$2:$B$1000,2,FALSE),0)</f>
        <v>116778.02</v>
      </c>
      <c r="F731" s="66">
        <f>_xlfn.IFNA(VLOOKUP(A731,'TXFN0001 Strategy'!$A$1:$B$1000,2,FALSE),0)</f>
        <v>85129.06</v>
      </c>
      <c r="G731" s="40">
        <f t="shared" si="22"/>
        <v>103399.13800000001</v>
      </c>
      <c r="H731" s="2">
        <f>VLOOKUP($A731,級距!$A:$K,9,FALSE)</f>
        <v>10</v>
      </c>
      <c r="I731" s="2">
        <f>VLOOKUP($A731,級距!$A:$K,10,FALSE)</f>
        <v>9</v>
      </c>
      <c r="J731" s="2">
        <f>VLOOKUP($A731,級距!$A:$K,11,FALSE)</f>
        <v>4</v>
      </c>
      <c r="K731" s="17">
        <f t="shared" si="23"/>
        <v>4</v>
      </c>
    </row>
    <row r="732" spans="1:11" x14ac:dyDescent="0.25">
      <c r="A732" s="32" t="s">
        <v>704</v>
      </c>
      <c r="B732" s="31">
        <f>_xlfn.IFNA(VLOOKUP(A732,'Trend Strategy'!$A$1:$B$1000,2,FALSE),0)</f>
        <v>38915.699999999997</v>
      </c>
      <c r="C732" s="31">
        <f>_xlfn.IFNA(VLOOKUP(A732,'ADX Strategy'!$A$2:$B$1000,2,FALSE),0)</f>
        <v>44333.14</v>
      </c>
      <c r="D732" s="31">
        <f>_xlfn.IFNA(VLOOKUP(A732,'TXFN0002 Strategy'!$A$2:$B$1000,2,FALSE),0)</f>
        <v>64168.78</v>
      </c>
      <c r="E732" s="66">
        <f>_xlfn.IFNA(VLOOKUP(A732,'TripleEMA Strategy'!$A$2:$B$1000,2,FALSE),0)</f>
        <v>-36011.14</v>
      </c>
      <c r="F732" s="66">
        <f>_xlfn.IFNA(VLOOKUP(A732,'TXFN0001 Strategy'!$A$1:$B$1000,2,FALSE),0)</f>
        <v>0</v>
      </c>
      <c r="G732" s="40">
        <f t="shared" si="22"/>
        <v>22281.295999999998</v>
      </c>
      <c r="H732" s="2">
        <f>VLOOKUP($A732,級距!$A:$K,9,FALSE)</f>
        <v>10</v>
      </c>
      <c r="I732" s="2">
        <f>VLOOKUP($A732,級距!$A:$K,10,FALSE)</f>
        <v>5</v>
      </c>
      <c r="J732" s="2">
        <f>VLOOKUP($A732,級距!$A:$K,11,FALSE)</f>
        <v>1</v>
      </c>
      <c r="K732" s="17">
        <f t="shared" si="23"/>
        <v>1</v>
      </c>
    </row>
    <row r="733" spans="1:11" x14ac:dyDescent="0.25">
      <c r="A733" s="32" t="s">
        <v>705</v>
      </c>
      <c r="B733" s="31">
        <f>_xlfn.IFNA(VLOOKUP(A733,'Trend Strategy'!$A$1:$B$1000,2,FALSE),0)</f>
        <v>-1685.12</v>
      </c>
      <c r="C733" s="31">
        <f>_xlfn.IFNA(VLOOKUP(A733,'ADX Strategy'!$A$2:$B$1000,2,FALSE),0)</f>
        <v>0</v>
      </c>
      <c r="D733" s="31">
        <f>_xlfn.IFNA(VLOOKUP(A733,'TXFN0002 Strategy'!$A$2:$B$1000,2,FALSE),0)</f>
        <v>1736.81</v>
      </c>
      <c r="E733" s="66">
        <f>_xlfn.IFNA(VLOOKUP(A733,'TripleEMA Strategy'!$A$2:$B$1000,2,FALSE),0)</f>
        <v>-105698.02</v>
      </c>
      <c r="F733" s="66">
        <f>_xlfn.IFNA(VLOOKUP(A733,'TXFN0001 Strategy'!$A$1:$B$1000,2,FALSE),0)</f>
        <v>0</v>
      </c>
      <c r="G733" s="40">
        <f t="shared" si="22"/>
        <v>-21129.266</v>
      </c>
      <c r="H733" s="2">
        <f>VLOOKUP($A733,級距!$A:$K,9,FALSE)</f>
        <v>10</v>
      </c>
      <c r="I733" s="2">
        <f>VLOOKUP($A733,級距!$A:$K,10,FALSE)</f>
        <v>8</v>
      </c>
      <c r="J733" s="2">
        <f>VLOOKUP($A733,級距!$A:$K,11,FALSE)</f>
        <v>4</v>
      </c>
      <c r="K733" s="17">
        <f t="shared" si="23"/>
        <v>4</v>
      </c>
    </row>
    <row r="734" spans="1:11" x14ac:dyDescent="0.25">
      <c r="A734" s="32" t="s">
        <v>706</v>
      </c>
      <c r="B734" s="31">
        <f>_xlfn.IFNA(VLOOKUP(A734,'Trend Strategy'!$A$1:$B$1000,2,FALSE),0)</f>
        <v>-15380.83</v>
      </c>
      <c r="C734" s="31">
        <f>_xlfn.IFNA(VLOOKUP(A734,'ADX Strategy'!$A$2:$B$1000,2,FALSE),0)</f>
        <v>0</v>
      </c>
      <c r="D734" s="31">
        <f>_xlfn.IFNA(VLOOKUP(A734,'TXFN0002 Strategy'!$A$2:$B$1000,2,FALSE),0)</f>
        <v>57377.73</v>
      </c>
      <c r="E734" s="66">
        <f>_xlfn.IFNA(VLOOKUP(A734,'TripleEMA Strategy'!$A$2:$B$1000,2,FALSE),0)</f>
        <v>-16934.259999999998</v>
      </c>
      <c r="F734" s="66">
        <f>_xlfn.IFNA(VLOOKUP(A734,'TXFN0001 Strategy'!$A$1:$B$1000,2,FALSE),0)</f>
        <v>0</v>
      </c>
      <c r="G734" s="40">
        <f t="shared" si="22"/>
        <v>5012.5280000000002</v>
      </c>
      <c r="H734" s="2">
        <f>VLOOKUP($A734,級距!$A:$K,9,FALSE)</f>
        <v>8</v>
      </c>
      <c r="I734" s="2">
        <f>VLOOKUP($A734,級距!$A:$K,10,FALSE)</f>
        <v>6</v>
      </c>
      <c r="J734" s="2">
        <f>VLOOKUP($A734,級距!$A:$K,11,FALSE)</f>
        <v>1</v>
      </c>
      <c r="K734" s="17">
        <f t="shared" si="23"/>
        <v>1</v>
      </c>
    </row>
    <row r="735" spans="1:11" x14ac:dyDescent="0.25">
      <c r="A735" s="32" t="s">
        <v>707</v>
      </c>
      <c r="B735" s="31">
        <f>_xlfn.IFNA(VLOOKUP(A735,'Trend Strategy'!$A$1:$B$1000,2,FALSE),0)</f>
        <v>-124140.48</v>
      </c>
      <c r="C735" s="31">
        <f>_xlfn.IFNA(VLOOKUP(A735,'ADX Strategy'!$A$2:$B$1000,2,FALSE),0)</f>
        <v>0</v>
      </c>
      <c r="D735" s="31">
        <f>_xlfn.IFNA(VLOOKUP(A735,'TXFN0002 Strategy'!$A$2:$B$1000,2,FALSE),0)</f>
        <v>-94971.55</v>
      </c>
      <c r="E735" s="66">
        <f>_xlfn.IFNA(VLOOKUP(A735,'TripleEMA Strategy'!$A$2:$B$1000,2,FALSE),0)</f>
        <v>-26574</v>
      </c>
      <c r="F735" s="66">
        <f>_xlfn.IFNA(VLOOKUP(A735,'TXFN0001 Strategy'!$A$1:$B$1000,2,FALSE),0)</f>
        <v>0</v>
      </c>
      <c r="G735" s="40">
        <f t="shared" si="22"/>
        <v>-49137.205999999998</v>
      </c>
      <c r="H735" s="2">
        <f>VLOOKUP($A735,級距!$A:$K,9,FALSE)</f>
        <v>6</v>
      </c>
      <c r="I735" s="2">
        <f>VLOOKUP($A735,級距!$A:$K,10,FALSE)</f>
        <v>8</v>
      </c>
      <c r="J735" s="2">
        <f>VLOOKUP($A735,級距!$A:$K,11,FALSE)</f>
        <v>4</v>
      </c>
      <c r="K735" s="17">
        <f t="shared" si="23"/>
        <v>4</v>
      </c>
    </row>
    <row r="736" spans="1:11" x14ac:dyDescent="0.25">
      <c r="A736" s="32" t="s">
        <v>708</v>
      </c>
      <c r="B736" s="31">
        <f>_xlfn.IFNA(VLOOKUP(A736,'Trend Strategy'!$A$1:$B$1000,2,FALSE),0)</f>
        <v>37150.300000000003</v>
      </c>
      <c r="C736" s="31">
        <f>_xlfn.IFNA(VLOOKUP(A736,'ADX Strategy'!$A$2:$B$1000,2,FALSE),0)</f>
        <v>0</v>
      </c>
      <c r="D736" s="31">
        <f>_xlfn.IFNA(VLOOKUP(A736,'TXFN0002 Strategy'!$A$2:$B$1000,2,FALSE),0)</f>
        <v>118713</v>
      </c>
      <c r="E736" s="66">
        <f>_xlfn.IFNA(VLOOKUP(A736,'TripleEMA Strategy'!$A$2:$B$1000,2,FALSE),0)</f>
        <v>-12762.84</v>
      </c>
      <c r="F736" s="66">
        <f>_xlfn.IFNA(VLOOKUP(A736,'TXFN0001 Strategy'!$A$1:$B$1000,2,FALSE),0)</f>
        <v>0</v>
      </c>
      <c r="G736" s="40">
        <f t="shared" si="22"/>
        <v>28620.091999999997</v>
      </c>
      <c r="H736" s="2">
        <f>VLOOKUP($A736,級距!$A:$K,9,FALSE)</f>
        <v>9</v>
      </c>
      <c r="I736" s="2">
        <f>VLOOKUP($A736,級距!$A:$K,10,FALSE)</f>
        <v>6</v>
      </c>
      <c r="J736" s="2">
        <f>VLOOKUP($A736,級距!$A:$K,11,FALSE)</f>
        <v>1</v>
      </c>
      <c r="K736" s="17">
        <f t="shared" si="23"/>
        <v>1</v>
      </c>
    </row>
    <row r="737" spans="1:11" x14ac:dyDescent="0.25">
      <c r="A737" s="32" t="s">
        <v>709</v>
      </c>
      <c r="B737" s="31">
        <f>_xlfn.IFNA(VLOOKUP(A737,'Trend Strategy'!$A$1:$B$1000,2,FALSE),0)</f>
        <v>57187.37</v>
      </c>
      <c r="C737" s="31">
        <f>_xlfn.IFNA(VLOOKUP(A737,'ADX Strategy'!$A$2:$B$1000,2,FALSE),0)</f>
        <v>-94960.75</v>
      </c>
      <c r="D737" s="31">
        <f>_xlfn.IFNA(VLOOKUP(A737,'TXFN0002 Strategy'!$A$2:$B$1000,2,FALSE),0)</f>
        <v>0</v>
      </c>
      <c r="E737" s="66">
        <f>_xlfn.IFNA(VLOOKUP(A737,'TripleEMA Strategy'!$A$2:$B$1000,2,FALSE),0)</f>
        <v>-102767.02</v>
      </c>
      <c r="F737" s="66">
        <f>_xlfn.IFNA(VLOOKUP(A737,'TXFN0001 Strategy'!$A$1:$B$1000,2,FALSE),0)</f>
        <v>0</v>
      </c>
      <c r="G737" s="40">
        <f t="shared" si="22"/>
        <v>-28108.079999999998</v>
      </c>
      <c r="H737" s="2">
        <f>VLOOKUP($A737,級距!$A:$K,9,FALSE)</f>
        <v>9</v>
      </c>
      <c r="I737" s="2">
        <f>VLOOKUP($A737,級距!$A:$K,10,FALSE)</f>
        <v>7</v>
      </c>
      <c r="J737" s="2">
        <f>VLOOKUP($A737,級距!$A:$K,11,FALSE)</f>
        <v>4</v>
      </c>
      <c r="K737" s="17">
        <f t="shared" si="23"/>
        <v>4</v>
      </c>
    </row>
    <row r="738" spans="1:11" x14ac:dyDescent="0.25">
      <c r="A738" s="32" t="s">
        <v>710</v>
      </c>
      <c r="B738" s="31">
        <f>_xlfn.IFNA(VLOOKUP(A738,'Trend Strategy'!$A$1:$B$1000,2,FALSE),0)</f>
        <v>123281.34</v>
      </c>
      <c r="C738" s="31">
        <f>_xlfn.IFNA(VLOOKUP(A738,'ADX Strategy'!$A$2:$B$1000,2,FALSE),0)</f>
        <v>0</v>
      </c>
      <c r="D738" s="31">
        <f>_xlfn.IFNA(VLOOKUP(A738,'TXFN0002 Strategy'!$A$2:$B$1000,2,FALSE),0)</f>
        <v>0</v>
      </c>
      <c r="E738" s="66">
        <f>_xlfn.IFNA(VLOOKUP(A738,'TripleEMA Strategy'!$A$2:$B$1000,2,FALSE),0)</f>
        <v>0</v>
      </c>
      <c r="F738" s="66">
        <f>_xlfn.IFNA(VLOOKUP(A738,'TXFN0001 Strategy'!$A$1:$B$1000,2,FALSE),0)</f>
        <v>-41694.980000000003</v>
      </c>
      <c r="G738" s="40">
        <f t="shared" si="22"/>
        <v>16317.271999999997</v>
      </c>
      <c r="H738" s="2">
        <f>VLOOKUP($A738,級距!$A:$K,9,FALSE)</f>
        <v>9</v>
      </c>
      <c r="I738" s="2">
        <f>VLOOKUP($A738,級距!$A:$K,10,FALSE)</f>
        <v>7</v>
      </c>
      <c r="J738" s="2">
        <f>VLOOKUP($A738,級距!$A:$K,11,FALSE)</f>
        <v>4</v>
      </c>
      <c r="K738" s="17">
        <f t="shared" si="23"/>
        <v>4</v>
      </c>
    </row>
    <row r="739" spans="1:11" x14ac:dyDescent="0.25">
      <c r="A739" s="32" t="s">
        <v>711</v>
      </c>
      <c r="B739" s="31">
        <f>_xlfn.IFNA(VLOOKUP(A739,'Trend Strategy'!$A$1:$B$1000,2,FALSE),0)</f>
        <v>155262.22</v>
      </c>
      <c r="C739" s="31">
        <f>_xlfn.IFNA(VLOOKUP(A739,'ADX Strategy'!$A$2:$B$1000,2,FALSE),0)</f>
        <v>88100.81</v>
      </c>
      <c r="D739" s="31">
        <f>_xlfn.IFNA(VLOOKUP(A739,'TXFN0002 Strategy'!$A$2:$B$1000,2,FALSE),0)</f>
        <v>146770.23000000001</v>
      </c>
      <c r="E739" s="66">
        <f>_xlfn.IFNA(VLOOKUP(A739,'TripleEMA Strategy'!$A$2:$B$1000,2,FALSE),0)</f>
        <v>88596.43</v>
      </c>
      <c r="F739" s="66">
        <f>_xlfn.IFNA(VLOOKUP(A739,'TXFN0001 Strategy'!$A$1:$B$1000,2,FALSE),0)</f>
        <v>0</v>
      </c>
      <c r="G739" s="40">
        <f t="shared" si="22"/>
        <v>95745.937999999995</v>
      </c>
      <c r="H739" s="2">
        <f>VLOOKUP($A739,級距!$A:$K,9,FALSE)</f>
        <v>10</v>
      </c>
      <c r="I739" s="2">
        <f>VLOOKUP($A739,級距!$A:$K,10,FALSE)</f>
        <v>4</v>
      </c>
      <c r="J739" s="2">
        <f>VLOOKUP($A739,級距!$A:$K,11,FALSE)</f>
        <v>1</v>
      </c>
      <c r="K739" s="17">
        <f t="shared" si="23"/>
        <v>1</v>
      </c>
    </row>
    <row r="740" spans="1:11" x14ac:dyDescent="0.25">
      <c r="A740" s="32" t="s">
        <v>712</v>
      </c>
      <c r="B740" s="31">
        <f>_xlfn.IFNA(VLOOKUP(A740,'Trend Strategy'!$A$1:$B$1000,2,FALSE),0)</f>
        <v>-10924.58</v>
      </c>
      <c r="C740" s="31">
        <f>_xlfn.IFNA(VLOOKUP(A740,'ADX Strategy'!$A$2:$B$1000,2,FALSE),0)</f>
        <v>-94990.27</v>
      </c>
      <c r="D740" s="31">
        <f>_xlfn.IFNA(VLOOKUP(A740,'TXFN0002 Strategy'!$A$2:$B$1000,2,FALSE),0)</f>
        <v>80303.42</v>
      </c>
      <c r="E740" s="66">
        <f>_xlfn.IFNA(VLOOKUP(A740,'TripleEMA Strategy'!$A$2:$B$1000,2,FALSE),0)</f>
        <v>17204.47</v>
      </c>
      <c r="F740" s="66">
        <f>_xlfn.IFNA(VLOOKUP(A740,'TXFN0001 Strategy'!$A$1:$B$1000,2,FALSE),0)</f>
        <v>0</v>
      </c>
      <c r="G740" s="40">
        <f t="shared" si="22"/>
        <v>-1681.3920000000012</v>
      </c>
      <c r="H740" s="2">
        <f>VLOOKUP($A740,級距!$A:$K,9,FALSE)</f>
        <v>7</v>
      </c>
      <c r="I740" s="2">
        <f>VLOOKUP($A740,級距!$A:$K,10,FALSE)</f>
        <v>8</v>
      </c>
      <c r="J740" s="2">
        <f>VLOOKUP($A740,級距!$A:$K,11,FALSE)</f>
        <v>4</v>
      </c>
      <c r="K740" s="17">
        <f t="shared" si="23"/>
        <v>4</v>
      </c>
    </row>
    <row r="741" spans="1:11" x14ac:dyDescent="0.25">
      <c r="A741" s="32" t="s">
        <v>713</v>
      </c>
      <c r="B741" s="31">
        <f>_xlfn.IFNA(VLOOKUP(A741,'Trend Strategy'!$A$1:$B$1000,2,FALSE),0)</f>
        <v>-79145.919999999998</v>
      </c>
      <c r="C741" s="31">
        <f>_xlfn.IFNA(VLOOKUP(A741,'ADX Strategy'!$A$2:$B$1000,2,FALSE),0)</f>
        <v>0</v>
      </c>
      <c r="D741" s="31">
        <f>_xlfn.IFNA(VLOOKUP(A741,'TXFN0002 Strategy'!$A$2:$B$1000,2,FALSE),0)</f>
        <v>-13564.27</v>
      </c>
      <c r="E741" s="66">
        <f>_xlfn.IFNA(VLOOKUP(A741,'TripleEMA Strategy'!$A$2:$B$1000,2,FALSE),0)</f>
        <v>-19387.099999999999</v>
      </c>
      <c r="F741" s="66">
        <f>_xlfn.IFNA(VLOOKUP(A741,'TXFN0001 Strategy'!$A$1:$B$1000,2,FALSE),0)</f>
        <v>0</v>
      </c>
      <c r="G741" s="40">
        <f t="shared" si="22"/>
        <v>-22419.458000000002</v>
      </c>
      <c r="H741" s="2">
        <f>VLOOKUP($A741,級距!$A:$K,9,FALSE)</f>
        <v>6</v>
      </c>
      <c r="I741" s="2">
        <f>VLOOKUP($A741,級距!$A:$K,10,FALSE)</f>
        <v>2</v>
      </c>
      <c r="J741" s="2">
        <f>VLOOKUP($A741,級距!$A:$K,11,FALSE)</f>
        <v>1</v>
      </c>
      <c r="K741" s="17">
        <f t="shared" si="23"/>
        <v>1</v>
      </c>
    </row>
    <row r="742" spans="1:11" x14ac:dyDescent="0.25">
      <c r="A742" s="32" t="s">
        <v>714</v>
      </c>
      <c r="B742" s="31">
        <f>_xlfn.IFNA(VLOOKUP(A742,'Trend Strategy'!$A$1:$B$1000,2,FALSE),0)</f>
        <v>-5079.04</v>
      </c>
      <c r="C742" s="31">
        <f>_xlfn.IFNA(VLOOKUP(A742,'ADX Strategy'!$A$2:$B$1000,2,FALSE),0)</f>
        <v>-18192.72</v>
      </c>
      <c r="D742" s="31">
        <f>_xlfn.IFNA(VLOOKUP(A742,'TXFN0002 Strategy'!$A$2:$B$1000,2,FALSE),0)</f>
        <v>-1664.86</v>
      </c>
      <c r="E742" s="66">
        <f>_xlfn.IFNA(VLOOKUP(A742,'TripleEMA Strategy'!$A$2:$B$1000,2,FALSE),0)</f>
        <v>0</v>
      </c>
      <c r="F742" s="66">
        <f>_xlfn.IFNA(VLOOKUP(A742,'TXFN0001 Strategy'!$A$1:$B$1000,2,FALSE),0)</f>
        <v>0</v>
      </c>
      <c r="G742" s="40">
        <f t="shared" si="22"/>
        <v>-4987.3240000000005</v>
      </c>
      <c r="H742" s="2">
        <f>VLOOKUP($A742,級距!$A:$K,9,FALSE)</f>
        <v>8</v>
      </c>
      <c r="I742" s="2">
        <f>VLOOKUP($A742,級距!$A:$K,10,FALSE)</f>
        <v>9</v>
      </c>
      <c r="J742" s="2">
        <f>VLOOKUP($A742,級距!$A:$K,11,FALSE)</f>
        <v>4</v>
      </c>
      <c r="K742" s="17">
        <f t="shared" si="23"/>
        <v>4</v>
      </c>
    </row>
    <row r="743" spans="1:11" x14ac:dyDescent="0.25">
      <c r="A743" s="32" t="s">
        <v>715</v>
      </c>
      <c r="B743" s="31">
        <f>_xlfn.IFNA(VLOOKUP(A743,'Trend Strategy'!$A$1:$B$1000,2,FALSE),0)</f>
        <v>28424.47</v>
      </c>
      <c r="C743" s="31">
        <f>_xlfn.IFNA(VLOOKUP(A743,'ADX Strategy'!$A$2:$B$1000,2,FALSE),0)</f>
        <v>-32020.01</v>
      </c>
      <c r="D743" s="31">
        <f>_xlfn.IFNA(VLOOKUP(A743,'TXFN0002 Strategy'!$A$2:$B$1000,2,FALSE),0)</f>
        <v>13692.91</v>
      </c>
      <c r="E743" s="66">
        <f>_xlfn.IFNA(VLOOKUP(A743,'TripleEMA Strategy'!$A$2:$B$1000,2,FALSE),0)</f>
        <v>21381.65</v>
      </c>
      <c r="F743" s="66">
        <f>_xlfn.IFNA(VLOOKUP(A743,'TXFN0001 Strategy'!$A$1:$B$1000,2,FALSE),0)</f>
        <v>0</v>
      </c>
      <c r="G743" s="40">
        <f t="shared" si="22"/>
        <v>6295.804000000001</v>
      </c>
      <c r="H743" s="2">
        <f>VLOOKUP($A743,級距!$A:$K,9,FALSE)</f>
        <v>4</v>
      </c>
      <c r="I743" s="2">
        <f>VLOOKUP($A743,級距!$A:$K,10,FALSE)</f>
        <v>6</v>
      </c>
      <c r="J743" s="2">
        <f>VLOOKUP($A743,級距!$A:$K,11,FALSE)</f>
        <v>2</v>
      </c>
      <c r="K743" s="17">
        <f t="shared" si="23"/>
        <v>2</v>
      </c>
    </row>
    <row r="744" spans="1:11" x14ac:dyDescent="0.25">
      <c r="A744" s="32" t="s">
        <v>716</v>
      </c>
      <c r="B744" s="31">
        <f>_xlfn.IFNA(VLOOKUP(A744,'Trend Strategy'!$A$1:$B$1000,2,FALSE),0)</f>
        <v>21703.82</v>
      </c>
      <c r="C744" s="31">
        <f>_xlfn.IFNA(VLOOKUP(A744,'ADX Strategy'!$A$2:$B$1000,2,FALSE),0)</f>
        <v>-84219.5</v>
      </c>
      <c r="D744" s="31">
        <f>_xlfn.IFNA(VLOOKUP(A744,'TXFN0002 Strategy'!$A$2:$B$1000,2,FALSE),0)</f>
        <v>50788.49</v>
      </c>
      <c r="E744" s="66">
        <f>_xlfn.IFNA(VLOOKUP(A744,'TripleEMA Strategy'!$A$2:$B$1000,2,FALSE),0)</f>
        <v>24378.84</v>
      </c>
      <c r="F744" s="66">
        <f>_xlfn.IFNA(VLOOKUP(A744,'TXFN0001 Strategy'!$A$1:$B$1000,2,FALSE),0)</f>
        <v>1190.78</v>
      </c>
      <c r="G744" s="40">
        <f t="shared" si="22"/>
        <v>2768.4859999999999</v>
      </c>
      <c r="H744" s="17">
        <f>VLOOKUP($A744,級距!$A:$K,9,FALSE)</f>
        <v>6</v>
      </c>
      <c r="I744" s="17">
        <f>VLOOKUP($A744,級距!$A:$K,10,FALSE)</f>
        <v>9</v>
      </c>
      <c r="J744" s="17">
        <f>VLOOKUP($A744,級距!$A:$K,11,FALSE)</f>
        <v>4</v>
      </c>
      <c r="K744" s="17">
        <f t="shared" si="23"/>
        <v>4</v>
      </c>
    </row>
    <row r="745" spans="1:11" x14ac:dyDescent="0.25">
      <c r="A745" s="32" t="s">
        <v>717</v>
      </c>
      <c r="B745" s="31">
        <f>_xlfn.IFNA(VLOOKUP(A745,'Trend Strategy'!$A$1:$B$1000,2,FALSE),0)</f>
        <v>-67801.47</v>
      </c>
      <c r="C745" s="31">
        <f>_xlfn.IFNA(VLOOKUP(A745,'ADX Strategy'!$A$2:$B$1000,2,FALSE),0)</f>
        <v>0</v>
      </c>
      <c r="D745" s="31">
        <f>_xlfn.IFNA(VLOOKUP(A745,'TXFN0002 Strategy'!$A$2:$B$1000,2,FALSE),0)</f>
        <v>0</v>
      </c>
      <c r="E745" s="66">
        <f>_xlfn.IFNA(VLOOKUP(A745,'TripleEMA Strategy'!$A$2:$B$1000,2,FALSE),0)</f>
        <v>3160.27</v>
      </c>
      <c r="F745" s="66">
        <f>_xlfn.IFNA(VLOOKUP(A745,'TXFN0001 Strategy'!$A$1:$B$1000,2,FALSE),0)</f>
        <v>0</v>
      </c>
      <c r="G745" s="40">
        <f t="shared" si="22"/>
        <v>-12928.240000000002</v>
      </c>
      <c r="H745" s="17">
        <f>VLOOKUP($A745,級距!$A:$K,9,FALSE)</f>
        <v>5</v>
      </c>
      <c r="I745" s="17">
        <f>VLOOKUP($A745,級距!$A:$K,10,FALSE)</f>
        <v>3</v>
      </c>
      <c r="J745" s="17">
        <f>VLOOKUP($A745,級距!$A:$K,11,FALSE)</f>
        <v>2</v>
      </c>
      <c r="K745" s="17">
        <f t="shared" si="23"/>
        <v>2</v>
      </c>
    </row>
    <row r="746" spans="1:11" x14ac:dyDescent="0.25">
      <c r="A746" s="32" t="s">
        <v>718</v>
      </c>
      <c r="B746" s="31">
        <f>_xlfn.IFNA(VLOOKUP(A746,'Trend Strategy'!$A$1:$B$1000,2,FALSE),0)</f>
        <v>0</v>
      </c>
      <c r="C746" s="31">
        <f>_xlfn.IFNA(VLOOKUP(A746,'ADX Strategy'!$A$2:$B$1000,2,FALSE),0)</f>
        <v>0</v>
      </c>
      <c r="D746" s="31">
        <f>_xlfn.IFNA(VLOOKUP(A746,'TXFN0002 Strategy'!$A$2:$B$1000,2,FALSE),0)</f>
        <v>0</v>
      </c>
      <c r="E746" s="66">
        <f>_xlfn.IFNA(VLOOKUP(A746,'TripleEMA Strategy'!$A$2:$B$1000,2,FALSE),0)</f>
        <v>33558.980000000003</v>
      </c>
      <c r="F746" s="66">
        <f>_xlfn.IFNA(VLOOKUP(A746,'TXFN0001 Strategy'!$A$1:$B$1000,2,FALSE),0)</f>
        <v>0</v>
      </c>
      <c r="G746" s="40">
        <f t="shared" si="22"/>
        <v>6711.7960000000003</v>
      </c>
      <c r="H746" s="17">
        <f>VLOOKUP($A746,級距!$A:$K,9,FALSE)</f>
        <v>7</v>
      </c>
      <c r="I746" s="17">
        <f>VLOOKUP($A746,級距!$A:$K,10,FALSE)</f>
        <v>10</v>
      </c>
      <c r="J746" s="17">
        <f>VLOOKUP($A746,級距!$A:$K,11,FALSE)</f>
        <v>4</v>
      </c>
      <c r="K746" s="17">
        <f t="shared" si="23"/>
        <v>4</v>
      </c>
    </row>
    <row r="747" spans="1:11" x14ac:dyDescent="0.25">
      <c r="A747" s="32" t="s">
        <v>719</v>
      </c>
      <c r="B747" s="31">
        <f>_xlfn.IFNA(VLOOKUP(A747,'Trend Strategy'!$A$1:$B$1000,2,FALSE),0)</f>
        <v>-65534.3</v>
      </c>
      <c r="C747" s="31">
        <f>_xlfn.IFNA(VLOOKUP(A747,'ADX Strategy'!$A$2:$B$1000,2,FALSE),0)</f>
        <v>-16384.87</v>
      </c>
      <c r="D747" s="31">
        <f>_xlfn.IFNA(VLOOKUP(A747,'TXFN0002 Strategy'!$A$2:$B$1000,2,FALSE),0)</f>
        <v>-79380.05</v>
      </c>
      <c r="E747" s="66">
        <f>_xlfn.IFNA(VLOOKUP(A747,'TripleEMA Strategy'!$A$2:$B$1000,2,FALSE),0)</f>
        <v>-122109</v>
      </c>
      <c r="F747" s="66">
        <f>_xlfn.IFNA(VLOOKUP(A747,'TXFN0001 Strategy'!$A$1:$B$1000,2,FALSE),0)</f>
        <v>32954.61</v>
      </c>
      <c r="G747" s="40">
        <f t="shared" si="22"/>
        <v>-50090.721999999994</v>
      </c>
      <c r="H747" s="17">
        <f>VLOOKUP($A747,級距!$A:$K,9,FALSE)</f>
        <v>5</v>
      </c>
      <c r="I747" s="17">
        <f>VLOOKUP($A747,級距!$A:$K,10,FALSE)</f>
        <v>2</v>
      </c>
      <c r="J747" s="17">
        <f>VLOOKUP($A747,級距!$A:$K,11,FALSE)</f>
        <v>2</v>
      </c>
      <c r="K747" s="17">
        <f t="shared" si="23"/>
        <v>2</v>
      </c>
    </row>
    <row r="748" spans="1:11" x14ac:dyDescent="0.25">
      <c r="A748" s="32" t="s">
        <v>720</v>
      </c>
      <c r="B748" s="31">
        <f>_xlfn.IFNA(VLOOKUP(A748,'Trend Strategy'!$A$1:$B$1000,2,FALSE),0)</f>
        <v>-37121.86</v>
      </c>
      <c r="C748" s="31">
        <f>_xlfn.IFNA(VLOOKUP(A748,'ADX Strategy'!$A$2:$B$1000,2,FALSE),0)</f>
        <v>-104158.94</v>
      </c>
      <c r="D748" s="31">
        <f>_xlfn.IFNA(VLOOKUP(A748,'TXFN0002 Strategy'!$A$2:$B$1000,2,FALSE),0)</f>
        <v>0</v>
      </c>
      <c r="E748" s="66">
        <f>_xlfn.IFNA(VLOOKUP(A748,'TripleEMA Strategy'!$A$2:$B$1000,2,FALSE),0)</f>
        <v>-107074.17</v>
      </c>
      <c r="F748" s="66">
        <f>_xlfn.IFNA(VLOOKUP(A748,'TXFN0001 Strategy'!$A$1:$B$1000,2,FALSE),0)</f>
        <v>0</v>
      </c>
      <c r="G748" s="40">
        <f t="shared" si="22"/>
        <v>-49670.993999999992</v>
      </c>
      <c r="H748" s="17">
        <f>VLOOKUP($A748,級距!$A:$K,9,FALSE)</f>
        <v>9</v>
      </c>
      <c r="I748" s="17">
        <f>VLOOKUP($A748,級距!$A:$K,10,FALSE)</f>
        <v>6</v>
      </c>
      <c r="J748" s="17">
        <f>VLOOKUP($A748,級距!$A:$K,11,FALSE)</f>
        <v>1</v>
      </c>
      <c r="K748" s="17">
        <f t="shared" si="23"/>
        <v>1</v>
      </c>
    </row>
    <row r="749" spans="1:11" x14ac:dyDescent="0.25">
      <c r="A749" s="32" t="s">
        <v>721</v>
      </c>
      <c r="B749" s="31">
        <f>_xlfn.IFNA(VLOOKUP(A749,'Trend Strategy'!$A$1:$B$1000,2,FALSE),0)</f>
        <v>-13113.41</v>
      </c>
      <c r="C749" s="31">
        <f>_xlfn.IFNA(VLOOKUP(A749,'ADX Strategy'!$A$2:$B$1000,2,FALSE),0)</f>
        <v>-74865.94</v>
      </c>
      <c r="D749" s="31">
        <f>_xlfn.IFNA(VLOOKUP(A749,'TXFN0002 Strategy'!$A$2:$B$1000,2,FALSE),0)</f>
        <v>45971.93</v>
      </c>
      <c r="E749" s="66">
        <f>_xlfn.IFNA(VLOOKUP(A749,'TripleEMA Strategy'!$A$2:$B$1000,2,FALSE),0)</f>
        <v>-72839.740000000005</v>
      </c>
      <c r="F749" s="66">
        <f>_xlfn.IFNA(VLOOKUP(A749,'TXFN0001 Strategy'!$A$1:$B$1000,2,FALSE),0)</f>
        <v>1358.34</v>
      </c>
      <c r="G749" s="40">
        <f t="shared" si="22"/>
        <v>-22697.764000000003</v>
      </c>
      <c r="H749" s="17">
        <f>VLOOKUP($A749,級距!$A:$K,9,FALSE)</f>
        <v>6</v>
      </c>
      <c r="I749" s="17">
        <f>VLOOKUP($A749,級距!$A:$K,10,FALSE)</f>
        <v>8</v>
      </c>
      <c r="J749" s="17">
        <f>VLOOKUP($A749,級距!$A:$K,11,FALSE)</f>
        <v>4</v>
      </c>
      <c r="K749" s="17">
        <f t="shared" si="23"/>
        <v>4</v>
      </c>
    </row>
    <row r="750" spans="1:11" x14ac:dyDescent="0.25">
      <c r="A750" s="32" t="s">
        <v>722</v>
      </c>
      <c r="B750" s="31">
        <f>_xlfn.IFNA(VLOOKUP(A750,'Trend Strategy'!$A$1:$B$1000,2,FALSE),0)</f>
        <v>0</v>
      </c>
      <c r="C750" s="31">
        <f>_xlfn.IFNA(VLOOKUP(A750,'ADX Strategy'!$A$2:$B$1000,2,FALSE),0)</f>
        <v>-2624.69</v>
      </c>
      <c r="D750" s="31">
        <f>_xlfn.IFNA(VLOOKUP(A750,'TXFN0002 Strategy'!$A$2:$B$1000,2,FALSE),0)</f>
        <v>21488.880000000001</v>
      </c>
      <c r="E750" s="66">
        <f>_xlfn.IFNA(VLOOKUP(A750,'TripleEMA Strategy'!$A$2:$B$1000,2,FALSE),0)</f>
        <v>-2624.69</v>
      </c>
      <c r="F750" s="66">
        <f>_xlfn.IFNA(VLOOKUP(A750,'TXFN0001 Strategy'!$A$1:$B$1000,2,FALSE),0)</f>
        <v>0</v>
      </c>
      <c r="G750" s="40">
        <f t="shared" si="22"/>
        <v>3247.9000000000005</v>
      </c>
      <c r="H750" s="17">
        <f>VLOOKUP($A750,級距!$A:$K,9,FALSE)</f>
        <v>2</v>
      </c>
      <c r="I750" s="17">
        <f>VLOOKUP($A750,級距!$A:$K,10,FALSE)</f>
        <v>9</v>
      </c>
      <c r="J750" s="17">
        <f>VLOOKUP($A750,級距!$A:$K,11,FALSE)</f>
        <v>3</v>
      </c>
      <c r="K750" s="17">
        <f t="shared" si="23"/>
        <v>3</v>
      </c>
    </row>
    <row r="751" spans="1:11" x14ac:dyDescent="0.25">
      <c r="A751" s="32" t="s">
        <v>723</v>
      </c>
      <c r="B751" s="31">
        <f>_xlfn.IFNA(VLOOKUP(A751,'Trend Strategy'!$A$1:$B$1000,2,FALSE),0)</f>
        <v>-54655.42</v>
      </c>
      <c r="C751" s="31">
        <f>_xlfn.IFNA(VLOOKUP(A751,'ADX Strategy'!$A$2:$B$1000,2,FALSE),0)</f>
        <v>0</v>
      </c>
      <c r="D751" s="31">
        <f>_xlfn.IFNA(VLOOKUP(A751,'TXFN0002 Strategy'!$A$2:$B$1000,2,FALSE),0)</f>
        <v>0</v>
      </c>
      <c r="E751" s="66">
        <f>_xlfn.IFNA(VLOOKUP(A751,'TripleEMA Strategy'!$A$2:$B$1000,2,FALSE),0)</f>
        <v>11018.95</v>
      </c>
      <c r="F751" s="66">
        <f>_xlfn.IFNA(VLOOKUP(A751,'TXFN0001 Strategy'!$A$1:$B$1000,2,FALSE),0)</f>
        <v>0</v>
      </c>
      <c r="G751" s="40">
        <f t="shared" si="22"/>
        <v>-8727.2939999999999</v>
      </c>
      <c r="H751" s="17">
        <f>VLOOKUP($A751,級距!$A:$K,9,FALSE)</f>
        <v>2</v>
      </c>
      <c r="I751" s="17">
        <f>VLOOKUP($A751,級距!$A:$K,10,FALSE)</f>
        <v>9</v>
      </c>
      <c r="J751" s="17">
        <f>VLOOKUP($A751,級距!$A:$K,11,FALSE)</f>
        <v>3</v>
      </c>
      <c r="K751" s="17">
        <f t="shared" si="23"/>
        <v>3</v>
      </c>
    </row>
    <row r="752" spans="1:11" x14ac:dyDescent="0.25">
      <c r="A752" s="32" t="s">
        <v>724</v>
      </c>
      <c r="B752" s="31">
        <f>_xlfn.IFNA(VLOOKUP(A752,'Trend Strategy'!$A$1:$B$1000,2,FALSE),0)</f>
        <v>0</v>
      </c>
      <c r="C752" s="31">
        <f>_xlfn.IFNA(VLOOKUP(A752,'ADX Strategy'!$A$2:$B$1000,2,FALSE),0)</f>
        <v>0</v>
      </c>
      <c r="D752" s="31">
        <f>_xlfn.IFNA(VLOOKUP(A752,'TXFN0002 Strategy'!$A$2:$B$1000,2,FALSE),0)</f>
        <v>0</v>
      </c>
      <c r="E752" s="66">
        <f>_xlfn.IFNA(VLOOKUP(A752,'TripleEMA Strategy'!$A$2:$B$1000,2,FALSE),0)</f>
        <v>-116278.56</v>
      </c>
      <c r="F752" s="66">
        <f>_xlfn.IFNA(VLOOKUP(A752,'TXFN0001 Strategy'!$A$1:$B$1000,2,FALSE),0)</f>
        <v>-2347.83</v>
      </c>
      <c r="G752" s="40">
        <f t="shared" si="22"/>
        <v>-23725.277999999998</v>
      </c>
      <c r="H752" s="17">
        <f>VLOOKUP($A752,級距!$A:$K,9,FALSE)</f>
        <v>2</v>
      </c>
      <c r="I752" s="17">
        <f>VLOOKUP($A752,級距!$A:$K,10,FALSE)</f>
        <v>1</v>
      </c>
      <c r="J752" s="17">
        <f>VLOOKUP($A752,級距!$A:$K,11,FALSE)</f>
        <v>2</v>
      </c>
      <c r="K752" s="17">
        <f t="shared" si="23"/>
        <v>2</v>
      </c>
    </row>
    <row r="753" spans="1:11" x14ac:dyDescent="0.25">
      <c r="A753" s="32" t="s">
        <v>725</v>
      </c>
      <c r="B753" s="31">
        <f>_xlfn.IFNA(VLOOKUP(A753,'Trend Strategy'!$A$1:$B$1000,2,FALSE),0)</f>
        <v>50434.17</v>
      </c>
      <c r="C753" s="31">
        <f>_xlfn.IFNA(VLOOKUP(A753,'ADX Strategy'!$A$2:$B$1000,2,FALSE),0)</f>
        <v>0</v>
      </c>
      <c r="D753" s="31">
        <f>_xlfn.IFNA(VLOOKUP(A753,'TXFN0002 Strategy'!$A$2:$B$1000,2,FALSE),0)</f>
        <v>0</v>
      </c>
      <c r="E753" s="66">
        <f>_xlfn.IFNA(VLOOKUP(A753,'TripleEMA Strategy'!$A$2:$B$1000,2,FALSE),0)</f>
        <v>-1347.22</v>
      </c>
      <c r="F753" s="66">
        <f>_xlfn.IFNA(VLOOKUP(A753,'TXFN0001 Strategy'!$A$1:$B$1000,2,FALSE),0)</f>
        <v>30112.48</v>
      </c>
      <c r="G753" s="40">
        <f t="shared" si="22"/>
        <v>15839.885999999999</v>
      </c>
      <c r="H753" s="17">
        <f>VLOOKUP($A753,級距!$A:$K,9,FALSE)</f>
        <v>9</v>
      </c>
      <c r="I753" s="17">
        <f>VLOOKUP($A753,級距!$A:$K,10,FALSE)</f>
        <v>5</v>
      </c>
      <c r="J753" s="17">
        <f>VLOOKUP($A753,級距!$A:$K,11,FALSE)</f>
        <v>1</v>
      </c>
      <c r="K753" s="17">
        <f t="shared" si="23"/>
        <v>1</v>
      </c>
    </row>
    <row r="754" spans="1:11" x14ac:dyDescent="0.25">
      <c r="A754" s="32" t="s">
        <v>726</v>
      </c>
      <c r="B754" s="31">
        <f>_xlfn.IFNA(VLOOKUP(A754,'Trend Strategy'!$A$1:$B$1000,2,FALSE),0)</f>
        <v>38037.379999999997</v>
      </c>
      <c r="C754" s="31">
        <f>_xlfn.IFNA(VLOOKUP(A754,'ADX Strategy'!$A$2:$B$1000,2,FALSE),0)</f>
        <v>0</v>
      </c>
      <c r="D754" s="31">
        <f>_xlfn.IFNA(VLOOKUP(A754,'TXFN0002 Strategy'!$A$2:$B$1000,2,FALSE),0)</f>
        <v>0</v>
      </c>
      <c r="E754" s="66">
        <f>_xlfn.IFNA(VLOOKUP(A754,'TripleEMA Strategy'!$A$2:$B$1000,2,FALSE),0)</f>
        <v>-30130.799999999999</v>
      </c>
      <c r="F754" s="66">
        <f>_xlfn.IFNA(VLOOKUP(A754,'TXFN0001 Strategy'!$A$1:$B$1000,2,FALSE),0)</f>
        <v>39313.67</v>
      </c>
      <c r="G754" s="40">
        <f t="shared" si="22"/>
        <v>9444.0499999999993</v>
      </c>
      <c r="H754" s="17">
        <f>VLOOKUP($A754,級距!$A:$K,9,FALSE)</f>
        <v>8</v>
      </c>
      <c r="I754" s="17">
        <f>VLOOKUP($A754,級距!$A:$K,10,FALSE)</f>
        <v>1</v>
      </c>
      <c r="J754" s="17">
        <f>VLOOKUP($A754,級距!$A:$K,11,FALSE)</f>
        <v>1</v>
      </c>
      <c r="K754" s="17">
        <f t="shared" si="23"/>
        <v>1</v>
      </c>
    </row>
    <row r="755" spans="1:11" x14ac:dyDescent="0.25">
      <c r="A755" s="32" t="s">
        <v>727</v>
      </c>
      <c r="B755" s="31">
        <f>_xlfn.IFNA(VLOOKUP(A755,'Trend Strategy'!$A$1:$B$1000,2,FALSE),0)</f>
        <v>58787.37</v>
      </c>
      <c r="C755" s="31">
        <f>_xlfn.IFNA(VLOOKUP(A755,'ADX Strategy'!$A$2:$B$1000,2,FALSE),0)</f>
        <v>16421.25</v>
      </c>
      <c r="D755" s="31">
        <f>_xlfn.IFNA(VLOOKUP(A755,'TXFN0002 Strategy'!$A$2:$B$1000,2,FALSE),0)</f>
        <v>130106.25</v>
      </c>
      <c r="E755" s="66">
        <f>_xlfn.IFNA(VLOOKUP(A755,'TripleEMA Strategy'!$A$2:$B$1000,2,FALSE),0)</f>
        <v>21444.58</v>
      </c>
      <c r="F755" s="66">
        <f>_xlfn.IFNA(VLOOKUP(A755,'TXFN0001 Strategy'!$A$1:$B$1000,2,FALSE),0)</f>
        <v>0</v>
      </c>
      <c r="G755" s="40">
        <f t="shared" si="22"/>
        <v>45351.89</v>
      </c>
      <c r="H755" s="17">
        <f>VLOOKUP($A755,級距!$A:$K,9,FALSE)</f>
        <v>10</v>
      </c>
      <c r="I755" s="17">
        <f>VLOOKUP($A755,級距!$A:$K,10,FALSE)</f>
        <v>3</v>
      </c>
      <c r="J755" s="17">
        <f>VLOOKUP($A755,級距!$A:$K,11,FALSE)</f>
        <v>1</v>
      </c>
      <c r="K755" s="17">
        <f t="shared" si="23"/>
        <v>1</v>
      </c>
    </row>
    <row r="756" spans="1:11" x14ac:dyDescent="0.25">
      <c r="A756" s="32" t="s">
        <v>728</v>
      </c>
      <c r="B756" s="31">
        <f>_xlfn.IFNA(VLOOKUP(A756,'Trend Strategy'!$A$1:$B$1000,2,FALSE),0)</f>
        <v>8562.7199999999993</v>
      </c>
      <c r="C756" s="31">
        <f>_xlfn.IFNA(VLOOKUP(A756,'ADX Strategy'!$A$2:$B$1000,2,FALSE),0)</f>
        <v>0</v>
      </c>
      <c r="D756" s="31">
        <f>_xlfn.IFNA(VLOOKUP(A756,'TXFN0002 Strategy'!$A$2:$B$1000,2,FALSE),0)</f>
        <v>0</v>
      </c>
      <c r="E756" s="66">
        <f>_xlfn.IFNA(VLOOKUP(A756,'TripleEMA Strategy'!$A$2:$B$1000,2,FALSE),0)</f>
        <v>59056.68</v>
      </c>
      <c r="F756" s="66">
        <f>_xlfn.IFNA(VLOOKUP(A756,'TXFN0001 Strategy'!$A$1:$B$1000,2,FALSE),0)</f>
        <v>0</v>
      </c>
      <c r="G756" s="40">
        <f t="shared" si="22"/>
        <v>13523.88</v>
      </c>
      <c r="H756" s="17">
        <f>VLOOKUP($A756,級距!$A:$K,9,FALSE)</f>
        <v>8</v>
      </c>
      <c r="I756" s="17">
        <f>VLOOKUP($A756,級距!$A:$K,10,FALSE)</f>
        <v>8</v>
      </c>
      <c r="J756" s="17">
        <f>VLOOKUP($A756,級距!$A:$K,11,FALSE)</f>
        <v>4</v>
      </c>
      <c r="K756" s="17">
        <f t="shared" si="23"/>
        <v>4</v>
      </c>
    </row>
    <row r="757" spans="1:11" x14ac:dyDescent="0.25">
      <c r="A757" s="32" t="s">
        <v>729</v>
      </c>
      <c r="B757" s="31">
        <f>_xlfn.IFNA(VLOOKUP(A757,'Trend Strategy'!$A$1:$B$1000,2,FALSE),0)</f>
        <v>-21414.720000000001</v>
      </c>
      <c r="C757" s="31">
        <f>_xlfn.IFNA(VLOOKUP(A757,'ADX Strategy'!$A$2:$B$1000,2,FALSE),0)</f>
        <v>-23849.45</v>
      </c>
      <c r="D757" s="31">
        <f>_xlfn.IFNA(VLOOKUP(A757,'TXFN0002 Strategy'!$A$2:$B$1000,2,FALSE),0)</f>
        <v>0</v>
      </c>
      <c r="E757" s="66">
        <f>_xlfn.IFNA(VLOOKUP(A757,'TripleEMA Strategy'!$A$2:$B$1000,2,FALSE),0)</f>
        <v>-14114.74</v>
      </c>
      <c r="F757" s="66">
        <f>_xlfn.IFNA(VLOOKUP(A757,'TXFN0001 Strategy'!$A$1:$B$1000,2,FALSE),0)</f>
        <v>0</v>
      </c>
      <c r="G757" s="40">
        <f t="shared" si="22"/>
        <v>-11875.781999999999</v>
      </c>
      <c r="H757" s="17">
        <f>VLOOKUP($A757,級距!$A:$K,9,FALSE)</f>
        <v>8</v>
      </c>
      <c r="I757" s="17">
        <f>VLOOKUP($A757,級距!$A:$K,10,FALSE)</f>
        <v>8</v>
      </c>
      <c r="J757" s="17">
        <f>VLOOKUP($A757,級距!$A:$K,11,FALSE)</f>
        <v>4</v>
      </c>
      <c r="K757" s="17">
        <f t="shared" si="23"/>
        <v>4</v>
      </c>
    </row>
    <row r="758" spans="1:11" x14ac:dyDescent="0.25">
      <c r="A758" s="32" t="s">
        <v>730</v>
      </c>
      <c r="B758" s="31">
        <f>_xlfn.IFNA(VLOOKUP(A758,'Trend Strategy'!$A$1:$B$1000,2,FALSE),0)</f>
        <v>0</v>
      </c>
      <c r="C758" s="31">
        <f>_xlfn.IFNA(VLOOKUP(A758,'ADX Strategy'!$A$2:$B$1000,2,FALSE),0)</f>
        <v>0</v>
      </c>
      <c r="D758" s="31">
        <f>_xlfn.IFNA(VLOOKUP(A758,'TXFN0002 Strategy'!$A$2:$B$1000,2,FALSE),0)</f>
        <v>-42112.06</v>
      </c>
      <c r="E758" s="66">
        <f>_xlfn.IFNA(VLOOKUP(A758,'TripleEMA Strategy'!$A$2:$B$1000,2,FALSE),0)</f>
        <v>-43872.34</v>
      </c>
      <c r="F758" s="66">
        <f>_xlfn.IFNA(VLOOKUP(A758,'TXFN0001 Strategy'!$A$1:$B$1000,2,FALSE),0)</f>
        <v>0</v>
      </c>
      <c r="G758" s="40">
        <f t="shared" si="22"/>
        <v>-17196.879999999997</v>
      </c>
      <c r="H758" s="17">
        <f>VLOOKUP($A758,級距!$A:$K,9,FALSE)</f>
        <v>3</v>
      </c>
      <c r="I758" s="17">
        <f>VLOOKUP($A758,級距!$A:$K,10,FALSE)</f>
        <v>1</v>
      </c>
      <c r="J758" s="17">
        <f>VLOOKUP($A758,級距!$A:$K,11,FALSE)</f>
        <v>2</v>
      </c>
      <c r="K758" s="17">
        <f t="shared" si="23"/>
        <v>2</v>
      </c>
    </row>
    <row r="759" spans="1:11" x14ac:dyDescent="0.25">
      <c r="A759" s="32" t="s">
        <v>731</v>
      </c>
      <c r="B759" s="31">
        <f>_xlfn.IFNA(VLOOKUP(A759,'Trend Strategy'!$A$1:$B$1000,2,FALSE),0)</f>
        <v>0</v>
      </c>
      <c r="C759" s="31">
        <f>_xlfn.IFNA(VLOOKUP(A759,'ADX Strategy'!$A$2:$B$1000,2,FALSE),0)</f>
        <v>-29636.14</v>
      </c>
      <c r="D759" s="31">
        <f>_xlfn.IFNA(VLOOKUP(A759,'TXFN0002 Strategy'!$A$2:$B$1000,2,FALSE),0)</f>
        <v>-18078.400000000001</v>
      </c>
      <c r="E759" s="66">
        <f>_xlfn.IFNA(VLOOKUP(A759,'TripleEMA Strategy'!$A$2:$B$1000,2,FALSE),0)</f>
        <v>0</v>
      </c>
      <c r="F759" s="66">
        <f>_xlfn.IFNA(VLOOKUP(A759,'TXFN0001 Strategy'!$A$1:$B$1000,2,FALSE),0)</f>
        <v>-43517.440000000002</v>
      </c>
      <c r="G759" s="40">
        <f t="shared" si="22"/>
        <v>-18246.396000000001</v>
      </c>
      <c r="H759" s="17">
        <f>VLOOKUP($A759,級距!$A:$K,9,FALSE)</f>
        <v>4</v>
      </c>
      <c r="I759" s="17">
        <f>VLOOKUP($A759,級距!$A:$K,10,FALSE)</f>
        <v>8</v>
      </c>
      <c r="J759" s="17">
        <f>VLOOKUP($A759,級距!$A:$K,11,FALSE)</f>
        <v>3</v>
      </c>
      <c r="K759" s="17">
        <f t="shared" si="23"/>
        <v>3</v>
      </c>
    </row>
    <row r="760" spans="1:11" x14ac:dyDescent="0.25">
      <c r="A760" s="32" t="s">
        <v>732</v>
      </c>
      <c r="B760" s="31">
        <f>_xlfn.IFNA(VLOOKUP(A760,'Trend Strategy'!$A$1:$B$1000,2,FALSE),0)</f>
        <v>-356.42</v>
      </c>
      <c r="C760" s="31">
        <f>_xlfn.IFNA(VLOOKUP(A760,'ADX Strategy'!$A$2:$B$1000,2,FALSE),0)</f>
        <v>-5067.3100000000004</v>
      </c>
      <c r="D760" s="31">
        <f>_xlfn.IFNA(VLOOKUP(A760,'TXFN0002 Strategy'!$A$2:$B$1000,2,FALSE),0)</f>
        <v>-7378.21</v>
      </c>
      <c r="E760" s="66">
        <f>_xlfn.IFNA(VLOOKUP(A760,'TripleEMA Strategy'!$A$2:$B$1000,2,FALSE),0)</f>
        <v>-7467.46</v>
      </c>
      <c r="F760" s="66">
        <f>_xlfn.IFNA(VLOOKUP(A760,'TXFN0001 Strategy'!$A$1:$B$1000,2,FALSE),0)</f>
        <v>0</v>
      </c>
      <c r="G760" s="40">
        <f t="shared" si="22"/>
        <v>-4053.88</v>
      </c>
      <c r="H760" s="17">
        <f>VLOOKUP($A760,級距!$A:$K,9,FALSE)</f>
        <v>1</v>
      </c>
      <c r="I760" s="17">
        <f>VLOOKUP($A760,級距!$A:$K,10,FALSE)</f>
        <v>3</v>
      </c>
      <c r="J760" s="17">
        <f>VLOOKUP($A760,級距!$A:$K,11,FALSE)</f>
        <v>2</v>
      </c>
      <c r="K760" s="17">
        <f t="shared" si="23"/>
        <v>2</v>
      </c>
    </row>
    <row r="761" spans="1:11" x14ac:dyDescent="0.25">
      <c r="A761" s="32" t="s">
        <v>733</v>
      </c>
      <c r="B761" s="31">
        <f>_xlfn.IFNA(VLOOKUP(A761,'Trend Strategy'!$A$1:$B$1000,2,FALSE),0)</f>
        <v>39142.06</v>
      </c>
      <c r="C761" s="31">
        <f>_xlfn.IFNA(VLOOKUP(A761,'ADX Strategy'!$A$2:$B$1000,2,FALSE),0)</f>
        <v>0</v>
      </c>
      <c r="D761" s="31">
        <f>_xlfn.IFNA(VLOOKUP(A761,'TXFN0002 Strategy'!$A$2:$B$1000,2,FALSE),0)</f>
        <v>-65519.62</v>
      </c>
      <c r="E761" s="66">
        <f>_xlfn.IFNA(VLOOKUP(A761,'TripleEMA Strategy'!$A$2:$B$1000,2,FALSE),0)</f>
        <v>33808.800000000003</v>
      </c>
      <c r="F761" s="66">
        <f>_xlfn.IFNA(VLOOKUP(A761,'TXFN0001 Strategy'!$A$1:$B$1000,2,FALSE),0)</f>
        <v>0</v>
      </c>
      <c r="G761" s="40">
        <f t="shared" si="22"/>
        <v>1486.2479999999996</v>
      </c>
      <c r="H761" s="17">
        <f>VLOOKUP($A761,級距!$A:$K,9,FALSE)</f>
        <v>4</v>
      </c>
      <c r="I761" s="17">
        <f>VLOOKUP($A761,級距!$A:$K,10,FALSE)</f>
        <v>4</v>
      </c>
      <c r="J761" s="17">
        <f>VLOOKUP($A761,級距!$A:$K,11,FALSE)</f>
        <v>2</v>
      </c>
      <c r="K761" s="17">
        <f t="shared" si="23"/>
        <v>2</v>
      </c>
    </row>
    <row r="762" spans="1:11" x14ac:dyDescent="0.25">
      <c r="A762" s="32" t="s">
        <v>734</v>
      </c>
      <c r="B762" s="31">
        <f>_xlfn.IFNA(VLOOKUP(A762,'Trend Strategy'!$A$1:$B$1000,2,FALSE),0)</f>
        <v>-7574.56</v>
      </c>
      <c r="C762" s="31">
        <f>_xlfn.IFNA(VLOOKUP(A762,'ADX Strategy'!$A$2:$B$1000,2,FALSE),0)</f>
        <v>-68591.42</v>
      </c>
      <c r="D762" s="31">
        <f>_xlfn.IFNA(VLOOKUP(A762,'TXFN0002 Strategy'!$A$2:$B$1000,2,FALSE),0)</f>
        <v>-55342.080000000002</v>
      </c>
      <c r="E762" s="66">
        <f>_xlfn.IFNA(VLOOKUP(A762,'TripleEMA Strategy'!$A$2:$B$1000,2,FALSE),0)</f>
        <v>4245.22</v>
      </c>
      <c r="F762" s="66">
        <f>_xlfn.IFNA(VLOOKUP(A762,'TXFN0001 Strategy'!$A$1:$B$1000,2,FALSE),0)</f>
        <v>-13827.3</v>
      </c>
      <c r="G762" s="40">
        <f t="shared" si="22"/>
        <v>-28218.027999999998</v>
      </c>
      <c r="H762" s="17">
        <f>VLOOKUP($A762,級距!$A:$K,9,FALSE)</f>
        <v>5</v>
      </c>
      <c r="I762" s="17">
        <f>VLOOKUP($A762,級距!$A:$K,10,FALSE)</f>
        <v>5</v>
      </c>
      <c r="J762" s="17">
        <f>VLOOKUP($A762,級距!$A:$K,11,FALSE)</f>
        <v>2</v>
      </c>
      <c r="K762" s="17">
        <f t="shared" si="23"/>
        <v>2</v>
      </c>
    </row>
    <row r="763" spans="1:11" x14ac:dyDescent="0.25">
      <c r="A763" s="32" t="s">
        <v>735</v>
      </c>
      <c r="B763" s="31">
        <f>_xlfn.IFNA(VLOOKUP(A763,'Trend Strategy'!$A$1:$B$1000,2,FALSE),0)</f>
        <v>-41469.730000000003</v>
      </c>
      <c r="C763" s="31">
        <f>_xlfn.IFNA(VLOOKUP(A763,'ADX Strategy'!$A$2:$B$1000,2,FALSE),0)</f>
        <v>0</v>
      </c>
      <c r="D763" s="31">
        <f>_xlfn.IFNA(VLOOKUP(A763,'TXFN0002 Strategy'!$A$2:$B$1000,2,FALSE),0)</f>
        <v>13074.41</v>
      </c>
      <c r="E763" s="66">
        <f>_xlfn.IFNA(VLOOKUP(A763,'TripleEMA Strategy'!$A$2:$B$1000,2,FALSE),0)</f>
        <v>9099.94</v>
      </c>
      <c r="F763" s="66">
        <f>_xlfn.IFNA(VLOOKUP(A763,'TXFN0001 Strategy'!$A$1:$B$1000,2,FALSE),0)</f>
        <v>0</v>
      </c>
      <c r="G763" s="40">
        <f t="shared" si="22"/>
        <v>-3859.0760000000009</v>
      </c>
      <c r="H763" s="17">
        <f>VLOOKUP($A763,級距!$A:$K,9,FALSE)</f>
        <v>2</v>
      </c>
      <c r="I763" s="17">
        <f>VLOOKUP($A763,級距!$A:$K,10,FALSE)</f>
        <v>6</v>
      </c>
      <c r="J763" s="17">
        <f>VLOOKUP($A763,級距!$A:$K,11,FALSE)</f>
        <v>2</v>
      </c>
      <c r="K763" s="17">
        <f t="shared" si="23"/>
        <v>2</v>
      </c>
    </row>
    <row r="764" spans="1:11" x14ac:dyDescent="0.25">
      <c r="A764" s="32" t="s">
        <v>736</v>
      </c>
      <c r="B764" s="31">
        <f>_xlfn.IFNA(VLOOKUP(A764,'Trend Strategy'!$A$1:$B$1000,2,FALSE),0)</f>
        <v>-36612.129999999997</v>
      </c>
      <c r="C764" s="31">
        <f>_xlfn.IFNA(VLOOKUP(A764,'ADX Strategy'!$A$2:$B$1000,2,FALSE),0)</f>
        <v>61562.42</v>
      </c>
      <c r="D764" s="31">
        <f>_xlfn.IFNA(VLOOKUP(A764,'TXFN0002 Strategy'!$A$2:$B$1000,2,FALSE),0)</f>
        <v>0</v>
      </c>
      <c r="E764" s="66">
        <f>_xlfn.IFNA(VLOOKUP(A764,'TripleEMA Strategy'!$A$2:$B$1000,2,FALSE),0)</f>
        <v>98282.95</v>
      </c>
      <c r="F764" s="66">
        <f>_xlfn.IFNA(VLOOKUP(A764,'TXFN0001 Strategy'!$A$1:$B$1000,2,FALSE),0)</f>
        <v>0</v>
      </c>
      <c r="G764" s="40">
        <f t="shared" si="22"/>
        <v>24646.647999999997</v>
      </c>
      <c r="H764" s="17">
        <f>VLOOKUP($A764,級距!$A:$K,9,FALSE)</f>
        <v>5</v>
      </c>
      <c r="I764" s="17">
        <f>VLOOKUP($A764,級距!$A:$K,10,FALSE)</f>
        <v>8</v>
      </c>
      <c r="J764" s="17">
        <f>VLOOKUP($A764,級距!$A:$K,11,FALSE)</f>
        <v>3</v>
      </c>
      <c r="K764" s="17">
        <f t="shared" si="23"/>
        <v>3</v>
      </c>
    </row>
    <row r="765" spans="1:11" x14ac:dyDescent="0.25">
      <c r="A765" s="32" t="s">
        <v>737</v>
      </c>
      <c r="B765" s="31">
        <f>_xlfn.IFNA(VLOOKUP(A765,'Trend Strategy'!$A$1:$B$1000,2,FALSE),0)</f>
        <v>65207.96</v>
      </c>
      <c r="C765" s="31">
        <f>_xlfn.IFNA(VLOOKUP(A765,'ADX Strategy'!$A$2:$B$1000,2,FALSE),0)</f>
        <v>-21811.58</v>
      </c>
      <c r="D765" s="31">
        <f>_xlfn.IFNA(VLOOKUP(A765,'TXFN0002 Strategy'!$A$2:$B$1000,2,FALSE),0)</f>
        <v>108149.02</v>
      </c>
      <c r="E765" s="66">
        <f>_xlfn.IFNA(VLOOKUP(A765,'TripleEMA Strategy'!$A$2:$B$1000,2,FALSE),0)</f>
        <v>46582.080000000002</v>
      </c>
      <c r="F765" s="66">
        <f>_xlfn.IFNA(VLOOKUP(A765,'TXFN0001 Strategy'!$A$1:$B$1000,2,FALSE),0)</f>
        <v>0</v>
      </c>
      <c r="G765" s="40">
        <f t="shared" si="22"/>
        <v>39625.495999999999</v>
      </c>
      <c r="H765" s="17">
        <f>VLOOKUP($A765,級距!$A:$K,9,FALSE)</f>
        <v>7</v>
      </c>
      <c r="I765" s="17">
        <f>VLOOKUP($A765,級距!$A:$K,10,FALSE)</f>
        <v>4</v>
      </c>
      <c r="J765" s="17">
        <f>VLOOKUP($A765,級距!$A:$K,11,FALSE)</f>
        <v>1</v>
      </c>
      <c r="K765" s="17">
        <f t="shared" si="23"/>
        <v>1</v>
      </c>
    </row>
    <row r="766" spans="1:11" x14ac:dyDescent="0.25">
      <c r="A766" s="32" t="s">
        <v>738</v>
      </c>
      <c r="B766" s="31">
        <f>_xlfn.IFNA(VLOOKUP(A766,'Trend Strategy'!$A$1:$B$1000,2,FALSE),0)</f>
        <v>-36274.339999999997</v>
      </c>
      <c r="C766" s="31">
        <f>_xlfn.IFNA(VLOOKUP(A766,'ADX Strategy'!$A$2:$B$1000,2,FALSE),0)</f>
        <v>0</v>
      </c>
      <c r="D766" s="31">
        <f>_xlfn.IFNA(VLOOKUP(A766,'TXFN0002 Strategy'!$A$2:$B$1000,2,FALSE),0)</f>
        <v>0</v>
      </c>
      <c r="E766" s="66">
        <f>_xlfn.IFNA(VLOOKUP(A766,'TripleEMA Strategy'!$A$2:$B$1000,2,FALSE),0)</f>
        <v>-48425.33</v>
      </c>
      <c r="F766" s="66">
        <f>_xlfn.IFNA(VLOOKUP(A766,'TXFN0001 Strategy'!$A$1:$B$1000,2,FALSE),0)</f>
        <v>0</v>
      </c>
      <c r="G766" s="40">
        <f t="shared" si="22"/>
        <v>-16939.934000000001</v>
      </c>
      <c r="H766" s="17">
        <f>VLOOKUP($A766,級距!$A:$K,9,FALSE)</f>
        <v>4</v>
      </c>
      <c r="I766" s="17">
        <f>VLOOKUP($A766,級距!$A:$K,10,FALSE)</f>
        <v>1</v>
      </c>
      <c r="J766" s="17">
        <f>VLOOKUP($A766,級距!$A:$K,11,FALSE)</f>
        <v>2</v>
      </c>
      <c r="K766" s="17">
        <f t="shared" si="23"/>
        <v>2</v>
      </c>
    </row>
    <row r="767" spans="1:11" x14ac:dyDescent="0.25">
      <c r="A767" s="32" t="s">
        <v>739</v>
      </c>
      <c r="B767" s="31">
        <f>_xlfn.IFNA(VLOOKUP(A767,'Trend Strategy'!$A$1:$B$1000,2,FALSE),0)</f>
        <v>-93230.13</v>
      </c>
      <c r="C767" s="31">
        <f>_xlfn.IFNA(VLOOKUP(A767,'ADX Strategy'!$A$2:$B$1000,2,FALSE),0)</f>
        <v>4900.87</v>
      </c>
      <c r="D767" s="31">
        <f>_xlfn.IFNA(VLOOKUP(A767,'TXFN0002 Strategy'!$A$2:$B$1000,2,FALSE),0)</f>
        <v>0</v>
      </c>
      <c r="E767" s="66">
        <f>_xlfn.IFNA(VLOOKUP(A767,'TripleEMA Strategy'!$A$2:$B$1000,2,FALSE),0)</f>
        <v>-8300.14</v>
      </c>
      <c r="F767" s="66">
        <f>_xlfn.IFNA(VLOOKUP(A767,'TXFN0001 Strategy'!$A$1:$B$1000,2,FALSE),0)</f>
        <v>0</v>
      </c>
      <c r="G767" s="40">
        <f t="shared" si="22"/>
        <v>-19325.88</v>
      </c>
      <c r="H767" s="17">
        <f>VLOOKUP($A767,級距!$A:$K,9,FALSE)</f>
        <v>2</v>
      </c>
      <c r="I767" s="17">
        <f>VLOOKUP($A767,級距!$A:$K,10,FALSE)</f>
        <v>5</v>
      </c>
      <c r="J767" s="17">
        <f>VLOOKUP($A767,級距!$A:$K,11,FALSE)</f>
        <v>2</v>
      </c>
      <c r="K767" s="17">
        <f t="shared" si="23"/>
        <v>2</v>
      </c>
    </row>
    <row r="768" spans="1:11" x14ac:dyDescent="0.25">
      <c r="A768" s="32" t="s">
        <v>740</v>
      </c>
      <c r="B768" s="31">
        <f>_xlfn.IFNA(VLOOKUP(A768,'Trend Strategy'!$A$1:$B$1000,2,FALSE),0)</f>
        <v>54756.46</v>
      </c>
      <c r="C768" s="31">
        <f>_xlfn.IFNA(VLOOKUP(A768,'ADX Strategy'!$A$2:$B$1000,2,FALSE),0)</f>
        <v>0</v>
      </c>
      <c r="D768" s="31">
        <f>_xlfn.IFNA(VLOOKUP(A768,'TXFN0002 Strategy'!$A$2:$B$1000,2,FALSE),0)</f>
        <v>-7740.67</v>
      </c>
      <c r="E768" s="66">
        <f>_xlfn.IFNA(VLOOKUP(A768,'TripleEMA Strategy'!$A$2:$B$1000,2,FALSE),0)</f>
        <v>15333.98</v>
      </c>
      <c r="F768" s="66">
        <f>_xlfn.IFNA(VLOOKUP(A768,'TXFN0001 Strategy'!$A$1:$B$1000,2,FALSE),0)</f>
        <v>0</v>
      </c>
      <c r="G768" s="40">
        <f t="shared" si="22"/>
        <v>12469.954000000002</v>
      </c>
      <c r="H768" s="17">
        <f>VLOOKUP($A768,級距!$A:$K,9,FALSE)</f>
        <v>8</v>
      </c>
      <c r="I768" s="17">
        <f>VLOOKUP($A768,級距!$A:$K,10,FALSE)</f>
        <v>8</v>
      </c>
      <c r="J768" s="17">
        <f>VLOOKUP($A768,級距!$A:$K,11,FALSE)</f>
        <v>4</v>
      </c>
      <c r="K768" s="17">
        <f t="shared" si="23"/>
        <v>4</v>
      </c>
    </row>
    <row r="769" spans="1:11" x14ac:dyDescent="0.25">
      <c r="A769" s="32" t="s">
        <v>741</v>
      </c>
      <c r="B769" s="31">
        <f>_xlfn.IFNA(VLOOKUP(A769,'Trend Strategy'!$A$1:$B$1000,2,FALSE),0)</f>
        <v>-38317.919999999998</v>
      </c>
      <c r="C769" s="31">
        <f>_xlfn.IFNA(VLOOKUP(A769,'ADX Strategy'!$A$2:$B$1000,2,FALSE),0)</f>
        <v>39062.93</v>
      </c>
      <c r="D769" s="31">
        <f>_xlfn.IFNA(VLOOKUP(A769,'TXFN0002 Strategy'!$A$2:$B$1000,2,FALSE),0)</f>
        <v>0</v>
      </c>
      <c r="E769" s="66">
        <f>_xlfn.IFNA(VLOOKUP(A769,'TripleEMA Strategy'!$A$2:$B$1000,2,FALSE),0)</f>
        <v>10863.14</v>
      </c>
      <c r="F769" s="66">
        <f>_xlfn.IFNA(VLOOKUP(A769,'TXFN0001 Strategy'!$A$1:$B$1000,2,FALSE),0)</f>
        <v>0</v>
      </c>
      <c r="G769" s="40">
        <f t="shared" si="22"/>
        <v>2321.63</v>
      </c>
      <c r="H769" s="17">
        <f>VLOOKUP($A769,級距!$A:$K,9,FALSE)</f>
        <v>2</v>
      </c>
      <c r="I769" s="17">
        <f>VLOOKUP($A769,級距!$A:$K,10,FALSE)</f>
        <v>1</v>
      </c>
      <c r="J769" s="17">
        <f>VLOOKUP($A769,級距!$A:$K,11,FALSE)</f>
        <v>2</v>
      </c>
      <c r="K769" s="17">
        <f t="shared" si="23"/>
        <v>2</v>
      </c>
    </row>
    <row r="770" spans="1:11" x14ac:dyDescent="0.25">
      <c r="A770" s="32" t="s">
        <v>742</v>
      </c>
      <c r="B770" s="31">
        <f>_xlfn.IFNA(VLOOKUP(A770,'Trend Strategy'!$A$1:$B$1000,2,FALSE),0)</f>
        <v>0</v>
      </c>
      <c r="C770" s="31">
        <f>_xlfn.IFNA(VLOOKUP(A770,'ADX Strategy'!$A$2:$B$1000,2,FALSE),0)</f>
        <v>5757.17</v>
      </c>
      <c r="D770" s="31">
        <f>_xlfn.IFNA(VLOOKUP(A770,'TXFN0002 Strategy'!$A$2:$B$1000,2,FALSE),0)</f>
        <v>0</v>
      </c>
      <c r="E770" s="66">
        <f>_xlfn.IFNA(VLOOKUP(A770,'TripleEMA Strategy'!$A$2:$B$1000,2,FALSE),0)</f>
        <v>-55071.91</v>
      </c>
      <c r="F770" s="66">
        <f>_xlfn.IFNA(VLOOKUP(A770,'TXFN0001 Strategy'!$A$1:$B$1000,2,FALSE),0)</f>
        <v>0</v>
      </c>
      <c r="G770" s="40">
        <f t="shared" si="22"/>
        <v>-9862.9480000000003</v>
      </c>
      <c r="H770" s="17">
        <f>VLOOKUP($A770,級距!$A:$K,9,FALSE)</f>
        <v>3</v>
      </c>
      <c r="I770" s="17">
        <f>VLOOKUP($A770,級距!$A:$K,10,FALSE)</f>
        <v>8</v>
      </c>
      <c r="J770" s="17">
        <f>VLOOKUP($A770,級距!$A:$K,11,FALSE)</f>
        <v>3</v>
      </c>
      <c r="K770" s="17">
        <f t="shared" si="23"/>
        <v>3</v>
      </c>
    </row>
    <row r="771" spans="1:11" x14ac:dyDescent="0.25">
      <c r="A771" s="32" t="s">
        <v>743</v>
      </c>
      <c r="B771" s="31">
        <f>_xlfn.IFNA(VLOOKUP(A771,'Trend Strategy'!$A$1:$B$1000,2,FALSE),0)</f>
        <v>-21102.27</v>
      </c>
      <c r="C771" s="31">
        <f>_xlfn.IFNA(VLOOKUP(A771,'ADX Strategy'!$A$2:$B$1000,2,FALSE),0)</f>
        <v>6744.58</v>
      </c>
      <c r="D771" s="31">
        <f>_xlfn.IFNA(VLOOKUP(A771,'TXFN0002 Strategy'!$A$2:$B$1000,2,FALSE),0)</f>
        <v>0</v>
      </c>
      <c r="E771" s="66">
        <f>_xlfn.IFNA(VLOOKUP(A771,'TripleEMA Strategy'!$A$2:$B$1000,2,FALSE),0)</f>
        <v>4853.5200000000004</v>
      </c>
      <c r="F771" s="66">
        <f>_xlfn.IFNA(VLOOKUP(A771,'TXFN0001 Strategy'!$A$1:$B$1000,2,FALSE),0)</f>
        <v>0</v>
      </c>
      <c r="G771" s="40">
        <f t="shared" si="22"/>
        <v>-1900.8340000000001</v>
      </c>
      <c r="H771" s="17">
        <f>VLOOKUP($A771,級距!$A:$K,9,FALSE)</f>
        <v>1</v>
      </c>
      <c r="I771" s="17">
        <f>VLOOKUP($A771,級距!$A:$K,10,FALSE)</f>
        <v>6</v>
      </c>
      <c r="J771" s="17">
        <f>VLOOKUP($A771,級距!$A:$K,11,FALSE)</f>
        <v>2</v>
      </c>
      <c r="K771" s="17">
        <f t="shared" si="23"/>
        <v>2</v>
      </c>
    </row>
    <row r="772" spans="1:11" x14ac:dyDescent="0.25">
      <c r="A772" s="32" t="s">
        <v>744</v>
      </c>
      <c r="B772" s="31">
        <f>_xlfn.IFNA(VLOOKUP(A772,'Trend Strategy'!$A$1:$B$1000,2,FALSE),0)</f>
        <v>493.41</v>
      </c>
      <c r="C772" s="31">
        <f>_xlfn.IFNA(VLOOKUP(A772,'ADX Strategy'!$A$2:$B$1000,2,FALSE),0)</f>
        <v>0</v>
      </c>
      <c r="D772" s="31">
        <f>_xlfn.IFNA(VLOOKUP(A772,'TXFN0002 Strategy'!$A$2:$B$1000,2,FALSE),0)</f>
        <v>0</v>
      </c>
      <c r="E772" s="66">
        <f>_xlfn.IFNA(VLOOKUP(A772,'TripleEMA Strategy'!$A$2:$B$1000,2,FALSE),0)</f>
        <v>-6229.58</v>
      </c>
      <c r="F772" s="66">
        <f>_xlfn.IFNA(VLOOKUP(A772,'TXFN0001 Strategy'!$A$1:$B$1000,2,FALSE),0)</f>
        <v>0</v>
      </c>
      <c r="G772" s="40">
        <f t="shared" ref="G772:G835" si="24">AVERAGE(B772:F772)</f>
        <v>-1147.2339999999999</v>
      </c>
      <c r="H772" s="17">
        <f>VLOOKUP($A772,級距!$A:$K,9,FALSE)</f>
        <v>1</v>
      </c>
      <c r="I772" s="17">
        <f>VLOOKUP($A772,級距!$A:$K,10,FALSE)</f>
        <v>1</v>
      </c>
      <c r="J772" s="17">
        <f>VLOOKUP($A772,級距!$A:$K,11,FALSE)</f>
        <v>2</v>
      </c>
      <c r="K772" s="17">
        <f t="shared" ref="K772:K835" si="25">_xlfn.IFNA(J772,0)</f>
        <v>2</v>
      </c>
    </row>
    <row r="773" spans="1:11" x14ac:dyDescent="0.25">
      <c r="A773" s="32" t="s">
        <v>745</v>
      </c>
      <c r="B773" s="31">
        <f>_xlfn.IFNA(VLOOKUP(A773,'Trend Strategy'!$A$1:$B$1000,2,FALSE),0)</f>
        <v>-13102.08</v>
      </c>
      <c r="C773" s="31">
        <f>_xlfn.IFNA(VLOOKUP(A773,'ADX Strategy'!$A$2:$B$1000,2,FALSE),0)</f>
        <v>0</v>
      </c>
      <c r="D773" s="31">
        <f>_xlfn.IFNA(VLOOKUP(A773,'TXFN0002 Strategy'!$A$2:$B$1000,2,FALSE),0)</f>
        <v>0</v>
      </c>
      <c r="E773" s="66">
        <f>_xlfn.IFNA(VLOOKUP(A773,'TripleEMA Strategy'!$A$2:$B$1000,2,FALSE),0)</f>
        <v>23176.54</v>
      </c>
      <c r="F773" s="66">
        <f>_xlfn.IFNA(VLOOKUP(A773,'TXFN0001 Strategy'!$A$1:$B$1000,2,FALSE),0)</f>
        <v>-43500.93</v>
      </c>
      <c r="G773" s="40">
        <f t="shared" si="24"/>
        <v>-6685.2939999999999</v>
      </c>
      <c r="H773" s="17">
        <f>VLOOKUP($A773,級距!$A:$K,9,FALSE)</f>
        <v>1</v>
      </c>
      <c r="I773" s="17">
        <f>VLOOKUP($A773,級距!$A:$K,10,FALSE)</f>
        <v>3</v>
      </c>
      <c r="J773" s="17">
        <f>VLOOKUP($A773,級距!$A:$K,11,FALSE)</f>
        <v>2</v>
      </c>
      <c r="K773" s="17">
        <f t="shared" si="25"/>
        <v>2</v>
      </c>
    </row>
    <row r="774" spans="1:11" x14ac:dyDescent="0.25">
      <c r="A774" s="32" t="s">
        <v>746</v>
      </c>
      <c r="B774" s="31">
        <f>_xlfn.IFNA(VLOOKUP(A774,'Trend Strategy'!$A$1:$B$1000,2,FALSE),0)</f>
        <v>0</v>
      </c>
      <c r="C774" s="31">
        <f>_xlfn.IFNA(VLOOKUP(A774,'ADX Strategy'!$A$2:$B$1000,2,FALSE),0)</f>
        <v>0</v>
      </c>
      <c r="D774" s="31">
        <f>_xlfn.IFNA(VLOOKUP(A774,'TXFN0002 Strategy'!$A$2:$B$1000,2,FALSE),0)</f>
        <v>0</v>
      </c>
      <c r="E774" s="66">
        <f>_xlfn.IFNA(VLOOKUP(A774,'TripleEMA Strategy'!$A$2:$B$1000,2,FALSE),0)</f>
        <v>56760.58</v>
      </c>
      <c r="F774" s="66">
        <f>_xlfn.IFNA(VLOOKUP(A774,'TXFN0001 Strategy'!$A$1:$B$1000,2,FALSE),0)</f>
        <v>24227.57</v>
      </c>
      <c r="G774" s="40">
        <f t="shared" si="24"/>
        <v>16197.63</v>
      </c>
      <c r="H774" s="17">
        <f>VLOOKUP($A774,級距!$A:$K,9,FALSE)</f>
        <v>1</v>
      </c>
      <c r="I774" s="17">
        <f>VLOOKUP($A774,級距!$A:$K,10,FALSE)</f>
        <v>7</v>
      </c>
      <c r="J774" s="17">
        <f>VLOOKUP($A774,級距!$A:$K,11,FALSE)</f>
        <v>3</v>
      </c>
      <c r="K774" s="17">
        <f t="shared" si="25"/>
        <v>3</v>
      </c>
    </row>
    <row r="775" spans="1:11" x14ac:dyDescent="0.25">
      <c r="A775" s="32" t="s">
        <v>747</v>
      </c>
      <c r="B775" s="31">
        <f>_xlfn.IFNA(VLOOKUP(A775,'Trend Strategy'!$A$1:$B$1000,2,FALSE),0)</f>
        <v>0</v>
      </c>
      <c r="C775" s="31">
        <f>_xlfn.IFNA(VLOOKUP(A775,'ADX Strategy'!$A$2:$B$1000,2,FALSE),0)</f>
        <v>0</v>
      </c>
      <c r="D775" s="31">
        <f>_xlfn.IFNA(VLOOKUP(A775,'TXFN0002 Strategy'!$A$2:$B$1000,2,FALSE),0)</f>
        <v>0</v>
      </c>
      <c r="E775" s="66">
        <f>_xlfn.IFNA(VLOOKUP(A775,'TripleEMA Strategy'!$A$2:$B$1000,2,FALSE),0)</f>
        <v>-38962.46</v>
      </c>
      <c r="F775" s="66">
        <f>_xlfn.IFNA(VLOOKUP(A775,'TXFN0001 Strategy'!$A$1:$B$1000,2,FALSE),0)</f>
        <v>0</v>
      </c>
      <c r="G775" s="40">
        <f t="shared" si="24"/>
        <v>-7792.4920000000002</v>
      </c>
      <c r="H775" s="17">
        <f>VLOOKUP($A775,級距!$A:$K,9,FALSE)</f>
        <v>1</v>
      </c>
      <c r="I775" s="17">
        <f>VLOOKUP($A775,級距!$A:$K,10,FALSE)</f>
        <v>1</v>
      </c>
      <c r="J775" s="17">
        <f>VLOOKUP($A775,級距!$A:$K,11,FALSE)</f>
        <v>2</v>
      </c>
      <c r="K775" s="17">
        <f t="shared" si="25"/>
        <v>2</v>
      </c>
    </row>
    <row r="776" spans="1:11" x14ac:dyDescent="0.25">
      <c r="A776" s="32" t="s">
        <v>748</v>
      </c>
      <c r="B776" s="31">
        <f>_xlfn.IFNA(VLOOKUP(A776,'Trend Strategy'!$A$1:$B$1000,2,FALSE),0)</f>
        <v>-6910.46</v>
      </c>
      <c r="C776" s="31">
        <f>_xlfn.IFNA(VLOOKUP(A776,'ADX Strategy'!$A$2:$B$1000,2,FALSE),0)</f>
        <v>0</v>
      </c>
      <c r="D776" s="31">
        <f>_xlfn.IFNA(VLOOKUP(A776,'TXFN0002 Strategy'!$A$2:$B$1000,2,FALSE),0)</f>
        <v>0</v>
      </c>
      <c r="E776" s="66">
        <f>_xlfn.IFNA(VLOOKUP(A776,'TripleEMA Strategy'!$A$2:$B$1000,2,FALSE),0)</f>
        <v>2017.15</v>
      </c>
      <c r="F776" s="66">
        <f>_xlfn.IFNA(VLOOKUP(A776,'TXFN0001 Strategy'!$A$1:$B$1000,2,FALSE),0)</f>
        <v>0</v>
      </c>
      <c r="G776" s="40">
        <f t="shared" si="24"/>
        <v>-978.66199999999992</v>
      </c>
      <c r="H776" s="17">
        <f>VLOOKUP($A776,級距!$A:$K,9,FALSE)</f>
        <v>1</v>
      </c>
      <c r="I776" s="17">
        <f>VLOOKUP($A776,級距!$A:$K,10,FALSE)</f>
        <v>8</v>
      </c>
      <c r="J776" s="17">
        <f>VLOOKUP($A776,級距!$A:$K,11,FALSE)</f>
        <v>3</v>
      </c>
      <c r="K776" s="17">
        <f t="shared" si="25"/>
        <v>3</v>
      </c>
    </row>
    <row r="777" spans="1:11" x14ac:dyDescent="0.25">
      <c r="A777" s="32" t="s">
        <v>749</v>
      </c>
      <c r="B777" s="31">
        <f>_xlfn.IFNA(VLOOKUP(A777,'Trend Strategy'!$A$1:$B$1000,2,FALSE),0)</f>
        <v>22739.360000000001</v>
      </c>
      <c r="C777" s="31">
        <f>_xlfn.IFNA(VLOOKUP(A777,'ADX Strategy'!$A$2:$B$1000,2,FALSE),0)</f>
        <v>9418.08</v>
      </c>
      <c r="D777" s="31">
        <f>_xlfn.IFNA(VLOOKUP(A777,'TXFN0002 Strategy'!$A$2:$B$1000,2,FALSE),0)</f>
        <v>48252.05</v>
      </c>
      <c r="E777" s="66">
        <f>_xlfn.IFNA(VLOOKUP(A777,'TripleEMA Strategy'!$A$2:$B$1000,2,FALSE),0)</f>
        <v>73448.179999999993</v>
      </c>
      <c r="F777" s="66">
        <f>_xlfn.IFNA(VLOOKUP(A777,'TXFN0001 Strategy'!$A$1:$B$1000,2,FALSE),0)</f>
        <v>0</v>
      </c>
      <c r="G777" s="40">
        <f t="shared" si="24"/>
        <v>30771.533999999996</v>
      </c>
      <c r="H777" s="17">
        <f>VLOOKUP($A777,級距!$A:$K,9,FALSE)</f>
        <v>4</v>
      </c>
      <c r="I777" s="17">
        <f>VLOOKUP($A777,級距!$A:$K,10,FALSE)</f>
        <v>10</v>
      </c>
      <c r="J777" s="17">
        <f>VLOOKUP($A777,級距!$A:$K,11,FALSE)</f>
        <v>3</v>
      </c>
      <c r="K777" s="17">
        <f t="shared" si="25"/>
        <v>3</v>
      </c>
    </row>
    <row r="778" spans="1:11" x14ac:dyDescent="0.25">
      <c r="A778" s="32" t="s">
        <v>750</v>
      </c>
      <c r="B778" s="31">
        <f>_xlfn.IFNA(VLOOKUP(A778,'Trend Strategy'!$A$1:$B$1000,2,FALSE),0)</f>
        <v>0</v>
      </c>
      <c r="C778" s="31">
        <f>_xlfn.IFNA(VLOOKUP(A778,'ADX Strategy'!$A$2:$B$1000,2,FALSE),0)</f>
        <v>0</v>
      </c>
      <c r="D778" s="31">
        <f>_xlfn.IFNA(VLOOKUP(A778,'TXFN0002 Strategy'!$A$2:$B$1000,2,FALSE),0)</f>
        <v>0</v>
      </c>
      <c r="E778" s="66">
        <f>_xlfn.IFNA(VLOOKUP(A778,'TripleEMA Strategy'!$A$2:$B$1000,2,FALSE),0)</f>
        <v>12433.13</v>
      </c>
      <c r="F778" s="66">
        <f>_xlfn.IFNA(VLOOKUP(A778,'TXFN0001 Strategy'!$A$1:$B$1000,2,FALSE),0)</f>
        <v>0</v>
      </c>
      <c r="G778" s="40">
        <f t="shared" si="24"/>
        <v>2486.6259999999997</v>
      </c>
      <c r="H778" s="17">
        <f>VLOOKUP($A778,級距!$A:$K,9,FALSE)</f>
        <v>2</v>
      </c>
      <c r="I778" s="17">
        <f>VLOOKUP($A778,級距!$A:$K,10,FALSE)</f>
        <v>5</v>
      </c>
      <c r="J778" s="17">
        <f>VLOOKUP($A778,級距!$A:$K,11,FALSE)</f>
        <v>2</v>
      </c>
      <c r="K778" s="17">
        <f t="shared" si="25"/>
        <v>2</v>
      </c>
    </row>
    <row r="779" spans="1:11" x14ac:dyDescent="0.25">
      <c r="A779" s="32" t="s">
        <v>751</v>
      </c>
      <c r="B779" s="31">
        <f>_xlfn.IFNA(VLOOKUP(A779,'Trend Strategy'!$A$1:$B$1000,2,FALSE),0)</f>
        <v>35278.300000000003</v>
      </c>
      <c r="C779" s="31">
        <f>_xlfn.IFNA(VLOOKUP(A779,'ADX Strategy'!$A$2:$B$1000,2,FALSE),0)</f>
        <v>0</v>
      </c>
      <c r="D779" s="31">
        <f>_xlfn.IFNA(VLOOKUP(A779,'TXFN0002 Strategy'!$A$2:$B$1000,2,FALSE),0)</f>
        <v>121115.46</v>
      </c>
      <c r="E779" s="66">
        <f>_xlfn.IFNA(VLOOKUP(A779,'TripleEMA Strategy'!$A$2:$B$1000,2,FALSE),0)</f>
        <v>55128.94</v>
      </c>
      <c r="F779" s="66">
        <f>_xlfn.IFNA(VLOOKUP(A779,'TXFN0001 Strategy'!$A$1:$B$1000,2,FALSE),0)</f>
        <v>19113.7</v>
      </c>
      <c r="G779" s="40">
        <f t="shared" si="24"/>
        <v>46127.280000000006</v>
      </c>
      <c r="H779" s="17">
        <f>VLOOKUP($A779,級距!$A:$K,9,FALSE)</f>
        <v>5</v>
      </c>
      <c r="I779" s="17">
        <f>VLOOKUP($A779,級距!$A:$K,10,FALSE)</f>
        <v>6</v>
      </c>
      <c r="J779" s="17">
        <f>VLOOKUP($A779,級距!$A:$K,11,FALSE)</f>
        <v>2</v>
      </c>
      <c r="K779" s="17">
        <f t="shared" si="25"/>
        <v>2</v>
      </c>
    </row>
    <row r="780" spans="1:11" x14ac:dyDescent="0.25">
      <c r="A780" s="32" t="s">
        <v>752</v>
      </c>
      <c r="B780" s="31">
        <f>_xlfn.IFNA(VLOOKUP(A780,'Trend Strategy'!$A$1:$B$1000,2,FALSE),0)</f>
        <v>0</v>
      </c>
      <c r="C780" s="31">
        <f>_xlfn.IFNA(VLOOKUP(A780,'ADX Strategy'!$A$2:$B$1000,2,FALSE),0)</f>
        <v>-16358.81</v>
      </c>
      <c r="D780" s="31">
        <f>_xlfn.IFNA(VLOOKUP(A780,'TXFN0002 Strategy'!$A$2:$B$1000,2,FALSE),0)</f>
        <v>-10105.780000000001</v>
      </c>
      <c r="E780" s="66">
        <f>_xlfn.IFNA(VLOOKUP(A780,'TripleEMA Strategy'!$A$2:$B$1000,2,FALSE),0)</f>
        <v>-35114.160000000003</v>
      </c>
      <c r="F780" s="66">
        <f>_xlfn.IFNA(VLOOKUP(A780,'TXFN0001 Strategy'!$A$1:$B$1000,2,FALSE),0)</f>
        <v>-18332.689999999999</v>
      </c>
      <c r="G780" s="40">
        <f t="shared" si="24"/>
        <v>-15982.288</v>
      </c>
      <c r="H780" s="17">
        <f>VLOOKUP($A780,級距!$A:$K,9,FALSE)</f>
        <v>1</v>
      </c>
      <c r="I780" s="17">
        <f>VLOOKUP($A780,級距!$A:$K,10,FALSE)</f>
        <v>5</v>
      </c>
      <c r="J780" s="17">
        <f>VLOOKUP($A780,級距!$A:$K,11,FALSE)</f>
        <v>2</v>
      </c>
      <c r="K780" s="17">
        <f t="shared" si="25"/>
        <v>2</v>
      </c>
    </row>
    <row r="781" spans="1:11" x14ac:dyDescent="0.25">
      <c r="A781" s="32" t="s">
        <v>753</v>
      </c>
      <c r="B781" s="31">
        <f>_xlfn.IFNA(VLOOKUP(A781,'Trend Strategy'!$A$1:$B$1000,2,FALSE),0)</f>
        <v>-9800.51</v>
      </c>
      <c r="C781" s="31">
        <f>_xlfn.IFNA(VLOOKUP(A781,'ADX Strategy'!$A$2:$B$1000,2,FALSE),0)</f>
        <v>-94958.3</v>
      </c>
      <c r="D781" s="31">
        <f>_xlfn.IFNA(VLOOKUP(A781,'TXFN0002 Strategy'!$A$2:$B$1000,2,FALSE),0)</f>
        <v>47297.84</v>
      </c>
      <c r="E781" s="66">
        <f>_xlfn.IFNA(VLOOKUP(A781,'TripleEMA Strategy'!$A$2:$B$1000,2,FALSE),0)</f>
        <v>-61961.4</v>
      </c>
      <c r="F781" s="66">
        <f>_xlfn.IFNA(VLOOKUP(A781,'TXFN0001 Strategy'!$A$1:$B$1000,2,FALSE),0)</f>
        <v>0</v>
      </c>
      <c r="G781" s="40">
        <f t="shared" si="24"/>
        <v>-23884.473999999998</v>
      </c>
      <c r="H781" s="17">
        <f>VLOOKUP($A781,級距!$A:$K,9,FALSE)</f>
        <v>5</v>
      </c>
      <c r="I781" s="17">
        <f>VLOOKUP($A781,級距!$A:$K,10,FALSE)</f>
        <v>7</v>
      </c>
      <c r="J781" s="17">
        <f>VLOOKUP($A781,級距!$A:$K,11,FALSE)</f>
        <v>3</v>
      </c>
      <c r="K781" s="17">
        <f t="shared" si="25"/>
        <v>3</v>
      </c>
    </row>
    <row r="782" spans="1:11" x14ac:dyDescent="0.25">
      <c r="A782" s="32" t="s">
        <v>754</v>
      </c>
      <c r="B782" s="31">
        <f>_xlfn.IFNA(VLOOKUP(A782,'Trend Strategy'!$A$1:$B$1000,2,FALSE),0)</f>
        <v>131844.01999999999</v>
      </c>
      <c r="C782" s="31">
        <f>_xlfn.IFNA(VLOOKUP(A782,'ADX Strategy'!$A$2:$B$1000,2,FALSE),0)</f>
        <v>21464.16</v>
      </c>
      <c r="D782" s="31">
        <f>_xlfn.IFNA(VLOOKUP(A782,'TXFN0002 Strategy'!$A$2:$B$1000,2,FALSE),0)</f>
        <v>-94938.86</v>
      </c>
      <c r="E782" s="66">
        <f>_xlfn.IFNA(VLOOKUP(A782,'TripleEMA Strategy'!$A$2:$B$1000,2,FALSE),0)</f>
        <v>-22331.3</v>
      </c>
      <c r="F782" s="66">
        <f>_xlfn.IFNA(VLOOKUP(A782,'TXFN0001 Strategy'!$A$1:$B$1000,2,FALSE),0)</f>
        <v>134510.43</v>
      </c>
      <c r="G782" s="40">
        <f t="shared" si="24"/>
        <v>34109.689999999995</v>
      </c>
      <c r="H782" s="17">
        <f>VLOOKUP($A782,級距!$A:$K,9,FALSE)</f>
        <v>7</v>
      </c>
      <c r="I782" s="17">
        <f>VLOOKUP($A782,級距!$A:$K,10,FALSE)</f>
        <v>8</v>
      </c>
      <c r="J782" s="17">
        <f>VLOOKUP($A782,級距!$A:$K,11,FALSE)</f>
        <v>4</v>
      </c>
      <c r="K782" s="17">
        <f t="shared" si="25"/>
        <v>4</v>
      </c>
    </row>
    <row r="783" spans="1:11" x14ac:dyDescent="0.25">
      <c r="A783" s="32" t="s">
        <v>755</v>
      </c>
      <c r="B783" s="31">
        <f>_xlfn.IFNA(VLOOKUP(A783,'Trend Strategy'!$A$1:$B$1000,2,FALSE),0)</f>
        <v>-24166.53</v>
      </c>
      <c r="C783" s="31">
        <f>_xlfn.IFNA(VLOOKUP(A783,'ADX Strategy'!$A$2:$B$1000,2,FALSE),0)</f>
        <v>0</v>
      </c>
      <c r="D783" s="31">
        <f>_xlfn.IFNA(VLOOKUP(A783,'TXFN0002 Strategy'!$A$2:$B$1000,2,FALSE),0)</f>
        <v>-25945.81</v>
      </c>
      <c r="E783" s="66">
        <f>_xlfn.IFNA(VLOOKUP(A783,'TripleEMA Strategy'!$A$2:$B$1000,2,FALSE),0)</f>
        <v>-28325.98</v>
      </c>
      <c r="F783" s="66">
        <f>_xlfn.IFNA(VLOOKUP(A783,'TXFN0001 Strategy'!$A$1:$B$1000,2,FALSE),0)</f>
        <v>0</v>
      </c>
      <c r="G783" s="40">
        <f t="shared" si="24"/>
        <v>-15687.663999999999</v>
      </c>
      <c r="H783" s="17">
        <f>VLOOKUP($A783,級距!$A:$K,9,FALSE)</f>
        <v>3</v>
      </c>
      <c r="I783" s="17">
        <f>VLOOKUP($A783,級距!$A:$K,10,FALSE)</f>
        <v>4</v>
      </c>
      <c r="J783" s="17">
        <f>VLOOKUP($A783,級距!$A:$K,11,FALSE)</f>
        <v>2</v>
      </c>
      <c r="K783" s="17">
        <f t="shared" si="25"/>
        <v>2</v>
      </c>
    </row>
    <row r="784" spans="1:11" x14ac:dyDescent="0.25">
      <c r="A784" s="32" t="s">
        <v>756</v>
      </c>
      <c r="B784" s="31">
        <f>_xlfn.IFNA(VLOOKUP(A784,'Trend Strategy'!$A$1:$B$1000,2,FALSE),0)</f>
        <v>57396.800000000003</v>
      </c>
      <c r="C784" s="31">
        <f>_xlfn.IFNA(VLOOKUP(A784,'ADX Strategy'!$A$2:$B$1000,2,FALSE),0)</f>
        <v>-30747.43</v>
      </c>
      <c r="D784" s="31">
        <f>_xlfn.IFNA(VLOOKUP(A784,'TXFN0002 Strategy'!$A$2:$B$1000,2,FALSE),0)</f>
        <v>13652.14</v>
      </c>
      <c r="E784" s="66">
        <f>_xlfn.IFNA(VLOOKUP(A784,'TripleEMA Strategy'!$A$2:$B$1000,2,FALSE),0)</f>
        <v>30890.45</v>
      </c>
      <c r="F784" s="66">
        <f>_xlfn.IFNA(VLOOKUP(A784,'TXFN0001 Strategy'!$A$1:$B$1000,2,FALSE),0)</f>
        <v>0</v>
      </c>
      <c r="G784" s="40">
        <f t="shared" si="24"/>
        <v>14238.392000000002</v>
      </c>
      <c r="H784" s="17">
        <f>VLOOKUP($A784,級距!$A:$K,9,FALSE)</f>
        <v>5</v>
      </c>
      <c r="I784" s="17">
        <f>VLOOKUP($A784,級距!$A:$K,10,FALSE)</f>
        <v>8</v>
      </c>
      <c r="J784" s="17">
        <f>VLOOKUP($A784,級距!$A:$K,11,FALSE)</f>
        <v>3</v>
      </c>
      <c r="K784" s="17">
        <f t="shared" si="25"/>
        <v>3</v>
      </c>
    </row>
    <row r="785" spans="1:11" x14ac:dyDescent="0.25">
      <c r="A785" s="32" t="s">
        <v>757</v>
      </c>
      <c r="B785" s="31">
        <f>_xlfn.IFNA(VLOOKUP(A785,'Trend Strategy'!$A$1:$B$1000,2,FALSE),0)</f>
        <v>-9829.7000000000007</v>
      </c>
      <c r="C785" s="31">
        <f>_xlfn.IFNA(VLOOKUP(A785,'ADX Strategy'!$A$2:$B$1000,2,FALSE),0)</f>
        <v>0</v>
      </c>
      <c r="D785" s="31">
        <f>_xlfn.IFNA(VLOOKUP(A785,'TXFN0002 Strategy'!$A$2:$B$1000,2,FALSE),0)</f>
        <v>-8058.05</v>
      </c>
      <c r="E785" s="66">
        <f>_xlfn.IFNA(VLOOKUP(A785,'TripleEMA Strategy'!$A$2:$B$1000,2,FALSE),0)</f>
        <v>-20570.689999999999</v>
      </c>
      <c r="F785" s="66">
        <f>_xlfn.IFNA(VLOOKUP(A785,'TXFN0001 Strategy'!$A$1:$B$1000,2,FALSE),0)</f>
        <v>0</v>
      </c>
      <c r="G785" s="40">
        <f t="shared" si="24"/>
        <v>-7691.6880000000001</v>
      </c>
      <c r="H785" s="17">
        <f>VLOOKUP($A785,級距!$A:$K,9,FALSE)</f>
        <v>2</v>
      </c>
      <c r="I785" s="17">
        <f>VLOOKUP($A785,級距!$A:$K,10,FALSE)</f>
        <v>4</v>
      </c>
      <c r="J785" s="17">
        <f>VLOOKUP($A785,級距!$A:$K,11,FALSE)</f>
        <v>2</v>
      </c>
      <c r="K785" s="17">
        <f t="shared" si="25"/>
        <v>2</v>
      </c>
    </row>
    <row r="786" spans="1:11" x14ac:dyDescent="0.25">
      <c r="A786" s="32" t="s">
        <v>758</v>
      </c>
      <c r="B786" s="31">
        <f>_xlfn.IFNA(VLOOKUP(A786,'Trend Strategy'!$A$1:$B$1000,2,FALSE),0)</f>
        <v>2167.71</v>
      </c>
      <c r="C786" s="31">
        <f>_xlfn.IFNA(VLOOKUP(A786,'ADX Strategy'!$A$2:$B$1000,2,FALSE),0)</f>
        <v>-29571.62</v>
      </c>
      <c r="D786" s="31">
        <f>_xlfn.IFNA(VLOOKUP(A786,'TXFN0002 Strategy'!$A$2:$B$1000,2,FALSE),0)</f>
        <v>0</v>
      </c>
      <c r="E786" s="66">
        <f>_xlfn.IFNA(VLOOKUP(A786,'TripleEMA Strategy'!$A$2:$B$1000,2,FALSE),0)</f>
        <v>1628.52</v>
      </c>
      <c r="F786" s="66">
        <f>_xlfn.IFNA(VLOOKUP(A786,'TXFN0001 Strategy'!$A$1:$B$1000,2,FALSE),0)</f>
        <v>0</v>
      </c>
      <c r="G786" s="40">
        <f t="shared" si="24"/>
        <v>-5155.0779999999995</v>
      </c>
      <c r="H786" s="17">
        <f>VLOOKUP($A786,級距!$A:$K,9,FALSE)</f>
        <v>3</v>
      </c>
      <c r="I786" s="17">
        <f>VLOOKUP($A786,級距!$A:$K,10,FALSE)</f>
        <v>6</v>
      </c>
      <c r="J786" s="17">
        <f>VLOOKUP($A786,級距!$A:$K,11,FALSE)</f>
        <v>2</v>
      </c>
      <c r="K786" s="17">
        <f t="shared" si="25"/>
        <v>2</v>
      </c>
    </row>
    <row r="787" spans="1:11" x14ac:dyDescent="0.25">
      <c r="A787" s="32" t="s">
        <v>759</v>
      </c>
      <c r="B787" s="31">
        <f>_xlfn.IFNA(VLOOKUP(A787,'Trend Strategy'!$A$1:$B$1000,2,FALSE),0)</f>
        <v>-13031.42</v>
      </c>
      <c r="C787" s="31">
        <f>_xlfn.IFNA(VLOOKUP(A787,'ADX Strategy'!$A$2:$B$1000,2,FALSE),0)</f>
        <v>0</v>
      </c>
      <c r="D787" s="31">
        <f>_xlfn.IFNA(VLOOKUP(A787,'TXFN0002 Strategy'!$A$2:$B$1000,2,FALSE),0)</f>
        <v>0</v>
      </c>
      <c r="E787" s="66">
        <f>_xlfn.IFNA(VLOOKUP(A787,'TripleEMA Strategy'!$A$2:$B$1000,2,FALSE),0)</f>
        <v>-1975.8</v>
      </c>
      <c r="F787" s="66">
        <f>_xlfn.IFNA(VLOOKUP(A787,'TXFN0001 Strategy'!$A$1:$B$1000,2,FALSE),0)</f>
        <v>0</v>
      </c>
      <c r="G787" s="40">
        <f t="shared" si="24"/>
        <v>-3001.444</v>
      </c>
      <c r="H787" s="17">
        <f>VLOOKUP($A787,級距!$A:$K,9,FALSE)</f>
        <v>1</v>
      </c>
      <c r="I787" s="17">
        <f>VLOOKUP($A787,級距!$A:$K,10,FALSE)</f>
        <v>9</v>
      </c>
      <c r="J787" s="17">
        <f>VLOOKUP($A787,級距!$A:$K,11,FALSE)</f>
        <v>3</v>
      </c>
      <c r="K787" s="17">
        <f t="shared" si="25"/>
        <v>3</v>
      </c>
    </row>
    <row r="788" spans="1:11" x14ac:dyDescent="0.25">
      <c r="A788" s="32" t="s">
        <v>760</v>
      </c>
      <c r="B788" s="31">
        <f>_xlfn.IFNA(VLOOKUP(A788,'Trend Strategy'!$A$1:$B$1000,2,FALSE),0)</f>
        <v>6162.62</v>
      </c>
      <c r="C788" s="31">
        <f>_xlfn.IFNA(VLOOKUP(A788,'ADX Strategy'!$A$2:$B$1000,2,FALSE),0)</f>
        <v>-22304.21</v>
      </c>
      <c r="D788" s="31">
        <f>_xlfn.IFNA(VLOOKUP(A788,'TXFN0002 Strategy'!$A$2:$B$1000,2,FALSE),0)</f>
        <v>24391.55</v>
      </c>
      <c r="E788" s="66">
        <f>_xlfn.IFNA(VLOOKUP(A788,'TripleEMA Strategy'!$A$2:$B$1000,2,FALSE),0)</f>
        <v>132963.07</v>
      </c>
      <c r="F788" s="66">
        <f>_xlfn.IFNA(VLOOKUP(A788,'TXFN0001 Strategy'!$A$1:$B$1000,2,FALSE),0)</f>
        <v>0</v>
      </c>
      <c r="G788" s="40">
        <f t="shared" si="24"/>
        <v>28242.606</v>
      </c>
      <c r="H788" s="17">
        <f>VLOOKUP($A788,級距!$A:$K,9,FALSE)</f>
        <v>5</v>
      </c>
      <c r="I788" s="17">
        <f>VLOOKUP($A788,級距!$A:$K,10,FALSE)</f>
        <v>8</v>
      </c>
      <c r="J788" s="17">
        <f>VLOOKUP($A788,級距!$A:$K,11,FALSE)</f>
        <v>3</v>
      </c>
      <c r="K788" s="17">
        <f t="shared" si="25"/>
        <v>3</v>
      </c>
    </row>
    <row r="789" spans="1:11" x14ac:dyDescent="0.25">
      <c r="A789" s="32" t="s">
        <v>761</v>
      </c>
      <c r="B789" s="31">
        <f>_xlfn.IFNA(VLOOKUP(A789,'Trend Strategy'!$A$1:$B$1000,2,FALSE),0)</f>
        <v>0</v>
      </c>
      <c r="C789" s="31">
        <f>_xlfn.IFNA(VLOOKUP(A789,'ADX Strategy'!$A$2:$B$1000,2,FALSE),0)</f>
        <v>17855.95</v>
      </c>
      <c r="D789" s="31">
        <f>_xlfn.IFNA(VLOOKUP(A789,'TXFN0002 Strategy'!$A$2:$B$1000,2,FALSE),0)</f>
        <v>-58868.21</v>
      </c>
      <c r="E789" s="66">
        <f>_xlfn.IFNA(VLOOKUP(A789,'TripleEMA Strategy'!$A$2:$B$1000,2,FALSE),0)</f>
        <v>15156.77</v>
      </c>
      <c r="F789" s="66">
        <f>_xlfn.IFNA(VLOOKUP(A789,'TXFN0001 Strategy'!$A$1:$B$1000,2,FALSE),0)</f>
        <v>-17388.080000000002</v>
      </c>
      <c r="G789" s="40">
        <f t="shared" si="24"/>
        <v>-8648.7139999999981</v>
      </c>
      <c r="H789" s="17">
        <f>VLOOKUP($A789,級距!$A:$K,9,FALSE)</f>
        <v>3</v>
      </c>
      <c r="I789" s="17">
        <f>VLOOKUP($A789,級距!$A:$K,10,FALSE)</f>
        <v>3</v>
      </c>
      <c r="J789" s="17">
        <f>VLOOKUP($A789,級距!$A:$K,11,FALSE)</f>
        <v>2</v>
      </c>
      <c r="K789" s="17">
        <f t="shared" si="25"/>
        <v>2</v>
      </c>
    </row>
    <row r="790" spans="1:11" x14ac:dyDescent="0.25">
      <c r="A790" s="32" t="s">
        <v>762</v>
      </c>
      <c r="B790" s="31">
        <f>_xlfn.IFNA(VLOOKUP(A790,'Trend Strategy'!$A$1:$B$1000,2,FALSE),0)</f>
        <v>34415.74</v>
      </c>
      <c r="C790" s="31">
        <f>_xlfn.IFNA(VLOOKUP(A790,'ADX Strategy'!$A$2:$B$1000,2,FALSE),0)</f>
        <v>0</v>
      </c>
      <c r="D790" s="31">
        <f>_xlfn.IFNA(VLOOKUP(A790,'TXFN0002 Strategy'!$A$2:$B$1000,2,FALSE),0)</f>
        <v>49062.86</v>
      </c>
      <c r="E790" s="66">
        <f>_xlfn.IFNA(VLOOKUP(A790,'TripleEMA Strategy'!$A$2:$B$1000,2,FALSE),0)</f>
        <v>65759.11</v>
      </c>
      <c r="F790" s="66">
        <f>_xlfn.IFNA(VLOOKUP(A790,'TXFN0001 Strategy'!$A$1:$B$1000,2,FALSE),0)</f>
        <v>-35973.71</v>
      </c>
      <c r="G790" s="40">
        <f t="shared" si="24"/>
        <v>22652.800000000007</v>
      </c>
      <c r="H790" s="17">
        <f>VLOOKUP($A790,級距!$A:$K,9,FALSE)</f>
        <v>5</v>
      </c>
      <c r="I790" s="17">
        <f>VLOOKUP($A790,級距!$A:$K,10,FALSE)</f>
        <v>5</v>
      </c>
      <c r="J790" s="17">
        <f>VLOOKUP($A790,級距!$A:$K,11,FALSE)</f>
        <v>2</v>
      </c>
      <c r="K790" s="17">
        <f t="shared" si="25"/>
        <v>2</v>
      </c>
    </row>
    <row r="791" spans="1:11" x14ac:dyDescent="0.25">
      <c r="A791" s="32" t="s">
        <v>763</v>
      </c>
      <c r="B791" s="31">
        <f>_xlfn.IFNA(VLOOKUP(A791,'Trend Strategy'!$A$1:$B$1000,2,FALSE),0)</f>
        <v>-6009.38</v>
      </c>
      <c r="C791" s="31">
        <f>_xlfn.IFNA(VLOOKUP(A791,'ADX Strategy'!$A$2:$B$1000,2,FALSE),0)</f>
        <v>6442.49</v>
      </c>
      <c r="D791" s="31">
        <f>_xlfn.IFNA(VLOOKUP(A791,'TXFN0002 Strategy'!$A$2:$B$1000,2,FALSE),0)</f>
        <v>-41472.31</v>
      </c>
      <c r="E791" s="66">
        <f>_xlfn.IFNA(VLOOKUP(A791,'TripleEMA Strategy'!$A$2:$B$1000,2,FALSE),0)</f>
        <v>-18150.38</v>
      </c>
      <c r="F791" s="66">
        <f>_xlfn.IFNA(VLOOKUP(A791,'TXFN0001 Strategy'!$A$1:$B$1000,2,FALSE),0)</f>
        <v>0</v>
      </c>
      <c r="G791" s="40">
        <f t="shared" si="24"/>
        <v>-11837.916000000001</v>
      </c>
      <c r="H791" s="17">
        <f>VLOOKUP($A791,級距!$A:$K,9,FALSE)</f>
        <v>3</v>
      </c>
      <c r="I791" s="17">
        <f>VLOOKUP($A791,級距!$A:$K,10,FALSE)</f>
        <v>1</v>
      </c>
      <c r="J791" s="17">
        <f>VLOOKUP($A791,級距!$A:$K,11,FALSE)</f>
        <v>2</v>
      </c>
      <c r="K791" s="17">
        <f t="shared" si="25"/>
        <v>2</v>
      </c>
    </row>
    <row r="792" spans="1:11" x14ac:dyDescent="0.25">
      <c r="A792" s="32" t="s">
        <v>764</v>
      </c>
      <c r="B792" s="31">
        <f>_xlfn.IFNA(VLOOKUP(A792,'Trend Strategy'!$A$1:$B$1000,2,FALSE),0)</f>
        <v>-1764.14</v>
      </c>
      <c r="C792" s="31">
        <f>_xlfn.IFNA(VLOOKUP(A792,'ADX Strategy'!$A$2:$B$1000,2,FALSE),0)</f>
        <v>0</v>
      </c>
      <c r="D792" s="31">
        <f>_xlfn.IFNA(VLOOKUP(A792,'TXFN0002 Strategy'!$A$2:$B$1000,2,FALSE),0)</f>
        <v>-94933.54</v>
      </c>
      <c r="E792" s="66">
        <f>_xlfn.IFNA(VLOOKUP(A792,'TripleEMA Strategy'!$A$2:$B$1000,2,FALSE),0)</f>
        <v>-49021.99</v>
      </c>
      <c r="F792" s="66">
        <f>_xlfn.IFNA(VLOOKUP(A792,'TXFN0001 Strategy'!$A$1:$B$1000,2,FALSE),0)</f>
        <v>-12276.29</v>
      </c>
      <c r="G792" s="40">
        <f t="shared" si="24"/>
        <v>-31599.191999999999</v>
      </c>
      <c r="H792" s="17">
        <f>VLOOKUP($A792,級距!$A:$K,9,FALSE)</f>
        <v>7</v>
      </c>
      <c r="I792" s="17">
        <f>VLOOKUP($A792,級距!$A:$K,10,FALSE)</f>
        <v>5</v>
      </c>
      <c r="J792" s="17">
        <f>VLOOKUP($A792,級距!$A:$K,11,FALSE)</f>
        <v>1</v>
      </c>
      <c r="K792" s="17">
        <f t="shared" si="25"/>
        <v>1</v>
      </c>
    </row>
    <row r="793" spans="1:11" x14ac:dyDescent="0.25">
      <c r="A793" s="32" t="s">
        <v>765</v>
      </c>
      <c r="B793" s="31">
        <f>_xlfn.IFNA(VLOOKUP(A793,'Trend Strategy'!$A$1:$B$1000,2,FALSE),0)</f>
        <v>-24915.17</v>
      </c>
      <c r="C793" s="31">
        <f>_xlfn.IFNA(VLOOKUP(A793,'ADX Strategy'!$A$2:$B$1000,2,FALSE),0)</f>
        <v>0</v>
      </c>
      <c r="D793" s="31">
        <f>_xlfn.IFNA(VLOOKUP(A793,'TXFN0002 Strategy'!$A$2:$B$1000,2,FALSE),0)</f>
        <v>10109.299999999999</v>
      </c>
      <c r="E793" s="66">
        <f>_xlfn.IFNA(VLOOKUP(A793,'TripleEMA Strategy'!$A$2:$B$1000,2,FALSE),0)</f>
        <v>-118051.39</v>
      </c>
      <c r="F793" s="66">
        <f>_xlfn.IFNA(VLOOKUP(A793,'TXFN0001 Strategy'!$A$1:$B$1000,2,FALSE),0)</f>
        <v>0</v>
      </c>
      <c r="G793" s="40">
        <f t="shared" si="24"/>
        <v>-26571.452000000001</v>
      </c>
      <c r="H793" s="17">
        <f>VLOOKUP($A793,級距!$A:$K,9,FALSE)</f>
        <v>6</v>
      </c>
      <c r="I793" s="17">
        <f>VLOOKUP($A793,級距!$A:$K,10,FALSE)</f>
        <v>1</v>
      </c>
      <c r="J793" s="17">
        <f>VLOOKUP($A793,級距!$A:$K,11,FALSE)</f>
        <v>1</v>
      </c>
      <c r="K793" s="17">
        <f t="shared" si="25"/>
        <v>1</v>
      </c>
    </row>
    <row r="794" spans="1:11" x14ac:dyDescent="0.25">
      <c r="A794" s="32" t="s">
        <v>766</v>
      </c>
      <c r="B794" s="31">
        <f>_xlfn.IFNA(VLOOKUP(A794,'Trend Strategy'!$A$1:$B$1000,2,FALSE),0)</f>
        <v>-31472.29</v>
      </c>
      <c r="C794" s="31">
        <f>_xlfn.IFNA(VLOOKUP(A794,'ADX Strategy'!$A$2:$B$1000,2,FALSE),0)</f>
        <v>0</v>
      </c>
      <c r="D794" s="31">
        <f>_xlfn.IFNA(VLOOKUP(A794,'TXFN0002 Strategy'!$A$2:$B$1000,2,FALSE),0)</f>
        <v>1748.21</v>
      </c>
      <c r="E794" s="66">
        <f>_xlfn.IFNA(VLOOKUP(A794,'TripleEMA Strategy'!$A$2:$B$1000,2,FALSE),0)</f>
        <v>29586.38</v>
      </c>
      <c r="F794" s="66">
        <f>_xlfn.IFNA(VLOOKUP(A794,'TXFN0001 Strategy'!$A$1:$B$1000,2,FALSE),0)</f>
        <v>0</v>
      </c>
      <c r="G794" s="40">
        <f t="shared" si="24"/>
        <v>-27.540000000000145</v>
      </c>
      <c r="H794" s="17">
        <f>VLOOKUP($A794,級距!$A:$K,9,FALSE)</f>
        <v>3</v>
      </c>
      <c r="I794" s="17">
        <f>VLOOKUP($A794,級距!$A:$K,10,FALSE)</f>
        <v>2</v>
      </c>
      <c r="J794" s="17">
        <f>VLOOKUP($A794,級距!$A:$K,11,FALSE)</f>
        <v>2</v>
      </c>
      <c r="K794" s="17">
        <f t="shared" si="25"/>
        <v>2</v>
      </c>
    </row>
    <row r="795" spans="1:11" x14ac:dyDescent="0.25">
      <c r="A795" s="32" t="s">
        <v>767</v>
      </c>
      <c r="B795" s="31">
        <f>_xlfn.IFNA(VLOOKUP(A795,'Trend Strategy'!$A$1:$B$1000,2,FALSE),0)</f>
        <v>-112905.95</v>
      </c>
      <c r="C795" s="31">
        <f>_xlfn.IFNA(VLOOKUP(A795,'ADX Strategy'!$A$2:$B$1000,2,FALSE),0)</f>
        <v>0</v>
      </c>
      <c r="D795" s="31">
        <f>_xlfn.IFNA(VLOOKUP(A795,'TXFN0002 Strategy'!$A$2:$B$1000,2,FALSE),0)</f>
        <v>0</v>
      </c>
      <c r="E795" s="66">
        <f>_xlfn.IFNA(VLOOKUP(A795,'TripleEMA Strategy'!$A$2:$B$1000,2,FALSE),0)</f>
        <v>-114848.76</v>
      </c>
      <c r="F795" s="66">
        <f>_xlfn.IFNA(VLOOKUP(A795,'TXFN0001 Strategy'!$A$1:$B$1000,2,FALSE),0)</f>
        <v>92304.66</v>
      </c>
      <c r="G795" s="40">
        <f t="shared" si="24"/>
        <v>-27090.01</v>
      </c>
      <c r="H795" s="17">
        <f>VLOOKUP($A795,級距!$A:$K,9,FALSE)</f>
        <v>9</v>
      </c>
      <c r="I795" s="17">
        <f>VLOOKUP($A795,級距!$A:$K,10,FALSE)</f>
        <v>10</v>
      </c>
      <c r="J795" s="17">
        <f>VLOOKUP($A795,級距!$A:$K,11,FALSE)</f>
        <v>4</v>
      </c>
      <c r="K795" s="17">
        <f t="shared" si="25"/>
        <v>4</v>
      </c>
    </row>
    <row r="796" spans="1:11" x14ac:dyDescent="0.25">
      <c r="A796" s="32" t="s">
        <v>768</v>
      </c>
      <c r="B796" s="31">
        <f>_xlfn.IFNA(VLOOKUP(A796,'Trend Strategy'!$A$1:$B$1000,2,FALSE),0)</f>
        <v>0</v>
      </c>
      <c r="C796" s="31">
        <f>_xlfn.IFNA(VLOOKUP(A796,'ADX Strategy'!$A$2:$B$1000,2,FALSE),0)</f>
        <v>0</v>
      </c>
      <c r="D796" s="31">
        <f>_xlfn.IFNA(VLOOKUP(A796,'TXFN0002 Strategy'!$A$2:$B$1000,2,FALSE),0)</f>
        <v>0</v>
      </c>
      <c r="E796" s="66">
        <f>_xlfn.IFNA(VLOOKUP(A796,'TripleEMA Strategy'!$A$2:$B$1000,2,FALSE),0)</f>
        <v>-6425.52</v>
      </c>
      <c r="F796" s="66">
        <f>_xlfn.IFNA(VLOOKUP(A796,'TXFN0001 Strategy'!$A$1:$B$1000,2,FALSE),0)</f>
        <v>0</v>
      </c>
      <c r="G796" s="40">
        <f t="shared" si="24"/>
        <v>-1285.104</v>
      </c>
      <c r="H796" s="17">
        <f>VLOOKUP($A796,級距!$A:$K,9,FALSE)</f>
        <v>1</v>
      </c>
      <c r="I796" s="17">
        <f>VLOOKUP($A796,級距!$A:$K,10,FALSE)</f>
        <v>3</v>
      </c>
      <c r="J796" s="17">
        <f>VLOOKUP($A796,級距!$A:$K,11,FALSE)</f>
        <v>2</v>
      </c>
      <c r="K796" s="17">
        <f t="shared" si="25"/>
        <v>2</v>
      </c>
    </row>
    <row r="797" spans="1:11" x14ac:dyDescent="0.25">
      <c r="A797" s="32" t="s">
        <v>769</v>
      </c>
      <c r="B797" s="31">
        <f>_xlfn.IFNA(VLOOKUP(A797,'Trend Strategy'!$A$1:$B$1000,2,FALSE),0)</f>
        <v>-33786.879999999997</v>
      </c>
      <c r="C797" s="31">
        <f>_xlfn.IFNA(VLOOKUP(A797,'ADX Strategy'!$A$2:$B$1000,2,FALSE),0)</f>
        <v>0</v>
      </c>
      <c r="D797" s="31">
        <f>_xlfn.IFNA(VLOOKUP(A797,'TXFN0002 Strategy'!$A$2:$B$1000,2,FALSE),0)</f>
        <v>0</v>
      </c>
      <c r="E797" s="66">
        <f>_xlfn.IFNA(VLOOKUP(A797,'TripleEMA Strategy'!$A$2:$B$1000,2,FALSE),0)</f>
        <v>-83958.12</v>
      </c>
      <c r="F797" s="66">
        <f>_xlfn.IFNA(VLOOKUP(A797,'TXFN0001 Strategy'!$A$1:$B$1000,2,FALSE),0)</f>
        <v>0</v>
      </c>
      <c r="G797" s="40">
        <f t="shared" si="24"/>
        <v>-23549</v>
      </c>
      <c r="H797" s="17">
        <f>VLOOKUP($A797,級距!$A:$K,9,FALSE)</f>
        <v>4</v>
      </c>
      <c r="I797" s="17">
        <f>VLOOKUP($A797,級距!$A:$K,10,FALSE)</f>
        <v>1</v>
      </c>
      <c r="J797" s="17">
        <f>VLOOKUP($A797,級距!$A:$K,11,FALSE)</f>
        <v>2</v>
      </c>
      <c r="K797" s="17">
        <f t="shared" si="25"/>
        <v>2</v>
      </c>
    </row>
    <row r="798" spans="1:11" x14ac:dyDescent="0.25">
      <c r="A798" s="32" t="s">
        <v>770</v>
      </c>
      <c r="B798" s="31">
        <f>_xlfn.IFNA(VLOOKUP(A798,'Trend Strategy'!$A$1:$B$1000,2,FALSE),0)</f>
        <v>0</v>
      </c>
      <c r="C798" s="31">
        <f>_xlfn.IFNA(VLOOKUP(A798,'ADX Strategy'!$A$2:$B$1000,2,FALSE),0)</f>
        <v>0</v>
      </c>
      <c r="D798" s="31">
        <f>_xlfn.IFNA(VLOOKUP(A798,'TXFN0002 Strategy'!$A$2:$B$1000,2,FALSE),0)</f>
        <v>25911.599999999999</v>
      </c>
      <c r="E798" s="66">
        <f>_xlfn.IFNA(VLOOKUP(A798,'TripleEMA Strategy'!$A$2:$B$1000,2,FALSE),0)</f>
        <v>-62540.02</v>
      </c>
      <c r="F798" s="66">
        <f>_xlfn.IFNA(VLOOKUP(A798,'TXFN0001 Strategy'!$A$1:$B$1000,2,FALSE),0)</f>
        <v>0</v>
      </c>
      <c r="G798" s="40">
        <f t="shared" si="24"/>
        <v>-7325.6839999999993</v>
      </c>
      <c r="H798" s="17">
        <f>VLOOKUP($A798,級距!$A:$K,9,FALSE)</f>
        <v>4</v>
      </c>
      <c r="I798" s="17">
        <f>VLOOKUP($A798,級距!$A:$K,10,FALSE)</f>
        <v>3</v>
      </c>
      <c r="J798" s="17">
        <f>VLOOKUP($A798,級距!$A:$K,11,FALSE)</f>
        <v>2</v>
      </c>
      <c r="K798" s="17">
        <f t="shared" si="25"/>
        <v>2</v>
      </c>
    </row>
    <row r="799" spans="1:11" x14ac:dyDescent="0.25">
      <c r="A799" s="32" t="s">
        <v>771</v>
      </c>
      <c r="B799" s="31">
        <f>_xlfn.IFNA(VLOOKUP(A799,'Trend Strategy'!$A$1:$B$1000,2,FALSE),0)</f>
        <v>-13244.8</v>
      </c>
      <c r="C799" s="31">
        <f>_xlfn.IFNA(VLOOKUP(A799,'ADX Strategy'!$A$2:$B$1000,2,FALSE),0)</f>
        <v>0</v>
      </c>
      <c r="D799" s="31">
        <f>_xlfn.IFNA(VLOOKUP(A799,'TXFN0002 Strategy'!$A$2:$B$1000,2,FALSE),0)</f>
        <v>-97477.42</v>
      </c>
      <c r="E799" s="66">
        <f>_xlfn.IFNA(VLOOKUP(A799,'TripleEMA Strategy'!$A$2:$B$1000,2,FALSE),0)</f>
        <v>-125298.38</v>
      </c>
      <c r="F799" s="66">
        <f>_xlfn.IFNA(VLOOKUP(A799,'TXFN0001 Strategy'!$A$1:$B$1000,2,FALSE),0)</f>
        <v>0</v>
      </c>
      <c r="G799" s="40">
        <f t="shared" si="24"/>
        <v>-47204.12</v>
      </c>
      <c r="H799" s="17">
        <f>VLOOKUP($A799,級距!$A:$K,9,FALSE)</f>
        <v>5</v>
      </c>
      <c r="I799" s="17">
        <f>VLOOKUP($A799,級距!$A:$K,10,FALSE)</f>
        <v>6</v>
      </c>
      <c r="J799" s="17">
        <f>VLOOKUP($A799,級距!$A:$K,11,FALSE)</f>
        <v>2</v>
      </c>
      <c r="K799" s="17">
        <f t="shared" si="25"/>
        <v>2</v>
      </c>
    </row>
    <row r="800" spans="1:11" x14ac:dyDescent="0.25">
      <c r="A800" s="32" t="s">
        <v>772</v>
      </c>
      <c r="B800" s="31">
        <f>_xlfn.IFNA(VLOOKUP(A800,'Trend Strategy'!$A$1:$B$1000,2,FALSE),0)</f>
        <v>0</v>
      </c>
      <c r="C800" s="31">
        <f>_xlfn.IFNA(VLOOKUP(A800,'ADX Strategy'!$A$2:$B$1000,2,FALSE),0)</f>
        <v>0</v>
      </c>
      <c r="D800" s="31">
        <f>_xlfn.IFNA(VLOOKUP(A800,'TXFN0002 Strategy'!$A$2:$B$1000,2,FALSE),0)</f>
        <v>-98977.7</v>
      </c>
      <c r="E800" s="66">
        <f>_xlfn.IFNA(VLOOKUP(A800,'TripleEMA Strategy'!$A$2:$B$1000,2,FALSE),0)</f>
        <v>-24486</v>
      </c>
      <c r="F800" s="66">
        <f>_xlfn.IFNA(VLOOKUP(A800,'TXFN0001 Strategy'!$A$1:$B$1000,2,FALSE),0)</f>
        <v>-59243.34</v>
      </c>
      <c r="G800" s="40">
        <f t="shared" si="24"/>
        <v>-36541.407999999996</v>
      </c>
      <c r="H800" s="17">
        <f>VLOOKUP($A800,級距!$A:$K,9,FALSE)</f>
        <v>4</v>
      </c>
      <c r="I800" s="17">
        <f>VLOOKUP($A800,級距!$A:$K,10,FALSE)</f>
        <v>6</v>
      </c>
      <c r="J800" s="17">
        <f>VLOOKUP($A800,級距!$A:$K,11,FALSE)</f>
        <v>2</v>
      </c>
      <c r="K800" s="17">
        <f t="shared" si="25"/>
        <v>2</v>
      </c>
    </row>
    <row r="801" spans="1:11" x14ac:dyDescent="0.25">
      <c r="A801" s="32" t="s">
        <v>773</v>
      </c>
      <c r="B801" s="31">
        <f>_xlfn.IFNA(VLOOKUP(A801,'Trend Strategy'!$A$1:$B$1000,2,FALSE),0)</f>
        <v>68423.39</v>
      </c>
      <c r="C801" s="31">
        <f>_xlfn.IFNA(VLOOKUP(A801,'ADX Strategy'!$A$2:$B$1000,2,FALSE),0)</f>
        <v>0</v>
      </c>
      <c r="D801" s="31">
        <f>_xlfn.IFNA(VLOOKUP(A801,'TXFN0002 Strategy'!$A$2:$B$1000,2,FALSE),0)</f>
        <v>0</v>
      </c>
      <c r="E801" s="66">
        <f>_xlfn.IFNA(VLOOKUP(A801,'TripleEMA Strategy'!$A$2:$B$1000,2,FALSE),0)</f>
        <v>-22971.7</v>
      </c>
      <c r="F801" s="66">
        <f>_xlfn.IFNA(VLOOKUP(A801,'TXFN0001 Strategy'!$A$1:$B$1000,2,FALSE),0)</f>
        <v>24539.62</v>
      </c>
      <c r="G801" s="40">
        <f t="shared" si="24"/>
        <v>13998.261999999999</v>
      </c>
      <c r="H801" s="17">
        <f>VLOOKUP($A801,級距!$A:$K,9,FALSE)</f>
        <v>1</v>
      </c>
      <c r="I801" s="17">
        <f>VLOOKUP($A801,級距!$A:$K,10,FALSE)</f>
        <v>8</v>
      </c>
      <c r="J801" s="17">
        <f>VLOOKUP($A801,級距!$A:$K,11,FALSE)</f>
        <v>3</v>
      </c>
      <c r="K801" s="17">
        <f t="shared" si="25"/>
        <v>3</v>
      </c>
    </row>
    <row r="802" spans="1:11" x14ac:dyDescent="0.25">
      <c r="A802" s="32" t="s">
        <v>774</v>
      </c>
      <c r="B802" s="31">
        <f>_xlfn.IFNA(VLOOKUP(A802,'Trend Strategy'!$A$1:$B$1000,2,FALSE),0)</f>
        <v>-20423.2</v>
      </c>
      <c r="C802" s="31">
        <f>_xlfn.IFNA(VLOOKUP(A802,'ADX Strategy'!$A$2:$B$1000,2,FALSE),0)</f>
        <v>0</v>
      </c>
      <c r="D802" s="31">
        <f>_xlfn.IFNA(VLOOKUP(A802,'TXFN0002 Strategy'!$A$2:$B$1000,2,FALSE),0)</f>
        <v>0</v>
      </c>
      <c r="E802" s="66">
        <f>_xlfn.IFNA(VLOOKUP(A802,'TripleEMA Strategy'!$A$2:$B$1000,2,FALSE),0)</f>
        <v>-159.16999999999999</v>
      </c>
      <c r="F802" s="66">
        <f>_xlfn.IFNA(VLOOKUP(A802,'TXFN0001 Strategy'!$A$1:$B$1000,2,FALSE),0)</f>
        <v>0</v>
      </c>
      <c r="G802" s="40">
        <f t="shared" si="24"/>
        <v>-4116.4740000000002</v>
      </c>
      <c r="H802" s="17">
        <f>VLOOKUP($A802,級距!$A:$K,9,FALSE)</f>
        <v>1</v>
      </c>
      <c r="I802" s="17">
        <f>VLOOKUP($A802,級距!$A:$K,10,FALSE)</f>
        <v>2</v>
      </c>
      <c r="J802" s="17">
        <f>VLOOKUP($A802,級距!$A:$K,11,FALSE)</f>
        <v>2</v>
      </c>
      <c r="K802" s="17">
        <f t="shared" si="25"/>
        <v>2</v>
      </c>
    </row>
    <row r="803" spans="1:11" x14ac:dyDescent="0.25">
      <c r="A803" s="32" t="s">
        <v>775</v>
      </c>
      <c r="B803" s="31">
        <f>_xlfn.IFNA(VLOOKUP(A803,'Trend Strategy'!$A$1:$B$1000,2,FALSE),0)</f>
        <v>0</v>
      </c>
      <c r="C803" s="31">
        <f>_xlfn.IFNA(VLOOKUP(A803,'ADX Strategy'!$A$2:$B$1000,2,FALSE),0)</f>
        <v>0</v>
      </c>
      <c r="D803" s="31">
        <f>_xlfn.IFNA(VLOOKUP(A803,'TXFN0002 Strategy'!$A$2:$B$1000,2,FALSE),0)</f>
        <v>0</v>
      </c>
      <c r="E803" s="66">
        <f>_xlfn.IFNA(VLOOKUP(A803,'TripleEMA Strategy'!$A$2:$B$1000,2,FALSE),0)</f>
        <v>0</v>
      </c>
      <c r="F803" s="66">
        <f>_xlfn.IFNA(VLOOKUP(A803,'TXFN0001 Strategy'!$A$1:$B$1000,2,FALSE),0)</f>
        <v>7472.3</v>
      </c>
      <c r="G803" s="40">
        <f t="shared" si="24"/>
        <v>1494.46</v>
      </c>
      <c r="H803" s="17">
        <f>VLOOKUP($A803,級距!$A:$K,9,FALSE)</f>
        <v>1</v>
      </c>
      <c r="I803" s="17">
        <f>VLOOKUP($A803,級距!$A:$K,10,FALSE)</f>
        <v>7</v>
      </c>
      <c r="J803" s="17">
        <f>VLOOKUP($A803,級距!$A:$K,11,FALSE)</f>
        <v>3</v>
      </c>
      <c r="K803" s="17">
        <f t="shared" si="25"/>
        <v>3</v>
      </c>
    </row>
    <row r="804" spans="1:11" x14ac:dyDescent="0.25">
      <c r="A804" s="32" t="s">
        <v>776</v>
      </c>
      <c r="B804" s="31">
        <f>_xlfn.IFNA(VLOOKUP(A804,'Trend Strategy'!$A$1:$B$1000,2,FALSE),0)</f>
        <v>-52994.94</v>
      </c>
      <c r="C804" s="31">
        <f>_xlfn.IFNA(VLOOKUP(A804,'ADX Strategy'!$A$2:$B$1000,2,FALSE),0)</f>
        <v>0</v>
      </c>
      <c r="D804" s="31">
        <f>_xlfn.IFNA(VLOOKUP(A804,'TXFN0002 Strategy'!$A$2:$B$1000,2,FALSE),0)</f>
        <v>0</v>
      </c>
      <c r="E804" s="66">
        <f>_xlfn.IFNA(VLOOKUP(A804,'TripleEMA Strategy'!$A$2:$B$1000,2,FALSE),0)</f>
        <v>8856.02</v>
      </c>
      <c r="F804" s="66">
        <f>_xlfn.IFNA(VLOOKUP(A804,'TXFN0001 Strategy'!$A$1:$B$1000,2,FALSE),0)</f>
        <v>0</v>
      </c>
      <c r="G804" s="40">
        <f t="shared" si="24"/>
        <v>-8827.7839999999997</v>
      </c>
      <c r="H804" s="17">
        <f>VLOOKUP($A804,級距!$A:$K,9,FALSE)</f>
        <v>1</v>
      </c>
      <c r="I804" s="17">
        <f>VLOOKUP($A804,級距!$A:$K,10,FALSE)</f>
        <v>2</v>
      </c>
      <c r="J804" s="17">
        <f>VLOOKUP($A804,級距!$A:$K,11,FALSE)</f>
        <v>2</v>
      </c>
      <c r="K804" s="17">
        <f t="shared" si="25"/>
        <v>2</v>
      </c>
    </row>
    <row r="805" spans="1:11" x14ac:dyDescent="0.25">
      <c r="A805" s="32" t="s">
        <v>777</v>
      </c>
      <c r="B805" s="31">
        <f>_xlfn.IFNA(VLOOKUP(A805,'Trend Strategy'!$A$1:$B$1000,2,FALSE),0)</f>
        <v>-1776.51</v>
      </c>
      <c r="C805" s="31">
        <f>_xlfn.IFNA(VLOOKUP(A805,'ADX Strategy'!$A$2:$B$1000,2,FALSE),0)</f>
        <v>47940.97</v>
      </c>
      <c r="D805" s="31">
        <f>_xlfn.IFNA(VLOOKUP(A805,'TXFN0002 Strategy'!$A$2:$B$1000,2,FALSE),0)</f>
        <v>0</v>
      </c>
      <c r="E805" s="66">
        <f>_xlfn.IFNA(VLOOKUP(A805,'TripleEMA Strategy'!$A$2:$B$1000,2,FALSE),0)</f>
        <v>21335.52</v>
      </c>
      <c r="F805" s="66">
        <f>_xlfn.IFNA(VLOOKUP(A805,'TXFN0001 Strategy'!$A$1:$B$1000,2,FALSE),0)</f>
        <v>0</v>
      </c>
      <c r="G805" s="40">
        <f t="shared" si="24"/>
        <v>13499.995999999999</v>
      </c>
      <c r="H805" s="17">
        <f>VLOOKUP($A805,級距!$A:$K,9,FALSE)</f>
        <v>2</v>
      </c>
      <c r="I805" s="17">
        <f>VLOOKUP($A805,級距!$A:$K,10,FALSE)</f>
        <v>7</v>
      </c>
      <c r="J805" s="17">
        <f>VLOOKUP($A805,級距!$A:$K,11,FALSE)</f>
        <v>3</v>
      </c>
      <c r="K805" s="17">
        <f t="shared" si="25"/>
        <v>3</v>
      </c>
    </row>
    <row r="806" spans="1:11" x14ac:dyDescent="0.25">
      <c r="A806" s="32" t="s">
        <v>778</v>
      </c>
      <c r="B806" s="31">
        <f>_xlfn.IFNA(VLOOKUP(A806,'Trend Strategy'!$A$1:$B$1000,2,FALSE),0)</f>
        <v>0</v>
      </c>
      <c r="C806" s="31">
        <f>_xlfn.IFNA(VLOOKUP(A806,'ADX Strategy'!$A$2:$B$1000,2,FALSE),0)</f>
        <v>-247.2</v>
      </c>
      <c r="D806" s="31">
        <f>_xlfn.IFNA(VLOOKUP(A806,'TXFN0002 Strategy'!$A$2:$B$1000,2,FALSE),0)</f>
        <v>0</v>
      </c>
      <c r="E806" s="66">
        <f>_xlfn.IFNA(VLOOKUP(A806,'TripleEMA Strategy'!$A$2:$B$1000,2,FALSE),0)</f>
        <v>-24771.33</v>
      </c>
      <c r="F806" s="66">
        <f>_xlfn.IFNA(VLOOKUP(A806,'TXFN0001 Strategy'!$A$1:$B$1000,2,FALSE),0)</f>
        <v>4098.3900000000003</v>
      </c>
      <c r="G806" s="40">
        <f t="shared" si="24"/>
        <v>-4184.0280000000002</v>
      </c>
      <c r="H806" s="17">
        <f>VLOOKUP($A806,級距!$A:$K,9,FALSE)</f>
        <v>2</v>
      </c>
      <c r="I806" s="17">
        <f>VLOOKUP($A806,級距!$A:$K,10,FALSE)</f>
        <v>4</v>
      </c>
      <c r="J806" s="17">
        <f>VLOOKUP($A806,級距!$A:$K,11,FALSE)</f>
        <v>2</v>
      </c>
      <c r="K806" s="17">
        <f t="shared" si="25"/>
        <v>2</v>
      </c>
    </row>
    <row r="807" spans="1:11" x14ac:dyDescent="0.25">
      <c r="A807" s="32" t="s">
        <v>779</v>
      </c>
      <c r="B807" s="31">
        <f>_xlfn.IFNA(VLOOKUP(A807,'Trend Strategy'!$A$1:$B$1000,2,FALSE),0)</f>
        <v>72438.34</v>
      </c>
      <c r="C807" s="31">
        <f>_xlfn.IFNA(VLOOKUP(A807,'ADX Strategy'!$A$2:$B$1000,2,FALSE),0)</f>
        <v>0</v>
      </c>
      <c r="D807" s="31">
        <f>_xlfn.IFNA(VLOOKUP(A807,'TXFN0002 Strategy'!$A$2:$B$1000,2,FALSE),0)</f>
        <v>0</v>
      </c>
      <c r="E807" s="66">
        <f>_xlfn.IFNA(VLOOKUP(A807,'TripleEMA Strategy'!$A$2:$B$1000,2,FALSE),0)</f>
        <v>-24726.41</v>
      </c>
      <c r="F807" s="66">
        <f>_xlfn.IFNA(VLOOKUP(A807,'TXFN0001 Strategy'!$A$1:$B$1000,2,FALSE),0)</f>
        <v>0</v>
      </c>
      <c r="G807" s="40">
        <f t="shared" si="24"/>
        <v>9542.3859999999986</v>
      </c>
      <c r="H807" s="17">
        <f>VLOOKUP($A807,級距!$A:$K,9,FALSE)</f>
        <v>7</v>
      </c>
      <c r="I807" s="17">
        <f>VLOOKUP($A807,級距!$A:$K,10,FALSE)</f>
        <v>7</v>
      </c>
      <c r="J807" s="17">
        <f>VLOOKUP($A807,級距!$A:$K,11,FALSE)</f>
        <v>4</v>
      </c>
      <c r="K807" s="17">
        <f t="shared" si="25"/>
        <v>4</v>
      </c>
    </row>
    <row r="808" spans="1:11" x14ac:dyDescent="0.25">
      <c r="A808" s="32" t="s">
        <v>780</v>
      </c>
      <c r="B808" s="31">
        <f>_xlfn.IFNA(VLOOKUP(A808,'Trend Strategy'!$A$1:$B$1000,2,FALSE),0)</f>
        <v>29422.82</v>
      </c>
      <c r="C808" s="31">
        <f>_xlfn.IFNA(VLOOKUP(A808,'ADX Strategy'!$A$2:$B$1000,2,FALSE),0)</f>
        <v>0</v>
      </c>
      <c r="D808" s="31">
        <f>_xlfn.IFNA(VLOOKUP(A808,'TXFN0002 Strategy'!$A$2:$B$1000,2,FALSE),0)</f>
        <v>0</v>
      </c>
      <c r="E808" s="66">
        <f>_xlfn.IFNA(VLOOKUP(A808,'TripleEMA Strategy'!$A$2:$B$1000,2,FALSE),0)</f>
        <v>19069.490000000002</v>
      </c>
      <c r="F808" s="66">
        <f>_xlfn.IFNA(VLOOKUP(A808,'TXFN0001 Strategy'!$A$1:$B$1000,2,FALSE),0)</f>
        <v>0</v>
      </c>
      <c r="G808" s="40">
        <f t="shared" si="24"/>
        <v>9698.4619999999995</v>
      </c>
      <c r="H808" s="17">
        <f>VLOOKUP($A808,級距!$A:$K,9,FALSE)</f>
        <v>2</v>
      </c>
      <c r="I808" s="17">
        <f>VLOOKUP($A808,級距!$A:$K,10,FALSE)</f>
        <v>1</v>
      </c>
      <c r="J808" s="17">
        <f>VLOOKUP($A808,級距!$A:$K,11,FALSE)</f>
        <v>2</v>
      </c>
      <c r="K808" s="17">
        <f t="shared" si="25"/>
        <v>2</v>
      </c>
    </row>
    <row r="809" spans="1:11" x14ac:dyDescent="0.25">
      <c r="A809" s="32" t="s">
        <v>781</v>
      </c>
      <c r="B809" s="31">
        <f>_xlfn.IFNA(VLOOKUP(A809,'Trend Strategy'!$A$1:$B$1000,2,FALSE),0)</f>
        <v>-47357.79</v>
      </c>
      <c r="C809" s="31">
        <f>_xlfn.IFNA(VLOOKUP(A809,'ADX Strategy'!$A$2:$B$1000,2,FALSE),0)</f>
        <v>0</v>
      </c>
      <c r="D809" s="31">
        <f>_xlfn.IFNA(VLOOKUP(A809,'TXFN0002 Strategy'!$A$2:$B$1000,2,FALSE),0)</f>
        <v>19521.009999999998</v>
      </c>
      <c r="E809" s="66">
        <f>_xlfn.IFNA(VLOOKUP(A809,'TripleEMA Strategy'!$A$2:$B$1000,2,FALSE),0)</f>
        <v>-16916.11</v>
      </c>
      <c r="F809" s="66">
        <f>_xlfn.IFNA(VLOOKUP(A809,'TXFN0001 Strategy'!$A$1:$B$1000,2,FALSE),0)</f>
        <v>40427.15</v>
      </c>
      <c r="G809" s="40">
        <f t="shared" si="24"/>
        <v>-865.14799999999957</v>
      </c>
      <c r="H809" s="17">
        <f>VLOOKUP($A809,級距!$A:$K,9,FALSE)</f>
        <v>3</v>
      </c>
      <c r="I809" s="17">
        <f>VLOOKUP($A809,級距!$A:$K,10,FALSE)</f>
        <v>9</v>
      </c>
      <c r="J809" s="17">
        <f>VLOOKUP($A809,級距!$A:$K,11,FALSE)</f>
        <v>3</v>
      </c>
      <c r="K809" s="17">
        <f t="shared" si="25"/>
        <v>3</v>
      </c>
    </row>
    <row r="810" spans="1:11" x14ac:dyDescent="0.25">
      <c r="A810" s="32" t="s">
        <v>782</v>
      </c>
      <c r="B810" s="31">
        <f>_xlfn.IFNA(VLOOKUP(A810,'Trend Strategy'!$A$1:$B$1000,2,FALSE),0)</f>
        <v>-24248</v>
      </c>
      <c r="C810" s="31">
        <f>_xlfn.IFNA(VLOOKUP(A810,'ADX Strategy'!$A$2:$B$1000,2,FALSE),0)</f>
        <v>-12695.16</v>
      </c>
      <c r="D810" s="31">
        <f>_xlfn.IFNA(VLOOKUP(A810,'TXFN0002 Strategy'!$A$2:$B$1000,2,FALSE),0)</f>
        <v>-99009.54</v>
      </c>
      <c r="E810" s="66">
        <f>_xlfn.IFNA(VLOOKUP(A810,'TripleEMA Strategy'!$A$2:$B$1000,2,FALSE),0)</f>
        <v>-108271.87</v>
      </c>
      <c r="F810" s="66">
        <f>_xlfn.IFNA(VLOOKUP(A810,'TXFN0001 Strategy'!$A$1:$B$1000,2,FALSE),0)</f>
        <v>-43316.42</v>
      </c>
      <c r="G810" s="40">
        <f t="shared" si="24"/>
        <v>-57508.197999999997</v>
      </c>
      <c r="H810" s="17">
        <f>VLOOKUP($A810,級距!$A:$K,9,FALSE)</f>
        <v>3</v>
      </c>
      <c r="I810" s="17">
        <f>VLOOKUP($A810,級距!$A:$K,10,FALSE)</f>
        <v>3</v>
      </c>
      <c r="J810" s="17">
        <f>VLOOKUP($A810,級距!$A:$K,11,FALSE)</f>
        <v>2</v>
      </c>
      <c r="K810" s="17">
        <f t="shared" si="25"/>
        <v>2</v>
      </c>
    </row>
    <row r="811" spans="1:11" x14ac:dyDescent="0.25">
      <c r="A811" s="32" t="s">
        <v>783</v>
      </c>
      <c r="B811" s="31">
        <f>_xlfn.IFNA(VLOOKUP(A811,'Trend Strategy'!$A$1:$B$1000,2,FALSE),0)</f>
        <v>0</v>
      </c>
      <c r="C811" s="31">
        <f>_xlfn.IFNA(VLOOKUP(A811,'ADX Strategy'!$A$2:$B$1000,2,FALSE),0)</f>
        <v>81864.350000000006</v>
      </c>
      <c r="D811" s="31">
        <f>_xlfn.IFNA(VLOOKUP(A811,'TXFN0002 Strategy'!$A$2:$B$1000,2,FALSE),0)</f>
        <v>0</v>
      </c>
      <c r="E811" s="66">
        <f>_xlfn.IFNA(VLOOKUP(A811,'TripleEMA Strategy'!$A$2:$B$1000,2,FALSE),0)</f>
        <v>22005.53</v>
      </c>
      <c r="F811" s="66">
        <f>_xlfn.IFNA(VLOOKUP(A811,'TXFN0001 Strategy'!$A$1:$B$1000,2,FALSE),0)</f>
        <v>0</v>
      </c>
      <c r="G811" s="40">
        <f t="shared" si="24"/>
        <v>20773.976000000002</v>
      </c>
      <c r="H811" s="17">
        <f>VLOOKUP($A811,級距!$A:$K,9,FALSE)</f>
        <v>5</v>
      </c>
      <c r="I811" s="17">
        <f>VLOOKUP($A811,級距!$A:$K,10,FALSE)</f>
        <v>10</v>
      </c>
      <c r="J811" s="17">
        <f>VLOOKUP($A811,級距!$A:$K,11,FALSE)</f>
        <v>3</v>
      </c>
      <c r="K811" s="17">
        <f t="shared" si="25"/>
        <v>3</v>
      </c>
    </row>
    <row r="812" spans="1:11" x14ac:dyDescent="0.25">
      <c r="A812" s="32" t="s">
        <v>784</v>
      </c>
      <c r="B812" s="31">
        <f>_xlfn.IFNA(VLOOKUP(A812,'Trend Strategy'!$A$1:$B$1000,2,FALSE),0)</f>
        <v>36610.370000000003</v>
      </c>
      <c r="C812" s="31">
        <f>_xlfn.IFNA(VLOOKUP(A812,'ADX Strategy'!$A$2:$B$1000,2,FALSE),0)</f>
        <v>0</v>
      </c>
      <c r="D812" s="31">
        <f>_xlfn.IFNA(VLOOKUP(A812,'TXFN0002 Strategy'!$A$2:$B$1000,2,FALSE),0)</f>
        <v>0</v>
      </c>
      <c r="E812" s="66">
        <f>_xlfn.IFNA(VLOOKUP(A812,'TripleEMA Strategy'!$A$2:$B$1000,2,FALSE),0)</f>
        <v>-15665.42</v>
      </c>
      <c r="F812" s="66">
        <f>_xlfn.IFNA(VLOOKUP(A812,'TXFN0001 Strategy'!$A$1:$B$1000,2,FALSE),0)</f>
        <v>0</v>
      </c>
      <c r="G812" s="40">
        <f t="shared" si="24"/>
        <v>4188.9900000000007</v>
      </c>
      <c r="H812" s="17">
        <f>VLOOKUP($A812,級距!$A:$K,9,FALSE)</f>
        <v>5</v>
      </c>
      <c r="I812" s="17">
        <f>VLOOKUP($A812,級距!$A:$K,10,FALSE)</f>
        <v>7</v>
      </c>
      <c r="J812" s="17">
        <f>VLOOKUP($A812,級距!$A:$K,11,FALSE)</f>
        <v>3</v>
      </c>
      <c r="K812" s="17">
        <f t="shared" si="25"/>
        <v>3</v>
      </c>
    </row>
    <row r="813" spans="1:11" x14ac:dyDescent="0.25">
      <c r="A813" s="32" t="s">
        <v>785</v>
      </c>
      <c r="B813" s="31">
        <f>_xlfn.IFNA(VLOOKUP(A813,'Trend Strategy'!$A$1:$B$1000,2,FALSE),0)</f>
        <v>0</v>
      </c>
      <c r="C813" s="31">
        <f>_xlfn.IFNA(VLOOKUP(A813,'ADX Strategy'!$A$2:$B$1000,2,FALSE),0)</f>
        <v>0</v>
      </c>
      <c r="D813" s="31">
        <f>_xlfn.IFNA(VLOOKUP(A813,'TXFN0002 Strategy'!$A$2:$B$1000,2,FALSE),0)</f>
        <v>0</v>
      </c>
      <c r="E813" s="66">
        <f>_xlfn.IFNA(VLOOKUP(A813,'TripleEMA Strategy'!$A$2:$B$1000,2,FALSE),0)</f>
        <v>20879.740000000002</v>
      </c>
      <c r="F813" s="66">
        <f>_xlfn.IFNA(VLOOKUP(A813,'TXFN0001 Strategy'!$A$1:$B$1000,2,FALSE),0)</f>
        <v>0</v>
      </c>
      <c r="G813" s="40">
        <f t="shared" si="24"/>
        <v>4175.9480000000003</v>
      </c>
      <c r="H813" s="17">
        <f>VLOOKUP($A813,級距!$A:$K,9,FALSE)</f>
        <v>2</v>
      </c>
      <c r="I813" s="17">
        <f>VLOOKUP($A813,級距!$A:$K,10,FALSE)</f>
        <v>8</v>
      </c>
      <c r="J813" s="17">
        <f>VLOOKUP($A813,級距!$A:$K,11,FALSE)</f>
        <v>3</v>
      </c>
      <c r="K813" s="17">
        <f t="shared" si="25"/>
        <v>3</v>
      </c>
    </row>
    <row r="814" spans="1:11" x14ac:dyDescent="0.25">
      <c r="A814" s="32" t="s">
        <v>786</v>
      </c>
      <c r="B814" s="31">
        <f>_xlfn.IFNA(VLOOKUP(A814,'Trend Strategy'!$A$1:$B$1000,2,FALSE),0)</f>
        <v>-5679.46</v>
      </c>
      <c r="C814" s="31">
        <f>_xlfn.IFNA(VLOOKUP(A814,'ADX Strategy'!$A$2:$B$1000,2,FALSE),0)</f>
        <v>0</v>
      </c>
      <c r="D814" s="31">
        <f>_xlfn.IFNA(VLOOKUP(A814,'TXFN0002 Strategy'!$A$2:$B$1000,2,FALSE),0)</f>
        <v>0</v>
      </c>
      <c r="E814" s="66">
        <f>_xlfn.IFNA(VLOOKUP(A814,'TripleEMA Strategy'!$A$2:$B$1000,2,FALSE),0)</f>
        <v>0</v>
      </c>
      <c r="F814" s="66">
        <f>_xlfn.IFNA(VLOOKUP(A814,'TXFN0001 Strategy'!$A$1:$B$1000,2,FALSE),0)</f>
        <v>0</v>
      </c>
      <c r="G814" s="40">
        <f t="shared" si="24"/>
        <v>-1135.8920000000001</v>
      </c>
      <c r="H814" s="17">
        <f>VLOOKUP($A814,級距!$A:$K,9,FALSE)</f>
        <v>1</v>
      </c>
      <c r="I814" s="17">
        <f>VLOOKUP($A814,級距!$A:$K,10,FALSE)</f>
        <v>6</v>
      </c>
      <c r="J814" s="17">
        <f>VLOOKUP($A814,級距!$A:$K,11,FALSE)</f>
        <v>2</v>
      </c>
      <c r="K814" s="17">
        <f t="shared" si="25"/>
        <v>2</v>
      </c>
    </row>
    <row r="815" spans="1:11" x14ac:dyDescent="0.25">
      <c r="A815" s="32" t="s">
        <v>787</v>
      </c>
      <c r="B815" s="31">
        <f>_xlfn.IFNA(VLOOKUP(A815,'Trend Strategy'!$A$1:$B$1000,2,FALSE),0)</f>
        <v>13544.16</v>
      </c>
      <c r="C815" s="31">
        <f>_xlfn.IFNA(VLOOKUP(A815,'ADX Strategy'!$A$2:$B$1000,2,FALSE),0)</f>
        <v>0</v>
      </c>
      <c r="D815" s="31">
        <f>_xlfn.IFNA(VLOOKUP(A815,'TXFN0002 Strategy'!$A$2:$B$1000,2,FALSE),0)</f>
        <v>0</v>
      </c>
      <c r="E815" s="66">
        <f>_xlfn.IFNA(VLOOKUP(A815,'TripleEMA Strategy'!$A$2:$B$1000,2,FALSE),0)</f>
        <v>-7275.55</v>
      </c>
      <c r="F815" s="66">
        <f>_xlfn.IFNA(VLOOKUP(A815,'TXFN0001 Strategy'!$A$1:$B$1000,2,FALSE),0)</f>
        <v>33545.06</v>
      </c>
      <c r="G815" s="40">
        <f t="shared" si="24"/>
        <v>7962.7339999999995</v>
      </c>
      <c r="H815" s="17">
        <f>VLOOKUP($A815,級距!$A:$K,9,FALSE)</f>
        <v>3</v>
      </c>
      <c r="I815" s="17">
        <f>VLOOKUP($A815,級距!$A:$K,10,FALSE)</f>
        <v>5</v>
      </c>
      <c r="J815" s="17">
        <f>VLOOKUP($A815,級距!$A:$K,11,FALSE)</f>
        <v>2</v>
      </c>
      <c r="K815" s="17">
        <f t="shared" si="25"/>
        <v>2</v>
      </c>
    </row>
    <row r="816" spans="1:11" x14ac:dyDescent="0.25">
      <c r="A816" s="32" t="s">
        <v>788</v>
      </c>
      <c r="B816" s="31">
        <f>_xlfn.IFNA(VLOOKUP(A816,'Trend Strategy'!$A$1:$B$1000,2,FALSE),0)</f>
        <v>60442.07</v>
      </c>
      <c r="C816" s="31">
        <f>_xlfn.IFNA(VLOOKUP(A816,'ADX Strategy'!$A$2:$B$1000,2,FALSE),0)</f>
        <v>31740.84</v>
      </c>
      <c r="D816" s="31">
        <f>_xlfn.IFNA(VLOOKUP(A816,'TXFN0002 Strategy'!$A$2:$B$1000,2,FALSE),0)</f>
        <v>0</v>
      </c>
      <c r="E816" s="66">
        <f>_xlfn.IFNA(VLOOKUP(A816,'TripleEMA Strategy'!$A$2:$B$1000,2,FALSE),0)</f>
        <v>26880.74</v>
      </c>
      <c r="F816" s="66">
        <f>_xlfn.IFNA(VLOOKUP(A816,'TXFN0001 Strategy'!$A$1:$B$1000,2,FALSE),0)</f>
        <v>-8887.2199999999993</v>
      </c>
      <c r="G816" s="40">
        <f t="shared" si="24"/>
        <v>22035.286</v>
      </c>
      <c r="H816" s="17">
        <f>VLOOKUP($A816,級距!$A:$K,9,FALSE)</f>
        <v>2</v>
      </c>
      <c r="I816" s="17">
        <f>VLOOKUP($A816,級距!$A:$K,10,FALSE)</f>
        <v>9</v>
      </c>
      <c r="J816" s="17">
        <f>VLOOKUP($A816,級距!$A:$K,11,FALSE)</f>
        <v>3</v>
      </c>
      <c r="K816" s="17">
        <f t="shared" si="25"/>
        <v>3</v>
      </c>
    </row>
    <row r="817" spans="1:11" x14ac:dyDescent="0.25">
      <c r="A817" s="32" t="s">
        <v>789</v>
      </c>
      <c r="B817" s="31">
        <f>_xlfn.IFNA(VLOOKUP(A817,'Trend Strategy'!$A$1:$B$1000,2,FALSE),0)</f>
        <v>19134.66</v>
      </c>
      <c r="C817" s="31">
        <f>_xlfn.IFNA(VLOOKUP(A817,'ADX Strategy'!$A$2:$B$1000,2,FALSE),0)</f>
        <v>-36653.69</v>
      </c>
      <c r="D817" s="31">
        <f>_xlfn.IFNA(VLOOKUP(A817,'TXFN0002 Strategy'!$A$2:$B$1000,2,FALSE),0)</f>
        <v>0</v>
      </c>
      <c r="E817" s="66">
        <f>_xlfn.IFNA(VLOOKUP(A817,'TripleEMA Strategy'!$A$2:$B$1000,2,FALSE),0)</f>
        <v>-19432.32</v>
      </c>
      <c r="F817" s="66">
        <f>_xlfn.IFNA(VLOOKUP(A817,'TXFN0001 Strategy'!$A$1:$B$1000,2,FALSE),0)</f>
        <v>0</v>
      </c>
      <c r="G817" s="40">
        <f t="shared" si="24"/>
        <v>-7390.2700000000013</v>
      </c>
      <c r="H817" s="17">
        <f>VLOOKUP($A817,級距!$A:$K,9,FALSE)</f>
        <v>3</v>
      </c>
      <c r="I817" s="17">
        <f>VLOOKUP($A817,級距!$A:$K,10,FALSE)</f>
        <v>8</v>
      </c>
      <c r="J817" s="17">
        <f>VLOOKUP($A817,級距!$A:$K,11,FALSE)</f>
        <v>3</v>
      </c>
      <c r="K817" s="17">
        <f t="shared" si="25"/>
        <v>3</v>
      </c>
    </row>
    <row r="818" spans="1:11" x14ac:dyDescent="0.25">
      <c r="A818" s="32" t="s">
        <v>790</v>
      </c>
      <c r="B818" s="31">
        <f>_xlfn.IFNA(VLOOKUP(A818,'Trend Strategy'!$A$1:$B$1000,2,FALSE),0)</f>
        <v>45734.39</v>
      </c>
      <c r="C818" s="31">
        <f>_xlfn.IFNA(VLOOKUP(A818,'ADX Strategy'!$A$2:$B$1000,2,FALSE),0)</f>
        <v>0</v>
      </c>
      <c r="D818" s="31">
        <f>_xlfn.IFNA(VLOOKUP(A818,'TXFN0002 Strategy'!$A$2:$B$1000,2,FALSE),0)</f>
        <v>0</v>
      </c>
      <c r="E818" s="66">
        <f>_xlfn.IFNA(VLOOKUP(A818,'TripleEMA Strategy'!$A$2:$B$1000,2,FALSE),0)</f>
        <v>-38451.17</v>
      </c>
      <c r="F818" s="66">
        <f>_xlfn.IFNA(VLOOKUP(A818,'TXFN0001 Strategy'!$A$1:$B$1000,2,FALSE),0)</f>
        <v>0</v>
      </c>
      <c r="G818" s="40">
        <f t="shared" si="24"/>
        <v>1456.6440000000002</v>
      </c>
      <c r="H818" s="17">
        <f>VLOOKUP($A818,級距!$A:$K,9,FALSE)</f>
        <v>4</v>
      </c>
      <c r="I818" s="17">
        <f>VLOOKUP($A818,級距!$A:$K,10,FALSE)</f>
        <v>6</v>
      </c>
      <c r="J818" s="17">
        <f>VLOOKUP($A818,級距!$A:$K,11,FALSE)</f>
        <v>2</v>
      </c>
      <c r="K818" s="17">
        <f t="shared" si="25"/>
        <v>2</v>
      </c>
    </row>
    <row r="819" spans="1:11" x14ac:dyDescent="0.25">
      <c r="A819" s="32" t="s">
        <v>791</v>
      </c>
      <c r="B819" s="31">
        <f>_xlfn.IFNA(VLOOKUP(A819,'Trend Strategy'!$A$1:$B$1000,2,FALSE),0)</f>
        <v>-15245.66</v>
      </c>
      <c r="C819" s="31">
        <f>_xlfn.IFNA(VLOOKUP(A819,'ADX Strategy'!$A$2:$B$1000,2,FALSE),0)</f>
        <v>-26472.38</v>
      </c>
      <c r="D819" s="31">
        <f>_xlfn.IFNA(VLOOKUP(A819,'TXFN0002 Strategy'!$A$2:$B$1000,2,FALSE),0)</f>
        <v>-4813.3599999999997</v>
      </c>
      <c r="E819" s="66">
        <f>_xlfn.IFNA(VLOOKUP(A819,'TripleEMA Strategy'!$A$2:$B$1000,2,FALSE),0)</f>
        <v>-7237.49</v>
      </c>
      <c r="F819" s="66">
        <f>_xlfn.IFNA(VLOOKUP(A819,'TXFN0001 Strategy'!$A$1:$B$1000,2,FALSE),0)</f>
        <v>0</v>
      </c>
      <c r="G819" s="40">
        <f t="shared" si="24"/>
        <v>-10753.778</v>
      </c>
      <c r="H819" s="17">
        <f>VLOOKUP($A819,級距!$A:$K,9,FALSE)</f>
        <v>1</v>
      </c>
      <c r="I819" s="17">
        <f>VLOOKUP($A819,級距!$A:$K,10,FALSE)</f>
        <v>5</v>
      </c>
      <c r="J819" s="17">
        <f>VLOOKUP($A819,級距!$A:$K,11,FALSE)</f>
        <v>2</v>
      </c>
      <c r="K819" s="17">
        <f t="shared" si="25"/>
        <v>2</v>
      </c>
    </row>
    <row r="820" spans="1:11" x14ac:dyDescent="0.25">
      <c r="A820" s="32" t="s">
        <v>792</v>
      </c>
      <c r="B820" s="31">
        <f>_xlfn.IFNA(VLOOKUP(A820,'Trend Strategy'!$A$1:$B$1000,2,FALSE),0)</f>
        <v>-12071.65</v>
      </c>
      <c r="C820" s="31">
        <f>_xlfn.IFNA(VLOOKUP(A820,'ADX Strategy'!$A$2:$B$1000,2,FALSE),0)</f>
        <v>-97852.44</v>
      </c>
      <c r="D820" s="31">
        <f>_xlfn.IFNA(VLOOKUP(A820,'TXFN0002 Strategy'!$A$2:$B$1000,2,FALSE),0)</f>
        <v>45382.39</v>
      </c>
      <c r="E820" s="66">
        <f>_xlfn.IFNA(VLOOKUP(A820,'TripleEMA Strategy'!$A$2:$B$1000,2,FALSE),0)</f>
        <v>-56426.400000000001</v>
      </c>
      <c r="F820" s="66">
        <f>_xlfn.IFNA(VLOOKUP(A820,'TXFN0001 Strategy'!$A$1:$B$1000,2,FALSE),0)</f>
        <v>-1639.62</v>
      </c>
      <c r="G820" s="40">
        <f t="shared" si="24"/>
        <v>-24521.544000000002</v>
      </c>
      <c r="H820" s="17">
        <f>VLOOKUP($A820,級距!$A:$K,9,FALSE)</f>
        <v>5</v>
      </c>
      <c r="I820" s="17">
        <f>VLOOKUP($A820,級距!$A:$K,10,FALSE)</f>
        <v>6</v>
      </c>
      <c r="J820" s="17">
        <f>VLOOKUP($A820,級距!$A:$K,11,FALSE)</f>
        <v>2</v>
      </c>
      <c r="K820" s="17">
        <f t="shared" si="25"/>
        <v>2</v>
      </c>
    </row>
    <row r="821" spans="1:11" x14ac:dyDescent="0.25">
      <c r="A821" s="32" t="s">
        <v>793</v>
      </c>
      <c r="B821" s="31">
        <f>_xlfn.IFNA(VLOOKUP(A821,'Trend Strategy'!$A$1:$B$1000,2,FALSE),0)</f>
        <v>0</v>
      </c>
      <c r="C821" s="31">
        <f>_xlfn.IFNA(VLOOKUP(A821,'ADX Strategy'!$A$2:$B$1000,2,FALSE),0)</f>
        <v>0</v>
      </c>
      <c r="D821" s="31">
        <f>_xlfn.IFNA(VLOOKUP(A821,'TXFN0002 Strategy'!$A$2:$B$1000,2,FALSE),0)</f>
        <v>0</v>
      </c>
      <c r="E821" s="66">
        <f>_xlfn.IFNA(VLOOKUP(A821,'TripleEMA Strategy'!$A$2:$B$1000,2,FALSE),0)</f>
        <v>-83.81</v>
      </c>
      <c r="F821" s="66">
        <f>_xlfn.IFNA(VLOOKUP(A821,'TXFN0001 Strategy'!$A$1:$B$1000,2,FALSE),0)</f>
        <v>-11239.7</v>
      </c>
      <c r="G821" s="40">
        <f t="shared" si="24"/>
        <v>-2264.7020000000002</v>
      </c>
      <c r="H821" s="17">
        <f>VLOOKUP($A821,級距!$A:$K,9,FALSE)</f>
        <v>2</v>
      </c>
      <c r="I821" s="17">
        <f>VLOOKUP($A821,級距!$A:$K,10,FALSE)</f>
        <v>7</v>
      </c>
      <c r="J821" s="17">
        <f>VLOOKUP($A821,級距!$A:$K,11,FALSE)</f>
        <v>3</v>
      </c>
      <c r="K821" s="17">
        <f t="shared" si="25"/>
        <v>3</v>
      </c>
    </row>
    <row r="822" spans="1:11" x14ac:dyDescent="0.25">
      <c r="A822" s="32" t="s">
        <v>794</v>
      </c>
      <c r="B822" s="31">
        <f>_xlfn.IFNA(VLOOKUP(A822,'Trend Strategy'!$A$1:$B$1000,2,FALSE),0)</f>
        <v>-13646.82</v>
      </c>
      <c r="C822" s="31">
        <f>_xlfn.IFNA(VLOOKUP(A822,'ADX Strategy'!$A$2:$B$1000,2,FALSE),0)</f>
        <v>0</v>
      </c>
      <c r="D822" s="31">
        <f>_xlfn.IFNA(VLOOKUP(A822,'TXFN0002 Strategy'!$A$2:$B$1000,2,FALSE),0)</f>
        <v>0</v>
      </c>
      <c r="E822" s="66">
        <f>_xlfn.IFNA(VLOOKUP(A822,'TripleEMA Strategy'!$A$2:$B$1000,2,FALSE),0)</f>
        <v>-636.26</v>
      </c>
      <c r="F822" s="66">
        <f>_xlfn.IFNA(VLOOKUP(A822,'TXFN0001 Strategy'!$A$1:$B$1000,2,FALSE),0)</f>
        <v>0</v>
      </c>
      <c r="G822" s="40">
        <f t="shared" si="24"/>
        <v>-2856.616</v>
      </c>
      <c r="H822" s="17">
        <f>VLOOKUP($A822,級距!$A:$K,9,FALSE)</f>
        <v>1</v>
      </c>
      <c r="I822" s="17">
        <f>VLOOKUP($A822,級距!$A:$K,10,FALSE)</f>
        <v>5</v>
      </c>
      <c r="J822" s="17">
        <f>VLOOKUP($A822,級距!$A:$K,11,FALSE)</f>
        <v>2</v>
      </c>
      <c r="K822" s="17">
        <f t="shared" si="25"/>
        <v>2</v>
      </c>
    </row>
    <row r="823" spans="1:11" x14ac:dyDescent="0.25">
      <c r="A823" s="32" t="s">
        <v>795</v>
      </c>
      <c r="B823" s="31">
        <f>_xlfn.IFNA(VLOOKUP(A823,'Trend Strategy'!$A$1:$B$1000,2,FALSE),0)</f>
        <v>-27311.87</v>
      </c>
      <c r="C823" s="31">
        <f>_xlfn.IFNA(VLOOKUP(A823,'ADX Strategy'!$A$2:$B$1000,2,FALSE),0)</f>
        <v>0</v>
      </c>
      <c r="D823" s="31">
        <f>_xlfn.IFNA(VLOOKUP(A823,'TXFN0002 Strategy'!$A$2:$B$1000,2,FALSE),0)</f>
        <v>0</v>
      </c>
      <c r="E823" s="66">
        <f>_xlfn.IFNA(VLOOKUP(A823,'TripleEMA Strategy'!$A$2:$B$1000,2,FALSE),0)</f>
        <v>0</v>
      </c>
      <c r="F823" s="66">
        <f>_xlfn.IFNA(VLOOKUP(A823,'TXFN0001 Strategy'!$A$1:$B$1000,2,FALSE),0)</f>
        <v>0</v>
      </c>
      <c r="G823" s="40">
        <f t="shared" si="24"/>
        <v>-5462.3739999999998</v>
      </c>
      <c r="H823" s="17">
        <f>VLOOKUP($A823,級距!$A:$K,9,FALSE)</f>
        <v>1</v>
      </c>
      <c r="I823" s="17">
        <f>VLOOKUP($A823,級距!$A:$K,10,FALSE)</f>
        <v>7</v>
      </c>
      <c r="J823" s="17">
        <f>VLOOKUP($A823,級距!$A:$K,11,FALSE)</f>
        <v>3</v>
      </c>
      <c r="K823" s="17">
        <f t="shared" si="25"/>
        <v>3</v>
      </c>
    </row>
    <row r="824" spans="1:11" x14ac:dyDescent="0.25">
      <c r="A824" s="32" t="s">
        <v>796</v>
      </c>
      <c r="B824" s="31">
        <f>_xlfn.IFNA(VLOOKUP(A824,'Trend Strategy'!$A$1:$B$1000,2,FALSE),0)</f>
        <v>39177.949999999997</v>
      </c>
      <c r="C824" s="31">
        <f>_xlfn.IFNA(VLOOKUP(A824,'ADX Strategy'!$A$2:$B$1000,2,FALSE),0)</f>
        <v>69772.38</v>
      </c>
      <c r="D824" s="31">
        <f>_xlfn.IFNA(VLOOKUP(A824,'TXFN0002 Strategy'!$A$2:$B$1000,2,FALSE),0)</f>
        <v>47758.92</v>
      </c>
      <c r="E824" s="66">
        <f>_xlfn.IFNA(VLOOKUP(A824,'TripleEMA Strategy'!$A$2:$B$1000,2,FALSE),0)</f>
        <v>77949.17</v>
      </c>
      <c r="F824" s="66">
        <f>_xlfn.IFNA(VLOOKUP(A824,'TXFN0001 Strategy'!$A$1:$B$1000,2,FALSE),0)</f>
        <v>-5620.42</v>
      </c>
      <c r="G824" s="40">
        <f t="shared" si="24"/>
        <v>45807.599999999991</v>
      </c>
      <c r="H824" s="17">
        <f>VLOOKUP($A824,級距!$A:$K,9,FALSE)</f>
        <v>5</v>
      </c>
      <c r="I824" s="17">
        <f>VLOOKUP($A824,級距!$A:$K,10,FALSE)</f>
        <v>8</v>
      </c>
      <c r="J824" s="17">
        <f>VLOOKUP($A824,級距!$A:$K,11,FALSE)</f>
        <v>3</v>
      </c>
      <c r="K824" s="17">
        <f t="shared" si="25"/>
        <v>3</v>
      </c>
    </row>
    <row r="825" spans="1:11" x14ac:dyDescent="0.25">
      <c r="A825" s="32" t="s">
        <v>797</v>
      </c>
      <c r="B825" s="31">
        <f>_xlfn.IFNA(VLOOKUP(A825,'Trend Strategy'!$A$1:$B$1000,2,FALSE),0)</f>
        <v>0</v>
      </c>
      <c r="C825" s="31">
        <f>_xlfn.IFNA(VLOOKUP(A825,'ADX Strategy'!$A$2:$B$1000,2,FALSE),0)</f>
        <v>24554.76</v>
      </c>
      <c r="D825" s="31">
        <f>_xlfn.IFNA(VLOOKUP(A825,'TXFN0002 Strategy'!$A$2:$B$1000,2,FALSE),0)</f>
        <v>-21206.78</v>
      </c>
      <c r="E825" s="66">
        <f>_xlfn.IFNA(VLOOKUP(A825,'TripleEMA Strategy'!$A$2:$B$1000,2,FALSE),0)</f>
        <v>14330.74</v>
      </c>
      <c r="F825" s="66">
        <f>_xlfn.IFNA(VLOOKUP(A825,'TXFN0001 Strategy'!$A$1:$B$1000,2,FALSE),0)</f>
        <v>0</v>
      </c>
      <c r="G825" s="40">
        <f t="shared" si="24"/>
        <v>3535.7440000000001</v>
      </c>
      <c r="H825" s="17">
        <f>VLOOKUP($A825,級距!$A:$K,9,FALSE)</f>
        <v>2</v>
      </c>
      <c r="I825" s="17">
        <f>VLOOKUP($A825,級距!$A:$K,10,FALSE)</f>
        <v>8</v>
      </c>
      <c r="J825" s="17">
        <f>VLOOKUP($A825,級距!$A:$K,11,FALSE)</f>
        <v>3</v>
      </c>
      <c r="K825" s="17">
        <f t="shared" si="25"/>
        <v>3</v>
      </c>
    </row>
    <row r="826" spans="1:11" x14ac:dyDescent="0.25">
      <c r="A826" s="32" t="s">
        <v>798</v>
      </c>
      <c r="B826" s="31">
        <f>_xlfn.IFNA(VLOOKUP(A826,'Trend Strategy'!$A$1:$B$1000,2,FALSE),0)</f>
        <v>40069.82</v>
      </c>
      <c r="C826" s="31">
        <f>_xlfn.IFNA(VLOOKUP(A826,'ADX Strategy'!$A$2:$B$1000,2,FALSE),0)</f>
        <v>21619.49</v>
      </c>
      <c r="D826" s="31">
        <f>_xlfn.IFNA(VLOOKUP(A826,'TXFN0002 Strategy'!$A$2:$B$1000,2,FALSE),0)</f>
        <v>-52747.18</v>
      </c>
      <c r="E826" s="66">
        <f>_xlfn.IFNA(VLOOKUP(A826,'TripleEMA Strategy'!$A$2:$B$1000,2,FALSE),0)</f>
        <v>1208.5899999999999</v>
      </c>
      <c r="F826" s="66">
        <f>_xlfn.IFNA(VLOOKUP(A826,'TXFN0001 Strategy'!$A$1:$B$1000,2,FALSE),0)</f>
        <v>0</v>
      </c>
      <c r="G826" s="40">
        <f t="shared" si="24"/>
        <v>2030.1439999999996</v>
      </c>
      <c r="H826" s="17">
        <f>VLOOKUP($A826,級距!$A:$K,9,FALSE)</f>
        <v>7</v>
      </c>
      <c r="I826" s="17">
        <f>VLOOKUP($A826,級距!$A:$K,10,FALSE)</f>
        <v>10</v>
      </c>
      <c r="J826" s="17">
        <f>VLOOKUP($A826,級距!$A:$K,11,FALSE)</f>
        <v>4</v>
      </c>
      <c r="K826" s="17">
        <f t="shared" si="25"/>
        <v>4</v>
      </c>
    </row>
    <row r="827" spans="1:11" x14ac:dyDescent="0.25">
      <c r="A827" s="32" t="s">
        <v>799</v>
      </c>
      <c r="B827" s="31">
        <f>_xlfn.IFNA(VLOOKUP(A827,'Trend Strategy'!$A$1:$B$1000,2,FALSE),0)</f>
        <v>11061.74</v>
      </c>
      <c r="C827" s="31">
        <f>_xlfn.IFNA(VLOOKUP(A827,'ADX Strategy'!$A$2:$B$1000,2,FALSE),0)</f>
        <v>-118056.65</v>
      </c>
      <c r="D827" s="31">
        <f>_xlfn.IFNA(VLOOKUP(A827,'TXFN0002 Strategy'!$A$2:$B$1000,2,FALSE),0)</f>
        <v>0</v>
      </c>
      <c r="E827" s="66">
        <f>_xlfn.IFNA(VLOOKUP(A827,'TripleEMA Strategy'!$A$2:$B$1000,2,FALSE),0)</f>
        <v>-24420.7</v>
      </c>
      <c r="F827" s="66">
        <f>_xlfn.IFNA(VLOOKUP(A827,'TXFN0001 Strategy'!$A$1:$B$1000,2,FALSE),0)</f>
        <v>44500.65</v>
      </c>
      <c r="G827" s="40">
        <f t="shared" si="24"/>
        <v>-17382.991999999998</v>
      </c>
      <c r="H827" s="17">
        <f>VLOOKUP($A827,級距!$A:$K,9,FALSE)</f>
        <v>5</v>
      </c>
      <c r="I827" s="17">
        <f>VLOOKUP($A827,級距!$A:$K,10,FALSE)</f>
        <v>6</v>
      </c>
      <c r="J827" s="17">
        <f>VLOOKUP($A827,級距!$A:$K,11,FALSE)</f>
        <v>2</v>
      </c>
      <c r="K827" s="17">
        <f t="shared" si="25"/>
        <v>2</v>
      </c>
    </row>
    <row r="828" spans="1:11" x14ac:dyDescent="0.25">
      <c r="A828" s="32" t="s">
        <v>800</v>
      </c>
      <c r="B828" s="31">
        <f>_xlfn.IFNA(VLOOKUP(A828,'Trend Strategy'!$A$1:$B$1000,2,FALSE),0)</f>
        <v>23244.19</v>
      </c>
      <c r="C828" s="31">
        <f>_xlfn.IFNA(VLOOKUP(A828,'ADX Strategy'!$A$2:$B$1000,2,FALSE),0)</f>
        <v>0</v>
      </c>
      <c r="D828" s="31">
        <f>_xlfn.IFNA(VLOOKUP(A828,'TXFN0002 Strategy'!$A$2:$B$1000,2,FALSE),0)</f>
        <v>-72572.899999999994</v>
      </c>
      <c r="E828" s="66">
        <f>_xlfn.IFNA(VLOOKUP(A828,'TripleEMA Strategy'!$A$2:$B$1000,2,FALSE),0)</f>
        <v>19224.14</v>
      </c>
      <c r="F828" s="66">
        <f>_xlfn.IFNA(VLOOKUP(A828,'TXFN0001 Strategy'!$A$1:$B$1000,2,FALSE),0)</f>
        <v>102254.12</v>
      </c>
      <c r="G828" s="40">
        <f t="shared" si="24"/>
        <v>14429.91</v>
      </c>
      <c r="H828" s="17">
        <f>VLOOKUP($A828,級距!$A:$K,9,FALSE)</f>
        <v>7</v>
      </c>
      <c r="I828" s="17">
        <f>VLOOKUP($A828,級距!$A:$K,10,FALSE)</f>
        <v>2</v>
      </c>
      <c r="J828" s="17">
        <f>VLOOKUP($A828,級距!$A:$K,11,FALSE)</f>
        <v>1</v>
      </c>
      <c r="K828" s="17">
        <f t="shared" si="25"/>
        <v>1</v>
      </c>
    </row>
    <row r="829" spans="1:11" x14ac:dyDescent="0.25">
      <c r="A829" s="32" t="s">
        <v>801</v>
      </c>
      <c r="B829" s="31">
        <f>_xlfn.IFNA(VLOOKUP(A829,'Trend Strategy'!$A$1:$B$1000,2,FALSE),0)</f>
        <v>0</v>
      </c>
      <c r="C829" s="31">
        <f>_xlfn.IFNA(VLOOKUP(A829,'ADX Strategy'!$A$2:$B$1000,2,FALSE),0)</f>
        <v>0</v>
      </c>
      <c r="D829" s="31">
        <f>_xlfn.IFNA(VLOOKUP(A829,'TXFN0002 Strategy'!$A$2:$B$1000,2,FALSE),0)</f>
        <v>14406.85</v>
      </c>
      <c r="E829" s="66">
        <f>_xlfn.IFNA(VLOOKUP(A829,'TripleEMA Strategy'!$A$2:$B$1000,2,FALSE),0)</f>
        <v>-19192.419999999998</v>
      </c>
      <c r="F829" s="66">
        <f>_xlfn.IFNA(VLOOKUP(A829,'TXFN0001 Strategy'!$A$1:$B$1000,2,FALSE),0)</f>
        <v>0</v>
      </c>
      <c r="G829" s="40">
        <f t="shared" si="24"/>
        <v>-957.11399999999958</v>
      </c>
      <c r="H829" s="17">
        <f>VLOOKUP($A829,級距!$A:$K,9,FALSE)</f>
        <v>3</v>
      </c>
      <c r="I829" s="17">
        <f>VLOOKUP($A829,級距!$A:$K,10,FALSE)</f>
        <v>3</v>
      </c>
      <c r="J829" s="17">
        <f>VLOOKUP($A829,級距!$A:$K,11,FALSE)</f>
        <v>2</v>
      </c>
      <c r="K829" s="17">
        <f t="shared" si="25"/>
        <v>2</v>
      </c>
    </row>
    <row r="830" spans="1:11" x14ac:dyDescent="0.25">
      <c r="A830" s="32" t="s">
        <v>802</v>
      </c>
      <c r="B830" s="31">
        <f>_xlfn.IFNA(VLOOKUP(A830,'Trend Strategy'!$A$1:$B$1000,2,FALSE),0)</f>
        <v>0</v>
      </c>
      <c r="C830" s="31">
        <f>_xlfn.IFNA(VLOOKUP(A830,'ADX Strategy'!$A$2:$B$1000,2,FALSE),0)</f>
        <v>0</v>
      </c>
      <c r="D830" s="31">
        <f>_xlfn.IFNA(VLOOKUP(A830,'TXFN0002 Strategy'!$A$2:$B$1000,2,FALSE),0)</f>
        <v>-20212.78</v>
      </c>
      <c r="E830" s="66">
        <f>_xlfn.IFNA(VLOOKUP(A830,'TripleEMA Strategy'!$A$2:$B$1000,2,FALSE),0)</f>
        <v>0</v>
      </c>
      <c r="F830" s="66">
        <f>_xlfn.IFNA(VLOOKUP(A830,'TXFN0001 Strategy'!$A$1:$B$1000,2,FALSE),0)</f>
        <v>0</v>
      </c>
      <c r="G830" s="40">
        <f t="shared" si="24"/>
        <v>-4042.5559999999996</v>
      </c>
      <c r="H830" s="17">
        <f>VLOOKUP($A830,級距!$A:$K,9,FALSE)</f>
        <v>4</v>
      </c>
      <c r="I830" s="17">
        <f>VLOOKUP($A830,級距!$A:$K,10,FALSE)</f>
        <v>4</v>
      </c>
      <c r="J830" s="17">
        <f>VLOOKUP($A830,級距!$A:$K,11,FALSE)</f>
        <v>2</v>
      </c>
      <c r="K830" s="17">
        <f t="shared" si="25"/>
        <v>2</v>
      </c>
    </row>
    <row r="831" spans="1:11" x14ac:dyDescent="0.25">
      <c r="A831" s="32" t="s">
        <v>803</v>
      </c>
      <c r="B831" s="31">
        <f>_xlfn.IFNA(VLOOKUP(A831,'Trend Strategy'!$A$1:$B$1000,2,FALSE),0)</f>
        <v>98701.13</v>
      </c>
      <c r="C831" s="31">
        <f>_xlfn.IFNA(VLOOKUP(A831,'ADX Strategy'!$A$2:$B$1000,2,FALSE),0)</f>
        <v>66274.63</v>
      </c>
      <c r="D831" s="31">
        <f>_xlfn.IFNA(VLOOKUP(A831,'TXFN0002 Strategy'!$A$2:$B$1000,2,FALSE),0)</f>
        <v>-96909.72</v>
      </c>
      <c r="E831" s="66">
        <f>_xlfn.IFNA(VLOOKUP(A831,'TripleEMA Strategy'!$A$2:$B$1000,2,FALSE),0)</f>
        <v>78092.210000000006</v>
      </c>
      <c r="F831" s="66">
        <f>_xlfn.IFNA(VLOOKUP(A831,'TXFN0001 Strategy'!$A$1:$B$1000,2,FALSE),0)</f>
        <v>134660.64000000001</v>
      </c>
      <c r="G831" s="40">
        <f t="shared" si="24"/>
        <v>56163.778000000006</v>
      </c>
      <c r="H831" s="17">
        <f>VLOOKUP($A831,級距!$A:$K,9,FALSE)</f>
        <v>8</v>
      </c>
      <c r="I831" s="17">
        <f>VLOOKUP($A831,級距!$A:$K,10,FALSE)</f>
        <v>4</v>
      </c>
      <c r="J831" s="17">
        <f>VLOOKUP($A831,級距!$A:$K,11,FALSE)</f>
        <v>1</v>
      </c>
      <c r="K831" s="17">
        <f t="shared" si="25"/>
        <v>1</v>
      </c>
    </row>
    <row r="832" spans="1:11" x14ac:dyDescent="0.25">
      <c r="A832" s="32" t="s">
        <v>804</v>
      </c>
      <c r="B832" s="31">
        <f>_xlfn.IFNA(VLOOKUP(A832,'Trend Strategy'!$A$1:$B$1000,2,FALSE),0)</f>
        <v>844</v>
      </c>
      <c r="C832" s="31">
        <f>_xlfn.IFNA(VLOOKUP(A832,'ADX Strategy'!$A$2:$B$1000,2,FALSE),0)</f>
        <v>0</v>
      </c>
      <c r="D832" s="31">
        <f>_xlfn.IFNA(VLOOKUP(A832,'TXFN0002 Strategy'!$A$2:$B$1000,2,FALSE),0)</f>
        <v>0</v>
      </c>
      <c r="E832" s="66">
        <f>_xlfn.IFNA(VLOOKUP(A832,'TripleEMA Strategy'!$A$2:$B$1000,2,FALSE),0)</f>
        <v>73885.61</v>
      </c>
      <c r="F832" s="66">
        <f>_xlfn.IFNA(VLOOKUP(A832,'TXFN0001 Strategy'!$A$1:$B$1000,2,FALSE),0)</f>
        <v>0</v>
      </c>
      <c r="G832" s="40">
        <f t="shared" si="24"/>
        <v>14945.922</v>
      </c>
      <c r="H832" s="17">
        <f>VLOOKUP($A832,級距!$A:$K,9,FALSE)</f>
        <v>5</v>
      </c>
      <c r="I832" s="17">
        <f>VLOOKUP($A832,級距!$A:$K,10,FALSE)</f>
        <v>5</v>
      </c>
      <c r="J832" s="17">
        <f>VLOOKUP($A832,級距!$A:$K,11,FALSE)</f>
        <v>2</v>
      </c>
      <c r="K832" s="17">
        <f t="shared" si="25"/>
        <v>2</v>
      </c>
    </row>
    <row r="833" spans="1:11" x14ac:dyDescent="0.25">
      <c r="A833" s="32" t="s">
        <v>805</v>
      </c>
      <c r="B833" s="31">
        <f>_xlfn.IFNA(VLOOKUP(A833,'Trend Strategy'!$A$1:$B$1000,2,FALSE),0)</f>
        <v>-112745.44</v>
      </c>
      <c r="C833" s="31">
        <f>_xlfn.IFNA(VLOOKUP(A833,'ADX Strategy'!$A$2:$B$1000,2,FALSE),0)</f>
        <v>6717.62</v>
      </c>
      <c r="D833" s="31">
        <f>_xlfn.IFNA(VLOOKUP(A833,'TXFN0002 Strategy'!$A$2:$B$1000,2,FALSE),0)</f>
        <v>71290.350000000006</v>
      </c>
      <c r="E833" s="66">
        <f>_xlfn.IFNA(VLOOKUP(A833,'TripleEMA Strategy'!$A$2:$B$1000,2,FALSE),0)</f>
        <v>80450.929999999993</v>
      </c>
      <c r="F833" s="66">
        <f>_xlfn.IFNA(VLOOKUP(A833,'TXFN0001 Strategy'!$A$1:$B$1000,2,FALSE),0)</f>
        <v>0</v>
      </c>
      <c r="G833" s="40">
        <f t="shared" si="24"/>
        <v>9142.6919999999991</v>
      </c>
      <c r="H833" s="17">
        <f>VLOOKUP($A833,級距!$A:$K,9,FALSE)</f>
        <v>9</v>
      </c>
      <c r="I833" s="17">
        <f>VLOOKUP($A833,級距!$A:$K,10,FALSE)</f>
        <v>4</v>
      </c>
      <c r="J833" s="17">
        <f>VLOOKUP($A833,級距!$A:$K,11,FALSE)</f>
        <v>1</v>
      </c>
      <c r="K833" s="17">
        <f t="shared" si="25"/>
        <v>1</v>
      </c>
    </row>
    <row r="834" spans="1:11" x14ac:dyDescent="0.25">
      <c r="A834" s="32" t="s">
        <v>806</v>
      </c>
      <c r="B834" s="31">
        <f>_xlfn.IFNA(VLOOKUP(A834,'Trend Strategy'!$A$1:$B$1000,2,FALSE),0)</f>
        <v>38476.800000000003</v>
      </c>
      <c r="C834" s="31">
        <f>_xlfn.IFNA(VLOOKUP(A834,'ADX Strategy'!$A$2:$B$1000,2,FALSE),0)</f>
        <v>0</v>
      </c>
      <c r="D834" s="31">
        <f>_xlfn.IFNA(VLOOKUP(A834,'TXFN0002 Strategy'!$A$2:$B$1000,2,FALSE),0)</f>
        <v>-124334.03</v>
      </c>
      <c r="E834" s="66">
        <f>_xlfn.IFNA(VLOOKUP(A834,'TripleEMA Strategy'!$A$2:$B$1000,2,FALSE),0)</f>
        <v>-40176.5</v>
      </c>
      <c r="F834" s="66">
        <f>_xlfn.IFNA(VLOOKUP(A834,'TXFN0001 Strategy'!$A$1:$B$1000,2,FALSE),0)</f>
        <v>0</v>
      </c>
      <c r="G834" s="40">
        <f t="shared" si="24"/>
        <v>-25206.745999999999</v>
      </c>
      <c r="H834" s="17">
        <f>VLOOKUP($A834,級距!$A:$K,9,FALSE)</f>
        <v>10</v>
      </c>
      <c r="I834" s="17">
        <f>VLOOKUP($A834,級距!$A:$K,10,FALSE)</f>
        <v>6</v>
      </c>
      <c r="J834" s="17">
        <f>VLOOKUP($A834,級距!$A:$K,11,FALSE)</f>
        <v>1</v>
      </c>
      <c r="K834" s="17">
        <f t="shared" si="25"/>
        <v>1</v>
      </c>
    </row>
    <row r="835" spans="1:11" x14ac:dyDescent="0.25">
      <c r="A835" s="32" t="s">
        <v>807</v>
      </c>
      <c r="B835" s="31">
        <f>_xlfn.IFNA(VLOOKUP(A835,'Trend Strategy'!$A$1:$B$1000,2,FALSE),0)</f>
        <v>-123271.94</v>
      </c>
      <c r="C835" s="31">
        <f>_xlfn.IFNA(VLOOKUP(A835,'ADX Strategy'!$A$2:$B$1000,2,FALSE),0)</f>
        <v>0</v>
      </c>
      <c r="D835" s="31">
        <f>_xlfn.IFNA(VLOOKUP(A835,'TXFN0002 Strategy'!$A$2:$B$1000,2,FALSE),0)</f>
        <v>-6806.06</v>
      </c>
      <c r="E835" s="66">
        <f>_xlfn.IFNA(VLOOKUP(A835,'TripleEMA Strategy'!$A$2:$B$1000,2,FALSE),0)</f>
        <v>-20488.419999999998</v>
      </c>
      <c r="F835" s="66">
        <f>_xlfn.IFNA(VLOOKUP(A835,'TXFN0001 Strategy'!$A$1:$B$1000,2,FALSE),0)</f>
        <v>-43235.78</v>
      </c>
      <c r="G835" s="40">
        <f t="shared" si="24"/>
        <v>-38760.439999999995</v>
      </c>
      <c r="H835" s="17">
        <f>VLOOKUP($A835,級距!$A:$K,9,FALSE)</f>
        <v>7</v>
      </c>
      <c r="I835" s="17">
        <f>VLOOKUP($A835,級距!$A:$K,10,FALSE)</f>
        <v>9</v>
      </c>
      <c r="J835" s="17">
        <f>VLOOKUP($A835,級距!$A:$K,11,FALSE)</f>
        <v>4</v>
      </c>
      <c r="K835" s="17">
        <f t="shared" si="25"/>
        <v>4</v>
      </c>
    </row>
    <row r="836" spans="1:11" x14ac:dyDescent="0.25">
      <c r="A836" s="32" t="s">
        <v>808</v>
      </c>
      <c r="B836" s="31">
        <f>_xlfn.IFNA(VLOOKUP(A836,'Trend Strategy'!$A$1:$B$1000,2,FALSE),0)</f>
        <v>-15443.45</v>
      </c>
      <c r="C836" s="31">
        <f>_xlfn.IFNA(VLOOKUP(A836,'ADX Strategy'!$A$2:$B$1000,2,FALSE),0)</f>
        <v>0</v>
      </c>
      <c r="D836" s="31">
        <f>_xlfn.IFNA(VLOOKUP(A836,'TXFN0002 Strategy'!$A$2:$B$1000,2,FALSE),0)</f>
        <v>34186.49</v>
      </c>
      <c r="E836" s="66">
        <f>_xlfn.IFNA(VLOOKUP(A836,'TripleEMA Strategy'!$A$2:$B$1000,2,FALSE),0)</f>
        <v>-16224.31</v>
      </c>
      <c r="F836" s="66">
        <f>_xlfn.IFNA(VLOOKUP(A836,'TXFN0001 Strategy'!$A$1:$B$1000,2,FALSE),0)</f>
        <v>0</v>
      </c>
      <c r="G836" s="40">
        <f t="shared" ref="G836:G899" si="26">AVERAGE(B836:F836)</f>
        <v>503.74599999999953</v>
      </c>
      <c r="H836" s="17">
        <f>VLOOKUP($A836,級距!$A:$K,9,FALSE)</f>
        <v>7</v>
      </c>
      <c r="I836" s="17">
        <f>VLOOKUP($A836,級距!$A:$K,10,FALSE)</f>
        <v>4</v>
      </c>
      <c r="J836" s="17">
        <f>VLOOKUP($A836,級距!$A:$K,11,FALSE)</f>
        <v>1</v>
      </c>
      <c r="K836" s="17">
        <f t="shared" ref="K836:K899" si="27">_xlfn.IFNA(J836,0)</f>
        <v>1</v>
      </c>
    </row>
    <row r="837" spans="1:11" x14ac:dyDescent="0.25">
      <c r="A837" s="32" t="s">
        <v>809</v>
      </c>
      <c r="B837" s="31">
        <f>_xlfn.IFNA(VLOOKUP(A837,'Trend Strategy'!$A$1:$B$1000,2,FALSE),0)</f>
        <v>65540.990000000005</v>
      </c>
      <c r="C837" s="31">
        <f>_xlfn.IFNA(VLOOKUP(A837,'ADX Strategy'!$A$2:$B$1000,2,FALSE),0)</f>
        <v>34563.64</v>
      </c>
      <c r="D837" s="31">
        <f>_xlfn.IFNA(VLOOKUP(A837,'TXFN0002 Strategy'!$A$2:$B$1000,2,FALSE),0)</f>
        <v>64458.66</v>
      </c>
      <c r="E837" s="66">
        <f>_xlfn.IFNA(VLOOKUP(A837,'TripleEMA Strategy'!$A$2:$B$1000,2,FALSE),0)</f>
        <v>49156.03</v>
      </c>
      <c r="F837" s="66">
        <f>_xlfn.IFNA(VLOOKUP(A837,'TXFN0001 Strategy'!$A$1:$B$1000,2,FALSE),0)</f>
        <v>0</v>
      </c>
      <c r="G837" s="40">
        <f t="shared" si="26"/>
        <v>42743.864000000001</v>
      </c>
      <c r="H837" s="17">
        <f>VLOOKUP($A837,級距!$A:$K,9,FALSE)</f>
        <v>8</v>
      </c>
      <c r="I837" s="17">
        <f>VLOOKUP($A837,級距!$A:$K,10,FALSE)</f>
        <v>10</v>
      </c>
      <c r="J837" s="17">
        <f>VLOOKUP($A837,級距!$A:$K,11,FALSE)</f>
        <v>4</v>
      </c>
      <c r="K837" s="17">
        <f t="shared" si="27"/>
        <v>4</v>
      </c>
    </row>
    <row r="838" spans="1:11" x14ac:dyDescent="0.25">
      <c r="A838" s="32" t="s">
        <v>810</v>
      </c>
      <c r="B838" s="31">
        <f>_xlfn.IFNA(VLOOKUP(A838,'Trend Strategy'!$A$1:$B$1000,2,FALSE),0)</f>
        <v>0</v>
      </c>
      <c r="C838" s="31">
        <f>_xlfn.IFNA(VLOOKUP(A838,'ADX Strategy'!$A$2:$B$1000,2,FALSE),0)</f>
        <v>-16281.91</v>
      </c>
      <c r="D838" s="31">
        <f>_xlfn.IFNA(VLOOKUP(A838,'TXFN0002 Strategy'!$A$2:$B$1000,2,FALSE),0)</f>
        <v>0</v>
      </c>
      <c r="E838" s="66">
        <f>_xlfn.IFNA(VLOOKUP(A838,'TripleEMA Strategy'!$A$2:$B$1000,2,FALSE),0)</f>
        <v>0</v>
      </c>
      <c r="F838" s="66">
        <f>_xlfn.IFNA(VLOOKUP(A838,'TXFN0001 Strategy'!$A$1:$B$1000,2,FALSE),0)</f>
        <v>0</v>
      </c>
      <c r="G838" s="40">
        <f t="shared" si="26"/>
        <v>-3256.3820000000001</v>
      </c>
      <c r="H838" s="17">
        <f>VLOOKUP($A838,級距!$A:$K,9,FALSE)</f>
        <v>1</v>
      </c>
      <c r="I838" s="17">
        <f>VLOOKUP($A838,級距!$A:$K,10,FALSE)</f>
        <v>6</v>
      </c>
      <c r="J838" s="17">
        <f>VLOOKUP($A838,級距!$A:$K,11,FALSE)</f>
        <v>2</v>
      </c>
      <c r="K838" s="17">
        <f t="shared" si="27"/>
        <v>2</v>
      </c>
    </row>
    <row r="839" spans="1:11" x14ac:dyDescent="0.25">
      <c r="A839" s="32" t="s">
        <v>811</v>
      </c>
      <c r="B839" s="31">
        <f>_xlfn.IFNA(VLOOKUP(A839,'Trend Strategy'!$A$1:$B$1000,2,FALSE),0)</f>
        <v>-100.1</v>
      </c>
      <c r="C839" s="31">
        <f>_xlfn.IFNA(VLOOKUP(A839,'ADX Strategy'!$A$2:$B$1000,2,FALSE),0)</f>
        <v>-7875.14</v>
      </c>
      <c r="D839" s="31">
        <f>_xlfn.IFNA(VLOOKUP(A839,'TXFN0002 Strategy'!$A$2:$B$1000,2,FALSE),0)</f>
        <v>0</v>
      </c>
      <c r="E839" s="66">
        <f>_xlfn.IFNA(VLOOKUP(A839,'TripleEMA Strategy'!$A$2:$B$1000,2,FALSE),0)</f>
        <v>-3676.94</v>
      </c>
      <c r="F839" s="66">
        <f>_xlfn.IFNA(VLOOKUP(A839,'TXFN0001 Strategy'!$A$1:$B$1000,2,FALSE),0)</f>
        <v>0</v>
      </c>
      <c r="G839" s="40">
        <f t="shared" si="26"/>
        <v>-2330.4360000000001</v>
      </c>
      <c r="H839" s="17">
        <f>VLOOKUP($A839,級距!$A:$K,9,FALSE)</f>
        <v>1</v>
      </c>
      <c r="I839" s="17">
        <f>VLOOKUP($A839,級距!$A:$K,10,FALSE)</f>
        <v>4</v>
      </c>
      <c r="J839" s="17">
        <f>VLOOKUP($A839,級距!$A:$K,11,FALSE)</f>
        <v>2</v>
      </c>
      <c r="K839" s="17">
        <f t="shared" si="27"/>
        <v>2</v>
      </c>
    </row>
    <row r="840" spans="1:11" x14ac:dyDescent="0.25">
      <c r="A840" s="32" t="s">
        <v>812</v>
      </c>
      <c r="B840" s="31">
        <f>_xlfn.IFNA(VLOOKUP(A840,'Trend Strategy'!$A$1:$B$1000,2,FALSE),0)</f>
        <v>0</v>
      </c>
      <c r="C840" s="31">
        <f>_xlfn.IFNA(VLOOKUP(A840,'ADX Strategy'!$A$2:$B$1000,2,FALSE),0)</f>
        <v>0</v>
      </c>
      <c r="D840" s="31">
        <f>_xlfn.IFNA(VLOOKUP(A840,'TXFN0002 Strategy'!$A$2:$B$1000,2,FALSE),0)</f>
        <v>0</v>
      </c>
      <c r="E840" s="66">
        <f>_xlfn.IFNA(VLOOKUP(A840,'TripleEMA Strategy'!$A$2:$B$1000,2,FALSE),0)</f>
        <v>0</v>
      </c>
      <c r="F840" s="66">
        <f>_xlfn.IFNA(VLOOKUP(A840,'TXFN0001 Strategy'!$A$1:$B$1000,2,FALSE),0)</f>
        <v>47743.49</v>
      </c>
      <c r="G840" s="40">
        <f t="shared" si="26"/>
        <v>9548.6980000000003</v>
      </c>
      <c r="H840" s="17">
        <f>VLOOKUP($A840,級距!$A:$K,9,FALSE)</f>
        <v>3</v>
      </c>
      <c r="I840" s="17">
        <f>VLOOKUP($A840,級距!$A:$K,10,FALSE)</f>
        <v>9</v>
      </c>
      <c r="J840" s="17">
        <f>VLOOKUP($A840,級距!$A:$K,11,FALSE)</f>
        <v>3</v>
      </c>
      <c r="K840" s="17">
        <f t="shared" si="27"/>
        <v>3</v>
      </c>
    </row>
    <row r="841" spans="1:11" x14ac:dyDescent="0.25">
      <c r="A841" s="32" t="s">
        <v>813</v>
      </c>
      <c r="B841" s="31">
        <f>_xlfn.IFNA(VLOOKUP(A841,'Trend Strategy'!$A$1:$B$1000,2,FALSE),0)</f>
        <v>-105952.51</v>
      </c>
      <c r="C841" s="31">
        <f>_xlfn.IFNA(VLOOKUP(A841,'ADX Strategy'!$A$2:$B$1000,2,FALSE),0)</f>
        <v>86449.13</v>
      </c>
      <c r="D841" s="31">
        <f>_xlfn.IFNA(VLOOKUP(A841,'TXFN0002 Strategy'!$A$2:$B$1000,2,FALSE),0)</f>
        <v>2377.94</v>
      </c>
      <c r="E841" s="66">
        <f>_xlfn.IFNA(VLOOKUP(A841,'TripleEMA Strategy'!$A$2:$B$1000,2,FALSE),0)</f>
        <v>7556.85</v>
      </c>
      <c r="F841" s="66">
        <f>_xlfn.IFNA(VLOOKUP(A841,'TXFN0001 Strategy'!$A$1:$B$1000,2,FALSE),0)</f>
        <v>58370.06</v>
      </c>
      <c r="G841" s="40">
        <f t="shared" si="26"/>
        <v>9760.2940000000017</v>
      </c>
      <c r="H841" s="17">
        <f>VLOOKUP($A841,級距!$A:$K,9,FALSE)</f>
        <v>5</v>
      </c>
      <c r="I841" s="17">
        <f>VLOOKUP($A841,級距!$A:$K,10,FALSE)</f>
        <v>4</v>
      </c>
      <c r="J841" s="17">
        <f>VLOOKUP($A841,級距!$A:$K,11,FALSE)</f>
        <v>2</v>
      </c>
      <c r="K841" s="17">
        <f t="shared" si="27"/>
        <v>2</v>
      </c>
    </row>
    <row r="842" spans="1:11" x14ac:dyDescent="0.25">
      <c r="A842" s="32" t="s">
        <v>814</v>
      </c>
      <c r="B842" s="31">
        <f>_xlfn.IFNA(VLOOKUP(A842,'Trend Strategy'!$A$1:$B$1000,2,FALSE),0)</f>
        <v>15090.98</v>
      </c>
      <c r="C842" s="31">
        <f>_xlfn.IFNA(VLOOKUP(A842,'ADX Strategy'!$A$2:$B$1000,2,FALSE),0)</f>
        <v>-6078.67</v>
      </c>
      <c r="D842" s="31">
        <f>_xlfn.IFNA(VLOOKUP(A842,'TXFN0002 Strategy'!$A$2:$B$1000,2,FALSE),0)</f>
        <v>0</v>
      </c>
      <c r="E842" s="66">
        <f>_xlfn.IFNA(VLOOKUP(A842,'TripleEMA Strategy'!$A$2:$B$1000,2,FALSE),0)</f>
        <v>0</v>
      </c>
      <c r="F842" s="66">
        <f>_xlfn.IFNA(VLOOKUP(A842,'TXFN0001 Strategy'!$A$1:$B$1000,2,FALSE),0)</f>
        <v>-37951.910000000003</v>
      </c>
      <c r="G842" s="40">
        <f t="shared" si="26"/>
        <v>-5787.920000000001</v>
      </c>
      <c r="H842" s="17">
        <f>VLOOKUP($A842,級距!$A:$K,9,FALSE)</f>
        <v>3</v>
      </c>
      <c r="I842" s="17">
        <f>VLOOKUP($A842,級距!$A:$K,10,FALSE)</f>
        <v>9</v>
      </c>
      <c r="J842" s="17">
        <f>VLOOKUP($A842,級距!$A:$K,11,FALSE)</f>
        <v>3</v>
      </c>
      <c r="K842" s="17">
        <f t="shared" si="27"/>
        <v>3</v>
      </c>
    </row>
    <row r="843" spans="1:11" x14ac:dyDescent="0.25">
      <c r="A843" s="32" t="s">
        <v>815</v>
      </c>
      <c r="B843" s="31">
        <f>_xlfn.IFNA(VLOOKUP(A843,'Trend Strategy'!$A$1:$B$1000,2,FALSE),0)</f>
        <v>-12107.87</v>
      </c>
      <c r="C843" s="31">
        <f>_xlfn.IFNA(VLOOKUP(A843,'ADX Strategy'!$A$2:$B$1000,2,FALSE),0)</f>
        <v>0</v>
      </c>
      <c r="D843" s="31">
        <f>_xlfn.IFNA(VLOOKUP(A843,'TXFN0002 Strategy'!$A$2:$B$1000,2,FALSE),0)</f>
        <v>0</v>
      </c>
      <c r="E843" s="66">
        <f>_xlfn.IFNA(VLOOKUP(A843,'TripleEMA Strategy'!$A$2:$B$1000,2,FALSE),0)</f>
        <v>0</v>
      </c>
      <c r="F843" s="66">
        <f>_xlfn.IFNA(VLOOKUP(A843,'TXFN0001 Strategy'!$A$1:$B$1000,2,FALSE),0)</f>
        <v>0</v>
      </c>
      <c r="G843" s="40">
        <f t="shared" si="26"/>
        <v>-2421.5740000000001</v>
      </c>
      <c r="H843" s="17">
        <f>VLOOKUP($A843,級距!$A:$K,9,FALSE)</f>
        <v>1</v>
      </c>
      <c r="I843" s="17">
        <f>VLOOKUP($A843,級距!$A:$K,10,FALSE)</f>
        <v>5</v>
      </c>
      <c r="J843" s="17">
        <f>VLOOKUP($A843,級距!$A:$K,11,FALSE)</f>
        <v>2</v>
      </c>
      <c r="K843" s="17">
        <f t="shared" si="27"/>
        <v>2</v>
      </c>
    </row>
    <row r="844" spans="1:11" x14ac:dyDescent="0.25">
      <c r="A844" s="32" t="s">
        <v>816</v>
      </c>
      <c r="B844" s="31">
        <f>_xlfn.IFNA(VLOOKUP(A844,'Trend Strategy'!$A$1:$B$1000,2,FALSE),0)</f>
        <v>29476</v>
      </c>
      <c r="C844" s="31">
        <f>_xlfn.IFNA(VLOOKUP(A844,'ADX Strategy'!$A$2:$B$1000,2,FALSE),0)</f>
        <v>0</v>
      </c>
      <c r="D844" s="31">
        <f>_xlfn.IFNA(VLOOKUP(A844,'TXFN0002 Strategy'!$A$2:$B$1000,2,FALSE),0)</f>
        <v>0</v>
      </c>
      <c r="E844" s="66">
        <f>_xlfn.IFNA(VLOOKUP(A844,'TripleEMA Strategy'!$A$2:$B$1000,2,FALSE),0)</f>
        <v>-16894.509999999998</v>
      </c>
      <c r="F844" s="66">
        <f>_xlfn.IFNA(VLOOKUP(A844,'TXFN0001 Strategy'!$A$1:$B$1000,2,FALSE),0)</f>
        <v>0</v>
      </c>
      <c r="G844" s="40">
        <f t="shared" si="26"/>
        <v>2516.2980000000002</v>
      </c>
      <c r="H844" s="17">
        <f>VLOOKUP($A844,級距!$A:$K,9,FALSE)</f>
        <v>2</v>
      </c>
      <c r="I844" s="17">
        <f>VLOOKUP($A844,級距!$A:$K,10,FALSE)</f>
        <v>4</v>
      </c>
      <c r="J844" s="17">
        <f>VLOOKUP($A844,級距!$A:$K,11,FALSE)</f>
        <v>2</v>
      </c>
      <c r="K844" s="17">
        <f t="shared" si="27"/>
        <v>2</v>
      </c>
    </row>
    <row r="845" spans="1:11" x14ac:dyDescent="0.25">
      <c r="A845" s="32" t="s">
        <v>817</v>
      </c>
      <c r="B845" s="31">
        <f>_xlfn.IFNA(VLOOKUP(A845,'Trend Strategy'!$A$1:$B$1000,2,FALSE),0)</f>
        <v>-4954.43</v>
      </c>
      <c r="C845" s="31">
        <f>_xlfn.IFNA(VLOOKUP(A845,'ADX Strategy'!$A$2:$B$1000,2,FALSE),0)</f>
        <v>0</v>
      </c>
      <c r="D845" s="31">
        <f>_xlfn.IFNA(VLOOKUP(A845,'TXFN0002 Strategy'!$A$2:$B$1000,2,FALSE),0)</f>
        <v>0</v>
      </c>
      <c r="E845" s="66">
        <f>_xlfn.IFNA(VLOOKUP(A845,'TripleEMA Strategy'!$A$2:$B$1000,2,FALSE),0)</f>
        <v>-15717.41</v>
      </c>
      <c r="F845" s="66">
        <f>_xlfn.IFNA(VLOOKUP(A845,'TXFN0001 Strategy'!$A$1:$B$1000,2,FALSE),0)</f>
        <v>0</v>
      </c>
      <c r="G845" s="40">
        <f t="shared" si="26"/>
        <v>-4134.3680000000004</v>
      </c>
      <c r="H845" s="17">
        <f>VLOOKUP($A845,級距!$A:$K,9,FALSE)</f>
        <v>1</v>
      </c>
      <c r="I845" s="17">
        <f>VLOOKUP($A845,級距!$A:$K,10,FALSE)</f>
        <v>7</v>
      </c>
      <c r="J845" s="17">
        <f>VLOOKUP($A845,級距!$A:$K,11,FALSE)</f>
        <v>3</v>
      </c>
      <c r="K845" s="17">
        <f t="shared" si="27"/>
        <v>3</v>
      </c>
    </row>
    <row r="846" spans="1:11" x14ac:dyDescent="0.25">
      <c r="A846" s="32" t="s">
        <v>818</v>
      </c>
      <c r="B846" s="31">
        <f>_xlfn.IFNA(VLOOKUP(A846,'Trend Strategy'!$A$1:$B$1000,2,FALSE),0)</f>
        <v>7847.1</v>
      </c>
      <c r="C846" s="31">
        <f>_xlfn.IFNA(VLOOKUP(A846,'ADX Strategy'!$A$2:$B$1000,2,FALSE),0)</f>
        <v>0</v>
      </c>
      <c r="D846" s="31">
        <f>_xlfn.IFNA(VLOOKUP(A846,'TXFN0002 Strategy'!$A$2:$B$1000,2,FALSE),0)</f>
        <v>0</v>
      </c>
      <c r="E846" s="66">
        <f>_xlfn.IFNA(VLOOKUP(A846,'TripleEMA Strategy'!$A$2:$B$1000,2,FALSE),0)</f>
        <v>24756.720000000001</v>
      </c>
      <c r="F846" s="66">
        <f>_xlfn.IFNA(VLOOKUP(A846,'TXFN0001 Strategy'!$A$1:$B$1000,2,FALSE),0)</f>
        <v>0</v>
      </c>
      <c r="G846" s="40">
        <f t="shared" si="26"/>
        <v>6520.7640000000001</v>
      </c>
      <c r="H846" s="17">
        <f>VLOOKUP($A846,級距!$A:$K,9,FALSE)</f>
        <v>3</v>
      </c>
      <c r="I846" s="17">
        <f>VLOOKUP($A846,級距!$A:$K,10,FALSE)</f>
        <v>7</v>
      </c>
      <c r="J846" s="17">
        <f>VLOOKUP($A846,級距!$A:$K,11,FALSE)</f>
        <v>3</v>
      </c>
      <c r="K846" s="17">
        <f t="shared" si="27"/>
        <v>3</v>
      </c>
    </row>
    <row r="847" spans="1:11" x14ac:dyDescent="0.25">
      <c r="A847" s="32" t="s">
        <v>819</v>
      </c>
      <c r="B847" s="31">
        <f>_xlfn.IFNA(VLOOKUP(A847,'Trend Strategy'!$A$1:$B$1000,2,FALSE),0)</f>
        <v>-17051.740000000002</v>
      </c>
      <c r="C847" s="31">
        <f>_xlfn.IFNA(VLOOKUP(A847,'ADX Strategy'!$A$2:$B$1000,2,FALSE),0)</f>
        <v>0</v>
      </c>
      <c r="D847" s="31">
        <f>_xlfn.IFNA(VLOOKUP(A847,'TXFN0002 Strategy'!$A$2:$B$1000,2,FALSE),0)</f>
        <v>21194.19</v>
      </c>
      <c r="E847" s="66">
        <f>_xlfn.IFNA(VLOOKUP(A847,'TripleEMA Strategy'!$A$2:$B$1000,2,FALSE),0)</f>
        <v>-10985.71</v>
      </c>
      <c r="F847" s="66">
        <f>_xlfn.IFNA(VLOOKUP(A847,'TXFN0001 Strategy'!$A$1:$B$1000,2,FALSE),0)</f>
        <v>0</v>
      </c>
      <c r="G847" s="40">
        <f t="shared" si="26"/>
        <v>-1368.6520000000005</v>
      </c>
      <c r="H847" s="17">
        <f>VLOOKUP($A847,級距!$A:$K,9,FALSE)</f>
        <v>3</v>
      </c>
      <c r="I847" s="17">
        <f>VLOOKUP($A847,級距!$A:$K,10,FALSE)</f>
        <v>4</v>
      </c>
      <c r="J847" s="17">
        <f>VLOOKUP($A847,級距!$A:$K,11,FALSE)</f>
        <v>2</v>
      </c>
      <c r="K847" s="17">
        <f t="shared" si="27"/>
        <v>2</v>
      </c>
    </row>
    <row r="848" spans="1:11" x14ac:dyDescent="0.25">
      <c r="A848" s="32" t="s">
        <v>820</v>
      </c>
      <c r="B848" s="31">
        <f>_xlfn.IFNA(VLOOKUP(A848,'Trend Strategy'!$A$1:$B$1000,2,FALSE),0)</f>
        <v>-15298.08</v>
      </c>
      <c r="C848" s="31">
        <f>_xlfn.IFNA(VLOOKUP(A848,'ADX Strategy'!$A$2:$B$1000,2,FALSE),0)</f>
        <v>0</v>
      </c>
      <c r="D848" s="31">
        <f>_xlfn.IFNA(VLOOKUP(A848,'TXFN0002 Strategy'!$A$2:$B$1000,2,FALSE),0)</f>
        <v>6536.49</v>
      </c>
      <c r="E848" s="66">
        <f>_xlfn.IFNA(VLOOKUP(A848,'TripleEMA Strategy'!$A$2:$B$1000,2,FALSE),0)</f>
        <v>-43946.9</v>
      </c>
      <c r="F848" s="66">
        <f>_xlfn.IFNA(VLOOKUP(A848,'TXFN0001 Strategy'!$A$1:$B$1000,2,FALSE),0)</f>
        <v>0</v>
      </c>
      <c r="G848" s="40">
        <f t="shared" si="26"/>
        <v>-10541.698</v>
      </c>
      <c r="H848" s="17">
        <f>VLOOKUP($A848,級距!$A:$K,9,FALSE)</f>
        <v>6</v>
      </c>
      <c r="I848" s="17">
        <f>VLOOKUP($A848,級距!$A:$K,10,FALSE)</f>
        <v>5</v>
      </c>
      <c r="J848" s="17">
        <f>VLOOKUP($A848,級距!$A:$K,11,FALSE)</f>
        <v>1</v>
      </c>
      <c r="K848" s="17">
        <f t="shared" si="27"/>
        <v>1</v>
      </c>
    </row>
    <row r="849" spans="1:11" x14ac:dyDescent="0.25">
      <c r="A849" s="32" t="s">
        <v>821</v>
      </c>
      <c r="B849" s="31">
        <f>_xlfn.IFNA(VLOOKUP(A849,'Trend Strategy'!$A$1:$B$1000,2,FALSE),0)</f>
        <v>-12146.85</v>
      </c>
      <c r="C849" s="31">
        <f>_xlfn.IFNA(VLOOKUP(A849,'ADX Strategy'!$A$2:$B$1000,2,FALSE),0)</f>
        <v>20894.18</v>
      </c>
      <c r="D849" s="31">
        <f>_xlfn.IFNA(VLOOKUP(A849,'TXFN0002 Strategy'!$A$2:$B$1000,2,FALSE),0)</f>
        <v>0</v>
      </c>
      <c r="E849" s="66">
        <f>_xlfn.IFNA(VLOOKUP(A849,'TripleEMA Strategy'!$A$2:$B$1000,2,FALSE),0)</f>
        <v>-15103.51</v>
      </c>
      <c r="F849" s="66">
        <f>_xlfn.IFNA(VLOOKUP(A849,'TXFN0001 Strategy'!$A$1:$B$1000,2,FALSE),0)</f>
        <v>0</v>
      </c>
      <c r="G849" s="40">
        <f t="shared" si="26"/>
        <v>-1271.2360000000001</v>
      </c>
      <c r="H849" s="17">
        <f>VLOOKUP($A849,級距!$A:$K,9,FALSE)</f>
        <v>2</v>
      </c>
      <c r="I849" s="17">
        <f>VLOOKUP($A849,級距!$A:$K,10,FALSE)</f>
        <v>1</v>
      </c>
      <c r="J849" s="17">
        <f>VLOOKUP($A849,級距!$A:$K,11,FALSE)</f>
        <v>2</v>
      </c>
      <c r="K849" s="17">
        <f t="shared" si="27"/>
        <v>2</v>
      </c>
    </row>
    <row r="850" spans="1:11" x14ac:dyDescent="0.25">
      <c r="A850" s="32" t="s">
        <v>822</v>
      </c>
      <c r="B850" s="31">
        <f>_xlfn.IFNA(VLOOKUP(A850,'Trend Strategy'!$A$1:$B$1000,2,FALSE),0)</f>
        <v>7034.91</v>
      </c>
      <c r="C850" s="31">
        <f>_xlfn.IFNA(VLOOKUP(A850,'ADX Strategy'!$A$2:$B$1000,2,FALSE),0)</f>
        <v>-28708.73</v>
      </c>
      <c r="D850" s="31">
        <f>_xlfn.IFNA(VLOOKUP(A850,'TXFN0002 Strategy'!$A$2:$B$1000,2,FALSE),0)</f>
        <v>0</v>
      </c>
      <c r="E850" s="66">
        <f>_xlfn.IFNA(VLOOKUP(A850,'TripleEMA Strategy'!$A$2:$B$1000,2,FALSE),0)</f>
        <v>-18726.84</v>
      </c>
      <c r="F850" s="66">
        <f>_xlfn.IFNA(VLOOKUP(A850,'TXFN0001 Strategy'!$A$1:$B$1000,2,FALSE),0)</f>
        <v>0</v>
      </c>
      <c r="G850" s="40">
        <f t="shared" si="26"/>
        <v>-8080.1320000000005</v>
      </c>
      <c r="H850" s="17">
        <f>VLOOKUP($A850,級距!$A:$K,9,FALSE)</f>
        <v>1</v>
      </c>
      <c r="I850" s="17">
        <f>VLOOKUP($A850,級距!$A:$K,10,FALSE)</f>
        <v>1</v>
      </c>
      <c r="J850" s="17">
        <f>VLOOKUP($A850,級距!$A:$K,11,FALSE)</f>
        <v>2</v>
      </c>
      <c r="K850" s="17">
        <f t="shared" si="27"/>
        <v>2</v>
      </c>
    </row>
    <row r="851" spans="1:11" x14ac:dyDescent="0.25">
      <c r="A851" s="32" t="s">
        <v>823</v>
      </c>
      <c r="B851" s="31">
        <f>_xlfn.IFNA(VLOOKUP(A851,'Trend Strategy'!$A$1:$B$1000,2,FALSE),0)</f>
        <v>0</v>
      </c>
      <c r="C851" s="31">
        <f>_xlfn.IFNA(VLOOKUP(A851,'ADX Strategy'!$A$2:$B$1000,2,FALSE),0)</f>
        <v>0</v>
      </c>
      <c r="D851" s="31">
        <f>_xlfn.IFNA(VLOOKUP(A851,'TXFN0002 Strategy'!$A$2:$B$1000,2,FALSE),0)</f>
        <v>0</v>
      </c>
      <c r="E851" s="66">
        <f>_xlfn.IFNA(VLOOKUP(A851,'TripleEMA Strategy'!$A$2:$B$1000,2,FALSE),0)</f>
        <v>-30714.74</v>
      </c>
      <c r="F851" s="66">
        <f>_xlfn.IFNA(VLOOKUP(A851,'TXFN0001 Strategy'!$A$1:$B$1000,2,FALSE),0)</f>
        <v>0</v>
      </c>
      <c r="G851" s="40">
        <f t="shared" si="26"/>
        <v>-6142.9480000000003</v>
      </c>
      <c r="H851" s="17">
        <f>VLOOKUP($A851,級距!$A:$K,9,FALSE)</f>
        <v>1</v>
      </c>
      <c r="I851" s="17">
        <f>VLOOKUP($A851,級距!$A:$K,10,FALSE)</f>
        <v>4</v>
      </c>
      <c r="J851" s="17">
        <f>VLOOKUP($A851,級距!$A:$K,11,FALSE)</f>
        <v>2</v>
      </c>
      <c r="K851" s="17">
        <f t="shared" si="27"/>
        <v>2</v>
      </c>
    </row>
    <row r="852" spans="1:11" x14ac:dyDescent="0.25">
      <c r="A852" s="32" t="s">
        <v>824</v>
      </c>
      <c r="B852" s="31">
        <f>_xlfn.IFNA(VLOOKUP(A852,'Trend Strategy'!$A$1:$B$1000,2,FALSE),0)</f>
        <v>-42539.360000000001</v>
      </c>
      <c r="C852" s="31">
        <f>_xlfn.IFNA(VLOOKUP(A852,'ADX Strategy'!$A$2:$B$1000,2,FALSE),0)</f>
        <v>-64017.94</v>
      </c>
      <c r="D852" s="31">
        <f>_xlfn.IFNA(VLOOKUP(A852,'TXFN0002 Strategy'!$A$2:$B$1000,2,FALSE),0)</f>
        <v>0</v>
      </c>
      <c r="E852" s="66">
        <f>_xlfn.IFNA(VLOOKUP(A852,'TripleEMA Strategy'!$A$2:$B$1000,2,FALSE),0)</f>
        <v>-8505.89</v>
      </c>
      <c r="F852" s="66">
        <f>_xlfn.IFNA(VLOOKUP(A852,'TXFN0001 Strategy'!$A$1:$B$1000,2,FALSE),0)</f>
        <v>-2488.67</v>
      </c>
      <c r="G852" s="40">
        <f t="shared" si="26"/>
        <v>-23510.371999999999</v>
      </c>
      <c r="H852" s="17">
        <f>VLOOKUP($A852,級距!$A:$K,9,FALSE)</f>
        <v>2</v>
      </c>
      <c r="I852" s="17">
        <f>VLOOKUP($A852,級距!$A:$K,10,FALSE)</f>
        <v>6</v>
      </c>
      <c r="J852" s="17">
        <f>VLOOKUP($A852,級距!$A:$K,11,FALSE)</f>
        <v>2</v>
      </c>
      <c r="K852" s="17">
        <f t="shared" si="27"/>
        <v>2</v>
      </c>
    </row>
    <row r="853" spans="1:11" x14ac:dyDescent="0.25">
      <c r="A853" s="32" t="s">
        <v>825</v>
      </c>
      <c r="B853" s="31">
        <f>_xlfn.IFNA(VLOOKUP(A853,'Trend Strategy'!$A$1:$B$1000,2,FALSE),0)</f>
        <v>0</v>
      </c>
      <c r="C853" s="31">
        <f>_xlfn.IFNA(VLOOKUP(A853,'ADX Strategy'!$A$2:$B$1000,2,FALSE),0)</f>
        <v>0</v>
      </c>
      <c r="D853" s="31">
        <f>_xlfn.IFNA(VLOOKUP(A853,'TXFN0002 Strategy'!$A$2:$B$1000,2,FALSE),0)</f>
        <v>0</v>
      </c>
      <c r="E853" s="66">
        <f>_xlfn.IFNA(VLOOKUP(A853,'TripleEMA Strategy'!$A$2:$B$1000,2,FALSE),0)</f>
        <v>27723.96</v>
      </c>
      <c r="F853" s="66">
        <f>_xlfn.IFNA(VLOOKUP(A853,'TXFN0001 Strategy'!$A$1:$B$1000,2,FALSE),0)</f>
        <v>-8897.7199999999993</v>
      </c>
      <c r="G853" s="40">
        <f t="shared" si="26"/>
        <v>3765.2479999999996</v>
      </c>
      <c r="H853" s="17">
        <f>VLOOKUP($A853,級距!$A:$K,9,FALSE)</f>
        <v>1</v>
      </c>
      <c r="I853" s="17">
        <f>VLOOKUP($A853,級距!$A:$K,10,FALSE)</f>
        <v>1</v>
      </c>
      <c r="J853" s="17">
        <f>VLOOKUP($A853,級距!$A:$K,11,FALSE)</f>
        <v>2</v>
      </c>
      <c r="K853" s="17">
        <f t="shared" si="27"/>
        <v>2</v>
      </c>
    </row>
    <row r="854" spans="1:11" x14ac:dyDescent="0.25">
      <c r="A854" s="32" t="s">
        <v>826</v>
      </c>
      <c r="B854" s="31">
        <f>_xlfn.IFNA(VLOOKUP(A854,'Trend Strategy'!$A$1:$B$1000,2,FALSE),0)</f>
        <v>27856.42</v>
      </c>
      <c r="C854" s="31">
        <f>_xlfn.IFNA(VLOOKUP(A854,'ADX Strategy'!$A$2:$B$1000,2,FALSE),0)</f>
        <v>0</v>
      </c>
      <c r="D854" s="31">
        <f>_xlfn.IFNA(VLOOKUP(A854,'TXFN0002 Strategy'!$A$2:$B$1000,2,FALSE),0)</f>
        <v>0</v>
      </c>
      <c r="E854" s="66">
        <f>_xlfn.IFNA(VLOOKUP(A854,'TripleEMA Strategy'!$A$2:$B$1000,2,FALSE),0)</f>
        <v>0</v>
      </c>
      <c r="F854" s="66">
        <f>_xlfn.IFNA(VLOOKUP(A854,'TXFN0001 Strategy'!$A$1:$B$1000,2,FALSE),0)</f>
        <v>0</v>
      </c>
      <c r="G854" s="40">
        <f t="shared" si="26"/>
        <v>5571.2839999999997</v>
      </c>
      <c r="H854" s="17">
        <f>VLOOKUP($A854,級距!$A:$K,9,FALSE)</f>
        <v>3</v>
      </c>
      <c r="I854" s="17">
        <f>VLOOKUP($A854,級距!$A:$K,10,FALSE)</f>
        <v>8</v>
      </c>
      <c r="J854" s="17">
        <f>VLOOKUP($A854,級距!$A:$K,11,FALSE)</f>
        <v>3</v>
      </c>
      <c r="K854" s="17">
        <f t="shared" si="27"/>
        <v>3</v>
      </c>
    </row>
    <row r="855" spans="1:11" x14ac:dyDescent="0.25">
      <c r="A855" s="32" t="s">
        <v>827</v>
      </c>
      <c r="B855" s="31">
        <f>_xlfn.IFNA(VLOOKUP(A855,'Trend Strategy'!$A$1:$B$1000,2,FALSE),0)</f>
        <v>-21726.880000000001</v>
      </c>
      <c r="C855" s="31">
        <f>_xlfn.IFNA(VLOOKUP(A855,'ADX Strategy'!$A$2:$B$1000,2,FALSE),0)</f>
        <v>-21693.07</v>
      </c>
      <c r="D855" s="31">
        <f>_xlfn.IFNA(VLOOKUP(A855,'TXFN0002 Strategy'!$A$2:$B$1000,2,FALSE),0)</f>
        <v>0</v>
      </c>
      <c r="E855" s="66">
        <f>_xlfn.IFNA(VLOOKUP(A855,'TripleEMA Strategy'!$A$2:$B$1000,2,FALSE),0)</f>
        <v>-14497.25</v>
      </c>
      <c r="F855" s="66">
        <f>_xlfn.IFNA(VLOOKUP(A855,'TXFN0001 Strategy'!$A$1:$B$1000,2,FALSE),0)</f>
        <v>46305.78</v>
      </c>
      <c r="G855" s="40">
        <f t="shared" si="26"/>
        <v>-2322.2839999999997</v>
      </c>
      <c r="H855" s="17">
        <f>VLOOKUP($A855,級距!$A:$K,9,FALSE)</f>
        <v>2</v>
      </c>
      <c r="I855" s="17">
        <f>VLOOKUP($A855,級距!$A:$K,10,FALSE)</f>
        <v>7</v>
      </c>
      <c r="J855" s="17">
        <f>VLOOKUP($A855,級距!$A:$K,11,FALSE)</f>
        <v>3</v>
      </c>
      <c r="K855" s="17">
        <f t="shared" si="27"/>
        <v>3</v>
      </c>
    </row>
    <row r="856" spans="1:11" x14ac:dyDescent="0.25">
      <c r="A856" s="32" t="s">
        <v>828</v>
      </c>
      <c r="B856" s="31">
        <f>_xlfn.IFNA(VLOOKUP(A856,'Trend Strategy'!$A$1:$B$1000,2,FALSE),0)</f>
        <v>-77943.58</v>
      </c>
      <c r="C856" s="31">
        <f>_xlfn.IFNA(VLOOKUP(A856,'ADX Strategy'!$A$2:$B$1000,2,FALSE),0)</f>
        <v>0</v>
      </c>
      <c r="D856" s="31">
        <f>_xlfn.IFNA(VLOOKUP(A856,'TXFN0002 Strategy'!$A$2:$B$1000,2,FALSE),0)</f>
        <v>-12088.32</v>
      </c>
      <c r="E856" s="66">
        <f>_xlfn.IFNA(VLOOKUP(A856,'TripleEMA Strategy'!$A$2:$B$1000,2,FALSE),0)</f>
        <v>38746.199999999997</v>
      </c>
      <c r="F856" s="66">
        <f>_xlfn.IFNA(VLOOKUP(A856,'TXFN0001 Strategy'!$A$1:$B$1000,2,FALSE),0)</f>
        <v>36331.730000000003</v>
      </c>
      <c r="G856" s="40">
        <f t="shared" si="26"/>
        <v>-2990.793999999999</v>
      </c>
      <c r="H856" s="17">
        <f>VLOOKUP($A856,級距!$A:$K,9,FALSE)</f>
        <v>3</v>
      </c>
      <c r="I856" s="17">
        <f>VLOOKUP($A856,級距!$A:$K,10,FALSE)</f>
        <v>7</v>
      </c>
      <c r="J856" s="17">
        <f>VLOOKUP($A856,級距!$A:$K,11,FALSE)</f>
        <v>3</v>
      </c>
      <c r="K856" s="17">
        <f t="shared" si="27"/>
        <v>3</v>
      </c>
    </row>
    <row r="857" spans="1:11" x14ac:dyDescent="0.25">
      <c r="A857" s="32" t="s">
        <v>829</v>
      </c>
      <c r="B857" s="31">
        <f>_xlfn.IFNA(VLOOKUP(A857,'Trend Strategy'!$A$1:$B$1000,2,FALSE),0)</f>
        <v>22539.1</v>
      </c>
      <c r="C857" s="31">
        <f>_xlfn.IFNA(VLOOKUP(A857,'ADX Strategy'!$A$2:$B$1000,2,FALSE),0)</f>
        <v>0</v>
      </c>
      <c r="D857" s="31">
        <f>_xlfn.IFNA(VLOOKUP(A857,'TXFN0002 Strategy'!$A$2:$B$1000,2,FALSE),0)</f>
        <v>-19819.97</v>
      </c>
      <c r="E857" s="66">
        <f>_xlfn.IFNA(VLOOKUP(A857,'TripleEMA Strategy'!$A$2:$B$1000,2,FALSE),0)</f>
        <v>-16293.19</v>
      </c>
      <c r="F857" s="66">
        <f>_xlfn.IFNA(VLOOKUP(A857,'TXFN0001 Strategy'!$A$1:$B$1000,2,FALSE),0)</f>
        <v>0</v>
      </c>
      <c r="G857" s="40">
        <f t="shared" si="26"/>
        <v>-2714.8120000000008</v>
      </c>
      <c r="H857" s="17">
        <f>VLOOKUP($A857,級距!$A:$K,9,FALSE)</f>
        <v>4</v>
      </c>
      <c r="I857" s="17">
        <f>VLOOKUP($A857,級距!$A:$K,10,FALSE)</f>
        <v>1</v>
      </c>
      <c r="J857" s="17">
        <f>VLOOKUP($A857,級距!$A:$K,11,FALSE)</f>
        <v>2</v>
      </c>
      <c r="K857" s="17">
        <f t="shared" si="27"/>
        <v>2</v>
      </c>
    </row>
    <row r="858" spans="1:11" x14ac:dyDescent="0.25">
      <c r="A858" s="32" t="s">
        <v>830</v>
      </c>
      <c r="B858" s="31">
        <f>_xlfn.IFNA(VLOOKUP(A858,'Trend Strategy'!$A$1:$B$1000,2,FALSE),0)</f>
        <v>11846.37</v>
      </c>
      <c r="C858" s="31">
        <f>_xlfn.IFNA(VLOOKUP(A858,'ADX Strategy'!$A$2:$B$1000,2,FALSE),0)</f>
        <v>-43263.12</v>
      </c>
      <c r="D858" s="31">
        <f>_xlfn.IFNA(VLOOKUP(A858,'TXFN0002 Strategy'!$A$2:$B$1000,2,FALSE),0)</f>
        <v>-101622.49</v>
      </c>
      <c r="E858" s="66">
        <f>_xlfn.IFNA(VLOOKUP(A858,'TripleEMA Strategy'!$A$2:$B$1000,2,FALSE),0)</f>
        <v>157623.53</v>
      </c>
      <c r="F858" s="66">
        <f>_xlfn.IFNA(VLOOKUP(A858,'TXFN0001 Strategy'!$A$1:$B$1000,2,FALSE),0)</f>
        <v>47892.9</v>
      </c>
      <c r="G858" s="40">
        <f t="shared" si="26"/>
        <v>14495.438</v>
      </c>
      <c r="H858" s="17">
        <f>VLOOKUP($A858,級距!$A:$K,9,FALSE)</f>
        <v>6</v>
      </c>
      <c r="I858" s="17">
        <f>VLOOKUP($A858,級距!$A:$K,10,FALSE)</f>
        <v>6</v>
      </c>
      <c r="J858" s="17">
        <f>VLOOKUP($A858,級距!$A:$K,11,FALSE)</f>
        <v>1</v>
      </c>
      <c r="K858" s="17">
        <f t="shared" si="27"/>
        <v>1</v>
      </c>
    </row>
    <row r="859" spans="1:11" x14ac:dyDescent="0.25">
      <c r="A859" s="32" t="s">
        <v>831</v>
      </c>
      <c r="B859" s="31">
        <f>_xlfn.IFNA(VLOOKUP(A859,'Trend Strategy'!$A$1:$B$1000,2,FALSE),0)</f>
        <v>-60020.9</v>
      </c>
      <c r="C859" s="31">
        <f>_xlfn.IFNA(VLOOKUP(A859,'ADX Strategy'!$A$2:$B$1000,2,FALSE),0)</f>
        <v>0</v>
      </c>
      <c r="D859" s="31">
        <f>_xlfn.IFNA(VLOOKUP(A859,'TXFN0002 Strategy'!$A$2:$B$1000,2,FALSE),0)</f>
        <v>24371.97</v>
      </c>
      <c r="E859" s="66">
        <f>_xlfn.IFNA(VLOOKUP(A859,'TripleEMA Strategy'!$A$2:$B$1000,2,FALSE),0)</f>
        <v>-33614.160000000003</v>
      </c>
      <c r="F859" s="66">
        <f>_xlfn.IFNA(VLOOKUP(A859,'TXFN0001 Strategy'!$A$1:$B$1000,2,FALSE),0)</f>
        <v>0</v>
      </c>
      <c r="G859" s="40">
        <f t="shared" si="26"/>
        <v>-13852.617999999999</v>
      </c>
      <c r="H859" s="17">
        <f>VLOOKUP($A859,級距!$A:$K,9,FALSE)</f>
        <v>2</v>
      </c>
      <c r="I859" s="17">
        <f>VLOOKUP($A859,級距!$A:$K,10,FALSE)</f>
        <v>1</v>
      </c>
      <c r="J859" s="17">
        <f>VLOOKUP($A859,級距!$A:$K,11,FALSE)</f>
        <v>2</v>
      </c>
      <c r="K859" s="17">
        <f t="shared" si="27"/>
        <v>2</v>
      </c>
    </row>
    <row r="860" spans="1:11" x14ac:dyDescent="0.25">
      <c r="A860" s="32" t="s">
        <v>832</v>
      </c>
      <c r="B860" s="31">
        <f>_xlfn.IFNA(VLOOKUP(A860,'Trend Strategy'!$A$1:$B$1000,2,FALSE),0)</f>
        <v>-7276.38</v>
      </c>
      <c r="C860" s="31">
        <f>_xlfn.IFNA(VLOOKUP(A860,'ADX Strategy'!$A$2:$B$1000,2,FALSE),0)</f>
        <v>0</v>
      </c>
      <c r="D860" s="31">
        <f>_xlfn.IFNA(VLOOKUP(A860,'TXFN0002 Strategy'!$A$2:$B$1000,2,FALSE),0)</f>
        <v>-34047.550000000003</v>
      </c>
      <c r="E860" s="66">
        <f>_xlfn.IFNA(VLOOKUP(A860,'TripleEMA Strategy'!$A$2:$B$1000,2,FALSE),0)</f>
        <v>72555</v>
      </c>
      <c r="F860" s="66">
        <f>_xlfn.IFNA(VLOOKUP(A860,'TXFN0001 Strategy'!$A$1:$B$1000,2,FALSE),0)</f>
        <v>0</v>
      </c>
      <c r="G860" s="40">
        <f t="shared" si="26"/>
        <v>6246.2139999999999</v>
      </c>
      <c r="H860" s="17">
        <f>VLOOKUP($A860,級距!$A:$K,9,FALSE)</f>
        <v>6</v>
      </c>
      <c r="I860" s="17">
        <f>VLOOKUP($A860,級距!$A:$K,10,FALSE)</f>
        <v>5</v>
      </c>
      <c r="J860" s="17">
        <f>VLOOKUP($A860,級距!$A:$K,11,FALSE)</f>
        <v>1</v>
      </c>
      <c r="K860" s="17">
        <f t="shared" si="27"/>
        <v>1</v>
      </c>
    </row>
    <row r="861" spans="1:11" x14ac:dyDescent="0.25">
      <c r="A861" s="32" t="s">
        <v>833</v>
      </c>
      <c r="B861" s="31">
        <f>_xlfn.IFNA(VLOOKUP(A861,'Trend Strategy'!$A$1:$B$1000,2,FALSE),0)</f>
        <v>56737.08</v>
      </c>
      <c r="C861" s="31">
        <f>_xlfn.IFNA(VLOOKUP(A861,'ADX Strategy'!$A$2:$B$1000,2,FALSE),0)</f>
        <v>106300.78</v>
      </c>
      <c r="D861" s="31">
        <f>_xlfn.IFNA(VLOOKUP(A861,'TXFN0002 Strategy'!$A$2:$B$1000,2,FALSE),0)</f>
        <v>71136.25</v>
      </c>
      <c r="E861" s="66">
        <f>_xlfn.IFNA(VLOOKUP(A861,'TripleEMA Strategy'!$A$2:$B$1000,2,FALSE),0)</f>
        <v>57785.279999999999</v>
      </c>
      <c r="F861" s="66">
        <f>_xlfn.IFNA(VLOOKUP(A861,'TXFN0001 Strategy'!$A$1:$B$1000,2,FALSE),0)</f>
        <v>71860.350000000006</v>
      </c>
      <c r="G861" s="40">
        <f t="shared" si="26"/>
        <v>72763.948000000004</v>
      </c>
      <c r="H861" s="17">
        <f>VLOOKUP($A861,級距!$A:$K,9,FALSE)</f>
        <v>7</v>
      </c>
      <c r="I861" s="17">
        <f>VLOOKUP($A861,級距!$A:$K,10,FALSE)</f>
        <v>8</v>
      </c>
      <c r="J861" s="17">
        <f>VLOOKUP($A861,級距!$A:$K,11,FALSE)</f>
        <v>4</v>
      </c>
      <c r="K861" s="17">
        <f t="shared" si="27"/>
        <v>4</v>
      </c>
    </row>
    <row r="862" spans="1:11" x14ac:dyDescent="0.25">
      <c r="A862" s="32" t="s">
        <v>834</v>
      </c>
      <c r="B862" s="31">
        <f>_xlfn.IFNA(VLOOKUP(A862,'Trend Strategy'!$A$1:$B$1000,2,FALSE),0)</f>
        <v>183761.01</v>
      </c>
      <c r="C862" s="31">
        <f>_xlfn.IFNA(VLOOKUP(A862,'ADX Strategy'!$A$2:$B$1000,2,FALSE),0)</f>
        <v>0</v>
      </c>
      <c r="D862" s="31">
        <f>_xlfn.IFNA(VLOOKUP(A862,'TXFN0002 Strategy'!$A$2:$B$1000,2,FALSE),0)</f>
        <v>85263.46</v>
      </c>
      <c r="E862" s="66">
        <f>_xlfn.IFNA(VLOOKUP(A862,'TripleEMA Strategy'!$A$2:$B$1000,2,FALSE),0)</f>
        <v>-109560.5</v>
      </c>
      <c r="F862" s="66">
        <f>_xlfn.IFNA(VLOOKUP(A862,'TXFN0001 Strategy'!$A$1:$B$1000,2,FALSE),0)</f>
        <v>0</v>
      </c>
      <c r="G862" s="40">
        <f t="shared" si="26"/>
        <v>31892.794000000005</v>
      </c>
      <c r="H862" s="17">
        <f>VLOOKUP($A862,級距!$A:$K,9,FALSE)</f>
        <v>10</v>
      </c>
      <c r="I862" s="17">
        <f>VLOOKUP($A862,級距!$A:$K,10,FALSE)</f>
        <v>2</v>
      </c>
      <c r="J862" s="17">
        <f>VLOOKUP($A862,級距!$A:$K,11,FALSE)</f>
        <v>1</v>
      </c>
      <c r="K862" s="17">
        <f t="shared" si="27"/>
        <v>1</v>
      </c>
    </row>
    <row r="863" spans="1:11" x14ac:dyDescent="0.25">
      <c r="A863" s="32" t="s">
        <v>835</v>
      </c>
      <c r="B863" s="31">
        <f>_xlfn.IFNA(VLOOKUP(A863,'Trend Strategy'!$A$1:$B$1000,2,FALSE),0)</f>
        <v>43222.14</v>
      </c>
      <c r="C863" s="31">
        <f>_xlfn.IFNA(VLOOKUP(A863,'ADX Strategy'!$A$2:$B$1000,2,FALSE),0)</f>
        <v>0</v>
      </c>
      <c r="D863" s="31">
        <f>_xlfn.IFNA(VLOOKUP(A863,'TXFN0002 Strategy'!$A$2:$B$1000,2,FALSE),0)</f>
        <v>0</v>
      </c>
      <c r="E863" s="66">
        <f>_xlfn.IFNA(VLOOKUP(A863,'TripleEMA Strategy'!$A$2:$B$1000,2,FALSE),0)</f>
        <v>-31201.49</v>
      </c>
      <c r="F863" s="66">
        <f>_xlfn.IFNA(VLOOKUP(A863,'TXFN0001 Strategy'!$A$1:$B$1000,2,FALSE),0)</f>
        <v>-1999.7</v>
      </c>
      <c r="G863" s="40">
        <f t="shared" si="26"/>
        <v>2004.1899999999994</v>
      </c>
      <c r="H863" s="17">
        <f>VLOOKUP($A863,級距!$A:$K,9,FALSE)</f>
        <v>5</v>
      </c>
      <c r="I863" s="17">
        <f>VLOOKUP($A863,級距!$A:$K,10,FALSE)</f>
        <v>7</v>
      </c>
      <c r="J863" s="17">
        <f>VLOOKUP($A863,級距!$A:$K,11,FALSE)</f>
        <v>3</v>
      </c>
      <c r="K863" s="17">
        <f t="shared" si="27"/>
        <v>3</v>
      </c>
    </row>
    <row r="864" spans="1:11" x14ac:dyDescent="0.25">
      <c r="A864" s="32" t="s">
        <v>836</v>
      </c>
      <c r="B864" s="31">
        <f>_xlfn.IFNA(VLOOKUP(A864,'Trend Strategy'!$A$1:$B$1000,2,FALSE),0)</f>
        <v>37853.82</v>
      </c>
      <c r="C864" s="31">
        <f>_xlfn.IFNA(VLOOKUP(A864,'ADX Strategy'!$A$2:$B$1000,2,FALSE),0)</f>
        <v>173529.34</v>
      </c>
      <c r="D864" s="31">
        <f>_xlfn.IFNA(VLOOKUP(A864,'TXFN0002 Strategy'!$A$2:$B$1000,2,FALSE),0)</f>
        <v>2025.74</v>
      </c>
      <c r="E864" s="66">
        <f>_xlfn.IFNA(VLOOKUP(A864,'TripleEMA Strategy'!$A$2:$B$1000,2,FALSE),0)</f>
        <v>27633.65</v>
      </c>
      <c r="F864" s="66">
        <f>_xlfn.IFNA(VLOOKUP(A864,'TXFN0001 Strategy'!$A$1:$B$1000,2,FALSE),0)</f>
        <v>0</v>
      </c>
      <c r="G864" s="40">
        <f t="shared" si="26"/>
        <v>48208.509999999995</v>
      </c>
      <c r="H864" s="17">
        <f>VLOOKUP($A864,級距!$A:$K,9,FALSE)</f>
        <v>9</v>
      </c>
      <c r="I864" s="17">
        <f>VLOOKUP($A864,級距!$A:$K,10,FALSE)</f>
        <v>7</v>
      </c>
      <c r="J864" s="17">
        <f>VLOOKUP($A864,級距!$A:$K,11,FALSE)</f>
        <v>4</v>
      </c>
      <c r="K864" s="17">
        <f t="shared" si="27"/>
        <v>4</v>
      </c>
    </row>
    <row r="865" spans="1:11" x14ac:dyDescent="0.25">
      <c r="A865" s="32" t="s">
        <v>837</v>
      </c>
      <c r="B865" s="31">
        <f>_xlfn.IFNA(VLOOKUP(A865,'Trend Strategy'!$A$1:$B$1000,2,FALSE),0)</f>
        <v>0</v>
      </c>
      <c r="C865" s="31">
        <f>_xlfn.IFNA(VLOOKUP(A865,'ADX Strategy'!$A$2:$B$1000,2,FALSE),0)</f>
        <v>0</v>
      </c>
      <c r="D865" s="31">
        <f>_xlfn.IFNA(VLOOKUP(A865,'TXFN0002 Strategy'!$A$2:$B$1000,2,FALSE),0)</f>
        <v>0</v>
      </c>
      <c r="E865" s="66">
        <f>_xlfn.IFNA(VLOOKUP(A865,'TripleEMA Strategy'!$A$2:$B$1000,2,FALSE),0)</f>
        <v>47956.99</v>
      </c>
      <c r="F865" s="66">
        <f>_xlfn.IFNA(VLOOKUP(A865,'TXFN0001 Strategy'!$A$1:$B$1000,2,FALSE),0)</f>
        <v>47383.98</v>
      </c>
      <c r="G865" s="40">
        <f t="shared" si="26"/>
        <v>19068.194</v>
      </c>
      <c r="H865" s="17">
        <f>VLOOKUP($A865,級距!$A:$K,9,FALSE)</f>
        <v>4</v>
      </c>
      <c r="I865" s="17">
        <f>VLOOKUP($A865,級距!$A:$K,10,FALSE)</f>
        <v>4</v>
      </c>
      <c r="J865" s="17">
        <f>VLOOKUP($A865,級距!$A:$K,11,FALSE)</f>
        <v>2</v>
      </c>
      <c r="K865" s="17">
        <f t="shared" si="27"/>
        <v>2</v>
      </c>
    </row>
    <row r="866" spans="1:11" x14ac:dyDescent="0.25">
      <c r="A866" s="32" t="s">
        <v>838</v>
      </c>
      <c r="B866" s="31">
        <f>_xlfn.IFNA(VLOOKUP(A866,'Trend Strategy'!$A$1:$B$1000,2,FALSE),0)</f>
        <v>0</v>
      </c>
      <c r="C866" s="31">
        <f>_xlfn.IFNA(VLOOKUP(A866,'ADX Strategy'!$A$2:$B$1000,2,FALSE),0)</f>
        <v>19727.11</v>
      </c>
      <c r="D866" s="31">
        <f>_xlfn.IFNA(VLOOKUP(A866,'TXFN0002 Strategy'!$A$2:$B$1000,2,FALSE),0)</f>
        <v>-19214.86</v>
      </c>
      <c r="E866" s="66">
        <f>_xlfn.IFNA(VLOOKUP(A866,'TripleEMA Strategy'!$A$2:$B$1000,2,FALSE),0)</f>
        <v>0</v>
      </c>
      <c r="F866" s="66">
        <f>_xlfn.IFNA(VLOOKUP(A866,'TXFN0001 Strategy'!$A$1:$B$1000,2,FALSE),0)</f>
        <v>-2429.27</v>
      </c>
      <c r="G866" s="40">
        <f t="shared" si="26"/>
        <v>-383.404</v>
      </c>
      <c r="H866" s="17">
        <f>VLOOKUP($A866,級距!$A:$K,9,FALSE)</f>
        <v>2</v>
      </c>
      <c r="I866" s="17">
        <f>VLOOKUP($A866,級距!$A:$K,10,FALSE)</f>
        <v>5</v>
      </c>
      <c r="J866" s="17">
        <f>VLOOKUP($A866,級距!$A:$K,11,FALSE)</f>
        <v>2</v>
      </c>
      <c r="K866" s="17">
        <f t="shared" si="27"/>
        <v>2</v>
      </c>
    </row>
    <row r="867" spans="1:11" x14ac:dyDescent="0.25">
      <c r="A867" s="32" t="s">
        <v>839</v>
      </c>
      <c r="B867" s="31">
        <f>_xlfn.IFNA(VLOOKUP(A867,'Trend Strategy'!$A$1:$B$1000,2,FALSE),0)</f>
        <v>-49695.87</v>
      </c>
      <c r="C867" s="31">
        <f>_xlfn.IFNA(VLOOKUP(A867,'ADX Strategy'!$A$2:$B$1000,2,FALSE),0)</f>
        <v>0</v>
      </c>
      <c r="D867" s="31">
        <f>_xlfn.IFNA(VLOOKUP(A867,'TXFN0002 Strategy'!$A$2:$B$1000,2,FALSE),0)</f>
        <v>0</v>
      </c>
      <c r="E867" s="66">
        <f>_xlfn.IFNA(VLOOKUP(A867,'TripleEMA Strategy'!$A$2:$B$1000,2,FALSE),0)</f>
        <v>-51143.45</v>
      </c>
      <c r="F867" s="66">
        <f>_xlfn.IFNA(VLOOKUP(A867,'TXFN0001 Strategy'!$A$1:$B$1000,2,FALSE),0)</f>
        <v>64247.93</v>
      </c>
      <c r="G867" s="40">
        <f t="shared" si="26"/>
        <v>-7318.2780000000012</v>
      </c>
      <c r="H867" s="17">
        <f>VLOOKUP($A867,級距!$A:$K,9,FALSE)</f>
        <v>3</v>
      </c>
      <c r="I867" s="17">
        <f>VLOOKUP($A867,級距!$A:$K,10,FALSE)</f>
        <v>6</v>
      </c>
      <c r="J867" s="17">
        <f>VLOOKUP($A867,級距!$A:$K,11,FALSE)</f>
        <v>2</v>
      </c>
      <c r="K867" s="17">
        <f t="shared" si="27"/>
        <v>2</v>
      </c>
    </row>
    <row r="868" spans="1:11" x14ac:dyDescent="0.25">
      <c r="A868" s="32" t="s">
        <v>840</v>
      </c>
      <c r="B868" s="31">
        <f>_xlfn.IFNA(VLOOKUP(A868,'Trend Strategy'!$A$1:$B$1000,2,FALSE),0)</f>
        <v>-56296.83</v>
      </c>
      <c r="C868" s="31">
        <f>_xlfn.IFNA(VLOOKUP(A868,'ADX Strategy'!$A$2:$B$1000,2,FALSE),0)</f>
        <v>0</v>
      </c>
      <c r="D868" s="31">
        <f>_xlfn.IFNA(VLOOKUP(A868,'TXFN0002 Strategy'!$A$2:$B$1000,2,FALSE),0)</f>
        <v>-14512.97</v>
      </c>
      <c r="E868" s="66">
        <f>_xlfn.IFNA(VLOOKUP(A868,'TripleEMA Strategy'!$A$2:$B$1000,2,FALSE),0)</f>
        <v>-8548.85</v>
      </c>
      <c r="F868" s="66">
        <f>_xlfn.IFNA(VLOOKUP(A868,'TXFN0001 Strategy'!$A$1:$B$1000,2,FALSE),0)</f>
        <v>0</v>
      </c>
      <c r="G868" s="40">
        <f t="shared" si="26"/>
        <v>-15871.730000000001</v>
      </c>
      <c r="H868" s="17">
        <f>VLOOKUP($A868,級距!$A:$K,9,FALSE)</f>
        <v>2</v>
      </c>
      <c r="I868" s="17">
        <f>VLOOKUP($A868,級距!$A:$K,10,FALSE)</f>
        <v>5</v>
      </c>
      <c r="J868" s="17">
        <f>VLOOKUP($A868,級距!$A:$K,11,FALSE)</f>
        <v>2</v>
      </c>
      <c r="K868" s="17">
        <f t="shared" si="27"/>
        <v>2</v>
      </c>
    </row>
    <row r="869" spans="1:11" x14ac:dyDescent="0.25">
      <c r="A869" s="32" t="s">
        <v>841</v>
      </c>
      <c r="B869" s="31">
        <f>_xlfn.IFNA(VLOOKUP(A869,'Trend Strategy'!$A$1:$B$1000,2,FALSE),0)</f>
        <v>23370.38</v>
      </c>
      <c r="C869" s="31">
        <f>_xlfn.IFNA(VLOOKUP(A869,'ADX Strategy'!$A$2:$B$1000,2,FALSE),0)</f>
        <v>12516.65</v>
      </c>
      <c r="D869" s="31">
        <f>_xlfn.IFNA(VLOOKUP(A869,'TXFN0002 Strategy'!$A$2:$B$1000,2,FALSE),0)</f>
        <v>-17440.060000000001</v>
      </c>
      <c r="E869" s="66">
        <f>_xlfn.IFNA(VLOOKUP(A869,'TripleEMA Strategy'!$A$2:$B$1000,2,FALSE),0)</f>
        <v>29914.560000000001</v>
      </c>
      <c r="F869" s="66">
        <f>_xlfn.IFNA(VLOOKUP(A869,'TXFN0001 Strategy'!$A$1:$B$1000,2,FALSE),0)</f>
        <v>0</v>
      </c>
      <c r="G869" s="40">
        <f t="shared" si="26"/>
        <v>9672.3060000000005</v>
      </c>
      <c r="H869" s="17">
        <f>VLOOKUP($A869,級距!$A:$K,9,FALSE)</f>
        <v>4</v>
      </c>
      <c r="I869" s="17">
        <f>VLOOKUP($A869,級距!$A:$K,10,FALSE)</f>
        <v>4</v>
      </c>
      <c r="J869" s="17">
        <f>VLOOKUP($A869,級距!$A:$K,11,FALSE)</f>
        <v>2</v>
      </c>
      <c r="K869" s="17">
        <f t="shared" si="27"/>
        <v>2</v>
      </c>
    </row>
    <row r="870" spans="1:11" x14ac:dyDescent="0.25">
      <c r="A870" s="32" t="s">
        <v>842</v>
      </c>
      <c r="B870" s="31">
        <f>_xlfn.IFNA(VLOOKUP(A870,'Trend Strategy'!$A$1:$B$1000,2,FALSE),0)</f>
        <v>7059.68</v>
      </c>
      <c r="C870" s="31">
        <f>_xlfn.IFNA(VLOOKUP(A870,'ADX Strategy'!$A$2:$B$1000,2,FALSE),0)</f>
        <v>-69434.14</v>
      </c>
      <c r="D870" s="31">
        <f>_xlfn.IFNA(VLOOKUP(A870,'TXFN0002 Strategy'!$A$2:$B$1000,2,FALSE),0)</f>
        <v>0</v>
      </c>
      <c r="E870" s="66">
        <f>_xlfn.IFNA(VLOOKUP(A870,'TripleEMA Strategy'!$A$2:$B$1000,2,FALSE),0)</f>
        <v>-58525.51</v>
      </c>
      <c r="F870" s="66">
        <f>_xlfn.IFNA(VLOOKUP(A870,'TXFN0001 Strategy'!$A$1:$B$1000,2,FALSE),0)</f>
        <v>0</v>
      </c>
      <c r="G870" s="40">
        <f t="shared" si="26"/>
        <v>-24179.993999999999</v>
      </c>
      <c r="H870" s="17">
        <f>VLOOKUP($A870,級距!$A:$K,9,FALSE)</f>
        <v>2</v>
      </c>
      <c r="I870" s="17">
        <f>VLOOKUP($A870,級距!$A:$K,10,FALSE)</f>
        <v>1</v>
      </c>
      <c r="J870" s="17">
        <f>VLOOKUP($A870,級距!$A:$K,11,FALSE)</f>
        <v>2</v>
      </c>
      <c r="K870" s="17">
        <f t="shared" si="27"/>
        <v>2</v>
      </c>
    </row>
    <row r="871" spans="1:11" x14ac:dyDescent="0.25">
      <c r="A871" s="32" t="s">
        <v>843</v>
      </c>
      <c r="B871" s="31">
        <f>_xlfn.IFNA(VLOOKUP(A871,'Trend Strategy'!$A$1:$B$1000,2,FALSE),0)</f>
        <v>-8147.14</v>
      </c>
      <c r="C871" s="31">
        <f>_xlfn.IFNA(VLOOKUP(A871,'ADX Strategy'!$A$2:$B$1000,2,FALSE),0)</f>
        <v>-7913.3</v>
      </c>
      <c r="D871" s="31">
        <f>_xlfn.IFNA(VLOOKUP(A871,'TXFN0002 Strategy'!$A$2:$B$1000,2,FALSE),0)</f>
        <v>0</v>
      </c>
      <c r="E871" s="66">
        <f>_xlfn.IFNA(VLOOKUP(A871,'TripleEMA Strategy'!$A$2:$B$1000,2,FALSE),0)</f>
        <v>11888.06</v>
      </c>
      <c r="F871" s="66">
        <f>_xlfn.IFNA(VLOOKUP(A871,'TXFN0001 Strategy'!$A$1:$B$1000,2,FALSE),0)</f>
        <v>0</v>
      </c>
      <c r="G871" s="40">
        <f t="shared" si="26"/>
        <v>-834.47600000000023</v>
      </c>
      <c r="H871" s="17">
        <f>VLOOKUP($A871,級距!$A:$K,9,FALSE)</f>
        <v>1</v>
      </c>
      <c r="I871" s="17">
        <f>VLOOKUP($A871,級距!$A:$K,10,FALSE)</f>
        <v>2</v>
      </c>
      <c r="J871" s="17">
        <f>VLOOKUP($A871,級距!$A:$K,11,FALSE)</f>
        <v>2</v>
      </c>
      <c r="K871" s="17">
        <f t="shared" si="27"/>
        <v>2</v>
      </c>
    </row>
    <row r="872" spans="1:11" x14ac:dyDescent="0.25">
      <c r="A872" s="32" t="s">
        <v>844</v>
      </c>
      <c r="B872" s="31">
        <f>_xlfn.IFNA(VLOOKUP(A872,'Trend Strategy'!$A$1:$B$1000,2,FALSE),0)</f>
        <v>-51534.02</v>
      </c>
      <c r="C872" s="31">
        <f>_xlfn.IFNA(VLOOKUP(A872,'ADX Strategy'!$A$2:$B$1000,2,FALSE),0)</f>
        <v>104700.18</v>
      </c>
      <c r="D872" s="31">
        <f>_xlfn.IFNA(VLOOKUP(A872,'TXFN0002 Strategy'!$A$2:$B$1000,2,FALSE),0)</f>
        <v>5114.7700000000004</v>
      </c>
      <c r="E872" s="66">
        <f>_xlfn.IFNA(VLOOKUP(A872,'TripleEMA Strategy'!$A$2:$B$1000,2,FALSE),0)</f>
        <v>11631.65</v>
      </c>
      <c r="F872" s="66">
        <f>_xlfn.IFNA(VLOOKUP(A872,'TXFN0001 Strategy'!$A$1:$B$1000,2,FALSE),0)</f>
        <v>0</v>
      </c>
      <c r="G872" s="40">
        <f t="shared" si="26"/>
        <v>13982.515999999998</v>
      </c>
      <c r="H872" s="17">
        <f>VLOOKUP($A872,級距!$A:$K,9,FALSE)</f>
        <v>8</v>
      </c>
      <c r="I872" s="17">
        <f>VLOOKUP($A872,級距!$A:$K,10,FALSE)</f>
        <v>3</v>
      </c>
      <c r="J872" s="17">
        <f>VLOOKUP($A872,級距!$A:$K,11,FALSE)</f>
        <v>1</v>
      </c>
      <c r="K872" s="17">
        <f t="shared" si="27"/>
        <v>1</v>
      </c>
    </row>
    <row r="873" spans="1:11" x14ac:dyDescent="0.25">
      <c r="A873" s="32" t="s">
        <v>845</v>
      </c>
      <c r="B873" s="31">
        <f>_xlfn.IFNA(VLOOKUP(A873,'Trend Strategy'!$A$1:$B$1000,2,FALSE),0)</f>
        <v>1429.06</v>
      </c>
      <c r="C873" s="31">
        <f>_xlfn.IFNA(VLOOKUP(A873,'ADX Strategy'!$A$2:$B$1000,2,FALSE),0)</f>
        <v>0</v>
      </c>
      <c r="D873" s="31">
        <f>_xlfn.IFNA(VLOOKUP(A873,'TXFN0002 Strategy'!$A$2:$B$1000,2,FALSE),0)</f>
        <v>5116.3</v>
      </c>
      <c r="E873" s="66">
        <f>_xlfn.IFNA(VLOOKUP(A873,'TripleEMA Strategy'!$A$2:$B$1000,2,FALSE),0)</f>
        <v>-16928.21</v>
      </c>
      <c r="F873" s="66">
        <f>_xlfn.IFNA(VLOOKUP(A873,'TXFN0001 Strategy'!$A$1:$B$1000,2,FALSE),0)</f>
        <v>0</v>
      </c>
      <c r="G873" s="40">
        <f t="shared" si="26"/>
        <v>-2076.5699999999997</v>
      </c>
      <c r="H873" s="17">
        <f>VLOOKUP($A873,級距!$A:$K,9,FALSE)</f>
        <v>1</v>
      </c>
      <c r="I873" s="17">
        <f>VLOOKUP($A873,級距!$A:$K,10,FALSE)</f>
        <v>7</v>
      </c>
      <c r="J873" s="17">
        <f>VLOOKUP($A873,級距!$A:$K,11,FALSE)</f>
        <v>3</v>
      </c>
      <c r="K873" s="17">
        <f t="shared" si="27"/>
        <v>3</v>
      </c>
    </row>
    <row r="874" spans="1:11" x14ac:dyDescent="0.25">
      <c r="A874" s="32" t="s">
        <v>846</v>
      </c>
      <c r="B874" s="31">
        <f>_xlfn.IFNA(VLOOKUP(A874,'Trend Strategy'!$A$1:$B$1000,2,FALSE),0)</f>
        <v>-14550.4</v>
      </c>
      <c r="C874" s="31">
        <f>_xlfn.IFNA(VLOOKUP(A874,'ADX Strategy'!$A$2:$B$1000,2,FALSE),0)</f>
        <v>0</v>
      </c>
      <c r="D874" s="31">
        <f>_xlfn.IFNA(VLOOKUP(A874,'TXFN0002 Strategy'!$A$2:$B$1000,2,FALSE),0)</f>
        <v>-51692.97</v>
      </c>
      <c r="E874" s="66">
        <f>_xlfn.IFNA(VLOOKUP(A874,'TripleEMA Strategy'!$A$2:$B$1000,2,FALSE),0)</f>
        <v>39250.660000000003</v>
      </c>
      <c r="F874" s="66">
        <f>_xlfn.IFNA(VLOOKUP(A874,'TXFN0001 Strategy'!$A$1:$B$1000,2,FALSE),0)</f>
        <v>0</v>
      </c>
      <c r="G874" s="40">
        <f t="shared" si="26"/>
        <v>-5398.5419999999986</v>
      </c>
      <c r="H874" s="17">
        <f>VLOOKUP($A874,級距!$A:$K,9,FALSE)</f>
        <v>3</v>
      </c>
      <c r="I874" s="17">
        <f>VLOOKUP($A874,級距!$A:$K,10,FALSE)</f>
        <v>1</v>
      </c>
      <c r="J874" s="17">
        <f>VLOOKUP($A874,級距!$A:$K,11,FALSE)</f>
        <v>2</v>
      </c>
      <c r="K874" s="17">
        <f t="shared" si="27"/>
        <v>2</v>
      </c>
    </row>
    <row r="875" spans="1:11" x14ac:dyDescent="0.25">
      <c r="A875" s="32" t="s">
        <v>847</v>
      </c>
      <c r="B875" s="31">
        <f>_xlfn.IFNA(VLOOKUP(A875,'Trend Strategy'!$A$1:$B$1000,2,FALSE),0)</f>
        <v>-145.97999999999999</v>
      </c>
      <c r="C875" s="31">
        <f>_xlfn.IFNA(VLOOKUP(A875,'ADX Strategy'!$A$2:$B$1000,2,FALSE),0)</f>
        <v>0</v>
      </c>
      <c r="D875" s="31">
        <f>_xlfn.IFNA(VLOOKUP(A875,'TXFN0002 Strategy'!$A$2:$B$1000,2,FALSE),0)</f>
        <v>0</v>
      </c>
      <c r="E875" s="66">
        <f>_xlfn.IFNA(VLOOKUP(A875,'TripleEMA Strategy'!$A$2:$B$1000,2,FALSE),0)</f>
        <v>0</v>
      </c>
      <c r="F875" s="66">
        <f>_xlfn.IFNA(VLOOKUP(A875,'TXFN0001 Strategy'!$A$1:$B$1000,2,FALSE),0)</f>
        <v>0</v>
      </c>
      <c r="G875" s="40">
        <f t="shared" si="26"/>
        <v>-29.195999999999998</v>
      </c>
      <c r="H875" s="17">
        <f>VLOOKUP($A875,級距!$A:$K,9,FALSE)</f>
        <v>5</v>
      </c>
      <c r="I875" s="17">
        <f>VLOOKUP($A875,級距!$A:$K,10,FALSE)</f>
        <v>7</v>
      </c>
      <c r="J875" s="17">
        <f>VLOOKUP($A875,級距!$A:$K,11,FALSE)</f>
        <v>3</v>
      </c>
      <c r="K875" s="17">
        <f t="shared" si="27"/>
        <v>3</v>
      </c>
    </row>
    <row r="876" spans="1:11" x14ac:dyDescent="0.25">
      <c r="A876" s="32" t="s">
        <v>848</v>
      </c>
      <c r="B876" s="31">
        <f>_xlfn.IFNA(VLOOKUP(A876,'Trend Strategy'!$A$1:$B$1000,2,FALSE),0)</f>
        <v>-50734.75</v>
      </c>
      <c r="C876" s="31">
        <f>_xlfn.IFNA(VLOOKUP(A876,'ADX Strategy'!$A$2:$B$1000,2,FALSE),0)</f>
        <v>0</v>
      </c>
      <c r="D876" s="31">
        <f>_xlfn.IFNA(VLOOKUP(A876,'TXFN0002 Strategy'!$A$2:$B$1000,2,FALSE),0)</f>
        <v>4112.76</v>
      </c>
      <c r="E876" s="66">
        <f>_xlfn.IFNA(VLOOKUP(A876,'TripleEMA Strategy'!$A$2:$B$1000,2,FALSE),0)</f>
        <v>-31968.65</v>
      </c>
      <c r="F876" s="66">
        <f>_xlfn.IFNA(VLOOKUP(A876,'TXFN0001 Strategy'!$A$1:$B$1000,2,FALSE),0)</f>
        <v>0</v>
      </c>
      <c r="G876" s="40">
        <f t="shared" si="26"/>
        <v>-15718.128000000001</v>
      </c>
      <c r="H876" s="17">
        <f>VLOOKUP($A876,級距!$A:$K,9,FALSE)</f>
        <v>5</v>
      </c>
      <c r="I876" s="17">
        <f>VLOOKUP($A876,級距!$A:$K,10,FALSE)</f>
        <v>8</v>
      </c>
      <c r="J876" s="17">
        <f>VLOOKUP($A876,級距!$A:$K,11,FALSE)</f>
        <v>3</v>
      </c>
      <c r="K876" s="17">
        <f t="shared" si="27"/>
        <v>3</v>
      </c>
    </row>
    <row r="877" spans="1:11" x14ac:dyDescent="0.25">
      <c r="A877" s="32" t="s">
        <v>849</v>
      </c>
      <c r="B877" s="31">
        <f>_xlfn.IFNA(VLOOKUP(A877,'Trend Strategy'!$A$1:$B$1000,2,FALSE),0)</f>
        <v>0</v>
      </c>
      <c r="C877" s="31">
        <f>_xlfn.IFNA(VLOOKUP(A877,'ADX Strategy'!$A$2:$B$1000,2,FALSE),0)</f>
        <v>0</v>
      </c>
      <c r="D877" s="31">
        <f>_xlfn.IFNA(VLOOKUP(A877,'TXFN0002 Strategy'!$A$2:$B$1000,2,FALSE),0)</f>
        <v>0</v>
      </c>
      <c r="E877" s="66">
        <f>_xlfn.IFNA(VLOOKUP(A877,'TripleEMA Strategy'!$A$2:$B$1000,2,FALSE),0)</f>
        <v>24992.400000000001</v>
      </c>
      <c r="F877" s="66">
        <f>_xlfn.IFNA(VLOOKUP(A877,'TXFN0001 Strategy'!$A$1:$B$1000,2,FALSE),0)</f>
        <v>-6883.8</v>
      </c>
      <c r="G877" s="40">
        <f t="shared" si="26"/>
        <v>3621.7200000000003</v>
      </c>
      <c r="H877" s="17">
        <f>VLOOKUP($A877,級距!$A:$K,9,FALSE)</f>
        <v>3</v>
      </c>
      <c r="I877" s="17">
        <f>VLOOKUP($A877,級距!$A:$K,10,FALSE)</f>
        <v>2</v>
      </c>
      <c r="J877" s="17">
        <f>VLOOKUP($A877,級距!$A:$K,11,FALSE)</f>
        <v>2</v>
      </c>
      <c r="K877" s="17">
        <f t="shared" si="27"/>
        <v>2</v>
      </c>
    </row>
    <row r="878" spans="1:11" x14ac:dyDescent="0.25">
      <c r="A878" s="32" t="s">
        <v>850</v>
      </c>
      <c r="B878" s="31">
        <f>_xlfn.IFNA(VLOOKUP(A878,'Trend Strategy'!$A$1:$B$1000,2,FALSE),0)</f>
        <v>-72073.789999999994</v>
      </c>
      <c r="C878" s="31">
        <f>_xlfn.IFNA(VLOOKUP(A878,'ADX Strategy'!$A$2:$B$1000,2,FALSE),0)</f>
        <v>-103423.39</v>
      </c>
      <c r="D878" s="31">
        <f>_xlfn.IFNA(VLOOKUP(A878,'TXFN0002 Strategy'!$A$2:$B$1000,2,FALSE),0)</f>
        <v>11548.67</v>
      </c>
      <c r="E878" s="66">
        <f>_xlfn.IFNA(VLOOKUP(A878,'TripleEMA Strategy'!$A$2:$B$1000,2,FALSE),0)</f>
        <v>23873.47</v>
      </c>
      <c r="F878" s="66">
        <f>_xlfn.IFNA(VLOOKUP(A878,'TXFN0001 Strategy'!$A$1:$B$1000,2,FALSE),0)</f>
        <v>0</v>
      </c>
      <c r="G878" s="40">
        <f t="shared" si="26"/>
        <v>-28015.007999999994</v>
      </c>
      <c r="H878" s="17">
        <f>VLOOKUP($A878,級距!$A:$K,9,FALSE)</f>
        <v>5</v>
      </c>
      <c r="I878" s="17">
        <f>VLOOKUP($A878,級距!$A:$K,10,FALSE)</f>
        <v>8</v>
      </c>
      <c r="J878" s="17">
        <f>VLOOKUP($A878,級距!$A:$K,11,FALSE)</f>
        <v>3</v>
      </c>
      <c r="K878" s="17">
        <f t="shared" si="27"/>
        <v>3</v>
      </c>
    </row>
    <row r="879" spans="1:11" x14ac:dyDescent="0.25">
      <c r="A879" s="32" t="s">
        <v>851</v>
      </c>
      <c r="B879" s="31">
        <f>_xlfn.IFNA(VLOOKUP(A879,'Trend Strategy'!$A$1:$B$1000,2,FALSE),0)</f>
        <v>70257.22</v>
      </c>
      <c r="C879" s="31">
        <f>_xlfn.IFNA(VLOOKUP(A879,'ADX Strategy'!$A$2:$B$1000,2,FALSE),0)</f>
        <v>-40846.42</v>
      </c>
      <c r="D879" s="31">
        <f>_xlfn.IFNA(VLOOKUP(A879,'TXFN0002 Strategy'!$A$2:$B$1000,2,FALSE),0)</f>
        <v>15571.39</v>
      </c>
      <c r="E879" s="66">
        <f>_xlfn.IFNA(VLOOKUP(A879,'TripleEMA Strategy'!$A$2:$B$1000,2,FALSE),0)</f>
        <v>47743.48</v>
      </c>
      <c r="F879" s="66">
        <f>_xlfn.IFNA(VLOOKUP(A879,'TXFN0001 Strategy'!$A$1:$B$1000,2,FALSE),0)</f>
        <v>0</v>
      </c>
      <c r="G879" s="40">
        <f t="shared" si="26"/>
        <v>18545.134000000002</v>
      </c>
      <c r="H879" s="17">
        <f>VLOOKUP($A879,級距!$A:$K,9,FALSE)</f>
        <v>8</v>
      </c>
      <c r="I879" s="17">
        <f>VLOOKUP($A879,級距!$A:$K,10,FALSE)</f>
        <v>5</v>
      </c>
      <c r="J879" s="17">
        <f>VLOOKUP($A879,級距!$A:$K,11,FALSE)</f>
        <v>1</v>
      </c>
      <c r="K879" s="17">
        <f t="shared" si="27"/>
        <v>1</v>
      </c>
    </row>
    <row r="880" spans="1:11" x14ac:dyDescent="0.25">
      <c r="A880" s="32" t="s">
        <v>852</v>
      </c>
      <c r="B880" s="31">
        <f>_xlfn.IFNA(VLOOKUP(A880,'Trend Strategy'!$A$1:$B$1000,2,FALSE),0)</f>
        <v>0</v>
      </c>
      <c r="C880" s="31">
        <f>_xlfn.IFNA(VLOOKUP(A880,'ADX Strategy'!$A$2:$B$1000,2,FALSE),0)</f>
        <v>0</v>
      </c>
      <c r="D880" s="31">
        <f>_xlfn.IFNA(VLOOKUP(A880,'TXFN0002 Strategy'!$A$2:$B$1000,2,FALSE),0)</f>
        <v>136847.39000000001</v>
      </c>
      <c r="E880" s="66">
        <f>_xlfn.IFNA(VLOOKUP(A880,'TripleEMA Strategy'!$A$2:$B$1000,2,FALSE),0)</f>
        <v>8821.56</v>
      </c>
      <c r="F880" s="66">
        <f>_xlfn.IFNA(VLOOKUP(A880,'TXFN0001 Strategy'!$A$1:$B$1000,2,FALSE),0)</f>
        <v>0</v>
      </c>
      <c r="G880" s="40">
        <f t="shared" si="26"/>
        <v>29133.79</v>
      </c>
      <c r="H880" s="17">
        <f>VLOOKUP($A880,級距!$A:$K,9,FALSE)</f>
        <v>6</v>
      </c>
      <c r="I880" s="17">
        <f>VLOOKUP($A880,級距!$A:$K,10,FALSE)</f>
        <v>6</v>
      </c>
      <c r="J880" s="17">
        <f>VLOOKUP($A880,級距!$A:$K,11,FALSE)</f>
        <v>1</v>
      </c>
      <c r="K880" s="17">
        <f t="shared" si="27"/>
        <v>1</v>
      </c>
    </row>
    <row r="881" spans="1:11" x14ac:dyDescent="0.25">
      <c r="A881" s="32" t="s">
        <v>853</v>
      </c>
      <c r="B881" s="31">
        <f>_xlfn.IFNA(VLOOKUP(A881,'Trend Strategy'!$A$1:$B$1000,2,FALSE),0)</f>
        <v>-1743.1</v>
      </c>
      <c r="C881" s="31">
        <f>_xlfn.IFNA(VLOOKUP(A881,'ADX Strategy'!$A$2:$B$1000,2,FALSE),0)</f>
        <v>0</v>
      </c>
      <c r="D881" s="31">
        <f>_xlfn.IFNA(VLOOKUP(A881,'TXFN0002 Strategy'!$A$2:$B$1000,2,FALSE),0)</f>
        <v>20169.259999999998</v>
      </c>
      <c r="E881" s="66">
        <f>_xlfn.IFNA(VLOOKUP(A881,'TripleEMA Strategy'!$A$2:$B$1000,2,FALSE),0)</f>
        <v>9263.4699999999993</v>
      </c>
      <c r="F881" s="66">
        <f>_xlfn.IFNA(VLOOKUP(A881,'TXFN0001 Strategy'!$A$1:$B$1000,2,FALSE),0)</f>
        <v>36707.15</v>
      </c>
      <c r="G881" s="40">
        <f t="shared" si="26"/>
        <v>12879.356</v>
      </c>
      <c r="H881" s="17">
        <f>VLOOKUP($A881,級距!$A:$K,9,FALSE)</f>
        <v>3</v>
      </c>
      <c r="I881" s="17">
        <f>VLOOKUP($A881,級距!$A:$K,10,FALSE)</f>
        <v>7</v>
      </c>
      <c r="J881" s="17">
        <f>VLOOKUP($A881,級距!$A:$K,11,FALSE)</f>
        <v>3</v>
      </c>
      <c r="K881" s="17">
        <f t="shared" si="27"/>
        <v>3</v>
      </c>
    </row>
    <row r="882" spans="1:11" x14ac:dyDescent="0.25">
      <c r="A882" s="32" t="s">
        <v>854</v>
      </c>
      <c r="B882" s="31">
        <f>_xlfn.IFNA(VLOOKUP(A882,'Trend Strategy'!$A$1:$B$1000,2,FALSE),0)</f>
        <v>38259.199999999997</v>
      </c>
      <c r="C882" s="31">
        <f>_xlfn.IFNA(VLOOKUP(A882,'ADX Strategy'!$A$2:$B$1000,2,FALSE),0)</f>
        <v>0</v>
      </c>
      <c r="D882" s="31">
        <f>_xlfn.IFNA(VLOOKUP(A882,'TXFN0002 Strategy'!$A$2:$B$1000,2,FALSE),0)</f>
        <v>-21235.1</v>
      </c>
      <c r="E882" s="66">
        <f>_xlfn.IFNA(VLOOKUP(A882,'TripleEMA Strategy'!$A$2:$B$1000,2,FALSE),0)</f>
        <v>21495.98</v>
      </c>
      <c r="F882" s="66">
        <f>_xlfn.IFNA(VLOOKUP(A882,'TXFN0001 Strategy'!$A$1:$B$1000,2,FALSE),0)</f>
        <v>0</v>
      </c>
      <c r="G882" s="40">
        <f t="shared" si="26"/>
        <v>7704.0160000000005</v>
      </c>
      <c r="H882" s="17">
        <f>VLOOKUP($A882,級距!$A:$K,9,FALSE)</f>
        <v>2</v>
      </c>
      <c r="I882" s="17">
        <f>VLOOKUP($A882,級距!$A:$K,10,FALSE)</f>
        <v>3</v>
      </c>
      <c r="J882" s="17">
        <f>VLOOKUP($A882,級距!$A:$K,11,FALSE)</f>
        <v>2</v>
      </c>
      <c r="K882" s="17">
        <f t="shared" si="27"/>
        <v>2</v>
      </c>
    </row>
    <row r="883" spans="1:11" x14ac:dyDescent="0.25">
      <c r="A883" s="32" t="s">
        <v>855</v>
      </c>
      <c r="B883" s="31">
        <f>_xlfn.IFNA(VLOOKUP(A883,'Trend Strategy'!$A$1:$B$1000,2,FALSE),0)</f>
        <v>-60919.1</v>
      </c>
      <c r="C883" s="31">
        <f>_xlfn.IFNA(VLOOKUP(A883,'ADX Strategy'!$A$2:$B$1000,2,FALSE),0)</f>
        <v>146405.04999999999</v>
      </c>
      <c r="D883" s="31">
        <f>_xlfn.IFNA(VLOOKUP(A883,'TXFN0002 Strategy'!$A$2:$B$1000,2,FALSE),0)</f>
        <v>-94894.080000000002</v>
      </c>
      <c r="E883" s="66">
        <f>_xlfn.IFNA(VLOOKUP(A883,'TripleEMA Strategy'!$A$2:$B$1000,2,FALSE),0)</f>
        <v>196826.52</v>
      </c>
      <c r="F883" s="66">
        <f>_xlfn.IFNA(VLOOKUP(A883,'TXFN0001 Strategy'!$A$1:$B$1000,2,FALSE),0)</f>
        <v>0</v>
      </c>
      <c r="G883" s="40">
        <f t="shared" si="26"/>
        <v>37483.677999999993</v>
      </c>
      <c r="H883" s="17">
        <f>VLOOKUP($A883,級距!$A:$K,9,FALSE)</f>
        <v>7</v>
      </c>
      <c r="I883" s="17">
        <f>VLOOKUP($A883,級距!$A:$K,10,FALSE)</f>
        <v>7</v>
      </c>
      <c r="J883" s="17">
        <f>VLOOKUP($A883,級距!$A:$K,11,FALSE)</f>
        <v>4</v>
      </c>
      <c r="K883" s="17">
        <f t="shared" si="27"/>
        <v>4</v>
      </c>
    </row>
    <row r="884" spans="1:11" x14ac:dyDescent="0.25">
      <c r="A884" s="32" t="s">
        <v>856</v>
      </c>
      <c r="B884" s="31">
        <f>_xlfn.IFNA(VLOOKUP(A884,'Trend Strategy'!$A$1:$B$1000,2,FALSE),0)</f>
        <v>0</v>
      </c>
      <c r="C884" s="31">
        <f>_xlfn.IFNA(VLOOKUP(A884,'ADX Strategy'!$A$2:$B$1000,2,FALSE),0)</f>
        <v>0</v>
      </c>
      <c r="D884" s="31">
        <f>_xlfn.IFNA(VLOOKUP(A884,'TXFN0002 Strategy'!$A$2:$B$1000,2,FALSE),0)</f>
        <v>-94929.36</v>
      </c>
      <c r="E884" s="66">
        <f>_xlfn.IFNA(VLOOKUP(A884,'TripleEMA Strategy'!$A$2:$B$1000,2,FALSE),0)</f>
        <v>73138.009999999995</v>
      </c>
      <c r="F884" s="66">
        <f>_xlfn.IFNA(VLOOKUP(A884,'TXFN0001 Strategy'!$A$1:$B$1000,2,FALSE),0)</f>
        <v>0</v>
      </c>
      <c r="G884" s="40">
        <f t="shared" si="26"/>
        <v>-4358.2700000000013</v>
      </c>
      <c r="H884" s="17">
        <f>VLOOKUP($A884,級距!$A:$K,9,FALSE)</f>
        <v>6</v>
      </c>
      <c r="I884" s="17">
        <f>VLOOKUP($A884,級距!$A:$K,10,FALSE)</f>
        <v>4</v>
      </c>
      <c r="J884" s="17">
        <f>VLOOKUP($A884,級距!$A:$K,11,FALSE)</f>
        <v>1</v>
      </c>
      <c r="K884" s="17">
        <f t="shared" si="27"/>
        <v>1</v>
      </c>
    </row>
    <row r="885" spans="1:11" x14ac:dyDescent="0.25">
      <c r="A885" s="32" t="s">
        <v>857</v>
      </c>
      <c r="B885" s="31">
        <f>_xlfn.IFNA(VLOOKUP(A885,'Trend Strategy'!$A$1:$B$1000,2,FALSE),0)</f>
        <v>2649.54</v>
      </c>
      <c r="C885" s="31">
        <f>_xlfn.IFNA(VLOOKUP(A885,'ADX Strategy'!$A$2:$B$1000,2,FALSE),0)</f>
        <v>0</v>
      </c>
      <c r="D885" s="31">
        <f>_xlfn.IFNA(VLOOKUP(A885,'TXFN0002 Strategy'!$A$2:$B$1000,2,FALSE),0)</f>
        <v>4129.2700000000004</v>
      </c>
      <c r="E885" s="66">
        <f>_xlfn.IFNA(VLOOKUP(A885,'TripleEMA Strategy'!$A$2:$B$1000,2,FALSE),0)</f>
        <v>0</v>
      </c>
      <c r="F885" s="66">
        <f>_xlfn.IFNA(VLOOKUP(A885,'TXFN0001 Strategy'!$A$1:$B$1000,2,FALSE),0)</f>
        <v>0</v>
      </c>
      <c r="G885" s="40">
        <f t="shared" si="26"/>
        <v>1355.7620000000002</v>
      </c>
      <c r="H885" s="17">
        <f>VLOOKUP($A885,級距!$A:$K,9,FALSE)</f>
        <v>8</v>
      </c>
      <c r="I885" s="17">
        <f>VLOOKUP($A885,級距!$A:$K,10,FALSE)</f>
        <v>6</v>
      </c>
      <c r="J885" s="17">
        <f>VLOOKUP($A885,級距!$A:$K,11,FALSE)</f>
        <v>1</v>
      </c>
      <c r="K885" s="17">
        <f t="shared" si="27"/>
        <v>1</v>
      </c>
    </row>
    <row r="886" spans="1:11" x14ac:dyDescent="0.25">
      <c r="A886" s="32" t="s">
        <v>858</v>
      </c>
      <c r="B886" s="31">
        <f>_xlfn.IFNA(VLOOKUP(A886,'Trend Strategy'!$A$1:$B$1000,2,FALSE),0)</f>
        <v>75373.81</v>
      </c>
      <c r="C886" s="31">
        <f>_xlfn.IFNA(VLOOKUP(A886,'ADX Strategy'!$A$2:$B$1000,2,FALSE),0)</f>
        <v>2239.1</v>
      </c>
      <c r="D886" s="31">
        <f>_xlfn.IFNA(VLOOKUP(A886,'TXFN0002 Strategy'!$A$2:$B$1000,2,FALSE),0)</f>
        <v>55313.17</v>
      </c>
      <c r="E886" s="66">
        <f>_xlfn.IFNA(VLOOKUP(A886,'TripleEMA Strategy'!$A$2:$B$1000,2,FALSE),0)</f>
        <v>-50759.81</v>
      </c>
      <c r="F886" s="66">
        <f>_xlfn.IFNA(VLOOKUP(A886,'TXFN0001 Strategy'!$A$1:$B$1000,2,FALSE),0)</f>
        <v>76972.56</v>
      </c>
      <c r="G886" s="40">
        <f t="shared" si="26"/>
        <v>31827.766000000003</v>
      </c>
      <c r="H886" s="17">
        <f>VLOOKUP($A886,級距!$A:$K,9,FALSE)</f>
        <v>7</v>
      </c>
      <c r="I886" s="17">
        <f>VLOOKUP($A886,級距!$A:$K,10,FALSE)</f>
        <v>7</v>
      </c>
      <c r="J886" s="17">
        <f>VLOOKUP($A886,級距!$A:$K,11,FALSE)</f>
        <v>4</v>
      </c>
      <c r="K886" s="17">
        <f t="shared" si="27"/>
        <v>4</v>
      </c>
    </row>
    <row r="887" spans="1:11" x14ac:dyDescent="0.25">
      <c r="A887" s="32" t="s">
        <v>859</v>
      </c>
      <c r="B887" s="31">
        <f>_xlfn.IFNA(VLOOKUP(A887,'Trend Strategy'!$A$1:$B$1000,2,FALSE),0)</f>
        <v>0</v>
      </c>
      <c r="C887" s="31">
        <f>_xlfn.IFNA(VLOOKUP(A887,'ADX Strategy'!$A$2:$B$1000,2,FALSE),0)</f>
        <v>2829.82</v>
      </c>
      <c r="D887" s="31">
        <f>_xlfn.IFNA(VLOOKUP(A887,'TXFN0002 Strategy'!$A$2:$B$1000,2,FALSE),0)</f>
        <v>58109.33</v>
      </c>
      <c r="E887" s="66">
        <f>_xlfn.IFNA(VLOOKUP(A887,'TripleEMA Strategy'!$A$2:$B$1000,2,FALSE),0)</f>
        <v>31023.41</v>
      </c>
      <c r="F887" s="66">
        <f>_xlfn.IFNA(VLOOKUP(A887,'TXFN0001 Strategy'!$A$1:$B$1000,2,FALSE),0)</f>
        <v>92448.639999999999</v>
      </c>
      <c r="G887" s="40">
        <f t="shared" si="26"/>
        <v>36882.240000000005</v>
      </c>
      <c r="H887" s="17">
        <f>VLOOKUP($A887,級距!$A:$K,9,FALSE)</f>
        <v>7</v>
      </c>
      <c r="I887" s="17">
        <f>VLOOKUP($A887,級距!$A:$K,10,FALSE)</f>
        <v>9</v>
      </c>
      <c r="J887" s="17">
        <f>VLOOKUP($A887,級距!$A:$K,11,FALSE)</f>
        <v>4</v>
      </c>
      <c r="K887" s="17">
        <f t="shared" si="27"/>
        <v>4</v>
      </c>
    </row>
    <row r="888" spans="1:11" x14ac:dyDescent="0.25">
      <c r="A888" s="32" t="s">
        <v>860</v>
      </c>
      <c r="B888" s="31">
        <f>_xlfn.IFNA(VLOOKUP(A888,'Trend Strategy'!$A$1:$B$1000,2,FALSE),0)</f>
        <v>0</v>
      </c>
      <c r="C888" s="31">
        <f>_xlfn.IFNA(VLOOKUP(A888,'ADX Strategy'!$A$2:$B$1000,2,FALSE),0)</f>
        <v>-13979.98</v>
      </c>
      <c r="D888" s="31">
        <f>_xlfn.IFNA(VLOOKUP(A888,'TXFN0002 Strategy'!$A$2:$B$1000,2,FALSE),0)</f>
        <v>-5319.98</v>
      </c>
      <c r="E888" s="66">
        <f>_xlfn.IFNA(VLOOKUP(A888,'TripleEMA Strategy'!$A$2:$B$1000,2,FALSE),0)</f>
        <v>-39964.85</v>
      </c>
      <c r="F888" s="66">
        <f>_xlfn.IFNA(VLOOKUP(A888,'TXFN0001 Strategy'!$A$1:$B$1000,2,FALSE),0)</f>
        <v>0</v>
      </c>
      <c r="G888" s="40">
        <f t="shared" si="26"/>
        <v>-11852.962</v>
      </c>
      <c r="H888" s="17">
        <f>VLOOKUP($A888,級距!$A:$K,9,FALSE)</f>
        <v>2</v>
      </c>
      <c r="I888" s="17">
        <f>VLOOKUP($A888,級距!$A:$K,10,FALSE)</f>
        <v>7</v>
      </c>
      <c r="J888" s="17">
        <f>VLOOKUP($A888,級距!$A:$K,11,FALSE)</f>
        <v>3</v>
      </c>
      <c r="K888" s="17">
        <f t="shared" si="27"/>
        <v>3</v>
      </c>
    </row>
    <row r="889" spans="1:11" x14ac:dyDescent="0.25">
      <c r="A889" s="32" t="s">
        <v>861</v>
      </c>
      <c r="B889" s="31">
        <f>_xlfn.IFNA(VLOOKUP(A889,'Trend Strategy'!$A$1:$B$1000,2,FALSE),0)</f>
        <v>3768.86</v>
      </c>
      <c r="C889" s="31">
        <f>_xlfn.IFNA(VLOOKUP(A889,'ADX Strategy'!$A$2:$B$1000,2,FALSE),0)</f>
        <v>-18776.09</v>
      </c>
      <c r="D889" s="31">
        <f>_xlfn.IFNA(VLOOKUP(A889,'TXFN0002 Strategy'!$A$2:$B$1000,2,FALSE),0)</f>
        <v>-3085.99</v>
      </c>
      <c r="E889" s="66">
        <f>_xlfn.IFNA(VLOOKUP(A889,'TripleEMA Strategy'!$A$2:$B$1000,2,FALSE),0)</f>
        <v>-53150.3</v>
      </c>
      <c r="F889" s="66">
        <f>_xlfn.IFNA(VLOOKUP(A889,'TXFN0001 Strategy'!$A$1:$B$1000,2,FALSE),0)</f>
        <v>0</v>
      </c>
      <c r="G889" s="40">
        <f t="shared" si="26"/>
        <v>-14248.704000000002</v>
      </c>
      <c r="H889" s="17">
        <f>VLOOKUP($A889,級距!$A:$K,9,FALSE)</f>
        <v>2</v>
      </c>
      <c r="I889" s="17">
        <f>VLOOKUP($A889,級距!$A:$K,10,FALSE)</f>
        <v>1</v>
      </c>
      <c r="J889" s="17">
        <f>VLOOKUP($A889,級距!$A:$K,11,FALSE)</f>
        <v>2</v>
      </c>
      <c r="K889" s="17">
        <f t="shared" si="27"/>
        <v>2</v>
      </c>
    </row>
    <row r="890" spans="1:11" x14ac:dyDescent="0.25">
      <c r="A890" s="32" t="s">
        <v>862</v>
      </c>
      <c r="B890" s="31">
        <f>_xlfn.IFNA(VLOOKUP(A890,'Trend Strategy'!$A$1:$B$1000,2,FALSE),0)</f>
        <v>0</v>
      </c>
      <c r="C890" s="31">
        <f>_xlfn.IFNA(VLOOKUP(A890,'ADX Strategy'!$A$2:$B$1000,2,FALSE),0)</f>
        <v>4018.87</v>
      </c>
      <c r="D890" s="31">
        <f>_xlfn.IFNA(VLOOKUP(A890,'TXFN0002 Strategy'!$A$2:$B$1000,2,FALSE),0)</f>
        <v>0</v>
      </c>
      <c r="E890" s="66">
        <f>_xlfn.IFNA(VLOOKUP(A890,'TripleEMA Strategy'!$A$2:$B$1000,2,FALSE),0)</f>
        <v>0</v>
      </c>
      <c r="F890" s="66">
        <f>_xlfn.IFNA(VLOOKUP(A890,'TXFN0001 Strategy'!$A$1:$B$1000,2,FALSE),0)</f>
        <v>60855.48</v>
      </c>
      <c r="G890" s="40">
        <f t="shared" si="26"/>
        <v>12974.87</v>
      </c>
      <c r="H890" s="17">
        <f>VLOOKUP($A890,級距!$A:$K,9,FALSE)</f>
        <v>4</v>
      </c>
      <c r="I890" s="17">
        <f>VLOOKUP($A890,級距!$A:$K,10,FALSE)</f>
        <v>8</v>
      </c>
      <c r="J890" s="17">
        <f>VLOOKUP($A890,級距!$A:$K,11,FALSE)</f>
        <v>3</v>
      </c>
      <c r="K890" s="17">
        <f t="shared" si="27"/>
        <v>3</v>
      </c>
    </row>
    <row r="891" spans="1:11" x14ac:dyDescent="0.25">
      <c r="A891" s="32" t="s">
        <v>863</v>
      </c>
      <c r="B891" s="31">
        <f>_xlfn.IFNA(VLOOKUP(A891,'Trend Strategy'!$A$1:$B$1000,2,FALSE),0)</f>
        <v>0</v>
      </c>
      <c r="C891" s="31">
        <f>_xlfn.IFNA(VLOOKUP(A891,'ADX Strategy'!$A$2:$B$1000,2,FALSE),0)</f>
        <v>0</v>
      </c>
      <c r="D891" s="31">
        <f>_xlfn.IFNA(VLOOKUP(A891,'TXFN0002 Strategy'!$A$2:$B$1000,2,FALSE),0)</f>
        <v>0</v>
      </c>
      <c r="E891" s="66">
        <f>_xlfn.IFNA(VLOOKUP(A891,'TripleEMA Strategy'!$A$2:$B$1000,2,FALSE),0)</f>
        <v>72276.55</v>
      </c>
      <c r="F891" s="66">
        <f>_xlfn.IFNA(VLOOKUP(A891,'TXFN0001 Strategy'!$A$1:$B$1000,2,FALSE),0)</f>
        <v>0</v>
      </c>
      <c r="G891" s="40">
        <f t="shared" si="26"/>
        <v>14455.310000000001</v>
      </c>
      <c r="H891" s="17">
        <f>VLOOKUP($A891,級距!$A:$K,9,FALSE)</f>
        <v>4</v>
      </c>
      <c r="I891" s="17">
        <f>VLOOKUP($A891,級距!$A:$K,10,FALSE)</f>
        <v>9</v>
      </c>
      <c r="J891" s="17">
        <f>VLOOKUP($A891,級距!$A:$K,11,FALSE)</f>
        <v>3</v>
      </c>
      <c r="K891" s="17">
        <f t="shared" si="27"/>
        <v>3</v>
      </c>
    </row>
    <row r="892" spans="1:11" x14ac:dyDescent="0.25">
      <c r="A892" s="32" t="s">
        <v>864</v>
      </c>
      <c r="B892" s="31">
        <f>_xlfn.IFNA(VLOOKUP(A892,'Trend Strategy'!$A$1:$B$1000,2,FALSE),0)</f>
        <v>0</v>
      </c>
      <c r="C892" s="31">
        <f>_xlfn.IFNA(VLOOKUP(A892,'ADX Strategy'!$A$2:$B$1000,2,FALSE),0)</f>
        <v>22054.44</v>
      </c>
      <c r="D892" s="31">
        <f>_xlfn.IFNA(VLOOKUP(A892,'TXFN0002 Strategy'!$A$2:$B$1000,2,FALSE),0)</f>
        <v>0</v>
      </c>
      <c r="E892" s="66">
        <f>_xlfn.IFNA(VLOOKUP(A892,'TripleEMA Strategy'!$A$2:$B$1000,2,FALSE),0)</f>
        <v>-10946.06</v>
      </c>
      <c r="F892" s="66">
        <f>_xlfn.IFNA(VLOOKUP(A892,'TXFN0001 Strategy'!$A$1:$B$1000,2,FALSE),0)</f>
        <v>0</v>
      </c>
      <c r="G892" s="40">
        <f t="shared" si="26"/>
        <v>2221.6759999999999</v>
      </c>
      <c r="H892" s="17">
        <f>VLOOKUP($A892,級距!$A:$K,9,FALSE)</f>
        <v>5</v>
      </c>
      <c r="I892" s="17">
        <f>VLOOKUP($A892,級距!$A:$K,10,FALSE)</f>
        <v>6</v>
      </c>
      <c r="J892" s="17">
        <f>VLOOKUP($A892,級距!$A:$K,11,FALSE)</f>
        <v>2</v>
      </c>
      <c r="K892" s="17">
        <f t="shared" si="27"/>
        <v>2</v>
      </c>
    </row>
    <row r="893" spans="1:11" x14ac:dyDescent="0.25">
      <c r="A893" s="32" t="s">
        <v>865</v>
      </c>
      <c r="B893" s="31">
        <f>_xlfn.IFNA(VLOOKUP(A893,'Trend Strategy'!$A$1:$B$1000,2,FALSE),0)</f>
        <v>-17025.95</v>
      </c>
      <c r="C893" s="31">
        <f>_xlfn.IFNA(VLOOKUP(A893,'ADX Strategy'!$A$2:$B$1000,2,FALSE),0)</f>
        <v>0</v>
      </c>
      <c r="D893" s="31">
        <f>_xlfn.IFNA(VLOOKUP(A893,'TXFN0002 Strategy'!$A$2:$B$1000,2,FALSE),0)</f>
        <v>6742.82</v>
      </c>
      <c r="E893" s="66">
        <f>_xlfn.IFNA(VLOOKUP(A893,'TripleEMA Strategy'!$A$2:$B$1000,2,FALSE),0)</f>
        <v>-30775.94</v>
      </c>
      <c r="F893" s="66">
        <f>_xlfn.IFNA(VLOOKUP(A893,'TXFN0001 Strategy'!$A$1:$B$1000,2,FALSE),0)</f>
        <v>-43431.62</v>
      </c>
      <c r="G893" s="40">
        <f t="shared" si="26"/>
        <v>-16898.137999999999</v>
      </c>
      <c r="H893" s="17">
        <f>VLOOKUP($A893,級距!$A:$K,9,FALSE)</f>
        <v>2</v>
      </c>
      <c r="I893" s="17">
        <f>VLOOKUP($A893,級距!$A:$K,10,FALSE)</f>
        <v>4</v>
      </c>
      <c r="J893" s="17">
        <f>VLOOKUP($A893,級距!$A:$K,11,FALSE)</f>
        <v>2</v>
      </c>
      <c r="K893" s="17">
        <f t="shared" si="27"/>
        <v>2</v>
      </c>
    </row>
    <row r="894" spans="1:11" x14ac:dyDescent="0.25">
      <c r="A894" s="32" t="s">
        <v>866</v>
      </c>
      <c r="B894" s="31">
        <f>_xlfn.IFNA(VLOOKUP(A894,'Trend Strategy'!$A$1:$B$1000,2,FALSE),0)</f>
        <v>311.8</v>
      </c>
      <c r="C894" s="31">
        <f>_xlfn.IFNA(VLOOKUP(A894,'ADX Strategy'!$A$2:$B$1000,2,FALSE),0)</f>
        <v>41061.86</v>
      </c>
      <c r="D894" s="31">
        <f>_xlfn.IFNA(VLOOKUP(A894,'TXFN0002 Strategy'!$A$2:$B$1000,2,FALSE),0)</f>
        <v>-21257.4</v>
      </c>
      <c r="E894" s="66">
        <f>_xlfn.IFNA(VLOOKUP(A894,'TripleEMA Strategy'!$A$2:$B$1000,2,FALSE),0)</f>
        <v>-112284.05</v>
      </c>
      <c r="F894" s="66">
        <f>_xlfn.IFNA(VLOOKUP(A894,'TXFN0001 Strategy'!$A$1:$B$1000,2,FALSE),0)</f>
        <v>-58710.62</v>
      </c>
      <c r="G894" s="40">
        <f t="shared" si="26"/>
        <v>-30175.682000000001</v>
      </c>
      <c r="H894" s="17">
        <f>VLOOKUP($A894,級距!$A:$K,9,FALSE)</f>
        <v>6</v>
      </c>
      <c r="I894" s="17">
        <f>VLOOKUP($A894,級距!$A:$K,10,FALSE)</f>
        <v>3</v>
      </c>
      <c r="J894" s="17">
        <f>VLOOKUP($A894,級距!$A:$K,11,FALSE)</f>
        <v>1</v>
      </c>
      <c r="K894" s="17">
        <f t="shared" si="27"/>
        <v>1</v>
      </c>
    </row>
    <row r="895" spans="1:11" x14ac:dyDescent="0.25">
      <c r="A895" s="32" t="s">
        <v>867</v>
      </c>
      <c r="B895" s="31">
        <f>_xlfn.IFNA(VLOOKUP(A895,'Trend Strategy'!$A$1:$B$1000,2,FALSE),0)</f>
        <v>-6644.1</v>
      </c>
      <c r="C895" s="31">
        <f>_xlfn.IFNA(VLOOKUP(A895,'ADX Strategy'!$A$2:$B$1000,2,FALSE),0)</f>
        <v>0</v>
      </c>
      <c r="D895" s="31">
        <f>_xlfn.IFNA(VLOOKUP(A895,'TXFN0002 Strategy'!$A$2:$B$1000,2,FALSE),0)</f>
        <v>0</v>
      </c>
      <c r="E895" s="66">
        <f>_xlfn.IFNA(VLOOKUP(A895,'TripleEMA Strategy'!$A$2:$B$1000,2,FALSE),0)</f>
        <v>-8583.94</v>
      </c>
      <c r="F895" s="66">
        <f>_xlfn.IFNA(VLOOKUP(A895,'TXFN0001 Strategy'!$A$1:$B$1000,2,FALSE),0)</f>
        <v>0</v>
      </c>
      <c r="G895" s="40">
        <f t="shared" si="26"/>
        <v>-3045.6080000000002</v>
      </c>
      <c r="H895" s="17">
        <f>VLOOKUP($A895,級距!$A:$K,9,FALSE)</f>
        <v>1</v>
      </c>
      <c r="I895" s="17">
        <f>VLOOKUP($A895,級距!$A:$K,10,FALSE)</f>
        <v>4</v>
      </c>
      <c r="J895" s="17">
        <f>VLOOKUP($A895,級距!$A:$K,11,FALSE)</f>
        <v>2</v>
      </c>
      <c r="K895" s="17">
        <f t="shared" si="27"/>
        <v>2</v>
      </c>
    </row>
    <row r="896" spans="1:11" x14ac:dyDescent="0.25">
      <c r="A896" s="32" t="s">
        <v>868</v>
      </c>
      <c r="B896" s="31">
        <f>_xlfn.IFNA(VLOOKUP(A896,'Trend Strategy'!$A$1:$B$1000,2,FALSE),0)</f>
        <v>31180.29</v>
      </c>
      <c r="C896" s="31">
        <f>_xlfn.IFNA(VLOOKUP(A896,'ADX Strategy'!$A$2:$B$1000,2,FALSE),0)</f>
        <v>67897.240000000005</v>
      </c>
      <c r="D896" s="31">
        <f>_xlfn.IFNA(VLOOKUP(A896,'TXFN0002 Strategy'!$A$2:$B$1000,2,FALSE),0)</f>
        <v>0</v>
      </c>
      <c r="E896" s="66">
        <f>_xlfn.IFNA(VLOOKUP(A896,'TripleEMA Strategy'!$A$2:$B$1000,2,FALSE),0)</f>
        <v>36438.14</v>
      </c>
      <c r="F896" s="66">
        <f>_xlfn.IFNA(VLOOKUP(A896,'TXFN0001 Strategy'!$A$1:$B$1000,2,FALSE),0)</f>
        <v>44676.84</v>
      </c>
      <c r="G896" s="40">
        <f t="shared" si="26"/>
        <v>36038.501999999993</v>
      </c>
      <c r="H896" s="17">
        <f>VLOOKUP($A896,級距!$A:$K,9,FALSE)</f>
        <v>2</v>
      </c>
      <c r="I896" s="17">
        <f>VLOOKUP($A896,級距!$A:$K,10,FALSE)</f>
        <v>9</v>
      </c>
      <c r="J896" s="17">
        <f>VLOOKUP($A896,級距!$A:$K,11,FALSE)</f>
        <v>3</v>
      </c>
      <c r="K896" s="17">
        <f t="shared" si="27"/>
        <v>3</v>
      </c>
    </row>
    <row r="897" spans="1:11" x14ac:dyDescent="0.25">
      <c r="A897" s="32" t="s">
        <v>869</v>
      </c>
      <c r="B897" s="31">
        <f>_xlfn.IFNA(VLOOKUP(A897,'Trend Strategy'!$A$1:$B$1000,2,FALSE),0)</f>
        <v>0</v>
      </c>
      <c r="C897" s="31">
        <f>_xlfn.IFNA(VLOOKUP(A897,'ADX Strategy'!$A$2:$B$1000,2,FALSE),0)</f>
        <v>11257.9</v>
      </c>
      <c r="D897" s="31">
        <f>_xlfn.IFNA(VLOOKUP(A897,'TXFN0002 Strategy'!$A$2:$B$1000,2,FALSE),0)</f>
        <v>0</v>
      </c>
      <c r="E897" s="66">
        <f>_xlfn.IFNA(VLOOKUP(A897,'TripleEMA Strategy'!$A$2:$B$1000,2,FALSE),0)</f>
        <v>-15737.14</v>
      </c>
      <c r="F897" s="66">
        <f>_xlfn.IFNA(VLOOKUP(A897,'TXFN0001 Strategy'!$A$1:$B$1000,2,FALSE),0)</f>
        <v>-43385.919999999998</v>
      </c>
      <c r="G897" s="40">
        <f t="shared" si="26"/>
        <v>-9573.0319999999992</v>
      </c>
      <c r="H897" s="17">
        <f>VLOOKUP($A897,級距!$A:$K,9,FALSE)</f>
        <v>3</v>
      </c>
      <c r="I897" s="17">
        <f>VLOOKUP($A897,級距!$A:$K,10,FALSE)</f>
        <v>2</v>
      </c>
      <c r="J897" s="17">
        <f>VLOOKUP($A897,級距!$A:$K,11,FALSE)</f>
        <v>2</v>
      </c>
      <c r="K897" s="17">
        <f t="shared" si="27"/>
        <v>2</v>
      </c>
    </row>
    <row r="898" spans="1:11" x14ac:dyDescent="0.25">
      <c r="A898" s="32" t="s">
        <v>870</v>
      </c>
      <c r="B898" s="31">
        <f>_xlfn.IFNA(VLOOKUP(A898,'Trend Strategy'!$A$1:$B$1000,2,FALSE),0)</f>
        <v>-28998.21</v>
      </c>
      <c r="C898" s="31">
        <f>_xlfn.IFNA(VLOOKUP(A898,'ADX Strategy'!$A$2:$B$1000,2,FALSE),0)</f>
        <v>2251.7800000000002</v>
      </c>
      <c r="D898" s="31">
        <f>_xlfn.IFNA(VLOOKUP(A898,'TXFN0002 Strategy'!$A$2:$B$1000,2,FALSE),0)</f>
        <v>0</v>
      </c>
      <c r="E898" s="66">
        <f>_xlfn.IFNA(VLOOKUP(A898,'TripleEMA Strategy'!$A$2:$B$1000,2,FALSE),0)</f>
        <v>0</v>
      </c>
      <c r="F898" s="66">
        <f>_xlfn.IFNA(VLOOKUP(A898,'TXFN0001 Strategy'!$A$1:$B$1000,2,FALSE),0)</f>
        <v>-43398.02</v>
      </c>
      <c r="G898" s="40">
        <f t="shared" si="26"/>
        <v>-14028.89</v>
      </c>
      <c r="H898" s="17">
        <f>VLOOKUP($A898,級距!$A:$K,9,FALSE)</f>
        <v>3</v>
      </c>
      <c r="I898" s="17">
        <f>VLOOKUP($A898,級距!$A:$K,10,FALSE)</f>
        <v>4</v>
      </c>
      <c r="J898" s="17">
        <f>VLOOKUP($A898,級距!$A:$K,11,FALSE)</f>
        <v>2</v>
      </c>
      <c r="K898" s="17">
        <f t="shared" si="27"/>
        <v>2</v>
      </c>
    </row>
    <row r="899" spans="1:11" x14ac:dyDescent="0.25">
      <c r="A899" s="32" t="s">
        <v>871</v>
      </c>
      <c r="B899" s="31">
        <f>_xlfn.IFNA(VLOOKUP(A899,'Trend Strategy'!$A$1:$B$1000,2,FALSE),0)</f>
        <v>51298.66</v>
      </c>
      <c r="C899" s="31">
        <f>_xlfn.IFNA(VLOOKUP(A899,'ADX Strategy'!$A$2:$B$1000,2,FALSE),0)</f>
        <v>26269.78</v>
      </c>
      <c r="D899" s="31">
        <f>_xlfn.IFNA(VLOOKUP(A899,'TXFN0002 Strategy'!$A$2:$B$1000,2,FALSE),0)</f>
        <v>0</v>
      </c>
      <c r="E899" s="66">
        <f>_xlfn.IFNA(VLOOKUP(A899,'TripleEMA Strategy'!$A$2:$B$1000,2,FALSE),0)</f>
        <v>-21726.77</v>
      </c>
      <c r="F899" s="66">
        <f>_xlfn.IFNA(VLOOKUP(A899,'TXFN0001 Strategy'!$A$1:$B$1000,2,FALSE),0)</f>
        <v>-4883.17</v>
      </c>
      <c r="G899" s="40">
        <f t="shared" si="26"/>
        <v>10191.700000000001</v>
      </c>
      <c r="H899" s="17">
        <f>VLOOKUP($A899,級距!$A:$K,9,FALSE)</f>
        <v>2</v>
      </c>
      <c r="I899" s="17">
        <f>VLOOKUP($A899,級距!$A:$K,10,FALSE)</f>
        <v>8</v>
      </c>
      <c r="J899" s="17">
        <f>VLOOKUP($A899,級距!$A:$K,11,FALSE)</f>
        <v>3</v>
      </c>
      <c r="K899" s="17">
        <f t="shared" si="27"/>
        <v>3</v>
      </c>
    </row>
    <row r="900" spans="1:11" x14ac:dyDescent="0.25">
      <c r="A900" s="32" t="s">
        <v>872</v>
      </c>
      <c r="B900" s="31">
        <f>_xlfn.IFNA(VLOOKUP(A900,'Trend Strategy'!$A$1:$B$1000,2,FALSE),0)</f>
        <v>43285.02</v>
      </c>
      <c r="C900" s="31">
        <f>_xlfn.IFNA(VLOOKUP(A900,'ADX Strategy'!$A$2:$B$1000,2,FALSE),0)</f>
        <v>48468.12</v>
      </c>
      <c r="D900" s="31">
        <f>_xlfn.IFNA(VLOOKUP(A900,'TXFN0002 Strategy'!$A$2:$B$1000,2,FALSE),0)</f>
        <v>45996.32</v>
      </c>
      <c r="E900" s="66">
        <f>_xlfn.IFNA(VLOOKUP(A900,'TripleEMA Strategy'!$A$2:$B$1000,2,FALSE),0)</f>
        <v>78197.16</v>
      </c>
      <c r="F900" s="66">
        <f>_xlfn.IFNA(VLOOKUP(A900,'TXFN0001 Strategy'!$A$1:$B$1000,2,FALSE),0)</f>
        <v>0</v>
      </c>
      <c r="G900" s="40">
        <f t="shared" ref="G900:G963" si="28">AVERAGE(B900:F900)</f>
        <v>43189.324000000001</v>
      </c>
      <c r="H900" s="17">
        <f>VLOOKUP($A900,級距!$A:$K,9,FALSE)</f>
        <v>2</v>
      </c>
      <c r="I900" s="17">
        <f>VLOOKUP($A900,級距!$A:$K,10,FALSE)</f>
        <v>9</v>
      </c>
      <c r="J900" s="17">
        <f>VLOOKUP($A900,級距!$A:$K,11,FALSE)</f>
        <v>3</v>
      </c>
      <c r="K900" s="17">
        <f t="shared" ref="K900:K963" si="29">_xlfn.IFNA(J900,0)</f>
        <v>3</v>
      </c>
    </row>
    <row r="901" spans="1:11" x14ac:dyDescent="0.25">
      <c r="A901" s="32" t="s">
        <v>873</v>
      </c>
      <c r="B901" s="31">
        <f>_xlfn.IFNA(VLOOKUP(A901,'Trend Strategy'!$A$1:$B$1000,2,FALSE),0)</f>
        <v>-16948.580000000002</v>
      </c>
      <c r="C901" s="31">
        <f>_xlfn.IFNA(VLOOKUP(A901,'ADX Strategy'!$A$2:$B$1000,2,FALSE),0)</f>
        <v>0</v>
      </c>
      <c r="D901" s="31">
        <f>_xlfn.IFNA(VLOOKUP(A901,'TXFN0002 Strategy'!$A$2:$B$1000,2,FALSE),0)</f>
        <v>0</v>
      </c>
      <c r="E901" s="66">
        <f>_xlfn.IFNA(VLOOKUP(A901,'TripleEMA Strategy'!$A$2:$B$1000,2,FALSE),0)</f>
        <v>0</v>
      </c>
      <c r="F901" s="66">
        <f>_xlfn.IFNA(VLOOKUP(A901,'TXFN0001 Strategy'!$A$1:$B$1000,2,FALSE),0)</f>
        <v>0</v>
      </c>
      <c r="G901" s="40">
        <f t="shared" si="28"/>
        <v>-3389.7160000000003</v>
      </c>
      <c r="H901" s="17">
        <f>VLOOKUP($A901,級距!$A:$K,9,FALSE)</f>
        <v>2</v>
      </c>
      <c r="I901" s="17">
        <f>VLOOKUP($A901,級距!$A:$K,10,FALSE)</f>
        <v>8</v>
      </c>
      <c r="J901" s="17">
        <f>VLOOKUP($A901,級距!$A:$K,11,FALSE)</f>
        <v>3</v>
      </c>
      <c r="K901" s="17">
        <f t="shared" si="29"/>
        <v>3</v>
      </c>
    </row>
    <row r="902" spans="1:11" x14ac:dyDescent="0.25">
      <c r="A902" s="32" t="s">
        <v>874</v>
      </c>
      <c r="B902" s="31">
        <f>_xlfn.IFNA(VLOOKUP(A902,'Trend Strategy'!$A$1:$B$1000,2,FALSE),0)</f>
        <v>0</v>
      </c>
      <c r="C902" s="31">
        <f>_xlfn.IFNA(VLOOKUP(A902,'ADX Strategy'!$A$2:$B$1000,2,FALSE),0)</f>
        <v>51186.95</v>
      </c>
      <c r="D902" s="31">
        <f>_xlfn.IFNA(VLOOKUP(A902,'TXFN0002 Strategy'!$A$2:$B$1000,2,FALSE),0)</f>
        <v>-4036.45</v>
      </c>
      <c r="E902" s="66">
        <f>_xlfn.IFNA(VLOOKUP(A902,'TripleEMA Strategy'!$A$2:$B$1000,2,FALSE),0)</f>
        <v>66933.38</v>
      </c>
      <c r="F902" s="66">
        <f>_xlfn.IFNA(VLOOKUP(A902,'TXFN0001 Strategy'!$A$1:$B$1000,2,FALSE),0)</f>
        <v>17912.240000000002</v>
      </c>
      <c r="G902" s="40">
        <f t="shared" si="28"/>
        <v>26399.223999999998</v>
      </c>
      <c r="H902" s="17">
        <f>VLOOKUP($A902,級距!$A:$K,9,FALSE)</f>
        <v>2</v>
      </c>
      <c r="I902" s="17">
        <f>VLOOKUP($A902,級距!$A:$K,10,FALSE)</f>
        <v>8</v>
      </c>
      <c r="J902" s="17">
        <f>VLOOKUP($A902,級距!$A:$K,11,FALSE)</f>
        <v>3</v>
      </c>
      <c r="K902" s="17">
        <f t="shared" si="29"/>
        <v>3</v>
      </c>
    </row>
    <row r="903" spans="1:11" x14ac:dyDescent="0.25">
      <c r="A903" s="32" t="s">
        <v>875</v>
      </c>
      <c r="B903" s="31">
        <f>_xlfn.IFNA(VLOOKUP(A903,'Trend Strategy'!$A$1:$B$1000,2,FALSE),0)</f>
        <v>0</v>
      </c>
      <c r="C903" s="31">
        <f>_xlfn.IFNA(VLOOKUP(A903,'ADX Strategy'!$A$2:$B$1000,2,FALSE),0)</f>
        <v>0</v>
      </c>
      <c r="D903" s="31">
        <f>_xlfn.IFNA(VLOOKUP(A903,'TXFN0002 Strategy'!$A$2:$B$1000,2,FALSE),0)</f>
        <v>14575.38</v>
      </c>
      <c r="E903" s="66">
        <f>_xlfn.IFNA(VLOOKUP(A903,'TripleEMA Strategy'!$A$2:$B$1000,2,FALSE),0)</f>
        <v>-121308.36</v>
      </c>
      <c r="F903" s="66">
        <f>_xlfn.IFNA(VLOOKUP(A903,'TXFN0001 Strategy'!$A$1:$B$1000,2,FALSE),0)</f>
        <v>-43312.38</v>
      </c>
      <c r="G903" s="40">
        <f t="shared" si="28"/>
        <v>-30009.071999999996</v>
      </c>
      <c r="H903" s="17">
        <f>VLOOKUP($A903,級距!$A:$K,9,FALSE)</f>
        <v>2</v>
      </c>
      <c r="I903" s="17">
        <f>VLOOKUP($A903,級距!$A:$K,10,FALSE)</f>
        <v>4</v>
      </c>
      <c r="J903" s="17">
        <f>VLOOKUP($A903,級距!$A:$K,11,FALSE)</f>
        <v>2</v>
      </c>
      <c r="K903" s="17">
        <f t="shared" si="29"/>
        <v>2</v>
      </c>
    </row>
    <row r="904" spans="1:11" x14ac:dyDescent="0.25">
      <c r="A904" s="32" t="s">
        <v>876</v>
      </c>
      <c r="B904" s="31">
        <f>_xlfn.IFNA(VLOOKUP(A904,'Trend Strategy'!$A$1:$B$1000,2,FALSE),0)</f>
        <v>5535.14</v>
      </c>
      <c r="C904" s="31">
        <f>_xlfn.IFNA(VLOOKUP(A904,'ADX Strategy'!$A$2:$B$1000,2,FALSE),0)</f>
        <v>0</v>
      </c>
      <c r="D904" s="31">
        <f>_xlfn.IFNA(VLOOKUP(A904,'TXFN0002 Strategy'!$A$2:$B$1000,2,FALSE),0)</f>
        <v>-82274.45</v>
      </c>
      <c r="E904" s="66">
        <f>_xlfn.IFNA(VLOOKUP(A904,'TripleEMA Strategy'!$A$2:$B$1000,2,FALSE),0)</f>
        <v>0</v>
      </c>
      <c r="F904" s="66">
        <f>_xlfn.IFNA(VLOOKUP(A904,'TXFN0001 Strategy'!$A$1:$B$1000,2,FALSE),0)</f>
        <v>0</v>
      </c>
      <c r="G904" s="40">
        <f t="shared" si="28"/>
        <v>-15347.861999999999</v>
      </c>
      <c r="H904" s="17">
        <f>VLOOKUP($A904,級距!$A:$K,9,FALSE)</f>
        <v>6</v>
      </c>
      <c r="I904" s="17">
        <f>VLOOKUP($A904,級距!$A:$K,10,FALSE)</f>
        <v>5</v>
      </c>
      <c r="J904" s="17">
        <f>VLOOKUP($A904,級距!$A:$K,11,FALSE)</f>
        <v>1</v>
      </c>
      <c r="K904" s="17">
        <f t="shared" si="29"/>
        <v>1</v>
      </c>
    </row>
    <row r="905" spans="1:11" x14ac:dyDescent="0.25">
      <c r="A905" s="32" t="s">
        <v>877</v>
      </c>
      <c r="B905" s="31">
        <f>_xlfn.IFNA(VLOOKUP(A905,'Trend Strategy'!$A$1:$B$1000,2,FALSE),0)</f>
        <v>-78481.66</v>
      </c>
      <c r="C905" s="31">
        <f>_xlfn.IFNA(VLOOKUP(A905,'ADX Strategy'!$A$2:$B$1000,2,FALSE),0)</f>
        <v>-8467.2999999999993</v>
      </c>
      <c r="D905" s="31">
        <f>_xlfn.IFNA(VLOOKUP(A905,'TXFN0002 Strategy'!$A$2:$B$1000,2,FALSE),0)</f>
        <v>38524.94</v>
      </c>
      <c r="E905" s="66">
        <f>_xlfn.IFNA(VLOOKUP(A905,'TripleEMA Strategy'!$A$2:$B$1000,2,FALSE),0)</f>
        <v>105284.54</v>
      </c>
      <c r="F905" s="66">
        <f>_xlfn.IFNA(VLOOKUP(A905,'TXFN0001 Strategy'!$A$1:$B$1000,2,FALSE),0)</f>
        <v>0</v>
      </c>
      <c r="G905" s="40">
        <f t="shared" si="28"/>
        <v>11372.103999999998</v>
      </c>
      <c r="H905" s="17">
        <f>VLOOKUP($A905,級距!$A:$K,9,FALSE)</f>
        <v>5</v>
      </c>
      <c r="I905" s="17">
        <f>VLOOKUP($A905,級距!$A:$K,10,FALSE)</f>
        <v>10</v>
      </c>
      <c r="J905" s="17">
        <f>VLOOKUP($A905,級距!$A:$K,11,FALSE)</f>
        <v>3</v>
      </c>
      <c r="K905" s="17">
        <f t="shared" si="29"/>
        <v>3</v>
      </c>
    </row>
    <row r="906" spans="1:11" x14ac:dyDescent="0.25">
      <c r="A906" s="32" t="s">
        <v>878</v>
      </c>
      <c r="B906" s="31">
        <f>_xlfn.IFNA(VLOOKUP(A906,'Trend Strategy'!$A$1:$B$1000,2,FALSE),0)</f>
        <v>51229.4</v>
      </c>
      <c r="C906" s="31">
        <f>_xlfn.IFNA(VLOOKUP(A906,'ADX Strategy'!$A$2:$B$1000,2,FALSE),0)</f>
        <v>25953.54</v>
      </c>
      <c r="D906" s="31">
        <f>_xlfn.IFNA(VLOOKUP(A906,'TXFN0002 Strategy'!$A$2:$B$1000,2,FALSE),0)</f>
        <v>0</v>
      </c>
      <c r="E906" s="66">
        <f>_xlfn.IFNA(VLOOKUP(A906,'TripleEMA Strategy'!$A$2:$B$1000,2,FALSE),0)</f>
        <v>0</v>
      </c>
      <c r="F906" s="66">
        <f>_xlfn.IFNA(VLOOKUP(A906,'TXFN0001 Strategy'!$A$1:$B$1000,2,FALSE),0)</f>
        <v>0</v>
      </c>
      <c r="G906" s="40">
        <f t="shared" si="28"/>
        <v>15436.588</v>
      </c>
      <c r="H906" s="17">
        <f>VLOOKUP($A906,級距!$A:$K,9,FALSE)</f>
        <v>7</v>
      </c>
      <c r="I906" s="17">
        <f>VLOOKUP($A906,級距!$A:$K,10,FALSE)</f>
        <v>10</v>
      </c>
      <c r="J906" s="17">
        <f>VLOOKUP($A906,級距!$A:$K,11,FALSE)</f>
        <v>4</v>
      </c>
      <c r="K906" s="17">
        <f t="shared" si="29"/>
        <v>4</v>
      </c>
    </row>
    <row r="907" spans="1:11" x14ac:dyDescent="0.25">
      <c r="A907" s="32" t="s">
        <v>879</v>
      </c>
      <c r="B907" s="31">
        <f>_xlfn.IFNA(VLOOKUP(A907,'Trend Strategy'!$A$1:$B$1000,2,FALSE),0)</f>
        <v>0</v>
      </c>
      <c r="C907" s="31">
        <f>_xlfn.IFNA(VLOOKUP(A907,'ADX Strategy'!$A$2:$B$1000,2,FALSE),0)</f>
        <v>-103551.84</v>
      </c>
      <c r="D907" s="31">
        <f>_xlfn.IFNA(VLOOKUP(A907,'TXFN0002 Strategy'!$A$2:$B$1000,2,FALSE),0)</f>
        <v>0</v>
      </c>
      <c r="E907" s="66">
        <f>_xlfn.IFNA(VLOOKUP(A907,'TripleEMA Strategy'!$A$2:$B$1000,2,FALSE),0)</f>
        <v>-22890.48</v>
      </c>
      <c r="F907" s="66">
        <f>_xlfn.IFNA(VLOOKUP(A907,'TXFN0001 Strategy'!$A$1:$B$1000,2,FALSE),0)</f>
        <v>0</v>
      </c>
      <c r="G907" s="40">
        <f t="shared" si="28"/>
        <v>-25288.464</v>
      </c>
      <c r="H907" s="17">
        <f>VLOOKUP($A907,級距!$A:$K,9,FALSE)</f>
        <v>2</v>
      </c>
      <c r="I907" s="17">
        <f>VLOOKUP($A907,級距!$A:$K,10,FALSE)</f>
        <v>1</v>
      </c>
      <c r="J907" s="17">
        <f>VLOOKUP($A907,級距!$A:$K,11,FALSE)</f>
        <v>2</v>
      </c>
      <c r="K907" s="17">
        <f t="shared" si="29"/>
        <v>2</v>
      </c>
    </row>
    <row r="908" spans="1:11" x14ac:dyDescent="0.25">
      <c r="A908" s="32" t="s">
        <v>880</v>
      </c>
      <c r="B908" s="31">
        <f>_xlfn.IFNA(VLOOKUP(A908,'Trend Strategy'!$A$1:$B$1000,2,FALSE),0)</f>
        <v>-6689.54</v>
      </c>
      <c r="C908" s="31">
        <f>_xlfn.IFNA(VLOOKUP(A908,'ADX Strategy'!$A$2:$B$1000,2,FALSE),0)</f>
        <v>-107545.03</v>
      </c>
      <c r="D908" s="31">
        <f>_xlfn.IFNA(VLOOKUP(A908,'TXFN0002 Strategy'!$A$2:$B$1000,2,FALSE),0)</f>
        <v>0</v>
      </c>
      <c r="E908" s="66">
        <f>_xlfn.IFNA(VLOOKUP(A908,'TripleEMA Strategy'!$A$2:$B$1000,2,FALSE),0)</f>
        <v>-105157.56</v>
      </c>
      <c r="F908" s="66">
        <f>_xlfn.IFNA(VLOOKUP(A908,'TXFN0001 Strategy'!$A$1:$B$1000,2,FALSE),0)</f>
        <v>-43307.01</v>
      </c>
      <c r="G908" s="40">
        <f t="shared" si="28"/>
        <v>-52539.828000000001</v>
      </c>
      <c r="H908" s="17">
        <f>VLOOKUP($A908,級距!$A:$K,9,FALSE)</f>
        <v>7</v>
      </c>
      <c r="I908" s="17">
        <f>VLOOKUP($A908,級距!$A:$K,10,FALSE)</f>
        <v>7</v>
      </c>
      <c r="J908" s="17">
        <f>VLOOKUP($A908,級距!$A:$K,11,FALSE)</f>
        <v>4</v>
      </c>
      <c r="K908" s="17">
        <f t="shared" si="29"/>
        <v>4</v>
      </c>
    </row>
    <row r="909" spans="1:11" x14ac:dyDescent="0.25">
      <c r="A909" s="32" t="s">
        <v>881</v>
      </c>
      <c r="B909" s="31">
        <f>_xlfn.IFNA(VLOOKUP(A909,'Trend Strategy'!$A$1:$B$1000,2,FALSE),0)</f>
        <v>0</v>
      </c>
      <c r="C909" s="31">
        <f>_xlfn.IFNA(VLOOKUP(A909,'ADX Strategy'!$A$2:$B$1000,2,FALSE),0)</f>
        <v>0</v>
      </c>
      <c r="D909" s="31">
        <f>_xlfn.IFNA(VLOOKUP(A909,'TXFN0002 Strategy'!$A$2:$B$1000,2,FALSE),0)</f>
        <v>0</v>
      </c>
      <c r="E909" s="66">
        <f>_xlfn.IFNA(VLOOKUP(A909,'TripleEMA Strategy'!$A$2:$B$1000,2,FALSE),0)</f>
        <v>0</v>
      </c>
      <c r="F909" s="66">
        <f>_xlfn.IFNA(VLOOKUP(A909,'TXFN0001 Strategy'!$A$1:$B$1000,2,FALSE),0)</f>
        <v>0</v>
      </c>
      <c r="G909" s="40">
        <f t="shared" si="28"/>
        <v>0</v>
      </c>
      <c r="H909" s="17">
        <f>VLOOKUP($A909,級距!$A:$K,9,FALSE)</f>
        <v>2</v>
      </c>
      <c r="I909" s="17">
        <f>VLOOKUP($A909,級距!$A:$K,10,FALSE)</f>
        <v>8</v>
      </c>
      <c r="J909" s="17">
        <f>VLOOKUP($A909,級距!$A:$K,11,FALSE)</f>
        <v>3</v>
      </c>
      <c r="K909" s="17">
        <f t="shared" si="29"/>
        <v>3</v>
      </c>
    </row>
    <row r="910" spans="1:11" x14ac:dyDescent="0.25">
      <c r="A910" s="32" t="s">
        <v>882</v>
      </c>
      <c r="B910" s="31">
        <f>_xlfn.IFNA(VLOOKUP(A910,'Trend Strategy'!$A$1:$B$1000,2,FALSE),0)</f>
        <v>1493.57</v>
      </c>
      <c r="C910" s="31">
        <f>_xlfn.IFNA(VLOOKUP(A910,'ADX Strategy'!$A$2:$B$1000,2,FALSE),0)</f>
        <v>-19281.41</v>
      </c>
      <c r="D910" s="31">
        <f>_xlfn.IFNA(VLOOKUP(A910,'TXFN0002 Strategy'!$A$2:$B$1000,2,FALSE),0)</f>
        <v>0</v>
      </c>
      <c r="E910" s="66">
        <f>_xlfn.IFNA(VLOOKUP(A910,'TripleEMA Strategy'!$A$2:$B$1000,2,FALSE),0)</f>
        <v>0</v>
      </c>
      <c r="F910" s="66">
        <f>_xlfn.IFNA(VLOOKUP(A910,'TXFN0001 Strategy'!$A$1:$B$1000,2,FALSE),0)</f>
        <v>0</v>
      </c>
      <c r="G910" s="40">
        <f t="shared" si="28"/>
        <v>-3557.5680000000002</v>
      </c>
      <c r="H910" s="17">
        <f>VLOOKUP($A910,級距!$A:$K,9,FALSE)</f>
        <v>1</v>
      </c>
      <c r="I910" s="17">
        <f>VLOOKUP($A910,級距!$A:$K,10,FALSE)</f>
        <v>1</v>
      </c>
      <c r="J910" s="17">
        <f>VLOOKUP($A910,級距!$A:$K,11,FALSE)</f>
        <v>2</v>
      </c>
      <c r="K910" s="17">
        <f t="shared" si="29"/>
        <v>2</v>
      </c>
    </row>
    <row r="911" spans="1:11" x14ac:dyDescent="0.25">
      <c r="A911" s="32" t="s">
        <v>883</v>
      </c>
      <c r="B911" s="31">
        <f>_xlfn.IFNA(VLOOKUP(A911,'Trend Strategy'!$A$1:$B$1000,2,FALSE),0)</f>
        <v>-42495.97</v>
      </c>
      <c r="C911" s="31">
        <f>_xlfn.IFNA(VLOOKUP(A911,'ADX Strategy'!$A$2:$B$1000,2,FALSE),0)</f>
        <v>25652.66</v>
      </c>
      <c r="D911" s="31">
        <f>_xlfn.IFNA(VLOOKUP(A911,'TXFN0002 Strategy'!$A$2:$B$1000,2,FALSE),0)</f>
        <v>-6776.3</v>
      </c>
      <c r="E911" s="66">
        <f>_xlfn.IFNA(VLOOKUP(A911,'TripleEMA Strategy'!$A$2:$B$1000,2,FALSE),0)</f>
        <v>125389.2</v>
      </c>
      <c r="F911" s="66">
        <f>_xlfn.IFNA(VLOOKUP(A911,'TXFN0001 Strategy'!$A$1:$B$1000,2,FALSE),0)</f>
        <v>-13248.27</v>
      </c>
      <c r="G911" s="40">
        <f t="shared" si="28"/>
        <v>17704.263999999999</v>
      </c>
      <c r="H911" s="17">
        <f>VLOOKUP($A911,級距!$A:$K,9,FALSE)</f>
        <v>3</v>
      </c>
      <c r="I911" s="17">
        <f>VLOOKUP($A911,級距!$A:$K,10,FALSE)</f>
        <v>4</v>
      </c>
      <c r="J911" s="17">
        <f>VLOOKUP($A911,級距!$A:$K,11,FALSE)</f>
        <v>2</v>
      </c>
      <c r="K911" s="17">
        <f t="shared" si="29"/>
        <v>2</v>
      </c>
    </row>
    <row r="912" spans="1:11" x14ac:dyDescent="0.25">
      <c r="A912" s="32" t="s">
        <v>884</v>
      </c>
      <c r="B912" s="31">
        <f>_xlfn.IFNA(VLOOKUP(A912,'Trend Strategy'!$A$1:$B$1000,2,FALSE),0)</f>
        <v>-27481.54</v>
      </c>
      <c r="C912" s="31">
        <f>_xlfn.IFNA(VLOOKUP(A912,'ADX Strategy'!$A$2:$B$1000,2,FALSE),0)</f>
        <v>0</v>
      </c>
      <c r="D912" s="31">
        <f>_xlfn.IFNA(VLOOKUP(A912,'TXFN0002 Strategy'!$A$2:$B$1000,2,FALSE),0)</f>
        <v>-80561.97</v>
      </c>
      <c r="E912" s="66">
        <f>_xlfn.IFNA(VLOOKUP(A912,'TripleEMA Strategy'!$A$2:$B$1000,2,FALSE),0)</f>
        <v>95157.77</v>
      </c>
      <c r="F912" s="66">
        <f>_xlfn.IFNA(VLOOKUP(A912,'TXFN0001 Strategy'!$A$1:$B$1000,2,FALSE),0)</f>
        <v>2532.37</v>
      </c>
      <c r="G912" s="40">
        <f t="shared" si="28"/>
        <v>-2070.6740000000013</v>
      </c>
      <c r="H912" s="17">
        <f>VLOOKUP($A912,級距!$A:$K,9,FALSE)</f>
        <v>4</v>
      </c>
      <c r="I912" s="17">
        <f>VLOOKUP($A912,級距!$A:$K,10,FALSE)</f>
        <v>4</v>
      </c>
      <c r="J912" s="17">
        <f>VLOOKUP($A912,級距!$A:$K,11,FALSE)</f>
        <v>2</v>
      </c>
      <c r="K912" s="17">
        <f t="shared" si="29"/>
        <v>2</v>
      </c>
    </row>
    <row r="913" spans="1:11" x14ac:dyDescent="0.25">
      <c r="A913" s="32" t="s">
        <v>885</v>
      </c>
      <c r="B913" s="31">
        <f>_xlfn.IFNA(VLOOKUP(A913,'Trend Strategy'!$A$1:$B$1000,2,FALSE),0)</f>
        <v>-27270.34</v>
      </c>
      <c r="C913" s="31">
        <f>_xlfn.IFNA(VLOOKUP(A913,'ADX Strategy'!$A$2:$B$1000,2,FALSE),0)</f>
        <v>0</v>
      </c>
      <c r="D913" s="31">
        <f>_xlfn.IFNA(VLOOKUP(A913,'TXFN0002 Strategy'!$A$2:$B$1000,2,FALSE),0)</f>
        <v>-10915.73</v>
      </c>
      <c r="E913" s="66">
        <f>_xlfn.IFNA(VLOOKUP(A913,'TripleEMA Strategy'!$A$2:$B$1000,2,FALSE),0)</f>
        <v>-22854.48</v>
      </c>
      <c r="F913" s="66">
        <f>_xlfn.IFNA(VLOOKUP(A913,'TXFN0001 Strategy'!$A$1:$B$1000,2,FALSE),0)</f>
        <v>0</v>
      </c>
      <c r="G913" s="40">
        <f t="shared" si="28"/>
        <v>-12208.11</v>
      </c>
      <c r="H913" s="17">
        <f>VLOOKUP($A913,級距!$A:$K,9,FALSE)</f>
        <v>4</v>
      </c>
      <c r="I913" s="17">
        <f>VLOOKUP($A913,級距!$A:$K,10,FALSE)</f>
        <v>4</v>
      </c>
      <c r="J913" s="17">
        <f>VLOOKUP($A913,級距!$A:$K,11,FALSE)</f>
        <v>2</v>
      </c>
      <c r="K913" s="17">
        <f t="shared" si="29"/>
        <v>2</v>
      </c>
    </row>
    <row r="914" spans="1:11" x14ac:dyDescent="0.25">
      <c r="A914" s="32" t="s">
        <v>886</v>
      </c>
      <c r="B914" s="31">
        <f>_xlfn.IFNA(VLOOKUP(A914,'Trend Strategy'!$A$1:$B$1000,2,FALSE),0)</f>
        <v>29108.02</v>
      </c>
      <c r="C914" s="31">
        <f>_xlfn.IFNA(VLOOKUP(A914,'ADX Strategy'!$A$2:$B$1000,2,FALSE),0)</f>
        <v>0</v>
      </c>
      <c r="D914" s="31">
        <f>_xlfn.IFNA(VLOOKUP(A914,'TXFN0002 Strategy'!$A$2:$B$1000,2,FALSE),0)</f>
        <v>0</v>
      </c>
      <c r="E914" s="66">
        <f>_xlfn.IFNA(VLOOKUP(A914,'TripleEMA Strategy'!$A$2:$B$1000,2,FALSE),0)</f>
        <v>0</v>
      </c>
      <c r="F914" s="66">
        <f>_xlfn.IFNA(VLOOKUP(A914,'TXFN0001 Strategy'!$A$1:$B$1000,2,FALSE),0)</f>
        <v>0</v>
      </c>
      <c r="G914" s="40">
        <f t="shared" si="28"/>
        <v>5821.6040000000003</v>
      </c>
      <c r="H914" s="17">
        <f>VLOOKUP($A914,級距!$A:$K,9,FALSE)</f>
        <v>4</v>
      </c>
      <c r="I914" s="17">
        <f>VLOOKUP($A914,級距!$A:$K,10,FALSE)</f>
        <v>4</v>
      </c>
      <c r="J914" s="17">
        <f>VLOOKUP($A914,級距!$A:$K,11,FALSE)</f>
        <v>2</v>
      </c>
      <c r="K914" s="17">
        <f t="shared" si="29"/>
        <v>2</v>
      </c>
    </row>
    <row r="915" spans="1:11" x14ac:dyDescent="0.25">
      <c r="A915" s="32" t="s">
        <v>887</v>
      </c>
      <c r="B915" s="31">
        <f>_xlfn.IFNA(VLOOKUP(A915,'Trend Strategy'!$A$1:$B$1000,2,FALSE),0)</f>
        <v>0</v>
      </c>
      <c r="C915" s="31">
        <f>_xlfn.IFNA(VLOOKUP(A915,'ADX Strategy'!$A$2:$B$1000,2,FALSE),0)</f>
        <v>21157.67</v>
      </c>
      <c r="D915" s="31">
        <f>_xlfn.IFNA(VLOOKUP(A915,'TXFN0002 Strategy'!$A$2:$B$1000,2,FALSE),0)</f>
        <v>57504.22</v>
      </c>
      <c r="E915" s="66">
        <f>_xlfn.IFNA(VLOOKUP(A915,'TripleEMA Strategy'!$A$2:$B$1000,2,FALSE),0)</f>
        <v>491397.41</v>
      </c>
      <c r="F915" s="66">
        <f>_xlfn.IFNA(VLOOKUP(A915,'TXFN0001 Strategy'!$A$1:$B$1000,2,FALSE),0)</f>
        <v>85129.01</v>
      </c>
      <c r="G915" s="40">
        <f t="shared" si="28"/>
        <v>131037.66199999998</v>
      </c>
      <c r="H915" s="17">
        <f>VLOOKUP($A915,級距!$A:$K,9,FALSE)</f>
        <v>8</v>
      </c>
      <c r="I915" s="17">
        <f>VLOOKUP($A915,級距!$A:$K,10,FALSE)</f>
        <v>7</v>
      </c>
      <c r="J915" s="17">
        <f>VLOOKUP($A915,級距!$A:$K,11,FALSE)</f>
        <v>4</v>
      </c>
      <c r="K915" s="17">
        <f t="shared" si="29"/>
        <v>4</v>
      </c>
    </row>
    <row r="916" spans="1:11" x14ac:dyDescent="0.25">
      <c r="A916" s="32" t="s">
        <v>888</v>
      </c>
      <c r="B916" s="31">
        <f>_xlfn.IFNA(VLOOKUP(A916,'Trend Strategy'!$A$1:$B$1000,2,FALSE),0)</f>
        <v>-28782.5</v>
      </c>
      <c r="C916" s="31">
        <f>_xlfn.IFNA(VLOOKUP(A916,'ADX Strategy'!$A$2:$B$1000,2,FALSE),0)</f>
        <v>-33136.54</v>
      </c>
      <c r="D916" s="31">
        <f>_xlfn.IFNA(VLOOKUP(A916,'TXFN0002 Strategy'!$A$2:$B$1000,2,FALSE),0)</f>
        <v>0</v>
      </c>
      <c r="E916" s="66">
        <f>_xlfn.IFNA(VLOOKUP(A916,'TripleEMA Strategy'!$A$2:$B$1000,2,FALSE),0)</f>
        <v>-55936.97</v>
      </c>
      <c r="F916" s="66">
        <f>_xlfn.IFNA(VLOOKUP(A916,'TXFN0001 Strategy'!$A$1:$B$1000,2,FALSE),0)</f>
        <v>0</v>
      </c>
      <c r="G916" s="40">
        <f t="shared" si="28"/>
        <v>-23571.202000000001</v>
      </c>
      <c r="H916" s="17">
        <f>VLOOKUP($A916,級距!$A:$K,9,FALSE)</f>
        <v>4</v>
      </c>
      <c r="I916" s="17">
        <f>VLOOKUP($A916,級距!$A:$K,10,FALSE)</f>
        <v>8</v>
      </c>
      <c r="J916" s="17">
        <f>VLOOKUP($A916,級距!$A:$K,11,FALSE)</f>
        <v>3</v>
      </c>
      <c r="K916" s="17">
        <f t="shared" si="29"/>
        <v>3</v>
      </c>
    </row>
    <row r="917" spans="1:11" x14ac:dyDescent="0.25">
      <c r="A917" s="32" t="s">
        <v>889</v>
      </c>
      <c r="B917" s="31">
        <f>_xlfn.IFNA(VLOOKUP(A917,'Trend Strategy'!$A$1:$B$1000,2,FALSE),0)</f>
        <v>0</v>
      </c>
      <c r="C917" s="31">
        <f>_xlfn.IFNA(VLOOKUP(A917,'ADX Strategy'!$A$2:$B$1000,2,FALSE),0)</f>
        <v>79739.95</v>
      </c>
      <c r="D917" s="31">
        <f>_xlfn.IFNA(VLOOKUP(A917,'TXFN0002 Strategy'!$A$2:$B$1000,2,FALSE),0)</f>
        <v>10751.15</v>
      </c>
      <c r="E917" s="66">
        <f>_xlfn.IFNA(VLOOKUP(A917,'TripleEMA Strategy'!$A$2:$B$1000,2,FALSE),0)</f>
        <v>-110672.64</v>
      </c>
      <c r="F917" s="66">
        <f>_xlfn.IFNA(VLOOKUP(A917,'TXFN0001 Strategy'!$A$1:$B$1000,2,FALSE),0)</f>
        <v>0</v>
      </c>
      <c r="G917" s="40">
        <f t="shared" si="28"/>
        <v>-4036.3080000000018</v>
      </c>
      <c r="H917" s="17">
        <f>VLOOKUP($A917,級距!$A:$K,9,FALSE)</f>
        <v>5</v>
      </c>
      <c r="I917" s="17">
        <f>VLOOKUP($A917,級距!$A:$K,10,FALSE)</f>
        <v>9</v>
      </c>
      <c r="J917" s="17">
        <f>VLOOKUP($A917,級距!$A:$K,11,FALSE)</f>
        <v>3</v>
      </c>
      <c r="K917" s="17">
        <f t="shared" si="29"/>
        <v>3</v>
      </c>
    </row>
    <row r="918" spans="1:11" x14ac:dyDescent="0.25">
      <c r="A918" s="32" t="s">
        <v>890</v>
      </c>
      <c r="B918" s="31">
        <f>_xlfn.IFNA(VLOOKUP(A918,'Trend Strategy'!$A$1:$B$1000,2,FALSE),0)</f>
        <v>13094.22</v>
      </c>
      <c r="C918" s="31">
        <f>_xlfn.IFNA(VLOOKUP(A918,'ADX Strategy'!$A$2:$B$1000,2,FALSE),0)</f>
        <v>-39675.5</v>
      </c>
      <c r="D918" s="31">
        <f>_xlfn.IFNA(VLOOKUP(A918,'TXFN0002 Strategy'!$A$2:$B$1000,2,FALSE),0)</f>
        <v>-447.89</v>
      </c>
      <c r="E918" s="66">
        <f>_xlfn.IFNA(VLOOKUP(A918,'TripleEMA Strategy'!$A$2:$B$1000,2,FALSE),0)</f>
        <v>0</v>
      </c>
      <c r="F918" s="66">
        <f>_xlfn.IFNA(VLOOKUP(A918,'TXFN0001 Strategy'!$A$1:$B$1000,2,FALSE),0)</f>
        <v>0</v>
      </c>
      <c r="G918" s="40">
        <f t="shared" si="28"/>
        <v>-5405.8339999999998</v>
      </c>
      <c r="H918" s="17">
        <f>VLOOKUP($A918,級距!$A:$K,9,FALSE)</f>
        <v>3</v>
      </c>
      <c r="I918" s="17">
        <f>VLOOKUP($A918,級距!$A:$K,10,FALSE)</f>
        <v>1</v>
      </c>
      <c r="J918" s="17">
        <f>VLOOKUP($A918,級距!$A:$K,11,FALSE)</f>
        <v>2</v>
      </c>
      <c r="K918" s="17">
        <f t="shared" si="29"/>
        <v>2</v>
      </c>
    </row>
    <row r="919" spans="1:11" x14ac:dyDescent="0.25">
      <c r="A919" s="32" t="s">
        <v>891</v>
      </c>
      <c r="B919" s="31">
        <f>_xlfn.IFNA(VLOOKUP(A919,'Trend Strategy'!$A$1:$B$1000,2,FALSE),0)</f>
        <v>-20867.259999999998</v>
      </c>
      <c r="C919" s="31">
        <f>_xlfn.IFNA(VLOOKUP(A919,'ADX Strategy'!$A$2:$B$1000,2,FALSE),0)</f>
        <v>0</v>
      </c>
      <c r="D919" s="31">
        <f>_xlfn.IFNA(VLOOKUP(A919,'TXFN0002 Strategy'!$A$2:$B$1000,2,FALSE),0)</f>
        <v>11103.81</v>
      </c>
      <c r="E919" s="66">
        <f>_xlfn.IFNA(VLOOKUP(A919,'TripleEMA Strategy'!$A$2:$B$1000,2,FALSE),0)</f>
        <v>-22901.33</v>
      </c>
      <c r="F919" s="66">
        <f>_xlfn.IFNA(VLOOKUP(A919,'TXFN0001 Strategy'!$A$1:$B$1000,2,FALSE),0)</f>
        <v>0</v>
      </c>
      <c r="G919" s="40">
        <f t="shared" si="28"/>
        <v>-6532.9560000000001</v>
      </c>
      <c r="H919" s="17">
        <f>VLOOKUP($A919,級距!$A:$K,9,FALSE)</f>
        <v>2</v>
      </c>
      <c r="I919" s="17">
        <f>VLOOKUP($A919,級距!$A:$K,10,FALSE)</f>
        <v>5</v>
      </c>
      <c r="J919" s="17">
        <f>VLOOKUP($A919,級距!$A:$K,11,FALSE)</f>
        <v>2</v>
      </c>
      <c r="K919" s="17">
        <f t="shared" si="29"/>
        <v>2</v>
      </c>
    </row>
    <row r="920" spans="1:11" x14ac:dyDescent="0.25">
      <c r="A920" s="32" t="s">
        <v>892</v>
      </c>
      <c r="B920" s="31">
        <f>_xlfn.IFNA(VLOOKUP(A920,'Trend Strategy'!$A$1:$B$1000,2,FALSE),0)</f>
        <v>0</v>
      </c>
      <c r="C920" s="31">
        <f>_xlfn.IFNA(VLOOKUP(A920,'ADX Strategy'!$A$2:$B$1000,2,FALSE),0)</f>
        <v>0</v>
      </c>
      <c r="D920" s="31">
        <f>_xlfn.IFNA(VLOOKUP(A920,'TXFN0002 Strategy'!$A$2:$B$1000,2,FALSE),0)</f>
        <v>25977.64</v>
      </c>
      <c r="E920" s="66">
        <f>_xlfn.IFNA(VLOOKUP(A920,'TripleEMA Strategy'!$A$2:$B$1000,2,FALSE),0)</f>
        <v>-48662.52</v>
      </c>
      <c r="F920" s="66">
        <f>_xlfn.IFNA(VLOOKUP(A920,'TXFN0001 Strategy'!$A$1:$B$1000,2,FALSE),0)</f>
        <v>-29677.98</v>
      </c>
      <c r="G920" s="40">
        <f t="shared" si="28"/>
        <v>-10472.572</v>
      </c>
      <c r="H920" s="17">
        <f>VLOOKUP($A920,級距!$A:$K,9,FALSE)</f>
        <v>5</v>
      </c>
      <c r="I920" s="17">
        <f>VLOOKUP($A920,級距!$A:$K,10,FALSE)</f>
        <v>2</v>
      </c>
      <c r="J920" s="17">
        <f>VLOOKUP($A920,級距!$A:$K,11,FALSE)</f>
        <v>2</v>
      </c>
      <c r="K920" s="17">
        <f t="shared" si="29"/>
        <v>2</v>
      </c>
    </row>
    <row r="921" spans="1:11" x14ac:dyDescent="0.25">
      <c r="A921" s="32" t="s">
        <v>893</v>
      </c>
      <c r="B921" s="31">
        <f>_xlfn.IFNA(VLOOKUP(A921,'Trend Strategy'!$A$1:$B$1000,2,FALSE),0)</f>
        <v>-25563.26</v>
      </c>
      <c r="C921" s="31">
        <f>_xlfn.IFNA(VLOOKUP(A921,'ADX Strategy'!$A$2:$B$1000,2,FALSE),0)</f>
        <v>13803.34</v>
      </c>
      <c r="D921" s="31">
        <f>_xlfn.IFNA(VLOOKUP(A921,'TXFN0002 Strategy'!$A$2:$B$1000,2,FALSE),0)</f>
        <v>56419.26</v>
      </c>
      <c r="E921" s="66">
        <f>_xlfn.IFNA(VLOOKUP(A921,'TripleEMA Strategy'!$A$2:$B$1000,2,FALSE),0)</f>
        <v>0</v>
      </c>
      <c r="F921" s="66">
        <f>_xlfn.IFNA(VLOOKUP(A921,'TXFN0001 Strategy'!$A$1:$B$1000,2,FALSE),0)</f>
        <v>-43191.040000000001</v>
      </c>
      <c r="G921" s="40">
        <f t="shared" si="28"/>
        <v>293.66000000000059</v>
      </c>
      <c r="H921" s="17">
        <f>VLOOKUP($A921,級距!$A:$K,9,FALSE)</f>
        <v>7</v>
      </c>
      <c r="I921" s="17">
        <f>VLOOKUP($A921,級距!$A:$K,10,FALSE)</f>
        <v>9</v>
      </c>
      <c r="J921" s="17">
        <f>VLOOKUP($A921,級距!$A:$K,11,FALSE)</f>
        <v>4</v>
      </c>
      <c r="K921" s="17">
        <f t="shared" si="29"/>
        <v>4</v>
      </c>
    </row>
    <row r="922" spans="1:11" x14ac:dyDescent="0.25">
      <c r="A922" s="32" t="s">
        <v>894</v>
      </c>
      <c r="B922" s="31">
        <f>_xlfn.IFNA(VLOOKUP(A922,'Trend Strategy'!$A$1:$B$1000,2,FALSE),0)</f>
        <v>-33586.620000000003</v>
      </c>
      <c r="C922" s="31">
        <f>_xlfn.IFNA(VLOOKUP(A922,'ADX Strategy'!$A$2:$B$1000,2,FALSE),0)</f>
        <v>15607.44</v>
      </c>
      <c r="D922" s="31">
        <f>_xlfn.IFNA(VLOOKUP(A922,'TXFN0002 Strategy'!$A$2:$B$1000,2,FALSE),0)</f>
        <v>-12796.48</v>
      </c>
      <c r="E922" s="66">
        <f>_xlfn.IFNA(VLOOKUP(A922,'TripleEMA Strategy'!$A$2:$B$1000,2,FALSE),0)</f>
        <v>-17389.46</v>
      </c>
      <c r="F922" s="66">
        <f>_xlfn.IFNA(VLOOKUP(A922,'TXFN0001 Strategy'!$A$1:$B$1000,2,FALSE),0)</f>
        <v>0</v>
      </c>
      <c r="G922" s="40">
        <f t="shared" si="28"/>
        <v>-9633.0239999999994</v>
      </c>
      <c r="H922" s="17">
        <f>VLOOKUP($A922,級距!$A:$K,9,FALSE)</f>
        <v>4</v>
      </c>
      <c r="I922" s="17">
        <f>VLOOKUP($A922,級距!$A:$K,10,FALSE)</f>
        <v>1</v>
      </c>
      <c r="J922" s="17">
        <f>VLOOKUP($A922,級距!$A:$K,11,FALSE)</f>
        <v>2</v>
      </c>
      <c r="K922" s="17">
        <f t="shared" si="29"/>
        <v>2</v>
      </c>
    </row>
    <row r="923" spans="1:11" x14ac:dyDescent="0.25">
      <c r="A923" s="32" t="s">
        <v>895</v>
      </c>
      <c r="B923" s="31">
        <f>_xlfn.IFNA(VLOOKUP(A923,'Trend Strategy'!$A$1:$B$1000,2,FALSE),0)</f>
        <v>50018.03</v>
      </c>
      <c r="C923" s="31">
        <f>_xlfn.IFNA(VLOOKUP(A923,'ADX Strategy'!$A$2:$B$1000,2,FALSE),0)</f>
        <v>-34789.39</v>
      </c>
      <c r="D923" s="31">
        <f>_xlfn.IFNA(VLOOKUP(A923,'TXFN0002 Strategy'!$A$2:$B$1000,2,FALSE),0)</f>
        <v>1213.06</v>
      </c>
      <c r="E923" s="66">
        <f>_xlfn.IFNA(VLOOKUP(A923,'TripleEMA Strategy'!$A$2:$B$1000,2,FALSE),0)</f>
        <v>34615.050000000003</v>
      </c>
      <c r="F923" s="66">
        <f>_xlfn.IFNA(VLOOKUP(A923,'TXFN0001 Strategy'!$A$1:$B$1000,2,FALSE),0)</f>
        <v>0</v>
      </c>
      <c r="G923" s="40">
        <f t="shared" si="28"/>
        <v>10211.35</v>
      </c>
      <c r="H923" s="17">
        <f>VLOOKUP($A923,級距!$A:$K,9,FALSE)</f>
        <v>5</v>
      </c>
      <c r="I923" s="17">
        <f>VLOOKUP($A923,級距!$A:$K,10,FALSE)</f>
        <v>4</v>
      </c>
      <c r="J923" s="17">
        <f>VLOOKUP($A923,級距!$A:$K,11,FALSE)</f>
        <v>2</v>
      </c>
      <c r="K923" s="17">
        <f t="shared" si="29"/>
        <v>2</v>
      </c>
    </row>
    <row r="924" spans="1:11" x14ac:dyDescent="0.25">
      <c r="A924" s="32" t="s">
        <v>896</v>
      </c>
      <c r="B924" s="31">
        <f>_xlfn.IFNA(VLOOKUP(A924,'Trend Strategy'!$A$1:$B$1000,2,FALSE),0)</f>
        <v>-24642.720000000001</v>
      </c>
      <c r="C924" s="31">
        <f>_xlfn.IFNA(VLOOKUP(A924,'ADX Strategy'!$A$2:$B$1000,2,FALSE),0)</f>
        <v>-27568.080000000002</v>
      </c>
      <c r="D924" s="31">
        <f>_xlfn.IFNA(VLOOKUP(A924,'TXFN0002 Strategy'!$A$2:$B$1000,2,FALSE),0)</f>
        <v>-3299.03</v>
      </c>
      <c r="E924" s="66">
        <f>_xlfn.IFNA(VLOOKUP(A924,'TripleEMA Strategy'!$A$2:$B$1000,2,FALSE),0)</f>
        <v>81071.83</v>
      </c>
      <c r="F924" s="66">
        <f>_xlfn.IFNA(VLOOKUP(A924,'TXFN0001 Strategy'!$A$1:$B$1000,2,FALSE),0)</f>
        <v>0</v>
      </c>
      <c r="G924" s="40">
        <f t="shared" si="28"/>
        <v>5112.3999999999996</v>
      </c>
      <c r="H924" s="17">
        <f>VLOOKUP($A924,級距!$A:$K,9,FALSE)</f>
        <v>8</v>
      </c>
      <c r="I924" s="17">
        <f>VLOOKUP($A924,級距!$A:$K,10,FALSE)</f>
        <v>8</v>
      </c>
      <c r="J924" s="17">
        <f>VLOOKUP($A924,級距!$A:$K,11,FALSE)</f>
        <v>4</v>
      </c>
      <c r="K924" s="17">
        <f t="shared" si="29"/>
        <v>4</v>
      </c>
    </row>
    <row r="925" spans="1:11" x14ac:dyDescent="0.25">
      <c r="A925" s="32" t="s">
        <v>897</v>
      </c>
      <c r="B925" s="31">
        <f>_xlfn.IFNA(VLOOKUP(A925,'Trend Strategy'!$A$1:$B$1000,2,FALSE),0)</f>
        <v>-115730.72</v>
      </c>
      <c r="C925" s="31">
        <f>_xlfn.IFNA(VLOOKUP(A925,'ADX Strategy'!$A$2:$B$1000,2,FALSE),0)</f>
        <v>0</v>
      </c>
      <c r="D925" s="31">
        <f>_xlfn.IFNA(VLOOKUP(A925,'TXFN0002 Strategy'!$A$2:$B$1000,2,FALSE),0)</f>
        <v>0</v>
      </c>
      <c r="E925" s="66">
        <f>_xlfn.IFNA(VLOOKUP(A925,'TripleEMA Strategy'!$A$2:$B$1000,2,FALSE),0)</f>
        <v>-105473.95</v>
      </c>
      <c r="F925" s="66">
        <f>_xlfn.IFNA(VLOOKUP(A925,'TXFN0001 Strategy'!$A$1:$B$1000,2,FALSE),0)</f>
        <v>0</v>
      </c>
      <c r="G925" s="40">
        <f t="shared" si="28"/>
        <v>-44240.933999999994</v>
      </c>
      <c r="H925" s="17">
        <f>VLOOKUP($A925,級距!$A:$K,9,FALSE)</f>
        <v>10</v>
      </c>
      <c r="I925" s="17">
        <f>VLOOKUP($A925,級距!$A:$K,10,FALSE)</f>
        <v>8</v>
      </c>
      <c r="J925" s="17">
        <f>VLOOKUP($A925,級距!$A:$K,11,FALSE)</f>
        <v>4</v>
      </c>
      <c r="K925" s="17">
        <f t="shared" si="29"/>
        <v>4</v>
      </c>
    </row>
    <row r="926" spans="1:11" x14ac:dyDescent="0.25">
      <c r="A926" s="32" t="s">
        <v>898</v>
      </c>
      <c r="B926" s="31">
        <f>_xlfn.IFNA(VLOOKUP(A926,'Trend Strategy'!$A$1:$B$1000,2,FALSE),0)</f>
        <v>-29506.66</v>
      </c>
      <c r="C926" s="31">
        <f>_xlfn.IFNA(VLOOKUP(A926,'ADX Strategy'!$A$2:$B$1000,2,FALSE),0)</f>
        <v>-31405.18</v>
      </c>
      <c r="D926" s="31">
        <f>_xlfn.IFNA(VLOOKUP(A926,'TXFN0002 Strategy'!$A$2:$B$1000,2,FALSE),0)</f>
        <v>0</v>
      </c>
      <c r="E926" s="66">
        <f>_xlfn.IFNA(VLOOKUP(A926,'TripleEMA Strategy'!$A$2:$B$1000,2,FALSE),0)</f>
        <v>0</v>
      </c>
      <c r="F926" s="66">
        <f>_xlfn.IFNA(VLOOKUP(A926,'TXFN0001 Strategy'!$A$1:$B$1000,2,FALSE),0)</f>
        <v>25927.51</v>
      </c>
      <c r="G926" s="40">
        <f t="shared" si="28"/>
        <v>-6996.866</v>
      </c>
      <c r="H926" s="17">
        <f>VLOOKUP($A926,級距!$A:$K,9,FALSE)</f>
        <v>9</v>
      </c>
      <c r="I926" s="17">
        <f>VLOOKUP($A926,級距!$A:$K,10,FALSE)</f>
        <v>8</v>
      </c>
      <c r="J926" s="17">
        <f>VLOOKUP($A926,級距!$A:$K,11,FALSE)</f>
        <v>4</v>
      </c>
      <c r="K926" s="17">
        <f t="shared" si="29"/>
        <v>4</v>
      </c>
    </row>
    <row r="927" spans="1:11" x14ac:dyDescent="0.25">
      <c r="A927" s="32" t="s">
        <v>899</v>
      </c>
      <c r="B927" s="31">
        <f>_xlfn.IFNA(VLOOKUP(A927,'Trend Strategy'!$A$1:$B$1000,2,FALSE),0)</f>
        <v>0</v>
      </c>
      <c r="C927" s="31">
        <f>_xlfn.IFNA(VLOOKUP(A927,'ADX Strategy'!$A$2:$B$1000,2,FALSE),0)</f>
        <v>0</v>
      </c>
      <c r="D927" s="31">
        <f>_xlfn.IFNA(VLOOKUP(A927,'TXFN0002 Strategy'!$A$2:$B$1000,2,FALSE),0)</f>
        <v>109442.22</v>
      </c>
      <c r="E927" s="66">
        <f>_xlfn.IFNA(VLOOKUP(A927,'TripleEMA Strategy'!$A$2:$B$1000,2,FALSE),0)</f>
        <v>0</v>
      </c>
      <c r="F927" s="66">
        <f>_xlfn.IFNA(VLOOKUP(A927,'TXFN0001 Strategy'!$A$1:$B$1000,2,FALSE),0)</f>
        <v>0</v>
      </c>
      <c r="G927" s="40">
        <f t="shared" si="28"/>
        <v>21888.444</v>
      </c>
      <c r="H927" s="17">
        <f>VLOOKUP($A927,級距!$A:$K,9,FALSE)</f>
        <v>8</v>
      </c>
      <c r="I927" s="17">
        <f>VLOOKUP($A927,級距!$A:$K,10,FALSE)</f>
        <v>4</v>
      </c>
      <c r="J927" s="17">
        <f>VLOOKUP($A927,級距!$A:$K,11,FALSE)</f>
        <v>1</v>
      </c>
      <c r="K927" s="17">
        <f t="shared" si="29"/>
        <v>1</v>
      </c>
    </row>
    <row r="928" spans="1:11" x14ac:dyDescent="0.25">
      <c r="A928" s="32" t="s">
        <v>900</v>
      </c>
      <c r="B928" s="31">
        <f>_xlfn.IFNA(VLOOKUP(A928,'Trend Strategy'!$A$1:$B$1000,2,FALSE),0)</f>
        <v>0</v>
      </c>
      <c r="C928" s="31">
        <f>_xlfn.IFNA(VLOOKUP(A928,'ADX Strategy'!$A$2:$B$1000,2,FALSE),0)</f>
        <v>0</v>
      </c>
      <c r="D928" s="31">
        <f>_xlfn.IFNA(VLOOKUP(A928,'TXFN0002 Strategy'!$A$2:$B$1000,2,FALSE),0)</f>
        <v>32542.9</v>
      </c>
      <c r="E928" s="66">
        <f>_xlfn.IFNA(VLOOKUP(A928,'TripleEMA Strategy'!$A$2:$B$1000,2,FALSE),0)</f>
        <v>-25134.240000000002</v>
      </c>
      <c r="F928" s="66">
        <f>_xlfn.IFNA(VLOOKUP(A928,'TXFN0001 Strategy'!$A$1:$B$1000,2,FALSE),0)</f>
        <v>0</v>
      </c>
      <c r="G928" s="40">
        <f t="shared" si="28"/>
        <v>1481.732</v>
      </c>
      <c r="H928" s="17">
        <f>VLOOKUP($A928,級距!$A:$K,9,FALSE)</f>
        <v>6</v>
      </c>
      <c r="I928" s="17">
        <f>VLOOKUP($A928,級距!$A:$K,10,FALSE)</f>
        <v>1</v>
      </c>
      <c r="J928" s="17">
        <f>VLOOKUP($A928,級距!$A:$K,11,FALSE)</f>
        <v>1</v>
      </c>
      <c r="K928" s="17">
        <f t="shared" si="29"/>
        <v>1</v>
      </c>
    </row>
    <row r="929" spans="1:11" x14ac:dyDescent="0.25">
      <c r="A929" s="32" t="s">
        <v>901</v>
      </c>
      <c r="B929" s="31">
        <f>_xlfn.IFNA(VLOOKUP(A929,'Trend Strategy'!$A$1:$B$1000,2,FALSE),0)</f>
        <v>-49910.62</v>
      </c>
      <c r="C929" s="31">
        <f>_xlfn.IFNA(VLOOKUP(A929,'ADX Strategy'!$A$2:$B$1000,2,FALSE),0)</f>
        <v>46980.1</v>
      </c>
      <c r="D929" s="31">
        <f>_xlfn.IFNA(VLOOKUP(A929,'TXFN0002 Strategy'!$A$2:$B$1000,2,FALSE),0)</f>
        <v>-67703.69</v>
      </c>
      <c r="E929" s="66">
        <f>_xlfn.IFNA(VLOOKUP(A929,'TripleEMA Strategy'!$A$2:$B$1000,2,FALSE),0)</f>
        <v>-35809.25</v>
      </c>
      <c r="F929" s="66">
        <f>_xlfn.IFNA(VLOOKUP(A929,'TXFN0001 Strategy'!$A$1:$B$1000,2,FALSE),0)</f>
        <v>0</v>
      </c>
      <c r="G929" s="40">
        <f t="shared" si="28"/>
        <v>-21288.692000000003</v>
      </c>
      <c r="H929" s="17">
        <f>VLOOKUP($A929,級距!$A:$K,9,FALSE)</f>
        <v>7</v>
      </c>
      <c r="I929" s="17">
        <f>VLOOKUP($A929,級距!$A:$K,10,FALSE)</f>
        <v>9</v>
      </c>
      <c r="J929" s="17">
        <f>VLOOKUP($A929,級距!$A:$K,11,FALSE)</f>
        <v>4</v>
      </c>
      <c r="K929" s="17">
        <f t="shared" si="29"/>
        <v>4</v>
      </c>
    </row>
    <row r="930" spans="1:11" x14ac:dyDescent="0.25">
      <c r="A930" s="32" t="s">
        <v>902</v>
      </c>
      <c r="B930" s="31">
        <f>_xlfn.IFNA(VLOOKUP(A930,'Trend Strategy'!$A$1:$B$1000,2,FALSE),0)</f>
        <v>41480.82</v>
      </c>
      <c r="C930" s="31">
        <f>_xlfn.IFNA(VLOOKUP(A930,'ADX Strategy'!$A$2:$B$1000,2,FALSE),0)</f>
        <v>52215.57</v>
      </c>
      <c r="D930" s="31">
        <f>_xlfn.IFNA(VLOOKUP(A930,'TXFN0002 Strategy'!$A$2:$B$1000,2,FALSE),0)</f>
        <v>10576.13</v>
      </c>
      <c r="E930" s="66">
        <f>_xlfn.IFNA(VLOOKUP(A930,'TripleEMA Strategy'!$A$2:$B$1000,2,FALSE),0)</f>
        <v>64035.839999999997</v>
      </c>
      <c r="F930" s="66">
        <f>_xlfn.IFNA(VLOOKUP(A930,'TXFN0001 Strategy'!$A$1:$B$1000,2,FALSE),0)</f>
        <v>0</v>
      </c>
      <c r="G930" s="40">
        <f t="shared" si="28"/>
        <v>33661.671999999999</v>
      </c>
      <c r="H930" s="17">
        <f>VLOOKUP($A930,級距!$A:$K,9,FALSE)</f>
        <v>10</v>
      </c>
      <c r="I930" s="17">
        <f>VLOOKUP($A930,級距!$A:$K,10,FALSE)</f>
        <v>7</v>
      </c>
      <c r="J930" s="17">
        <f>VLOOKUP($A930,級距!$A:$K,11,FALSE)</f>
        <v>4</v>
      </c>
      <c r="K930" s="17">
        <f t="shared" si="29"/>
        <v>4</v>
      </c>
    </row>
    <row r="931" spans="1:11" x14ac:dyDescent="0.25">
      <c r="A931" s="32" t="s">
        <v>903</v>
      </c>
      <c r="B931" s="31">
        <f>_xlfn.IFNA(VLOOKUP(A931,'Trend Strategy'!$A$1:$B$1000,2,FALSE),0)</f>
        <v>56806.67</v>
      </c>
      <c r="C931" s="31">
        <f>_xlfn.IFNA(VLOOKUP(A931,'ADX Strategy'!$A$2:$B$1000,2,FALSE),0)</f>
        <v>0</v>
      </c>
      <c r="D931" s="31">
        <f>_xlfn.IFNA(VLOOKUP(A931,'TXFN0002 Strategy'!$A$2:$B$1000,2,FALSE),0)</f>
        <v>81164.179999999993</v>
      </c>
      <c r="E931" s="66">
        <f>_xlfn.IFNA(VLOOKUP(A931,'TripleEMA Strategy'!$A$2:$B$1000,2,FALSE),0)</f>
        <v>0</v>
      </c>
      <c r="F931" s="66">
        <f>_xlfn.IFNA(VLOOKUP(A931,'TXFN0001 Strategy'!$A$1:$B$1000,2,FALSE),0)</f>
        <v>141864.75</v>
      </c>
      <c r="G931" s="40">
        <f t="shared" si="28"/>
        <v>55967.119999999995</v>
      </c>
      <c r="H931" s="17">
        <f>VLOOKUP($A931,級距!$A:$K,9,FALSE)</f>
        <v>10</v>
      </c>
      <c r="I931" s="17">
        <f>VLOOKUP($A931,級距!$A:$K,10,FALSE)</f>
        <v>4</v>
      </c>
      <c r="J931" s="17">
        <f>VLOOKUP($A931,級距!$A:$K,11,FALSE)</f>
        <v>1</v>
      </c>
      <c r="K931" s="17">
        <f t="shared" si="29"/>
        <v>1</v>
      </c>
    </row>
    <row r="932" spans="1:11" x14ac:dyDescent="0.25">
      <c r="A932" s="32" t="s">
        <v>904</v>
      </c>
      <c r="B932" s="31">
        <f>_xlfn.IFNA(VLOOKUP(A932,'Trend Strategy'!$A$1:$B$1000,2,FALSE),0)</f>
        <v>-123264.8</v>
      </c>
      <c r="C932" s="31">
        <f>_xlfn.IFNA(VLOOKUP(A932,'ADX Strategy'!$A$2:$B$1000,2,FALSE),0)</f>
        <v>-94640.5</v>
      </c>
      <c r="D932" s="31">
        <f>_xlfn.IFNA(VLOOKUP(A932,'TXFN0002 Strategy'!$A$2:$B$1000,2,FALSE),0)</f>
        <v>172.39</v>
      </c>
      <c r="E932" s="66">
        <f>_xlfn.IFNA(VLOOKUP(A932,'TripleEMA Strategy'!$A$2:$B$1000,2,FALSE),0)</f>
        <v>-102438.55</v>
      </c>
      <c r="F932" s="66">
        <f>_xlfn.IFNA(VLOOKUP(A932,'TXFN0001 Strategy'!$A$1:$B$1000,2,FALSE),0)</f>
        <v>0</v>
      </c>
      <c r="G932" s="40">
        <f t="shared" si="28"/>
        <v>-64034.291999999994</v>
      </c>
      <c r="H932" s="17">
        <f>VLOOKUP($A932,級距!$A:$K,9,FALSE)</f>
        <v>10</v>
      </c>
      <c r="I932" s="17">
        <f>VLOOKUP($A932,級距!$A:$K,10,FALSE)</f>
        <v>6</v>
      </c>
      <c r="J932" s="17">
        <f>VLOOKUP($A932,級距!$A:$K,11,FALSE)</f>
        <v>1</v>
      </c>
      <c r="K932" s="17">
        <f t="shared" si="29"/>
        <v>1</v>
      </c>
    </row>
    <row r="933" spans="1:11" x14ac:dyDescent="0.25">
      <c r="A933" s="32" t="s">
        <v>905</v>
      </c>
      <c r="B933" s="31">
        <f>_xlfn.IFNA(VLOOKUP(A933,'Trend Strategy'!$A$1:$B$1000,2,FALSE),0)</f>
        <v>84460.75</v>
      </c>
      <c r="C933" s="31">
        <f>_xlfn.IFNA(VLOOKUP(A933,'ADX Strategy'!$A$2:$B$1000,2,FALSE),0)</f>
        <v>-122899.08</v>
      </c>
      <c r="D933" s="31">
        <f>_xlfn.IFNA(VLOOKUP(A933,'TXFN0002 Strategy'!$A$2:$B$1000,2,FALSE),0)</f>
        <v>153293.5</v>
      </c>
      <c r="E933" s="66">
        <f>_xlfn.IFNA(VLOOKUP(A933,'TripleEMA Strategy'!$A$2:$B$1000,2,FALSE),0)</f>
        <v>-59957.86</v>
      </c>
      <c r="F933" s="66">
        <f>_xlfn.IFNA(VLOOKUP(A933,'TXFN0001 Strategy'!$A$1:$B$1000,2,FALSE),0)</f>
        <v>0</v>
      </c>
      <c r="G933" s="40">
        <f t="shared" si="28"/>
        <v>10979.462</v>
      </c>
      <c r="H933" s="17">
        <f>VLOOKUP($A933,級距!$A:$K,9,FALSE)</f>
        <v>10</v>
      </c>
      <c r="I933" s="17">
        <f>VLOOKUP($A933,級距!$A:$K,10,FALSE)</f>
        <v>1</v>
      </c>
      <c r="J933" s="17">
        <f>VLOOKUP($A933,級距!$A:$K,11,FALSE)</f>
        <v>1</v>
      </c>
      <c r="K933" s="17">
        <f t="shared" si="29"/>
        <v>1</v>
      </c>
    </row>
    <row r="934" spans="1:11" x14ac:dyDescent="0.25">
      <c r="A934" s="32" t="s">
        <v>906</v>
      </c>
      <c r="B934" s="31">
        <f>_xlfn.IFNA(VLOOKUP(A934,'Trend Strategy'!$A$1:$B$1000,2,FALSE),0)</f>
        <v>30704.75</v>
      </c>
      <c r="C934" s="31">
        <f>_xlfn.IFNA(VLOOKUP(A934,'ADX Strategy'!$A$2:$B$1000,2,FALSE),0)</f>
        <v>0</v>
      </c>
      <c r="D934" s="31">
        <f>_xlfn.IFNA(VLOOKUP(A934,'TXFN0002 Strategy'!$A$2:$B$1000,2,FALSE),0)</f>
        <v>72539.11</v>
      </c>
      <c r="E934" s="66">
        <f>_xlfn.IFNA(VLOOKUP(A934,'TripleEMA Strategy'!$A$2:$B$1000,2,FALSE),0)</f>
        <v>18531.48</v>
      </c>
      <c r="F934" s="66">
        <f>_xlfn.IFNA(VLOOKUP(A934,'TXFN0001 Strategy'!$A$1:$B$1000,2,FALSE),0)</f>
        <v>0</v>
      </c>
      <c r="G934" s="40">
        <f t="shared" si="28"/>
        <v>24355.067999999999</v>
      </c>
      <c r="H934" s="17">
        <f>VLOOKUP($A934,級距!$A:$K,9,FALSE)</f>
        <v>7</v>
      </c>
      <c r="I934" s="17">
        <f>VLOOKUP($A934,級距!$A:$K,10,FALSE)</f>
        <v>9</v>
      </c>
      <c r="J934" s="17">
        <f>VLOOKUP($A934,級距!$A:$K,11,FALSE)</f>
        <v>4</v>
      </c>
      <c r="K934" s="17">
        <f t="shared" si="29"/>
        <v>4</v>
      </c>
    </row>
    <row r="935" spans="1:11" x14ac:dyDescent="0.25">
      <c r="A935" s="32" t="s">
        <v>907</v>
      </c>
      <c r="B935" s="31">
        <f>_xlfn.IFNA(VLOOKUP(A935,'Trend Strategy'!$A$1:$B$1000,2,FALSE),0)</f>
        <v>0</v>
      </c>
      <c r="C935" s="31">
        <f>_xlfn.IFNA(VLOOKUP(A935,'ADX Strategy'!$A$2:$B$1000,2,FALSE),0)</f>
        <v>0</v>
      </c>
      <c r="D935" s="31">
        <f>_xlfn.IFNA(VLOOKUP(A935,'TXFN0002 Strategy'!$A$2:$B$1000,2,FALSE),0)</f>
        <v>0</v>
      </c>
      <c r="E935" s="66">
        <f>_xlfn.IFNA(VLOOKUP(A935,'TripleEMA Strategy'!$A$2:$B$1000,2,FALSE),0)</f>
        <v>-121968.34</v>
      </c>
      <c r="F935" s="66">
        <f>_xlfn.IFNA(VLOOKUP(A935,'TXFN0001 Strategy'!$A$1:$B$1000,2,FALSE),0)</f>
        <v>0</v>
      </c>
      <c r="G935" s="40">
        <f t="shared" si="28"/>
        <v>-24393.667999999998</v>
      </c>
      <c r="H935" s="17">
        <f>VLOOKUP($A935,級距!$A:$K,9,FALSE)</f>
        <v>4</v>
      </c>
      <c r="I935" s="17">
        <f>VLOOKUP($A935,級距!$A:$K,10,FALSE)</f>
        <v>6</v>
      </c>
      <c r="J935" s="17">
        <f>VLOOKUP($A935,級距!$A:$K,11,FALSE)</f>
        <v>2</v>
      </c>
      <c r="K935" s="17">
        <f t="shared" si="29"/>
        <v>2</v>
      </c>
    </row>
    <row r="936" spans="1:11" x14ac:dyDescent="0.25">
      <c r="A936" s="32" t="s">
        <v>908</v>
      </c>
      <c r="B936" s="31">
        <f>_xlfn.IFNA(VLOOKUP(A936,'Trend Strategy'!$A$1:$B$1000,2,FALSE),0)</f>
        <v>-7269.28</v>
      </c>
      <c r="C936" s="31">
        <f>_xlfn.IFNA(VLOOKUP(A936,'ADX Strategy'!$A$2:$B$1000,2,FALSE),0)</f>
        <v>80492.89</v>
      </c>
      <c r="D936" s="31">
        <f>_xlfn.IFNA(VLOOKUP(A936,'TXFN0002 Strategy'!$A$2:$B$1000,2,FALSE),0)</f>
        <v>34773.699999999997</v>
      </c>
      <c r="E936" s="66">
        <f>_xlfn.IFNA(VLOOKUP(A936,'TripleEMA Strategy'!$A$2:$B$1000,2,FALSE),0)</f>
        <v>29900.69</v>
      </c>
      <c r="F936" s="66">
        <f>_xlfn.IFNA(VLOOKUP(A936,'TXFN0001 Strategy'!$A$1:$B$1000,2,FALSE),0)</f>
        <v>84349.84</v>
      </c>
      <c r="G936" s="40">
        <f t="shared" si="28"/>
        <v>44449.567999999999</v>
      </c>
      <c r="H936" s="17">
        <f>VLOOKUP($A936,級距!$A:$K,9,FALSE)</f>
        <v>5</v>
      </c>
      <c r="I936" s="17">
        <f>VLOOKUP($A936,級距!$A:$K,10,FALSE)</f>
        <v>9</v>
      </c>
      <c r="J936" s="17">
        <f>VLOOKUP($A936,級距!$A:$K,11,FALSE)</f>
        <v>3</v>
      </c>
      <c r="K936" s="17">
        <f t="shared" si="29"/>
        <v>3</v>
      </c>
    </row>
    <row r="937" spans="1:11" x14ac:dyDescent="0.25">
      <c r="A937" s="32" t="s">
        <v>909</v>
      </c>
      <c r="B937" s="31">
        <f>_xlfn.IFNA(VLOOKUP(A937,'Trend Strategy'!$A$1:$B$1000,2,FALSE),0)</f>
        <v>-24022.34</v>
      </c>
      <c r="C937" s="31">
        <f>_xlfn.IFNA(VLOOKUP(A937,'ADX Strategy'!$A$2:$B$1000,2,FALSE),0)</f>
        <v>5978.21</v>
      </c>
      <c r="D937" s="31">
        <f>_xlfn.IFNA(VLOOKUP(A937,'TXFN0002 Strategy'!$A$2:$B$1000,2,FALSE),0)</f>
        <v>0</v>
      </c>
      <c r="E937" s="66">
        <f>_xlfn.IFNA(VLOOKUP(A937,'TripleEMA Strategy'!$A$2:$B$1000,2,FALSE),0)</f>
        <v>-20440.27</v>
      </c>
      <c r="F937" s="66">
        <f>_xlfn.IFNA(VLOOKUP(A937,'TXFN0001 Strategy'!$A$1:$B$1000,2,FALSE),0)</f>
        <v>0</v>
      </c>
      <c r="G937" s="40">
        <f t="shared" si="28"/>
        <v>-7696.88</v>
      </c>
      <c r="H937" s="17">
        <f>VLOOKUP($A937,級距!$A:$K,9,FALSE)</f>
        <v>4</v>
      </c>
      <c r="I937" s="17">
        <f>VLOOKUP($A937,級距!$A:$K,10,FALSE)</f>
        <v>5</v>
      </c>
      <c r="J937" s="17">
        <f>VLOOKUP($A937,級距!$A:$K,11,FALSE)</f>
        <v>2</v>
      </c>
      <c r="K937" s="17">
        <f t="shared" si="29"/>
        <v>2</v>
      </c>
    </row>
    <row r="938" spans="1:11" x14ac:dyDescent="0.25">
      <c r="A938" s="32" t="s">
        <v>910</v>
      </c>
      <c r="B938" s="31">
        <f>_xlfn.IFNA(VLOOKUP(A938,'Trend Strategy'!$A$1:$B$1000,2,FALSE),0)</f>
        <v>97371.88</v>
      </c>
      <c r="C938" s="31">
        <f>_xlfn.IFNA(VLOOKUP(A938,'ADX Strategy'!$A$2:$B$1000,2,FALSE),0)</f>
        <v>-16012.05</v>
      </c>
      <c r="D938" s="31">
        <f>_xlfn.IFNA(VLOOKUP(A938,'TXFN0002 Strategy'!$A$2:$B$1000,2,FALSE),0)</f>
        <v>119356.07</v>
      </c>
      <c r="E938" s="66">
        <f>_xlfn.IFNA(VLOOKUP(A938,'TripleEMA Strategy'!$A$2:$B$1000,2,FALSE),0)</f>
        <v>46972.62</v>
      </c>
      <c r="F938" s="66">
        <f>_xlfn.IFNA(VLOOKUP(A938,'TXFN0001 Strategy'!$A$1:$B$1000,2,FALSE),0)</f>
        <v>0</v>
      </c>
      <c r="G938" s="40">
        <f t="shared" si="28"/>
        <v>49537.704000000005</v>
      </c>
      <c r="H938" s="17">
        <f>VLOOKUP($A938,級距!$A:$K,9,FALSE)</f>
        <v>9</v>
      </c>
      <c r="I938" s="17">
        <f>VLOOKUP($A938,級距!$A:$K,10,FALSE)</f>
        <v>6</v>
      </c>
      <c r="J938" s="17">
        <f>VLOOKUP($A938,級距!$A:$K,11,FALSE)</f>
        <v>1</v>
      </c>
      <c r="K938" s="17">
        <f t="shared" si="29"/>
        <v>1</v>
      </c>
    </row>
    <row r="939" spans="1:11" x14ac:dyDescent="0.25">
      <c r="A939" s="32" t="s">
        <v>911</v>
      </c>
      <c r="B939" s="31">
        <f>_xlfn.IFNA(VLOOKUP(A939,'Trend Strategy'!$A$1:$B$1000,2,FALSE),0)</f>
        <v>0</v>
      </c>
      <c r="C939" s="31">
        <f>_xlfn.IFNA(VLOOKUP(A939,'ADX Strategy'!$A$2:$B$1000,2,FALSE),0)</f>
        <v>-90.91</v>
      </c>
      <c r="D939" s="31">
        <f>_xlfn.IFNA(VLOOKUP(A939,'TXFN0002 Strategy'!$A$2:$B$1000,2,FALSE),0)</f>
        <v>-60640.06</v>
      </c>
      <c r="E939" s="66">
        <f>_xlfn.IFNA(VLOOKUP(A939,'TripleEMA Strategy'!$A$2:$B$1000,2,FALSE),0)</f>
        <v>8127.84</v>
      </c>
      <c r="F939" s="66">
        <f>_xlfn.IFNA(VLOOKUP(A939,'TXFN0001 Strategy'!$A$1:$B$1000,2,FALSE),0)</f>
        <v>0</v>
      </c>
      <c r="G939" s="40">
        <f t="shared" si="28"/>
        <v>-10520.626</v>
      </c>
      <c r="H939" s="17">
        <f>VLOOKUP($A939,級距!$A:$K,9,FALSE)</f>
        <v>3</v>
      </c>
      <c r="I939" s="17">
        <f>VLOOKUP($A939,級距!$A:$K,10,FALSE)</f>
        <v>7</v>
      </c>
      <c r="J939" s="17">
        <f>VLOOKUP($A939,級距!$A:$K,11,FALSE)</f>
        <v>3</v>
      </c>
      <c r="K939" s="17">
        <f t="shared" si="29"/>
        <v>3</v>
      </c>
    </row>
    <row r="940" spans="1:11" x14ac:dyDescent="0.25">
      <c r="A940" s="32" t="s">
        <v>912</v>
      </c>
      <c r="B940" s="31">
        <f>_xlfn.IFNA(VLOOKUP(A940,'Trend Strategy'!$A$1:$B$1000,2,FALSE),0)</f>
        <v>24025.82</v>
      </c>
      <c r="C940" s="31">
        <f>_xlfn.IFNA(VLOOKUP(A940,'ADX Strategy'!$A$2:$B$1000,2,FALSE),0)</f>
        <v>0</v>
      </c>
      <c r="D940" s="31">
        <f>_xlfn.IFNA(VLOOKUP(A940,'TXFN0002 Strategy'!$A$2:$B$1000,2,FALSE),0)</f>
        <v>-666.12</v>
      </c>
      <c r="E940" s="66">
        <f>_xlfn.IFNA(VLOOKUP(A940,'TripleEMA Strategy'!$A$2:$B$1000,2,FALSE),0)</f>
        <v>-66269.81</v>
      </c>
      <c r="F940" s="66">
        <f>_xlfn.IFNA(VLOOKUP(A940,'TXFN0001 Strategy'!$A$1:$B$1000,2,FALSE),0)</f>
        <v>-52711.15</v>
      </c>
      <c r="G940" s="40">
        <f t="shared" si="28"/>
        <v>-19124.252</v>
      </c>
      <c r="H940" s="17">
        <f>VLOOKUP($A940,級距!$A:$K,9,FALSE)</f>
        <v>3</v>
      </c>
      <c r="I940" s="17">
        <f>VLOOKUP($A940,級距!$A:$K,10,FALSE)</f>
        <v>1</v>
      </c>
      <c r="J940" s="17">
        <f>VLOOKUP($A940,級距!$A:$K,11,FALSE)</f>
        <v>2</v>
      </c>
      <c r="K940" s="17">
        <f t="shared" si="29"/>
        <v>2</v>
      </c>
    </row>
    <row r="941" spans="1:11" x14ac:dyDescent="0.25">
      <c r="A941" s="32" t="s">
        <v>913</v>
      </c>
      <c r="B941" s="31">
        <f>_xlfn.IFNA(VLOOKUP(A941,'Trend Strategy'!$A$1:$B$1000,2,FALSE),0)</f>
        <v>-25942.66</v>
      </c>
      <c r="C941" s="31">
        <f>_xlfn.IFNA(VLOOKUP(A941,'ADX Strategy'!$A$2:$B$1000,2,FALSE),0)</f>
        <v>5874.67</v>
      </c>
      <c r="D941" s="31">
        <f>_xlfn.IFNA(VLOOKUP(A941,'TXFN0002 Strategy'!$A$2:$B$1000,2,FALSE),0)</f>
        <v>0</v>
      </c>
      <c r="E941" s="66">
        <f>_xlfn.IFNA(VLOOKUP(A941,'TripleEMA Strategy'!$A$2:$B$1000,2,FALSE),0)</f>
        <v>-15124.82</v>
      </c>
      <c r="F941" s="66">
        <f>_xlfn.IFNA(VLOOKUP(A941,'TXFN0001 Strategy'!$A$1:$B$1000,2,FALSE),0)</f>
        <v>0</v>
      </c>
      <c r="G941" s="40">
        <f t="shared" si="28"/>
        <v>-7038.5619999999999</v>
      </c>
      <c r="H941" s="17">
        <f>VLOOKUP($A941,級距!$A:$K,9,FALSE)</f>
        <v>2</v>
      </c>
      <c r="I941" s="17">
        <f>VLOOKUP($A941,級距!$A:$K,10,FALSE)</f>
        <v>3</v>
      </c>
      <c r="J941" s="17">
        <f>VLOOKUP($A941,級距!$A:$K,11,FALSE)</f>
        <v>2</v>
      </c>
      <c r="K941" s="17">
        <f t="shared" si="29"/>
        <v>2</v>
      </c>
    </row>
    <row r="942" spans="1:11" x14ac:dyDescent="0.25">
      <c r="A942" s="32" t="s">
        <v>914</v>
      </c>
      <c r="B942" s="31">
        <f>_xlfn.IFNA(VLOOKUP(A942,'Trend Strategy'!$A$1:$B$1000,2,FALSE),0)</f>
        <v>-12964.42</v>
      </c>
      <c r="C942" s="31">
        <f>_xlfn.IFNA(VLOOKUP(A942,'ADX Strategy'!$A$2:$B$1000,2,FALSE),0)</f>
        <v>-3725.62</v>
      </c>
      <c r="D942" s="31">
        <f>_xlfn.IFNA(VLOOKUP(A942,'TXFN0002 Strategy'!$A$2:$B$1000,2,FALSE),0)</f>
        <v>0</v>
      </c>
      <c r="E942" s="66">
        <f>_xlfn.IFNA(VLOOKUP(A942,'TripleEMA Strategy'!$A$2:$B$1000,2,FALSE),0)</f>
        <v>0</v>
      </c>
      <c r="F942" s="66">
        <f>_xlfn.IFNA(VLOOKUP(A942,'TXFN0001 Strategy'!$A$1:$B$1000,2,FALSE),0)</f>
        <v>0</v>
      </c>
      <c r="G942" s="40">
        <f t="shared" si="28"/>
        <v>-3338.0080000000003</v>
      </c>
      <c r="H942" s="17">
        <f>VLOOKUP($A942,級距!$A:$K,9,FALSE)</f>
        <v>1</v>
      </c>
      <c r="I942" s="17">
        <f>VLOOKUP($A942,級距!$A:$K,10,FALSE)</f>
        <v>4</v>
      </c>
      <c r="J942" s="17">
        <f>VLOOKUP($A942,級距!$A:$K,11,FALSE)</f>
        <v>2</v>
      </c>
      <c r="K942" s="17">
        <f t="shared" si="29"/>
        <v>2</v>
      </c>
    </row>
    <row r="943" spans="1:11" x14ac:dyDescent="0.25">
      <c r="A943" s="32" t="s">
        <v>915</v>
      </c>
      <c r="B943" s="31">
        <f>_xlfn.IFNA(VLOOKUP(A943,'Trend Strategy'!$A$1:$B$1000,2,FALSE),0)</f>
        <v>0</v>
      </c>
      <c r="C943" s="31">
        <f>_xlfn.IFNA(VLOOKUP(A943,'ADX Strategy'!$A$2:$B$1000,2,FALSE),0)</f>
        <v>0</v>
      </c>
      <c r="D943" s="31">
        <f>_xlfn.IFNA(VLOOKUP(A943,'TXFN0002 Strategy'!$A$2:$B$1000,2,FALSE),0)</f>
        <v>0</v>
      </c>
      <c r="E943" s="66">
        <f>_xlfn.IFNA(VLOOKUP(A943,'TripleEMA Strategy'!$A$2:$B$1000,2,FALSE),0)</f>
        <v>0</v>
      </c>
      <c r="F943" s="66">
        <f>_xlfn.IFNA(VLOOKUP(A943,'TXFN0001 Strategy'!$A$1:$B$1000,2,FALSE),0)</f>
        <v>0</v>
      </c>
      <c r="G943" s="40">
        <f t="shared" si="28"/>
        <v>0</v>
      </c>
      <c r="H943" s="17">
        <f>VLOOKUP($A943,級距!$A:$K,9,FALSE)</f>
        <v>1</v>
      </c>
      <c r="I943" s="17">
        <f>VLOOKUP($A943,級距!$A:$K,10,FALSE)</f>
        <v>2</v>
      </c>
      <c r="J943" s="17">
        <f>VLOOKUP($A943,級距!$A:$K,11,FALSE)</f>
        <v>2</v>
      </c>
      <c r="K943" s="17">
        <f t="shared" si="29"/>
        <v>2</v>
      </c>
    </row>
    <row r="944" spans="1:11" x14ac:dyDescent="0.25">
      <c r="A944" s="32" t="s">
        <v>916</v>
      </c>
      <c r="B944" s="31">
        <f>_xlfn.IFNA(VLOOKUP(A944,'Trend Strategy'!$A$1:$B$1000,2,FALSE),0)</f>
        <v>-4115.3599999999997</v>
      </c>
      <c r="C944" s="31">
        <f>_xlfn.IFNA(VLOOKUP(A944,'ADX Strategy'!$A$2:$B$1000,2,FALSE),0)</f>
        <v>0</v>
      </c>
      <c r="D944" s="31">
        <f>_xlfn.IFNA(VLOOKUP(A944,'TXFN0002 Strategy'!$A$2:$B$1000,2,FALSE),0)</f>
        <v>0</v>
      </c>
      <c r="E944" s="66">
        <f>_xlfn.IFNA(VLOOKUP(A944,'TripleEMA Strategy'!$A$2:$B$1000,2,FALSE),0)</f>
        <v>0</v>
      </c>
      <c r="F944" s="66">
        <f>_xlfn.IFNA(VLOOKUP(A944,'TXFN0001 Strategy'!$A$1:$B$1000,2,FALSE),0)</f>
        <v>0</v>
      </c>
      <c r="G944" s="40">
        <f t="shared" si="28"/>
        <v>-823.07199999999989</v>
      </c>
      <c r="H944" s="17">
        <f>VLOOKUP($A944,級距!$A:$K,9,FALSE)</f>
        <v>1</v>
      </c>
      <c r="I944" s="17">
        <f>VLOOKUP($A944,級距!$A:$K,10,FALSE)</f>
        <v>3</v>
      </c>
      <c r="J944" s="17">
        <f>VLOOKUP($A944,級距!$A:$K,11,FALSE)</f>
        <v>2</v>
      </c>
      <c r="K944" s="17">
        <f t="shared" si="29"/>
        <v>2</v>
      </c>
    </row>
    <row r="945" spans="1:11" x14ac:dyDescent="0.25">
      <c r="A945" s="32" t="s">
        <v>917</v>
      </c>
      <c r="B945" s="31">
        <f>_xlfn.IFNA(VLOOKUP(A945,'Trend Strategy'!$A$1:$B$1000,2,FALSE),0)</f>
        <v>6231.68</v>
      </c>
      <c r="C945" s="31">
        <f>_xlfn.IFNA(VLOOKUP(A945,'ADX Strategy'!$A$2:$B$1000,2,FALSE),0)</f>
        <v>0</v>
      </c>
      <c r="D945" s="31">
        <f>_xlfn.IFNA(VLOOKUP(A945,'TXFN0002 Strategy'!$A$2:$B$1000,2,FALSE),0)</f>
        <v>-5236.75</v>
      </c>
      <c r="E945" s="66">
        <f>_xlfn.IFNA(VLOOKUP(A945,'TripleEMA Strategy'!$A$2:$B$1000,2,FALSE),0)</f>
        <v>-67263.55</v>
      </c>
      <c r="F945" s="66">
        <f>_xlfn.IFNA(VLOOKUP(A945,'TXFN0001 Strategy'!$A$1:$B$1000,2,FALSE),0)</f>
        <v>0</v>
      </c>
      <c r="G945" s="40">
        <f t="shared" si="28"/>
        <v>-13253.723999999998</v>
      </c>
      <c r="H945" s="17">
        <f>VLOOKUP($A945,級距!$A:$K,9,FALSE)</f>
        <v>5</v>
      </c>
      <c r="I945" s="17">
        <f>VLOOKUP($A945,級距!$A:$K,10,FALSE)</f>
        <v>3</v>
      </c>
      <c r="J945" s="17">
        <f>VLOOKUP($A945,級距!$A:$K,11,FALSE)</f>
        <v>2</v>
      </c>
      <c r="K945" s="17">
        <f t="shared" si="29"/>
        <v>2</v>
      </c>
    </row>
    <row r="946" spans="1:11" x14ac:dyDescent="0.25">
      <c r="A946" s="32" t="s">
        <v>918</v>
      </c>
      <c r="B946" s="31">
        <f>_xlfn.IFNA(VLOOKUP(A946,'Trend Strategy'!$A$1:$B$1000,2,FALSE),0)</f>
        <v>62291.26</v>
      </c>
      <c r="C946" s="31">
        <f>_xlfn.IFNA(VLOOKUP(A946,'ADX Strategy'!$A$2:$B$1000,2,FALSE),0)</f>
        <v>10115.780000000001</v>
      </c>
      <c r="D946" s="31">
        <f>_xlfn.IFNA(VLOOKUP(A946,'TXFN0002 Strategy'!$A$2:$B$1000,2,FALSE),0)</f>
        <v>0</v>
      </c>
      <c r="E946" s="66">
        <f>_xlfn.IFNA(VLOOKUP(A946,'TripleEMA Strategy'!$A$2:$B$1000,2,FALSE),0)</f>
        <v>90280.06</v>
      </c>
      <c r="F946" s="66">
        <f>_xlfn.IFNA(VLOOKUP(A946,'TXFN0001 Strategy'!$A$1:$B$1000,2,FALSE),0)</f>
        <v>0</v>
      </c>
      <c r="G946" s="40">
        <f t="shared" si="28"/>
        <v>32537.420000000002</v>
      </c>
      <c r="H946" s="17">
        <f>VLOOKUP($A946,級距!$A:$K,9,FALSE)</f>
        <v>4</v>
      </c>
      <c r="I946" s="17">
        <f>VLOOKUP($A946,級距!$A:$K,10,FALSE)</f>
        <v>10</v>
      </c>
      <c r="J946" s="17">
        <f>VLOOKUP($A946,級距!$A:$K,11,FALSE)</f>
        <v>3</v>
      </c>
      <c r="K946" s="17">
        <f t="shared" si="29"/>
        <v>3</v>
      </c>
    </row>
    <row r="947" spans="1:11" x14ac:dyDescent="0.25">
      <c r="A947" s="32" t="s">
        <v>919</v>
      </c>
      <c r="B947" s="31">
        <f>_xlfn.IFNA(VLOOKUP(A947,'Trend Strategy'!$A$1:$B$1000,2,FALSE),0)</f>
        <v>-6511.04</v>
      </c>
      <c r="C947" s="31">
        <f>_xlfn.IFNA(VLOOKUP(A947,'ADX Strategy'!$A$2:$B$1000,2,FALSE),0)</f>
        <v>0</v>
      </c>
      <c r="D947" s="31">
        <f>_xlfn.IFNA(VLOOKUP(A947,'TXFN0002 Strategy'!$A$2:$B$1000,2,FALSE),0)</f>
        <v>31099.77</v>
      </c>
      <c r="E947" s="66">
        <f>_xlfn.IFNA(VLOOKUP(A947,'TripleEMA Strategy'!$A$2:$B$1000,2,FALSE),0)</f>
        <v>-30685.94</v>
      </c>
      <c r="F947" s="66">
        <f>_xlfn.IFNA(VLOOKUP(A947,'TXFN0001 Strategy'!$A$1:$B$1000,2,FALSE),0)</f>
        <v>0</v>
      </c>
      <c r="G947" s="40">
        <f t="shared" si="28"/>
        <v>-1219.4419999999998</v>
      </c>
      <c r="H947" s="17">
        <f>VLOOKUP($A947,級距!$A:$K,9,FALSE)</f>
        <v>2</v>
      </c>
      <c r="I947" s="17">
        <f>VLOOKUP($A947,級距!$A:$K,10,FALSE)</f>
        <v>7</v>
      </c>
      <c r="J947" s="17">
        <f>VLOOKUP($A947,級距!$A:$K,11,FALSE)</f>
        <v>3</v>
      </c>
      <c r="K947" s="17">
        <f t="shared" si="29"/>
        <v>3</v>
      </c>
    </row>
    <row r="948" spans="1:11" x14ac:dyDescent="0.25">
      <c r="A948" s="32" t="s">
        <v>920</v>
      </c>
      <c r="B948" s="31">
        <f>_xlfn.IFNA(VLOOKUP(A948,'Trend Strategy'!$A$1:$B$1000,2,FALSE),0)</f>
        <v>-5818.53</v>
      </c>
      <c r="C948" s="31">
        <f>_xlfn.IFNA(VLOOKUP(A948,'ADX Strategy'!$A$2:$B$1000,2,FALSE),0)</f>
        <v>-13280.98</v>
      </c>
      <c r="D948" s="31">
        <f>_xlfn.IFNA(VLOOKUP(A948,'TXFN0002 Strategy'!$A$2:$B$1000,2,FALSE),0)</f>
        <v>0</v>
      </c>
      <c r="E948" s="66">
        <f>_xlfn.IFNA(VLOOKUP(A948,'TripleEMA Strategy'!$A$2:$B$1000,2,FALSE),0)</f>
        <v>19637.11</v>
      </c>
      <c r="F948" s="66">
        <f>_xlfn.IFNA(VLOOKUP(A948,'TXFN0001 Strategy'!$A$1:$B$1000,2,FALSE),0)</f>
        <v>-37794.559999999998</v>
      </c>
      <c r="G948" s="40">
        <f t="shared" si="28"/>
        <v>-7451.391999999998</v>
      </c>
      <c r="H948" s="17">
        <f>VLOOKUP($A948,級距!$A:$K,9,FALSE)</f>
        <v>2</v>
      </c>
      <c r="I948" s="17">
        <f>VLOOKUP($A948,級距!$A:$K,10,FALSE)</f>
        <v>6</v>
      </c>
      <c r="J948" s="17">
        <f>VLOOKUP($A948,級距!$A:$K,11,FALSE)</f>
        <v>2</v>
      </c>
      <c r="K948" s="17">
        <f t="shared" si="29"/>
        <v>2</v>
      </c>
    </row>
    <row r="949" spans="1:11" x14ac:dyDescent="0.25">
      <c r="A949" s="32" t="s">
        <v>921</v>
      </c>
      <c r="B949" s="31">
        <f>_xlfn.IFNA(VLOOKUP(A949,'Trend Strategy'!$A$1:$B$1000,2,FALSE),0)</f>
        <v>0</v>
      </c>
      <c r="C949" s="31">
        <f>_xlfn.IFNA(VLOOKUP(A949,'ADX Strategy'!$A$2:$B$1000,2,FALSE),0)</f>
        <v>0</v>
      </c>
      <c r="D949" s="31">
        <f>_xlfn.IFNA(VLOOKUP(A949,'TXFN0002 Strategy'!$A$2:$B$1000,2,FALSE),0)</f>
        <v>0</v>
      </c>
      <c r="E949" s="66">
        <f>_xlfn.IFNA(VLOOKUP(A949,'TripleEMA Strategy'!$A$2:$B$1000,2,FALSE),0)</f>
        <v>-25345.1</v>
      </c>
      <c r="F949" s="66">
        <f>_xlfn.IFNA(VLOOKUP(A949,'TXFN0001 Strategy'!$A$1:$B$1000,2,FALSE),0)</f>
        <v>0</v>
      </c>
      <c r="G949" s="40">
        <f t="shared" si="28"/>
        <v>-5069.0199999999995</v>
      </c>
      <c r="H949" s="17">
        <f>VLOOKUP($A949,級距!$A:$K,9,FALSE)</f>
        <v>1</v>
      </c>
      <c r="I949" s="17">
        <f>VLOOKUP($A949,級距!$A:$K,10,FALSE)</f>
        <v>2</v>
      </c>
      <c r="J949" s="17">
        <f>VLOOKUP($A949,級距!$A:$K,11,FALSE)</f>
        <v>2</v>
      </c>
      <c r="K949" s="17">
        <f t="shared" si="29"/>
        <v>2</v>
      </c>
    </row>
    <row r="950" spans="1:11" x14ac:dyDescent="0.25">
      <c r="A950" s="32" t="s">
        <v>922</v>
      </c>
      <c r="B950" s="31">
        <f>_xlfn.IFNA(VLOOKUP(A950,'Trend Strategy'!$A$1:$B$1000,2,FALSE),0)</f>
        <v>7917.57</v>
      </c>
      <c r="C950" s="31">
        <f>_xlfn.IFNA(VLOOKUP(A950,'ADX Strategy'!$A$2:$B$1000,2,FALSE),0)</f>
        <v>0</v>
      </c>
      <c r="D950" s="31">
        <f>_xlfn.IFNA(VLOOKUP(A950,'TXFN0002 Strategy'!$A$2:$B$1000,2,FALSE),0)</f>
        <v>-4020.27</v>
      </c>
      <c r="E950" s="66">
        <f>_xlfn.IFNA(VLOOKUP(A950,'TripleEMA Strategy'!$A$2:$B$1000,2,FALSE),0)</f>
        <v>-18238.8</v>
      </c>
      <c r="F950" s="66">
        <f>_xlfn.IFNA(VLOOKUP(A950,'TXFN0001 Strategy'!$A$1:$B$1000,2,FALSE),0)</f>
        <v>0</v>
      </c>
      <c r="G950" s="40">
        <f t="shared" si="28"/>
        <v>-2868.3</v>
      </c>
      <c r="H950" s="17">
        <f>VLOOKUP($A950,級距!$A:$K,9,FALSE)</f>
        <v>3</v>
      </c>
      <c r="I950" s="17">
        <f>VLOOKUP($A950,級距!$A:$K,10,FALSE)</f>
        <v>2</v>
      </c>
      <c r="J950" s="17">
        <f>VLOOKUP($A950,級距!$A:$K,11,FALSE)</f>
        <v>2</v>
      </c>
      <c r="K950" s="17">
        <f t="shared" si="29"/>
        <v>2</v>
      </c>
    </row>
    <row r="951" spans="1:11" x14ac:dyDescent="0.25">
      <c r="A951" s="32" t="s">
        <v>923</v>
      </c>
      <c r="B951" s="31">
        <f>_xlfn.IFNA(VLOOKUP(A951,'Trend Strategy'!$A$1:$B$1000,2,FALSE),0)</f>
        <v>-12040.67</v>
      </c>
      <c r="C951" s="31">
        <f>_xlfn.IFNA(VLOOKUP(A951,'ADX Strategy'!$A$2:$B$1000,2,FALSE),0)</f>
        <v>0</v>
      </c>
      <c r="D951" s="31">
        <f>_xlfn.IFNA(VLOOKUP(A951,'TXFN0002 Strategy'!$A$2:$B$1000,2,FALSE),0)</f>
        <v>0</v>
      </c>
      <c r="E951" s="66">
        <f>_xlfn.IFNA(VLOOKUP(A951,'TripleEMA Strategy'!$A$2:$B$1000,2,FALSE),0)</f>
        <v>-52661.61</v>
      </c>
      <c r="F951" s="66">
        <f>_xlfn.IFNA(VLOOKUP(A951,'TXFN0001 Strategy'!$A$1:$B$1000,2,FALSE),0)</f>
        <v>0</v>
      </c>
      <c r="G951" s="40">
        <f t="shared" si="28"/>
        <v>-12940.456</v>
      </c>
      <c r="H951" s="17">
        <f>VLOOKUP($A951,級距!$A:$K,9,FALSE)</f>
        <v>2</v>
      </c>
      <c r="I951" s="17">
        <f>VLOOKUP($A951,級距!$A:$K,10,FALSE)</f>
        <v>1</v>
      </c>
      <c r="J951" s="17">
        <f>VLOOKUP($A951,級距!$A:$K,11,FALSE)</f>
        <v>2</v>
      </c>
      <c r="K951" s="17">
        <f t="shared" si="29"/>
        <v>2</v>
      </c>
    </row>
    <row r="952" spans="1:11" x14ac:dyDescent="0.25">
      <c r="A952" s="32" t="s">
        <v>924</v>
      </c>
      <c r="B952" s="31">
        <f>_xlfn.IFNA(VLOOKUP(A952,'Trend Strategy'!$A$1:$B$1000,2,FALSE),0)</f>
        <v>-57631.94</v>
      </c>
      <c r="C952" s="31">
        <f>_xlfn.IFNA(VLOOKUP(A952,'ADX Strategy'!$A$2:$B$1000,2,FALSE),0)</f>
        <v>6573.67</v>
      </c>
      <c r="D952" s="31">
        <f>_xlfn.IFNA(VLOOKUP(A952,'TXFN0002 Strategy'!$A$2:$B$1000,2,FALSE),0)</f>
        <v>-37809.96</v>
      </c>
      <c r="E952" s="66">
        <f>_xlfn.IFNA(VLOOKUP(A952,'TripleEMA Strategy'!$A$2:$B$1000,2,FALSE),0)</f>
        <v>2975.26</v>
      </c>
      <c r="F952" s="66">
        <f>_xlfn.IFNA(VLOOKUP(A952,'TXFN0001 Strategy'!$A$1:$B$1000,2,FALSE),0)</f>
        <v>24779.200000000001</v>
      </c>
      <c r="G952" s="40">
        <f t="shared" si="28"/>
        <v>-12222.754000000004</v>
      </c>
      <c r="H952" s="17">
        <f>VLOOKUP($A952,級距!$A:$K,9,FALSE)</f>
        <v>2</v>
      </c>
      <c r="I952" s="17">
        <f>VLOOKUP($A952,級距!$A:$K,10,FALSE)</f>
        <v>7</v>
      </c>
      <c r="J952" s="17">
        <f>VLOOKUP($A952,級距!$A:$K,11,FALSE)</f>
        <v>3</v>
      </c>
      <c r="K952" s="17">
        <f t="shared" si="29"/>
        <v>3</v>
      </c>
    </row>
    <row r="953" spans="1:11" x14ac:dyDescent="0.25">
      <c r="A953" s="32" t="s">
        <v>925</v>
      </c>
      <c r="B953" s="31">
        <f>_xlfn.IFNA(VLOOKUP(A953,'Trend Strategy'!$A$1:$B$1000,2,FALSE),0)</f>
        <v>15126.43</v>
      </c>
      <c r="C953" s="31">
        <f>_xlfn.IFNA(VLOOKUP(A953,'ADX Strategy'!$A$2:$B$1000,2,FALSE),0)</f>
        <v>0</v>
      </c>
      <c r="D953" s="31">
        <f>_xlfn.IFNA(VLOOKUP(A953,'TXFN0002 Strategy'!$A$2:$B$1000,2,FALSE),0)</f>
        <v>0</v>
      </c>
      <c r="E953" s="66">
        <f>_xlfn.IFNA(VLOOKUP(A953,'TripleEMA Strategy'!$A$2:$B$1000,2,FALSE),0)</f>
        <v>13776.12</v>
      </c>
      <c r="F953" s="66">
        <f>_xlfn.IFNA(VLOOKUP(A953,'TXFN0001 Strategy'!$A$1:$B$1000,2,FALSE),0)</f>
        <v>-43235.78</v>
      </c>
      <c r="G953" s="40">
        <f t="shared" si="28"/>
        <v>-2866.6459999999993</v>
      </c>
      <c r="H953" s="17">
        <f>VLOOKUP($A953,級距!$A:$K,9,FALSE)</f>
        <v>2</v>
      </c>
      <c r="I953" s="17">
        <f>VLOOKUP($A953,級距!$A:$K,10,FALSE)</f>
        <v>4</v>
      </c>
      <c r="J953" s="17">
        <f>VLOOKUP($A953,級距!$A:$K,11,FALSE)</f>
        <v>2</v>
      </c>
      <c r="K953" s="17">
        <f t="shared" si="29"/>
        <v>2</v>
      </c>
    </row>
    <row r="954" spans="1:11" x14ac:dyDescent="0.25">
      <c r="A954" s="32" t="s">
        <v>926</v>
      </c>
      <c r="B954" s="31">
        <f>_xlfn.IFNA(VLOOKUP(A954,'Trend Strategy'!$A$1:$B$1000,2,FALSE),0)</f>
        <v>-44925.38</v>
      </c>
      <c r="C954" s="31">
        <f>_xlfn.IFNA(VLOOKUP(A954,'ADX Strategy'!$A$2:$B$1000,2,FALSE),0)</f>
        <v>20368.27</v>
      </c>
      <c r="D954" s="31">
        <f>_xlfn.IFNA(VLOOKUP(A954,'TXFN0002 Strategy'!$A$2:$B$1000,2,FALSE),0)</f>
        <v>0</v>
      </c>
      <c r="E954" s="66">
        <f>_xlfn.IFNA(VLOOKUP(A954,'TripleEMA Strategy'!$A$2:$B$1000,2,FALSE),0)</f>
        <v>-25827.62</v>
      </c>
      <c r="F954" s="66">
        <f>_xlfn.IFNA(VLOOKUP(A954,'TXFN0001 Strategy'!$A$1:$B$1000,2,FALSE),0)</f>
        <v>0</v>
      </c>
      <c r="G954" s="40">
        <f t="shared" si="28"/>
        <v>-10076.946</v>
      </c>
      <c r="H954" s="17">
        <f>VLOOKUP($A954,級距!$A:$K,9,FALSE)</f>
        <v>2</v>
      </c>
      <c r="I954" s="17">
        <f>VLOOKUP($A954,級距!$A:$K,10,FALSE)</f>
        <v>8</v>
      </c>
      <c r="J954" s="17">
        <f>VLOOKUP($A954,級距!$A:$K,11,FALSE)</f>
        <v>3</v>
      </c>
      <c r="K954" s="17">
        <f t="shared" si="29"/>
        <v>3</v>
      </c>
    </row>
    <row r="955" spans="1:11" x14ac:dyDescent="0.25">
      <c r="A955" s="32" t="s">
        <v>927</v>
      </c>
      <c r="B955" s="31">
        <f>_xlfn.IFNA(VLOOKUP(A955,'Trend Strategy'!$A$1:$B$1000,2,FALSE),0)</f>
        <v>0</v>
      </c>
      <c r="C955" s="31">
        <f>_xlfn.IFNA(VLOOKUP(A955,'ADX Strategy'!$A$2:$B$1000,2,FALSE),0)</f>
        <v>0</v>
      </c>
      <c r="D955" s="31">
        <f>_xlfn.IFNA(VLOOKUP(A955,'TXFN0002 Strategy'!$A$2:$B$1000,2,FALSE),0)</f>
        <v>0</v>
      </c>
      <c r="E955" s="66">
        <f>_xlfn.IFNA(VLOOKUP(A955,'TripleEMA Strategy'!$A$2:$B$1000,2,FALSE),0)</f>
        <v>31075.73</v>
      </c>
      <c r="F955" s="66">
        <f>_xlfn.IFNA(VLOOKUP(A955,'TXFN0001 Strategy'!$A$1:$B$1000,2,FALSE),0)</f>
        <v>0</v>
      </c>
      <c r="G955" s="40">
        <f t="shared" si="28"/>
        <v>6215.1459999999997</v>
      </c>
      <c r="H955" s="17">
        <f>VLOOKUP($A955,級距!$A:$K,9,FALSE)</f>
        <v>1</v>
      </c>
      <c r="I955" s="17">
        <f>VLOOKUP($A955,級距!$A:$K,10,FALSE)</f>
        <v>3</v>
      </c>
      <c r="J955" s="17">
        <f>VLOOKUP($A955,級距!$A:$K,11,FALSE)</f>
        <v>2</v>
      </c>
      <c r="K955" s="17">
        <f t="shared" si="29"/>
        <v>2</v>
      </c>
    </row>
    <row r="956" spans="1:11" x14ac:dyDescent="0.25">
      <c r="A956" s="32" t="s">
        <v>928</v>
      </c>
      <c r="B956" s="31">
        <f>_xlfn.IFNA(VLOOKUP(A956,'Trend Strategy'!$A$1:$B$1000,2,FALSE),0)</f>
        <v>3985.63</v>
      </c>
      <c r="C956" s="31">
        <f>_xlfn.IFNA(VLOOKUP(A956,'ADX Strategy'!$A$2:$B$1000,2,FALSE),0)</f>
        <v>0</v>
      </c>
      <c r="D956" s="31">
        <f>_xlfn.IFNA(VLOOKUP(A956,'TXFN0002 Strategy'!$A$2:$B$1000,2,FALSE),0)</f>
        <v>0</v>
      </c>
      <c r="E956" s="66">
        <f>_xlfn.IFNA(VLOOKUP(A956,'TripleEMA Strategy'!$A$2:$B$1000,2,FALSE),0)</f>
        <v>16780.61</v>
      </c>
      <c r="F956" s="66">
        <f>_xlfn.IFNA(VLOOKUP(A956,'TXFN0001 Strategy'!$A$1:$B$1000,2,FALSE),0)</f>
        <v>0</v>
      </c>
      <c r="G956" s="40">
        <f t="shared" si="28"/>
        <v>4153.2480000000005</v>
      </c>
      <c r="H956" s="17">
        <f>VLOOKUP($A956,級距!$A:$K,9,FALSE)</f>
        <v>1</v>
      </c>
      <c r="I956" s="17">
        <f>VLOOKUP($A956,級距!$A:$K,10,FALSE)</f>
        <v>6</v>
      </c>
      <c r="J956" s="17">
        <f>VLOOKUP($A956,級距!$A:$K,11,FALSE)</f>
        <v>2</v>
      </c>
      <c r="K956" s="17">
        <f t="shared" si="29"/>
        <v>2</v>
      </c>
    </row>
    <row r="957" spans="1:11" x14ac:dyDescent="0.25">
      <c r="A957" s="32" t="s">
        <v>929</v>
      </c>
      <c r="B957" s="31">
        <f>_xlfn.IFNA(VLOOKUP(A957,'Trend Strategy'!$A$1:$B$1000,2,FALSE),0)</f>
        <v>-27232</v>
      </c>
      <c r="C957" s="31">
        <f>_xlfn.IFNA(VLOOKUP(A957,'ADX Strategy'!$A$2:$B$1000,2,FALSE),0)</f>
        <v>0</v>
      </c>
      <c r="D957" s="31">
        <f>_xlfn.IFNA(VLOOKUP(A957,'TXFN0002 Strategy'!$A$2:$B$1000,2,FALSE),0)</f>
        <v>0</v>
      </c>
      <c r="E957" s="66">
        <f>_xlfn.IFNA(VLOOKUP(A957,'TripleEMA Strategy'!$A$2:$B$1000,2,FALSE),0)</f>
        <v>0</v>
      </c>
      <c r="F957" s="66">
        <f>_xlfn.IFNA(VLOOKUP(A957,'TXFN0001 Strategy'!$A$1:$B$1000,2,FALSE),0)</f>
        <v>-24012.06</v>
      </c>
      <c r="G957" s="40">
        <f t="shared" si="28"/>
        <v>-10248.812</v>
      </c>
      <c r="H957" s="17">
        <f>VLOOKUP($A957,級距!$A:$K,9,FALSE)</f>
        <v>2</v>
      </c>
      <c r="I957" s="17">
        <f>VLOOKUP($A957,級距!$A:$K,10,FALSE)</f>
        <v>1</v>
      </c>
      <c r="J957" s="17">
        <f>VLOOKUP($A957,級距!$A:$K,11,FALSE)</f>
        <v>2</v>
      </c>
      <c r="K957" s="17">
        <f t="shared" si="29"/>
        <v>2</v>
      </c>
    </row>
    <row r="958" spans="1:11" x14ac:dyDescent="0.25">
      <c r="A958" s="32" t="s">
        <v>930</v>
      </c>
      <c r="B958" s="31">
        <f>_xlfn.IFNA(VLOOKUP(A958,'Trend Strategy'!$A$1:$B$1000,2,FALSE),0)</f>
        <v>0</v>
      </c>
      <c r="C958" s="31">
        <f>_xlfn.IFNA(VLOOKUP(A958,'ADX Strategy'!$A$2:$B$1000,2,FALSE),0)</f>
        <v>10200.17</v>
      </c>
      <c r="D958" s="31">
        <f>_xlfn.IFNA(VLOOKUP(A958,'TXFN0002 Strategy'!$A$2:$B$1000,2,FALSE),0)</f>
        <v>32197.7</v>
      </c>
      <c r="E958" s="66">
        <f>_xlfn.IFNA(VLOOKUP(A958,'TripleEMA Strategy'!$A$2:$B$1000,2,FALSE),0)</f>
        <v>70195.56</v>
      </c>
      <c r="F958" s="66">
        <f>_xlfn.IFNA(VLOOKUP(A958,'TXFN0001 Strategy'!$A$1:$B$1000,2,FALSE),0)</f>
        <v>0</v>
      </c>
      <c r="G958" s="40">
        <f t="shared" si="28"/>
        <v>22518.685999999998</v>
      </c>
      <c r="H958" s="17">
        <f>VLOOKUP($A958,級距!$A:$K,9,FALSE)</f>
        <v>5</v>
      </c>
      <c r="I958" s="17">
        <f>VLOOKUP($A958,級距!$A:$K,10,FALSE)</f>
        <v>9</v>
      </c>
      <c r="J958" s="17">
        <f>VLOOKUP($A958,級距!$A:$K,11,FALSE)</f>
        <v>3</v>
      </c>
      <c r="K958" s="17">
        <f t="shared" si="29"/>
        <v>3</v>
      </c>
    </row>
    <row r="959" spans="1:11" x14ac:dyDescent="0.25">
      <c r="A959" s="32" t="s">
        <v>931</v>
      </c>
      <c r="B959" s="31">
        <f>_xlfn.IFNA(VLOOKUP(A959,'Trend Strategy'!$A$1:$B$1000,2,FALSE),0)</f>
        <v>0</v>
      </c>
      <c r="C959" s="31">
        <f>_xlfn.IFNA(VLOOKUP(A959,'ADX Strategy'!$A$2:$B$1000,2,FALSE),0)</f>
        <v>24061.06</v>
      </c>
      <c r="D959" s="31">
        <f>_xlfn.IFNA(VLOOKUP(A959,'TXFN0002 Strategy'!$A$2:$B$1000,2,FALSE),0)</f>
        <v>20437.89</v>
      </c>
      <c r="E959" s="66">
        <f>_xlfn.IFNA(VLOOKUP(A959,'TripleEMA Strategy'!$A$2:$B$1000,2,FALSE),0)</f>
        <v>169985.88</v>
      </c>
      <c r="F959" s="66">
        <f>_xlfn.IFNA(VLOOKUP(A959,'TXFN0001 Strategy'!$A$1:$B$1000,2,FALSE),0)</f>
        <v>0</v>
      </c>
      <c r="G959" s="40">
        <f t="shared" si="28"/>
        <v>42896.966</v>
      </c>
      <c r="H959" s="17">
        <f>VLOOKUP($A959,級距!$A:$K,9,FALSE)</f>
        <v>5</v>
      </c>
      <c r="I959" s="17">
        <f>VLOOKUP($A959,級距!$A:$K,10,FALSE)</f>
        <v>9</v>
      </c>
      <c r="J959" s="17">
        <f>VLOOKUP($A959,級距!$A:$K,11,FALSE)</f>
        <v>3</v>
      </c>
      <c r="K959" s="17">
        <f t="shared" si="29"/>
        <v>3</v>
      </c>
    </row>
    <row r="960" spans="1:11" x14ac:dyDescent="0.25">
      <c r="A960" s="32" t="s">
        <v>932</v>
      </c>
      <c r="B960" s="31">
        <f>_xlfn.IFNA(VLOOKUP(A960,'Trend Strategy'!$A$1:$B$1000,2,FALSE),0)</f>
        <v>-6374.14</v>
      </c>
      <c r="C960" s="31">
        <f>_xlfn.IFNA(VLOOKUP(A960,'ADX Strategy'!$A$2:$B$1000,2,FALSE),0)</f>
        <v>0</v>
      </c>
      <c r="D960" s="31">
        <f>_xlfn.IFNA(VLOOKUP(A960,'TXFN0002 Strategy'!$A$2:$B$1000,2,FALSE),0)</f>
        <v>0</v>
      </c>
      <c r="E960" s="66">
        <f>_xlfn.IFNA(VLOOKUP(A960,'TripleEMA Strategy'!$A$2:$B$1000,2,FALSE),0)</f>
        <v>-3566.26</v>
      </c>
      <c r="F960" s="66">
        <f>_xlfn.IFNA(VLOOKUP(A960,'TXFN0001 Strategy'!$A$1:$B$1000,2,FALSE),0)</f>
        <v>0</v>
      </c>
      <c r="G960" s="40">
        <f t="shared" si="28"/>
        <v>-1988.0800000000004</v>
      </c>
      <c r="H960" s="17">
        <f>VLOOKUP($A960,級距!$A:$K,9,FALSE)</f>
        <v>1</v>
      </c>
      <c r="I960" s="17">
        <f>VLOOKUP($A960,級距!$A:$K,10,FALSE)</f>
        <v>1</v>
      </c>
      <c r="J960" s="17">
        <f>VLOOKUP($A960,級距!$A:$K,11,FALSE)</f>
        <v>2</v>
      </c>
      <c r="K960" s="17">
        <f t="shared" si="29"/>
        <v>2</v>
      </c>
    </row>
    <row r="961" spans="1:11" x14ac:dyDescent="0.25">
      <c r="A961" s="32" t="s">
        <v>933</v>
      </c>
      <c r="B961" s="31">
        <f>_xlfn.IFNA(VLOOKUP(A961,'Trend Strategy'!$A$1:$B$1000,2,FALSE),0)</f>
        <v>-23158.11</v>
      </c>
      <c r="C961" s="31">
        <f>_xlfn.IFNA(VLOOKUP(A961,'ADX Strategy'!$A$2:$B$1000,2,FALSE),0)</f>
        <v>-2970.89</v>
      </c>
      <c r="D961" s="31">
        <f>_xlfn.IFNA(VLOOKUP(A961,'TXFN0002 Strategy'!$A$2:$B$1000,2,FALSE),0)</f>
        <v>0</v>
      </c>
      <c r="E961" s="66">
        <f>_xlfn.IFNA(VLOOKUP(A961,'TripleEMA Strategy'!$A$2:$B$1000,2,FALSE),0)</f>
        <v>-24570.31</v>
      </c>
      <c r="F961" s="66">
        <f>_xlfn.IFNA(VLOOKUP(A961,'TXFN0001 Strategy'!$A$1:$B$1000,2,FALSE),0)</f>
        <v>0</v>
      </c>
      <c r="G961" s="40">
        <f t="shared" si="28"/>
        <v>-10139.861999999999</v>
      </c>
      <c r="H961" s="17">
        <f>VLOOKUP($A961,級距!$A:$K,9,FALSE)</f>
        <v>2</v>
      </c>
      <c r="I961" s="17">
        <f>VLOOKUP($A961,級距!$A:$K,10,FALSE)</f>
        <v>4</v>
      </c>
      <c r="J961" s="17">
        <f>VLOOKUP($A961,級距!$A:$K,11,FALSE)</f>
        <v>2</v>
      </c>
      <c r="K961" s="17">
        <f t="shared" si="29"/>
        <v>2</v>
      </c>
    </row>
    <row r="962" spans="1:11" x14ac:dyDescent="0.25">
      <c r="A962" s="32" t="s">
        <v>934</v>
      </c>
      <c r="B962" s="31">
        <f>_xlfn.IFNA(VLOOKUP(A962,'Trend Strategy'!$A$1:$B$1000,2,FALSE),0)</f>
        <v>-24730.85</v>
      </c>
      <c r="C962" s="31">
        <f>_xlfn.IFNA(VLOOKUP(A962,'ADX Strategy'!$A$2:$B$1000,2,FALSE),0)</f>
        <v>0</v>
      </c>
      <c r="D962" s="31">
        <f>_xlfn.IFNA(VLOOKUP(A962,'TXFN0002 Strategy'!$A$2:$B$1000,2,FALSE),0)</f>
        <v>0</v>
      </c>
      <c r="E962" s="66">
        <f>_xlfn.IFNA(VLOOKUP(A962,'TripleEMA Strategy'!$A$2:$B$1000,2,FALSE),0)</f>
        <v>-129939.67</v>
      </c>
      <c r="F962" s="66">
        <f>_xlfn.IFNA(VLOOKUP(A962,'TXFN0001 Strategy'!$A$1:$B$1000,2,FALSE),0)</f>
        <v>0</v>
      </c>
      <c r="G962" s="40">
        <f t="shared" si="28"/>
        <v>-30934.103999999999</v>
      </c>
      <c r="H962" s="17">
        <f>VLOOKUP($A962,級距!$A:$K,9,FALSE)</f>
        <v>7</v>
      </c>
      <c r="I962" s="17">
        <f>VLOOKUP($A962,級距!$A:$K,10,FALSE)</f>
        <v>7</v>
      </c>
      <c r="J962" s="17">
        <f>VLOOKUP($A962,級距!$A:$K,11,FALSE)</f>
        <v>4</v>
      </c>
      <c r="K962" s="17">
        <f t="shared" si="29"/>
        <v>4</v>
      </c>
    </row>
    <row r="963" spans="1:11" x14ac:dyDescent="0.25">
      <c r="A963" s="32" t="s">
        <v>935</v>
      </c>
      <c r="B963" s="31">
        <f>_xlfn.IFNA(VLOOKUP(A963,'Trend Strategy'!$A$1:$B$1000,2,FALSE),0)</f>
        <v>-7748.99</v>
      </c>
      <c r="C963" s="31">
        <f>_xlfn.IFNA(VLOOKUP(A963,'ADX Strategy'!$A$2:$B$1000,2,FALSE),0)</f>
        <v>0</v>
      </c>
      <c r="D963" s="31">
        <f>_xlfn.IFNA(VLOOKUP(A963,'TXFN0002 Strategy'!$A$2:$B$1000,2,FALSE),0)</f>
        <v>18459.3</v>
      </c>
      <c r="E963" s="66">
        <f>_xlfn.IFNA(VLOOKUP(A963,'TripleEMA Strategy'!$A$2:$B$1000,2,FALSE),0)</f>
        <v>-31012.9</v>
      </c>
      <c r="F963" s="66">
        <f>_xlfn.IFNA(VLOOKUP(A963,'TXFN0001 Strategy'!$A$1:$B$1000,2,FALSE),0)</f>
        <v>-9535.14</v>
      </c>
      <c r="G963" s="40">
        <f t="shared" si="28"/>
        <v>-5967.5460000000003</v>
      </c>
      <c r="H963" s="17">
        <f>VLOOKUP($A963,級距!$A:$K,9,FALSE)</f>
        <v>3</v>
      </c>
      <c r="I963" s="17">
        <f>VLOOKUP($A963,級距!$A:$K,10,FALSE)</f>
        <v>5</v>
      </c>
      <c r="J963" s="17">
        <f>VLOOKUP($A963,級距!$A:$K,11,FALSE)</f>
        <v>2</v>
      </c>
      <c r="K963" s="17">
        <f t="shared" si="29"/>
        <v>2</v>
      </c>
    </row>
    <row r="964" spans="1:11" x14ac:dyDescent="0.25">
      <c r="A964" s="32" t="s">
        <v>936</v>
      </c>
      <c r="B964" s="31">
        <f>_xlfn.IFNA(VLOOKUP(A964,'Trend Strategy'!$A$1:$B$1000,2,FALSE),0)</f>
        <v>78739.539999999994</v>
      </c>
      <c r="C964" s="31">
        <f>_xlfn.IFNA(VLOOKUP(A964,'ADX Strategy'!$A$2:$B$1000,2,FALSE),0)</f>
        <v>71802.94</v>
      </c>
      <c r="D964" s="31">
        <f>_xlfn.IFNA(VLOOKUP(A964,'TXFN0002 Strategy'!$A$2:$B$1000,2,FALSE),0)</f>
        <v>-94695.360000000001</v>
      </c>
      <c r="E964" s="66">
        <f>_xlfn.IFNA(VLOOKUP(A964,'TripleEMA Strategy'!$A$2:$B$1000,2,FALSE),0)</f>
        <v>-29904.58</v>
      </c>
      <c r="F964" s="66">
        <f>_xlfn.IFNA(VLOOKUP(A964,'TXFN0001 Strategy'!$A$1:$B$1000,2,FALSE),0)</f>
        <v>0</v>
      </c>
      <c r="G964" s="40">
        <f t="shared" ref="G964:G1027" si="30">AVERAGE(B964:F964)</f>
        <v>5188.5079999999962</v>
      </c>
      <c r="H964" s="17">
        <f>VLOOKUP($A964,級距!$A:$K,9,FALSE)</f>
        <v>7</v>
      </c>
      <c r="I964" s="17">
        <f>VLOOKUP($A964,級距!$A:$K,10,FALSE)</f>
        <v>7</v>
      </c>
      <c r="J964" s="17">
        <f>VLOOKUP($A964,級距!$A:$K,11,FALSE)</f>
        <v>4</v>
      </c>
      <c r="K964" s="17">
        <f t="shared" ref="K964:K1027" si="31">_xlfn.IFNA(J964,0)</f>
        <v>4</v>
      </c>
    </row>
    <row r="965" spans="1:11" x14ac:dyDescent="0.25">
      <c r="A965" s="32" t="s">
        <v>937</v>
      </c>
      <c r="B965" s="31">
        <f>_xlfn.IFNA(VLOOKUP(A965,'Trend Strategy'!$A$1:$B$1000,2,FALSE),0)</f>
        <v>10516.96</v>
      </c>
      <c r="C965" s="31">
        <f>_xlfn.IFNA(VLOOKUP(A965,'ADX Strategy'!$A$2:$B$1000,2,FALSE),0)</f>
        <v>-41317.9</v>
      </c>
      <c r="D965" s="31">
        <f>_xlfn.IFNA(VLOOKUP(A965,'TXFN0002 Strategy'!$A$2:$B$1000,2,FALSE),0)</f>
        <v>0</v>
      </c>
      <c r="E965" s="66">
        <f>_xlfn.IFNA(VLOOKUP(A965,'TripleEMA Strategy'!$A$2:$B$1000,2,FALSE),0)</f>
        <v>-67840.45</v>
      </c>
      <c r="F965" s="66">
        <f>_xlfn.IFNA(VLOOKUP(A965,'TXFN0001 Strategy'!$A$1:$B$1000,2,FALSE),0)</f>
        <v>-43094.27</v>
      </c>
      <c r="G965" s="40">
        <f t="shared" si="30"/>
        <v>-28347.132000000001</v>
      </c>
      <c r="H965" s="17">
        <f>VLOOKUP($A965,級距!$A:$K,9,FALSE)</f>
        <v>4</v>
      </c>
      <c r="I965" s="17">
        <f>VLOOKUP($A965,級距!$A:$K,10,FALSE)</f>
        <v>7</v>
      </c>
      <c r="J965" s="17">
        <f>VLOOKUP($A965,級距!$A:$K,11,FALSE)</f>
        <v>3</v>
      </c>
      <c r="K965" s="17">
        <f t="shared" si="31"/>
        <v>3</v>
      </c>
    </row>
    <row r="966" spans="1:11" x14ac:dyDescent="0.25">
      <c r="A966" s="32" t="s">
        <v>938</v>
      </c>
      <c r="B966" s="31">
        <f>_xlfn.IFNA(VLOOKUP(A966,'Trend Strategy'!$A$1:$B$1000,2,FALSE),0)</f>
        <v>43373.25</v>
      </c>
      <c r="C966" s="31">
        <f>_xlfn.IFNA(VLOOKUP(A966,'ADX Strategy'!$A$2:$B$1000,2,FALSE),0)</f>
        <v>-6535.46</v>
      </c>
      <c r="D966" s="31">
        <f>_xlfn.IFNA(VLOOKUP(A966,'TXFN0002 Strategy'!$A$2:$B$1000,2,FALSE),0)</f>
        <v>-4778.9399999999996</v>
      </c>
      <c r="E966" s="66">
        <f>_xlfn.IFNA(VLOOKUP(A966,'TripleEMA Strategy'!$A$2:$B$1000,2,FALSE),0)</f>
        <v>0</v>
      </c>
      <c r="F966" s="66">
        <f>_xlfn.IFNA(VLOOKUP(A966,'TXFN0001 Strategy'!$A$1:$B$1000,2,FALSE),0)</f>
        <v>0</v>
      </c>
      <c r="G966" s="40">
        <f t="shared" si="30"/>
        <v>6411.77</v>
      </c>
      <c r="H966" s="17">
        <f>VLOOKUP($A966,級距!$A:$K,9,FALSE)</f>
        <v>5</v>
      </c>
      <c r="I966" s="17">
        <f>VLOOKUP($A966,級距!$A:$K,10,FALSE)</f>
        <v>5</v>
      </c>
      <c r="J966" s="17">
        <f>VLOOKUP($A966,級距!$A:$K,11,FALSE)</f>
        <v>2</v>
      </c>
      <c r="K966" s="17">
        <f t="shared" si="31"/>
        <v>2</v>
      </c>
    </row>
    <row r="967" spans="1:11" x14ac:dyDescent="0.25">
      <c r="A967" s="32" t="s">
        <v>939</v>
      </c>
      <c r="B967" s="31">
        <f>_xlfn.IFNA(VLOOKUP(A967,'Trend Strategy'!$A$1:$B$1000,2,FALSE),0)</f>
        <v>0</v>
      </c>
      <c r="C967" s="31">
        <f>_xlfn.IFNA(VLOOKUP(A967,'ADX Strategy'!$A$2:$B$1000,2,FALSE),0)</f>
        <v>-19105.580000000002</v>
      </c>
      <c r="D967" s="31">
        <f>_xlfn.IFNA(VLOOKUP(A967,'TXFN0002 Strategy'!$A$2:$B$1000,2,FALSE),0)</f>
        <v>0</v>
      </c>
      <c r="E967" s="66">
        <f>_xlfn.IFNA(VLOOKUP(A967,'TripleEMA Strategy'!$A$2:$B$1000,2,FALSE),0)</f>
        <v>-22106.09</v>
      </c>
      <c r="F967" s="66">
        <f>_xlfn.IFNA(VLOOKUP(A967,'TXFN0001 Strategy'!$A$1:$B$1000,2,FALSE),0)</f>
        <v>0</v>
      </c>
      <c r="G967" s="40">
        <f t="shared" si="30"/>
        <v>-8242.3339999999989</v>
      </c>
      <c r="H967" s="17">
        <f>VLOOKUP($A967,級距!$A:$K,9,FALSE)</f>
        <v>5</v>
      </c>
      <c r="I967" s="17">
        <f>VLOOKUP($A967,級距!$A:$K,10,FALSE)</f>
        <v>4</v>
      </c>
      <c r="J967" s="17">
        <f>VLOOKUP($A967,級距!$A:$K,11,FALSE)</f>
        <v>2</v>
      </c>
      <c r="K967" s="17">
        <f t="shared" si="31"/>
        <v>2</v>
      </c>
    </row>
    <row r="968" spans="1:11" x14ac:dyDescent="0.25">
      <c r="A968" s="32" t="s">
        <v>940</v>
      </c>
      <c r="B968" s="31">
        <f>_xlfn.IFNA(VLOOKUP(A968,'Trend Strategy'!$A$1:$B$1000,2,FALSE),0)</f>
        <v>-3108.48</v>
      </c>
      <c r="C968" s="31">
        <f>_xlfn.IFNA(VLOOKUP(A968,'ADX Strategy'!$A$2:$B$1000,2,FALSE),0)</f>
        <v>0</v>
      </c>
      <c r="D968" s="31">
        <f>_xlfn.IFNA(VLOOKUP(A968,'TXFN0002 Strategy'!$A$2:$B$1000,2,FALSE),0)</f>
        <v>60147.360000000001</v>
      </c>
      <c r="E968" s="66">
        <f>_xlfn.IFNA(VLOOKUP(A968,'TripleEMA Strategy'!$A$2:$B$1000,2,FALSE),0)</f>
        <v>0</v>
      </c>
      <c r="F968" s="66">
        <f>_xlfn.IFNA(VLOOKUP(A968,'TXFN0001 Strategy'!$A$1:$B$1000,2,FALSE),0)</f>
        <v>0</v>
      </c>
      <c r="G968" s="40">
        <f t="shared" si="30"/>
        <v>11407.776</v>
      </c>
      <c r="H968" s="17">
        <f>VLOOKUP($A968,級距!$A:$K,9,FALSE)</f>
        <v>8</v>
      </c>
      <c r="I968" s="17">
        <f>VLOOKUP($A968,級距!$A:$K,10,FALSE)</f>
        <v>9</v>
      </c>
      <c r="J968" s="17">
        <f>VLOOKUP($A968,級距!$A:$K,11,FALSE)</f>
        <v>4</v>
      </c>
      <c r="K968" s="17">
        <f t="shared" si="31"/>
        <v>4</v>
      </c>
    </row>
    <row r="969" spans="1:11" x14ac:dyDescent="0.25">
      <c r="A969" s="32" t="s">
        <v>941</v>
      </c>
      <c r="B969" s="31">
        <f>_xlfn.IFNA(VLOOKUP(A969,'Trend Strategy'!$A$1:$B$1000,2,FALSE),0)</f>
        <v>33796.86</v>
      </c>
      <c r="C969" s="31">
        <f>_xlfn.IFNA(VLOOKUP(A969,'ADX Strategy'!$A$2:$B$1000,2,FALSE),0)</f>
        <v>58474.02</v>
      </c>
      <c r="D969" s="31">
        <f>_xlfn.IFNA(VLOOKUP(A969,'TXFN0002 Strategy'!$A$2:$B$1000,2,FALSE),0)</f>
        <v>-96473.77</v>
      </c>
      <c r="E969" s="66">
        <f>_xlfn.IFNA(VLOOKUP(A969,'TripleEMA Strategy'!$A$2:$B$1000,2,FALSE),0)</f>
        <v>84144.48</v>
      </c>
      <c r="F969" s="66">
        <f>_xlfn.IFNA(VLOOKUP(A969,'TXFN0001 Strategy'!$A$1:$B$1000,2,FALSE),0)</f>
        <v>0</v>
      </c>
      <c r="G969" s="40">
        <f t="shared" si="30"/>
        <v>15988.317999999999</v>
      </c>
      <c r="H969" s="17">
        <f>VLOOKUP($A969,級距!$A:$K,9,FALSE)</f>
        <v>5</v>
      </c>
      <c r="I969" s="17">
        <f>VLOOKUP($A969,級距!$A:$K,10,FALSE)</f>
        <v>4</v>
      </c>
      <c r="J969" s="17">
        <f>VLOOKUP($A969,級距!$A:$K,11,FALSE)</f>
        <v>2</v>
      </c>
      <c r="K969" s="17">
        <f t="shared" si="31"/>
        <v>2</v>
      </c>
    </row>
    <row r="970" spans="1:11" x14ac:dyDescent="0.25">
      <c r="A970" s="32" t="s">
        <v>942</v>
      </c>
      <c r="B970" s="31">
        <f>_xlfn.IFNA(VLOOKUP(A970,'Trend Strategy'!$A$1:$B$1000,2,FALSE),0)</f>
        <v>-23932.86</v>
      </c>
      <c r="C970" s="31">
        <f>_xlfn.IFNA(VLOOKUP(A970,'ADX Strategy'!$A$2:$B$1000,2,FALSE),0)</f>
        <v>0</v>
      </c>
      <c r="D970" s="31">
        <f>_xlfn.IFNA(VLOOKUP(A970,'TXFN0002 Strategy'!$A$2:$B$1000,2,FALSE),0)</f>
        <v>0</v>
      </c>
      <c r="E970" s="66">
        <f>_xlfn.IFNA(VLOOKUP(A970,'TripleEMA Strategy'!$A$2:$B$1000,2,FALSE),0)</f>
        <v>-111405.07</v>
      </c>
      <c r="F970" s="66">
        <f>_xlfn.IFNA(VLOOKUP(A970,'TXFN0001 Strategy'!$A$1:$B$1000,2,FALSE),0)</f>
        <v>0</v>
      </c>
      <c r="G970" s="40">
        <f t="shared" si="30"/>
        <v>-27067.585999999999</v>
      </c>
      <c r="H970" s="17">
        <f>VLOOKUP($A970,級距!$A:$K,9,FALSE)</f>
        <v>2</v>
      </c>
      <c r="I970" s="17">
        <f>VLOOKUP($A970,級距!$A:$K,10,FALSE)</f>
        <v>1</v>
      </c>
      <c r="J970" s="17">
        <f>VLOOKUP($A970,級距!$A:$K,11,FALSE)</f>
        <v>2</v>
      </c>
      <c r="K970" s="17">
        <f t="shared" si="31"/>
        <v>2</v>
      </c>
    </row>
    <row r="971" spans="1:11" x14ac:dyDescent="0.25">
      <c r="A971" s="32" t="s">
        <v>943</v>
      </c>
      <c r="B971" s="31">
        <f>_xlfn.IFNA(VLOOKUP(A971,'Trend Strategy'!$A$1:$B$1000,2,FALSE),0)</f>
        <v>-38314.43</v>
      </c>
      <c r="C971" s="31">
        <f>_xlfn.IFNA(VLOOKUP(A971,'ADX Strategy'!$A$2:$B$1000,2,FALSE),0)</f>
        <v>0</v>
      </c>
      <c r="D971" s="31">
        <f>_xlfn.IFNA(VLOOKUP(A971,'TXFN0002 Strategy'!$A$2:$B$1000,2,FALSE),0)</f>
        <v>0</v>
      </c>
      <c r="E971" s="66">
        <f>_xlfn.IFNA(VLOOKUP(A971,'TripleEMA Strategy'!$A$2:$B$1000,2,FALSE),0)</f>
        <v>-41865.17</v>
      </c>
      <c r="F971" s="66">
        <f>_xlfn.IFNA(VLOOKUP(A971,'TXFN0001 Strategy'!$A$1:$B$1000,2,FALSE),0)</f>
        <v>0</v>
      </c>
      <c r="G971" s="40">
        <f t="shared" si="30"/>
        <v>-16035.920000000002</v>
      </c>
      <c r="H971" s="17">
        <f>VLOOKUP($A971,級距!$A:$K,9,FALSE)</f>
        <v>4</v>
      </c>
      <c r="I971" s="17">
        <f>VLOOKUP($A971,級距!$A:$K,10,FALSE)</f>
        <v>6</v>
      </c>
      <c r="J971" s="17">
        <f>VLOOKUP($A971,級距!$A:$K,11,FALSE)</f>
        <v>2</v>
      </c>
      <c r="K971" s="17">
        <f t="shared" si="31"/>
        <v>2</v>
      </c>
    </row>
    <row r="972" spans="1:11" x14ac:dyDescent="0.25">
      <c r="A972" s="32" t="s">
        <v>944</v>
      </c>
      <c r="B972" s="31">
        <f>_xlfn.IFNA(VLOOKUP(A972,'Trend Strategy'!$A$1:$B$1000,2,FALSE),0)</f>
        <v>0</v>
      </c>
      <c r="C972" s="31">
        <f>_xlfn.IFNA(VLOOKUP(A972,'ADX Strategy'!$A$2:$B$1000,2,FALSE),0)</f>
        <v>21672.82</v>
      </c>
      <c r="D972" s="31">
        <f>_xlfn.IFNA(VLOOKUP(A972,'TXFN0002 Strategy'!$A$2:$B$1000,2,FALSE),0)</f>
        <v>0</v>
      </c>
      <c r="E972" s="66">
        <f>_xlfn.IFNA(VLOOKUP(A972,'TripleEMA Strategy'!$A$2:$B$1000,2,FALSE),0)</f>
        <v>-10124.66</v>
      </c>
      <c r="F972" s="66">
        <f>_xlfn.IFNA(VLOOKUP(A972,'TXFN0001 Strategy'!$A$1:$B$1000,2,FALSE),0)</f>
        <v>11161.44</v>
      </c>
      <c r="G972" s="40">
        <f t="shared" si="30"/>
        <v>4541.92</v>
      </c>
      <c r="H972" s="17">
        <f>VLOOKUP($A972,級距!$A:$K,9,FALSE)</f>
        <v>3</v>
      </c>
      <c r="I972" s="17">
        <f>VLOOKUP($A972,級距!$A:$K,10,FALSE)</f>
        <v>3</v>
      </c>
      <c r="J972" s="17">
        <f>VLOOKUP($A972,級距!$A:$K,11,FALSE)</f>
        <v>2</v>
      </c>
      <c r="K972" s="17">
        <f t="shared" si="31"/>
        <v>2</v>
      </c>
    </row>
    <row r="973" spans="1:11" x14ac:dyDescent="0.25">
      <c r="A973" s="32" t="s">
        <v>945</v>
      </c>
      <c r="B973" s="31">
        <f>_xlfn.IFNA(VLOOKUP(A973,'Trend Strategy'!$A$1:$B$1000,2,FALSE),0)</f>
        <v>-43825.7</v>
      </c>
      <c r="C973" s="31">
        <f>_xlfn.IFNA(VLOOKUP(A973,'ADX Strategy'!$A$2:$B$1000,2,FALSE),0)</f>
        <v>0</v>
      </c>
      <c r="D973" s="31">
        <f>_xlfn.IFNA(VLOOKUP(A973,'TXFN0002 Strategy'!$A$2:$B$1000,2,FALSE),0)</f>
        <v>-56900.78</v>
      </c>
      <c r="E973" s="66">
        <f>_xlfn.IFNA(VLOOKUP(A973,'TripleEMA Strategy'!$A$2:$B$1000,2,FALSE),0)</f>
        <v>14462.59</v>
      </c>
      <c r="F973" s="66">
        <f>_xlfn.IFNA(VLOOKUP(A973,'TXFN0001 Strategy'!$A$1:$B$1000,2,FALSE),0)</f>
        <v>0</v>
      </c>
      <c r="G973" s="40">
        <f t="shared" si="30"/>
        <v>-17252.777999999998</v>
      </c>
      <c r="H973" s="17">
        <f>VLOOKUP($A973,級距!$A:$K,9,FALSE)</f>
        <v>3</v>
      </c>
      <c r="I973" s="17">
        <f>VLOOKUP($A973,級距!$A:$K,10,FALSE)</f>
        <v>10</v>
      </c>
      <c r="J973" s="17">
        <f>VLOOKUP($A973,級距!$A:$K,11,FALSE)</f>
        <v>3</v>
      </c>
      <c r="K973" s="17">
        <f t="shared" si="31"/>
        <v>3</v>
      </c>
    </row>
    <row r="974" spans="1:11" x14ac:dyDescent="0.25">
      <c r="A974" s="32" t="s">
        <v>946</v>
      </c>
      <c r="B974" s="31">
        <f>_xlfn.IFNA(VLOOKUP(A974,'Trend Strategy'!$A$1:$B$1000,2,FALSE),0)</f>
        <v>0</v>
      </c>
      <c r="C974" s="31">
        <f>_xlfn.IFNA(VLOOKUP(A974,'ADX Strategy'!$A$2:$B$1000,2,FALSE),0)</f>
        <v>0</v>
      </c>
      <c r="D974" s="31">
        <f>_xlfn.IFNA(VLOOKUP(A974,'TXFN0002 Strategy'!$A$2:$B$1000,2,FALSE),0)</f>
        <v>-35350.85</v>
      </c>
      <c r="E974" s="66">
        <f>_xlfn.IFNA(VLOOKUP(A974,'TripleEMA Strategy'!$A$2:$B$1000,2,FALSE),0)</f>
        <v>-108291.34</v>
      </c>
      <c r="F974" s="66">
        <f>_xlfn.IFNA(VLOOKUP(A974,'TXFN0001 Strategy'!$A$1:$B$1000,2,FALSE),0)</f>
        <v>-43057.22</v>
      </c>
      <c r="G974" s="40">
        <f t="shared" si="30"/>
        <v>-37339.881999999998</v>
      </c>
      <c r="H974" s="17">
        <f>VLOOKUP($A974,級距!$A:$K,9,FALSE)</f>
        <v>5</v>
      </c>
      <c r="I974" s="17">
        <f>VLOOKUP($A974,級距!$A:$K,10,FALSE)</f>
        <v>4</v>
      </c>
      <c r="J974" s="17">
        <f>VLOOKUP($A974,級距!$A:$K,11,FALSE)</f>
        <v>2</v>
      </c>
      <c r="K974" s="17">
        <f t="shared" si="31"/>
        <v>2</v>
      </c>
    </row>
    <row r="975" spans="1:11" x14ac:dyDescent="0.25">
      <c r="A975" s="32" t="s">
        <v>947</v>
      </c>
      <c r="B975" s="31">
        <f>_xlfn.IFNA(VLOOKUP(A975,'Trend Strategy'!$A$1:$B$1000,2,FALSE),0)</f>
        <v>75280.600000000006</v>
      </c>
      <c r="C975" s="31">
        <f>_xlfn.IFNA(VLOOKUP(A975,'ADX Strategy'!$A$2:$B$1000,2,FALSE),0)</f>
        <v>0</v>
      </c>
      <c r="D975" s="31">
        <f>_xlfn.IFNA(VLOOKUP(A975,'TXFN0002 Strategy'!$A$2:$B$1000,2,FALSE),0)</f>
        <v>19572.41</v>
      </c>
      <c r="E975" s="66">
        <f>_xlfn.IFNA(VLOOKUP(A975,'TripleEMA Strategy'!$A$2:$B$1000,2,FALSE),0)</f>
        <v>335625.46</v>
      </c>
      <c r="F975" s="66">
        <f>_xlfn.IFNA(VLOOKUP(A975,'TXFN0001 Strategy'!$A$1:$B$1000,2,FALSE),0)</f>
        <v>0</v>
      </c>
      <c r="G975" s="40">
        <f t="shared" si="30"/>
        <v>86095.694000000003</v>
      </c>
      <c r="H975" s="17">
        <f>VLOOKUP($A975,級距!$A:$K,9,FALSE)</f>
        <v>8</v>
      </c>
      <c r="I975" s="17">
        <f>VLOOKUP($A975,級距!$A:$K,10,FALSE)</f>
        <v>9</v>
      </c>
      <c r="J975" s="17">
        <f>VLOOKUP($A975,級距!$A:$K,11,FALSE)</f>
        <v>4</v>
      </c>
      <c r="K975" s="17">
        <f t="shared" si="31"/>
        <v>4</v>
      </c>
    </row>
    <row r="976" spans="1:11" x14ac:dyDescent="0.25">
      <c r="A976" s="32" t="s">
        <v>948</v>
      </c>
      <c r="B976" s="31">
        <f>_xlfn.IFNA(VLOOKUP(A976,'Trend Strategy'!$A$1:$B$1000,2,FALSE),0)</f>
        <v>0</v>
      </c>
      <c r="C976" s="31">
        <f>_xlfn.IFNA(VLOOKUP(A976,'ADX Strategy'!$A$2:$B$1000,2,FALSE),0)</f>
        <v>132269.99</v>
      </c>
      <c r="D976" s="31">
        <f>_xlfn.IFNA(VLOOKUP(A976,'TXFN0002 Strategy'!$A$2:$B$1000,2,FALSE),0)</f>
        <v>-36427.129999999997</v>
      </c>
      <c r="E976" s="66">
        <f>_xlfn.IFNA(VLOOKUP(A976,'TripleEMA Strategy'!$A$2:$B$1000,2,FALSE),0)</f>
        <v>-115082.38</v>
      </c>
      <c r="F976" s="66">
        <f>_xlfn.IFNA(VLOOKUP(A976,'TXFN0001 Strategy'!$A$1:$B$1000,2,FALSE),0)</f>
        <v>28533.02</v>
      </c>
      <c r="G976" s="40">
        <f t="shared" si="30"/>
        <v>1858.6999999999964</v>
      </c>
      <c r="H976" s="17">
        <f>VLOOKUP($A976,級距!$A:$K,9,FALSE)</f>
        <v>8</v>
      </c>
      <c r="I976" s="17">
        <f>VLOOKUP($A976,級距!$A:$K,10,FALSE)</f>
        <v>2</v>
      </c>
      <c r="J976" s="17">
        <f>VLOOKUP($A976,級距!$A:$K,11,FALSE)</f>
        <v>1</v>
      </c>
      <c r="K976" s="17">
        <f t="shared" si="31"/>
        <v>1</v>
      </c>
    </row>
    <row r="977" spans="1:11" x14ac:dyDescent="0.25">
      <c r="A977" s="32" t="s">
        <v>949</v>
      </c>
      <c r="B977" s="31">
        <f>_xlfn.IFNA(VLOOKUP(A977,'Trend Strategy'!$A$1:$B$1000,2,FALSE),0)</f>
        <v>-112643.1</v>
      </c>
      <c r="C977" s="31">
        <f>_xlfn.IFNA(VLOOKUP(A977,'ADX Strategy'!$A$2:$B$1000,2,FALSE),0)</f>
        <v>1911.91</v>
      </c>
      <c r="D977" s="31">
        <f>_xlfn.IFNA(VLOOKUP(A977,'TXFN0002 Strategy'!$A$2:$B$1000,2,FALSE),0)</f>
        <v>0</v>
      </c>
      <c r="E977" s="66">
        <f>_xlfn.IFNA(VLOOKUP(A977,'TripleEMA Strategy'!$A$2:$B$1000,2,FALSE),0)</f>
        <v>-125056.2</v>
      </c>
      <c r="F977" s="66">
        <f>_xlfn.IFNA(VLOOKUP(A977,'TXFN0001 Strategy'!$A$1:$B$1000,2,FALSE),0)</f>
        <v>-53484.31</v>
      </c>
      <c r="G977" s="40">
        <f t="shared" si="30"/>
        <v>-57854.340000000004</v>
      </c>
      <c r="H977" s="17">
        <f>VLOOKUP($A977,級距!$A:$K,9,FALSE)</f>
        <v>8</v>
      </c>
      <c r="I977" s="17">
        <f>VLOOKUP($A977,級距!$A:$K,10,FALSE)</f>
        <v>3</v>
      </c>
      <c r="J977" s="17">
        <f>VLOOKUP($A977,級距!$A:$K,11,FALSE)</f>
        <v>1</v>
      </c>
      <c r="K977" s="17">
        <f t="shared" si="31"/>
        <v>1</v>
      </c>
    </row>
    <row r="978" spans="1:11" x14ac:dyDescent="0.25">
      <c r="A978" s="32" t="s">
        <v>950</v>
      </c>
      <c r="B978" s="31">
        <f>_xlfn.IFNA(VLOOKUP(A978,'Trend Strategy'!$A$1:$B$1000,2,FALSE),0)</f>
        <v>87168.78</v>
      </c>
      <c r="C978" s="31">
        <f>_xlfn.IFNA(VLOOKUP(A978,'ADX Strategy'!$A$2:$B$1000,2,FALSE),0)</f>
        <v>-94683.12</v>
      </c>
      <c r="D978" s="31">
        <f>_xlfn.IFNA(VLOOKUP(A978,'TXFN0002 Strategy'!$A$2:$B$1000,2,FALSE),0)</f>
        <v>31109.71</v>
      </c>
      <c r="E978" s="66">
        <f>_xlfn.IFNA(VLOOKUP(A978,'TripleEMA Strategy'!$A$2:$B$1000,2,FALSE),0)</f>
        <v>-40097.160000000003</v>
      </c>
      <c r="F978" s="66">
        <f>_xlfn.IFNA(VLOOKUP(A978,'TXFN0001 Strategy'!$A$1:$B$1000,2,FALSE),0)</f>
        <v>-43054.720000000001</v>
      </c>
      <c r="G978" s="40">
        <f t="shared" si="30"/>
        <v>-11911.302</v>
      </c>
      <c r="H978" s="17">
        <f>VLOOKUP($A978,級距!$A:$K,9,FALSE)</f>
        <v>10</v>
      </c>
      <c r="I978" s="17">
        <f>VLOOKUP($A978,級距!$A:$K,10,FALSE)</f>
        <v>7</v>
      </c>
      <c r="J978" s="17">
        <f>VLOOKUP($A978,級距!$A:$K,11,FALSE)</f>
        <v>4</v>
      </c>
      <c r="K978" s="17">
        <f t="shared" si="31"/>
        <v>4</v>
      </c>
    </row>
    <row r="979" spans="1:11" x14ac:dyDescent="0.25">
      <c r="A979" s="32" t="s">
        <v>951</v>
      </c>
      <c r="B979" s="31">
        <f>_xlfn.IFNA(VLOOKUP(A979,'Trend Strategy'!$A$1:$B$1000,2,FALSE),0)</f>
        <v>85214.74</v>
      </c>
      <c r="C979" s="31">
        <f>_xlfn.IFNA(VLOOKUP(A979,'ADX Strategy'!$A$2:$B$1000,2,FALSE),0)</f>
        <v>0</v>
      </c>
      <c r="D979" s="31">
        <f>_xlfn.IFNA(VLOOKUP(A979,'TXFN0002 Strategy'!$A$2:$B$1000,2,FALSE),0)</f>
        <v>69680.59</v>
      </c>
      <c r="E979" s="66">
        <f>_xlfn.IFNA(VLOOKUP(A979,'TripleEMA Strategy'!$A$2:$B$1000,2,FALSE),0)</f>
        <v>12675.62</v>
      </c>
      <c r="F979" s="66">
        <f>_xlfn.IFNA(VLOOKUP(A979,'TXFN0001 Strategy'!$A$1:$B$1000,2,FALSE),0)</f>
        <v>0</v>
      </c>
      <c r="G979" s="40">
        <f t="shared" si="30"/>
        <v>33514.19</v>
      </c>
      <c r="H979" s="17">
        <f>VLOOKUP($A979,級距!$A:$K,9,FALSE)</f>
        <v>9</v>
      </c>
      <c r="I979" s="17">
        <f>VLOOKUP($A979,級距!$A:$K,10,FALSE)</f>
        <v>8</v>
      </c>
      <c r="J979" s="17">
        <f>VLOOKUP($A979,級距!$A:$K,11,FALSE)</f>
        <v>4</v>
      </c>
      <c r="K979" s="17">
        <f t="shared" si="31"/>
        <v>4</v>
      </c>
    </row>
    <row r="980" spans="1:11" x14ac:dyDescent="0.25">
      <c r="A980" s="32" t="s">
        <v>952</v>
      </c>
      <c r="B980" s="31">
        <f>_xlfn.IFNA(VLOOKUP(A980,'Trend Strategy'!$A$1:$B$1000,2,FALSE),0)</f>
        <v>0</v>
      </c>
      <c r="C980" s="31">
        <f>_xlfn.IFNA(VLOOKUP(A980,'ADX Strategy'!$A$2:$B$1000,2,FALSE),0)</f>
        <v>-19700.330000000002</v>
      </c>
      <c r="D980" s="31">
        <f>_xlfn.IFNA(VLOOKUP(A980,'TXFN0002 Strategy'!$A$2:$B$1000,2,FALSE),0)</f>
        <v>0</v>
      </c>
      <c r="E980" s="66">
        <f>_xlfn.IFNA(VLOOKUP(A980,'TripleEMA Strategy'!$A$2:$B$1000,2,FALSE),0)</f>
        <v>-23902.85</v>
      </c>
      <c r="F980" s="66">
        <f>_xlfn.IFNA(VLOOKUP(A980,'TXFN0001 Strategy'!$A$1:$B$1000,2,FALSE),0)</f>
        <v>-51817.33</v>
      </c>
      <c r="G980" s="40">
        <f t="shared" si="30"/>
        <v>-19084.102000000003</v>
      </c>
      <c r="H980" s="17">
        <f>VLOOKUP($A980,級距!$A:$K,9,FALSE)</f>
        <v>5</v>
      </c>
      <c r="I980" s="17">
        <f>VLOOKUP($A980,級距!$A:$K,10,FALSE)</f>
        <v>4</v>
      </c>
      <c r="J980" s="17">
        <f>VLOOKUP($A980,級距!$A:$K,11,FALSE)</f>
        <v>2</v>
      </c>
      <c r="K980" s="17">
        <f t="shared" si="31"/>
        <v>2</v>
      </c>
    </row>
    <row r="981" spans="1:11" x14ac:dyDescent="0.25">
      <c r="A981" s="32" t="s">
        <v>953</v>
      </c>
      <c r="B981" s="31">
        <f>_xlfn.IFNA(VLOOKUP(A981,'Trend Strategy'!$A$1:$B$1000,2,FALSE),0)</f>
        <v>56953.82</v>
      </c>
      <c r="C981" s="31">
        <f>_xlfn.IFNA(VLOOKUP(A981,'ADX Strategy'!$A$2:$B$1000,2,FALSE),0)</f>
        <v>42705.14</v>
      </c>
      <c r="D981" s="31">
        <f>_xlfn.IFNA(VLOOKUP(A981,'TXFN0002 Strategy'!$A$2:$B$1000,2,FALSE),0)</f>
        <v>30703.7</v>
      </c>
      <c r="E981" s="66">
        <f>_xlfn.IFNA(VLOOKUP(A981,'TripleEMA Strategy'!$A$2:$B$1000,2,FALSE),0)</f>
        <v>0</v>
      </c>
      <c r="F981" s="66">
        <f>_xlfn.IFNA(VLOOKUP(A981,'TXFN0001 Strategy'!$A$1:$B$1000,2,FALSE),0)</f>
        <v>0</v>
      </c>
      <c r="G981" s="40">
        <f t="shared" si="30"/>
        <v>26072.531999999999</v>
      </c>
      <c r="H981" s="17">
        <f>VLOOKUP($A981,級距!$A:$K,9,FALSE)</f>
        <v>9</v>
      </c>
      <c r="I981" s="17">
        <f>VLOOKUP($A981,級距!$A:$K,10,FALSE)</f>
        <v>1</v>
      </c>
      <c r="J981" s="17">
        <f>VLOOKUP($A981,級距!$A:$K,11,FALSE)</f>
        <v>1</v>
      </c>
      <c r="K981" s="17">
        <f t="shared" si="31"/>
        <v>1</v>
      </c>
    </row>
    <row r="982" spans="1:11" x14ac:dyDescent="0.25">
      <c r="A982" s="32" t="s">
        <v>954</v>
      </c>
      <c r="B982" s="31">
        <f>_xlfn.IFNA(VLOOKUP(A982,'Trend Strategy'!$A$1:$B$1000,2,FALSE),0)</f>
        <v>0</v>
      </c>
      <c r="C982" s="31">
        <f>_xlfn.IFNA(VLOOKUP(A982,'ADX Strategy'!$A$2:$B$1000,2,FALSE),0)</f>
        <v>-122835.48</v>
      </c>
      <c r="D982" s="31">
        <f>_xlfn.IFNA(VLOOKUP(A982,'TXFN0002 Strategy'!$A$2:$B$1000,2,FALSE),0)</f>
        <v>36545.949999999997</v>
      </c>
      <c r="E982" s="66">
        <f>_xlfn.IFNA(VLOOKUP(A982,'TripleEMA Strategy'!$A$2:$B$1000,2,FALSE),0)</f>
        <v>329116.51</v>
      </c>
      <c r="F982" s="66">
        <f>_xlfn.IFNA(VLOOKUP(A982,'TXFN0001 Strategy'!$A$1:$B$1000,2,FALSE),0)</f>
        <v>0</v>
      </c>
      <c r="G982" s="40">
        <f t="shared" si="30"/>
        <v>48565.396000000001</v>
      </c>
      <c r="H982" s="17">
        <f>VLOOKUP($A982,級距!$A:$K,9,FALSE)</f>
        <v>10</v>
      </c>
      <c r="I982" s="17">
        <f>VLOOKUP($A982,級距!$A:$K,10,FALSE)</f>
        <v>9</v>
      </c>
      <c r="J982" s="17">
        <f>VLOOKUP($A982,級距!$A:$K,11,FALSE)</f>
        <v>4</v>
      </c>
      <c r="K982" s="17">
        <f t="shared" si="31"/>
        <v>4</v>
      </c>
    </row>
    <row r="983" spans="1:11" x14ac:dyDescent="0.25">
      <c r="A983" s="32" t="s">
        <v>955</v>
      </c>
      <c r="B983" s="31">
        <f>_xlfn.IFNA(VLOOKUP(A983,'Trend Strategy'!$A$1:$B$1000,2,FALSE),0)</f>
        <v>15687.63</v>
      </c>
      <c r="C983" s="31">
        <f>_xlfn.IFNA(VLOOKUP(A983,'ADX Strategy'!$A$2:$B$1000,2,FALSE),0)</f>
        <v>0</v>
      </c>
      <c r="D983" s="31">
        <f>_xlfn.IFNA(VLOOKUP(A983,'TXFN0002 Strategy'!$A$2:$B$1000,2,FALSE),0)</f>
        <v>-96895.56</v>
      </c>
      <c r="E983" s="66">
        <f>_xlfn.IFNA(VLOOKUP(A983,'TripleEMA Strategy'!$A$2:$B$1000,2,FALSE),0)</f>
        <v>-15533.38</v>
      </c>
      <c r="F983" s="66">
        <f>_xlfn.IFNA(VLOOKUP(A983,'TXFN0001 Strategy'!$A$1:$B$1000,2,FALSE),0)</f>
        <v>134938.59</v>
      </c>
      <c r="G983" s="40">
        <f t="shared" si="30"/>
        <v>7639.4560000000001</v>
      </c>
      <c r="H983" s="17">
        <f>VLOOKUP($A983,級距!$A:$K,9,FALSE)</f>
        <v>7</v>
      </c>
      <c r="I983" s="17">
        <f>VLOOKUP($A983,級距!$A:$K,10,FALSE)</f>
        <v>10</v>
      </c>
      <c r="J983" s="17">
        <f>VLOOKUP($A983,級距!$A:$K,11,FALSE)</f>
        <v>4</v>
      </c>
      <c r="K983" s="17">
        <f t="shared" si="31"/>
        <v>4</v>
      </c>
    </row>
    <row r="984" spans="1:11" x14ac:dyDescent="0.25">
      <c r="A984" s="32" t="s">
        <v>956</v>
      </c>
      <c r="B984" s="31">
        <f>_xlfn.IFNA(VLOOKUP(A984,'Trend Strategy'!$A$1:$B$1000,2,FALSE),0)</f>
        <v>-18320.48</v>
      </c>
      <c r="C984" s="31">
        <f>_xlfn.IFNA(VLOOKUP(A984,'ADX Strategy'!$A$2:$B$1000,2,FALSE),0)</f>
        <v>0</v>
      </c>
      <c r="D984" s="31">
        <f>_xlfn.IFNA(VLOOKUP(A984,'TXFN0002 Strategy'!$A$2:$B$1000,2,FALSE),0)</f>
        <v>-50969.14</v>
      </c>
      <c r="E984" s="66">
        <f>_xlfn.IFNA(VLOOKUP(A984,'TripleEMA Strategy'!$A$2:$B$1000,2,FALSE),0)</f>
        <v>16259.5</v>
      </c>
      <c r="F984" s="66">
        <f>_xlfn.IFNA(VLOOKUP(A984,'TXFN0001 Strategy'!$A$1:$B$1000,2,FALSE),0)</f>
        <v>95918.38</v>
      </c>
      <c r="G984" s="40">
        <f t="shared" si="30"/>
        <v>8577.6520000000019</v>
      </c>
      <c r="H984" s="17">
        <f>VLOOKUP($A984,級距!$A:$K,9,FALSE)</f>
        <v>8</v>
      </c>
      <c r="I984" s="17">
        <f>VLOOKUP($A984,級距!$A:$K,10,FALSE)</f>
        <v>5</v>
      </c>
      <c r="J984" s="17">
        <f>VLOOKUP($A984,級距!$A:$K,11,FALSE)</f>
        <v>1</v>
      </c>
      <c r="K984" s="17">
        <f t="shared" si="31"/>
        <v>1</v>
      </c>
    </row>
    <row r="985" spans="1:11" x14ac:dyDescent="0.25">
      <c r="A985" s="32" t="s">
        <v>957</v>
      </c>
      <c r="B985" s="31">
        <f>_xlfn.IFNA(VLOOKUP(A985,'Trend Strategy'!$A$1:$B$1000,2,FALSE),0)</f>
        <v>-31929.79</v>
      </c>
      <c r="C985" s="31">
        <f>_xlfn.IFNA(VLOOKUP(A985,'ADX Strategy'!$A$2:$B$1000,2,FALSE),0)</f>
        <v>0</v>
      </c>
      <c r="D985" s="31">
        <f>_xlfn.IFNA(VLOOKUP(A985,'TXFN0002 Strategy'!$A$2:$B$1000,2,FALSE),0)</f>
        <v>-101442.91</v>
      </c>
      <c r="E985" s="66">
        <f>_xlfn.IFNA(VLOOKUP(A985,'TripleEMA Strategy'!$A$2:$B$1000,2,FALSE),0)</f>
        <v>-21544.75</v>
      </c>
      <c r="F985" s="66">
        <f>_xlfn.IFNA(VLOOKUP(A985,'TXFN0001 Strategy'!$A$1:$B$1000,2,FALSE),0)</f>
        <v>0</v>
      </c>
      <c r="G985" s="40">
        <f t="shared" si="30"/>
        <v>-30983.49</v>
      </c>
      <c r="H985" s="17">
        <f>VLOOKUP($A985,級距!$A:$K,9,FALSE)</f>
        <v>5</v>
      </c>
      <c r="I985" s="17">
        <f>VLOOKUP($A985,級距!$A:$K,10,FALSE)</f>
        <v>8</v>
      </c>
      <c r="J985" s="17">
        <f>VLOOKUP($A985,級距!$A:$K,11,FALSE)</f>
        <v>3</v>
      </c>
      <c r="K985" s="17">
        <f t="shared" si="31"/>
        <v>3</v>
      </c>
    </row>
    <row r="986" spans="1:11" x14ac:dyDescent="0.25">
      <c r="A986" s="32" t="s">
        <v>958</v>
      </c>
      <c r="B986" s="31">
        <f>_xlfn.IFNA(VLOOKUP(A986,'Trend Strategy'!$A$1:$B$1000,2,FALSE),0)</f>
        <v>-58355.81</v>
      </c>
      <c r="C986" s="31">
        <f>_xlfn.IFNA(VLOOKUP(A986,'ADX Strategy'!$A$2:$B$1000,2,FALSE),0)</f>
        <v>-55166.5</v>
      </c>
      <c r="D986" s="31">
        <f>_xlfn.IFNA(VLOOKUP(A986,'TXFN0002 Strategy'!$A$2:$B$1000,2,FALSE),0)</f>
        <v>-101468.75</v>
      </c>
      <c r="E986" s="66">
        <f>_xlfn.IFNA(VLOOKUP(A986,'TripleEMA Strategy'!$A$2:$B$1000,2,FALSE),0)</f>
        <v>-21928.62</v>
      </c>
      <c r="F986" s="66">
        <f>_xlfn.IFNA(VLOOKUP(A986,'TXFN0001 Strategy'!$A$1:$B$1000,2,FALSE),0)</f>
        <v>-4968.7700000000004</v>
      </c>
      <c r="G986" s="40">
        <f t="shared" si="30"/>
        <v>-48377.689999999995</v>
      </c>
      <c r="H986" s="17">
        <f>VLOOKUP($A986,級距!$A:$K,9,FALSE)</f>
        <v>5</v>
      </c>
      <c r="I986" s="17">
        <f>VLOOKUP($A986,級距!$A:$K,10,FALSE)</f>
        <v>4</v>
      </c>
      <c r="J986" s="17">
        <f>VLOOKUP($A986,級距!$A:$K,11,FALSE)</f>
        <v>2</v>
      </c>
      <c r="K986" s="17">
        <f t="shared" si="31"/>
        <v>2</v>
      </c>
    </row>
    <row r="987" spans="1:11" x14ac:dyDescent="0.25">
      <c r="A987" s="32" t="s">
        <v>959</v>
      </c>
      <c r="B987" s="31">
        <f>_xlfn.IFNA(VLOOKUP(A987,'Trend Strategy'!$A$1:$B$1000,2,FALSE),0)</f>
        <v>22003.26</v>
      </c>
      <c r="C987" s="31">
        <f>_xlfn.IFNA(VLOOKUP(A987,'ADX Strategy'!$A$2:$B$1000,2,FALSE),0)</f>
        <v>0</v>
      </c>
      <c r="D987" s="31">
        <f>_xlfn.IFNA(VLOOKUP(A987,'TXFN0002 Strategy'!$A$2:$B$1000,2,FALSE),0)</f>
        <v>-19771.509999999998</v>
      </c>
      <c r="E987" s="66">
        <f>_xlfn.IFNA(VLOOKUP(A987,'TripleEMA Strategy'!$A$2:$B$1000,2,FALSE),0)</f>
        <v>0</v>
      </c>
      <c r="F987" s="66">
        <f>_xlfn.IFNA(VLOOKUP(A987,'TXFN0001 Strategy'!$A$1:$B$1000,2,FALSE),0)</f>
        <v>0</v>
      </c>
      <c r="G987" s="40">
        <f t="shared" si="30"/>
        <v>446.35</v>
      </c>
      <c r="H987" s="17">
        <f>VLOOKUP($A987,級距!$A:$K,9,FALSE)</f>
        <v>5</v>
      </c>
      <c r="I987" s="17">
        <f>VLOOKUP($A987,級距!$A:$K,10,FALSE)</f>
        <v>4</v>
      </c>
      <c r="J987" s="17">
        <f>VLOOKUP($A987,級距!$A:$K,11,FALSE)</f>
        <v>2</v>
      </c>
      <c r="K987" s="17">
        <f t="shared" si="31"/>
        <v>2</v>
      </c>
    </row>
    <row r="988" spans="1:11" x14ac:dyDescent="0.25">
      <c r="A988" s="32" t="s">
        <v>960</v>
      </c>
      <c r="B988" s="31">
        <f>_xlfn.IFNA(VLOOKUP(A988,'Trend Strategy'!$A$1:$B$1000,2,FALSE),0)</f>
        <v>-21532</v>
      </c>
      <c r="C988" s="31">
        <f>_xlfn.IFNA(VLOOKUP(A988,'ADX Strategy'!$A$2:$B$1000,2,FALSE),0)</f>
        <v>-20902.82</v>
      </c>
      <c r="D988" s="31">
        <f>_xlfn.IFNA(VLOOKUP(A988,'TXFN0002 Strategy'!$A$2:$B$1000,2,FALSE),0)</f>
        <v>0</v>
      </c>
      <c r="E988" s="66">
        <f>_xlfn.IFNA(VLOOKUP(A988,'TripleEMA Strategy'!$A$2:$B$1000,2,FALSE),0)</f>
        <v>-72312.78</v>
      </c>
      <c r="F988" s="66">
        <f>_xlfn.IFNA(VLOOKUP(A988,'TXFN0001 Strategy'!$A$1:$B$1000,2,FALSE),0)</f>
        <v>-55493.89</v>
      </c>
      <c r="G988" s="40">
        <f t="shared" si="30"/>
        <v>-34048.297999999995</v>
      </c>
      <c r="H988" s="17">
        <f>VLOOKUP($A988,級距!$A:$K,9,FALSE)</f>
        <v>4</v>
      </c>
      <c r="I988" s="17">
        <f>VLOOKUP($A988,級距!$A:$K,10,FALSE)</f>
        <v>1</v>
      </c>
      <c r="J988" s="17">
        <f>VLOOKUP($A988,級距!$A:$K,11,FALSE)</f>
        <v>2</v>
      </c>
      <c r="K988" s="17">
        <f t="shared" si="31"/>
        <v>2</v>
      </c>
    </row>
    <row r="989" spans="1:11" x14ac:dyDescent="0.25">
      <c r="A989" s="32" t="s">
        <v>961</v>
      </c>
      <c r="B989" s="31">
        <f>_xlfn.IFNA(VLOOKUP(A989,'Trend Strategy'!$A$1:$B$1000,2,FALSE),0)</f>
        <v>19969.740000000002</v>
      </c>
      <c r="C989" s="31">
        <f>_xlfn.IFNA(VLOOKUP(A989,'ADX Strategy'!$A$2:$B$1000,2,FALSE),0)</f>
        <v>-8275.6299999999992</v>
      </c>
      <c r="D989" s="31">
        <f>_xlfn.IFNA(VLOOKUP(A989,'TXFN0002 Strategy'!$A$2:$B$1000,2,FALSE),0)</f>
        <v>0</v>
      </c>
      <c r="E989" s="66">
        <f>_xlfn.IFNA(VLOOKUP(A989,'TripleEMA Strategy'!$A$2:$B$1000,2,FALSE),0)</f>
        <v>-40545.22</v>
      </c>
      <c r="F989" s="66">
        <f>_xlfn.IFNA(VLOOKUP(A989,'TXFN0001 Strategy'!$A$1:$B$1000,2,FALSE),0)</f>
        <v>0</v>
      </c>
      <c r="G989" s="40">
        <f t="shared" si="30"/>
        <v>-5770.2219999999998</v>
      </c>
      <c r="H989" s="17">
        <f>VLOOKUP($A989,級距!$A:$K,9,FALSE)</f>
        <v>2</v>
      </c>
      <c r="I989" s="17">
        <f>VLOOKUP($A989,級距!$A:$K,10,FALSE)</f>
        <v>1</v>
      </c>
      <c r="J989" s="17">
        <f>VLOOKUP($A989,級距!$A:$K,11,FALSE)</f>
        <v>2</v>
      </c>
      <c r="K989" s="17">
        <f t="shared" si="31"/>
        <v>2</v>
      </c>
    </row>
    <row r="990" spans="1:11" x14ac:dyDescent="0.25">
      <c r="A990" s="32" t="s">
        <v>962</v>
      </c>
      <c r="B990" s="31">
        <f>_xlfn.IFNA(VLOOKUP(A990,'Trend Strategy'!$A$1:$B$1000,2,FALSE),0)</f>
        <v>0</v>
      </c>
      <c r="C990" s="31">
        <f>_xlfn.IFNA(VLOOKUP(A990,'ADX Strategy'!$A$2:$B$1000,2,FALSE),0)</f>
        <v>-113226</v>
      </c>
      <c r="D990" s="31">
        <f>_xlfn.IFNA(VLOOKUP(A990,'TXFN0002 Strategy'!$A$2:$B$1000,2,FALSE),0)</f>
        <v>0</v>
      </c>
      <c r="E990" s="66">
        <f>_xlfn.IFNA(VLOOKUP(A990,'TripleEMA Strategy'!$A$2:$B$1000,2,FALSE),0)</f>
        <v>8656.08</v>
      </c>
      <c r="F990" s="66">
        <f>_xlfn.IFNA(VLOOKUP(A990,'TXFN0001 Strategy'!$A$1:$B$1000,2,FALSE),0)</f>
        <v>0</v>
      </c>
      <c r="G990" s="40">
        <f t="shared" si="30"/>
        <v>-20913.984</v>
      </c>
      <c r="H990" s="17">
        <f>VLOOKUP($A990,級距!$A:$K,9,FALSE)</f>
        <v>2</v>
      </c>
      <c r="I990" s="17">
        <f>VLOOKUP($A990,級距!$A:$K,10,FALSE)</f>
        <v>10</v>
      </c>
      <c r="J990" s="17">
        <f>VLOOKUP($A990,級距!$A:$K,11,FALSE)</f>
        <v>3</v>
      </c>
      <c r="K990" s="17">
        <f t="shared" si="31"/>
        <v>3</v>
      </c>
    </row>
    <row r="991" spans="1:11" x14ac:dyDescent="0.25">
      <c r="A991" s="32" t="s">
        <v>963</v>
      </c>
      <c r="B991" s="31">
        <f>_xlfn.IFNA(VLOOKUP(A991,'Trend Strategy'!$A$1:$B$1000,2,FALSE),0)</f>
        <v>37976.5</v>
      </c>
      <c r="C991" s="31">
        <f>_xlfn.IFNA(VLOOKUP(A991,'ADX Strategy'!$A$2:$B$1000,2,FALSE),0)</f>
        <v>0</v>
      </c>
      <c r="D991" s="31">
        <f>_xlfn.IFNA(VLOOKUP(A991,'TXFN0002 Strategy'!$A$2:$B$1000,2,FALSE),0)</f>
        <v>-54359.86</v>
      </c>
      <c r="E991" s="66">
        <f>_xlfn.IFNA(VLOOKUP(A991,'TripleEMA Strategy'!$A$2:$B$1000,2,FALSE),0)</f>
        <v>45733.3</v>
      </c>
      <c r="F991" s="66">
        <f>_xlfn.IFNA(VLOOKUP(A991,'TXFN0001 Strategy'!$A$1:$B$1000,2,FALSE),0)</f>
        <v>25330.46</v>
      </c>
      <c r="G991" s="40">
        <f t="shared" si="30"/>
        <v>10936.08</v>
      </c>
      <c r="H991" s="17">
        <f>VLOOKUP($A991,級距!$A:$K,9,FALSE)</f>
        <v>5</v>
      </c>
      <c r="I991" s="17">
        <f>VLOOKUP($A991,級距!$A:$K,10,FALSE)</f>
        <v>3</v>
      </c>
      <c r="J991" s="17">
        <f>VLOOKUP($A991,級距!$A:$K,11,FALSE)</f>
        <v>2</v>
      </c>
      <c r="K991" s="17">
        <f t="shared" si="31"/>
        <v>2</v>
      </c>
    </row>
    <row r="992" spans="1:11" x14ac:dyDescent="0.25">
      <c r="A992" s="32" t="s">
        <v>964</v>
      </c>
      <c r="B992" s="31">
        <f>_xlfn.IFNA(VLOOKUP(A992,'Trend Strategy'!$A$1:$B$1000,2,FALSE),0)</f>
        <v>0</v>
      </c>
      <c r="C992" s="31">
        <f>_xlfn.IFNA(VLOOKUP(A992,'ADX Strategy'!$A$2:$B$1000,2,FALSE),0)</f>
        <v>-12480.31</v>
      </c>
      <c r="D992" s="31">
        <f>_xlfn.IFNA(VLOOKUP(A992,'TXFN0002 Strategy'!$A$2:$B$1000,2,FALSE),0)</f>
        <v>-10023.959999999999</v>
      </c>
      <c r="E992" s="66">
        <f>_xlfn.IFNA(VLOOKUP(A992,'TripleEMA Strategy'!$A$2:$B$1000,2,FALSE),0)</f>
        <v>0</v>
      </c>
      <c r="F992" s="66">
        <f>_xlfn.IFNA(VLOOKUP(A992,'TXFN0001 Strategy'!$A$1:$B$1000,2,FALSE),0)</f>
        <v>0</v>
      </c>
      <c r="G992" s="40">
        <f t="shared" si="30"/>
        <v>-4500.8539999999994</v>
      </c>
      <c r="H992" s="17">
        <f>VLOOKUP($A992,級距!$A:$K,9,FALSE)</f>
        <v>5</v>
      </c>
      <c r="I992" s="17">
        <f>VLOOKUP($A992,級距!$A:$K,10,FALSE)</f>
        <v>7</v>
      </c>
      <c r="J992" s="17">
        <f>VLOOKUP($A992,級距!$A:$K,11,FALSE)</f>
        <v>3</v>
      </c>
      <c r="K992" s="17">
        <f t="shared" si="31"/>
        <v>3</v>
      </c>
    </row>
    <row r="993" spans="1:11" x14ac:dyDescent="0.25">
      <c r="A993" s="32" t="s">
        <v>965</v>
      </c>
      <c r="B993" s="31">
        <f>_xlfn.IFNA(VLOOKUP(A993,'Trend Strategy'!$A$1:$B$1000,2,FALSE),0)</f>
        <v>196167.62</v>
      </c>
      <c r="C993" s="31">
        <f>_xlfn.IFNA(VLOOKUP(A993,'ADX Strategy'!$A$2:$B$1000,2,FALSE),0)</f>
        <v>0</v>
      </c>
      <c r="D993" s="31">
        <f>_xlfn.IFNA(VLOOKUP(A993,'TXFN0002 Strategy'!$A$2:$B$1000,2,FALSE),0)</f>
        <v>55010.98</v>
      </c>
      <c r="E993" s="66">
        <f>_xlfn.IFNA(VLOOKUP(A993,'TripleEMA Strategy'!$A$2:$B$1000,2,FALSE),0)</f>
        <v>-17814.43</v>
      </c>
      <c r="F993" s="66">
        <f>_xlfn.IFNA(VLOOKUP(A993,'TXFN0001 Strategy'!$A$1:$B$1000,2,FALSE),0)</f>
        <v>0</v>
      </c>
      <c r="G993" s="40">
        <f t="shared" si="30"/>
        <v>46672.834000000003</v>
      </c>
      <c r="H993" s="17">
        <f>VLOOKUP($A993,級距!$A:$K,9,FALSE)</f>
        <v>5</v>
      </c>
      <c r="I993" s="17">
        <f>VLOOKUP($A993,級距!$A:$K,10,FALSE)</f>
        <v>6</v>
      </c>
      <c r="J993" s="17">
        <f>VLOOKUP($A993,級距!$A:$K,11,FALSE)</f>
        <v>2</v>
      </c>
      <c r="K993" s="17">
        <f t="shared" si="31"/>
        <v>2</v>
      </c>
    </row>
    <row r="994" spans="1:11" x14ac:dyDescent="0.25">
      <c r="A994" s="32" t="s">
        <v>966</v>
      </c>
      <c r="B994" s="31">
        <f>_xlfn.IFNA(VLOOKUP(A994,'Trend Strategy'!$A$1:$B$1000,2,FALSE),0)</f>
        <v>-121631.98</v>
      </c>
      <c r="C994" s="31">
        <f>_xlfn.IFNA(VLOOKUP(A994,'ADX Strategy'!$A$2:$B$1000,2,FALSE),0)</f>
        <v>-14241.79</v>
      </c>
      <c r="D994" s="31">
        <f>_xlfn.IFNA(VLOOKUP(A994,'TXFN0002 Strategy'!$A$2:$B$1000,2,FALSE),0)</f>
        <v>64369.22</v>
      </c>
      <c r="E994" s="66">
        <f>_xlfn.IFNA(VLOOKUP(A994,'TripleEMA Strategy'!$A$2:$B$1000,2,FALSE),0)</f>
        <v>191138.45</v>
      </c>
      <c r="F994" s="66">
        <f>_xlfn.IFNA(VLOOKUP(A994,'TXFN0001 Strategy'!$A$1:$B$1000,2,FALSE),0)</f>
        <v>0</v>
      </c>
      <c r="G994" s="40">
        <f t="shared" si="30"/>
        <v>23926.780000000006</v>
      </c>
      <c r="H994" s="17">
        <f>VLOOKUP($A994,級距!$A:$K,9,FALSE)</f>
        <v>10</v>
      </c>
      <c r="I994" s="17">
        <f>VLOOKUP($A994,級距!$A:$K,10,FALSE)</f>
        <v>5</v>
      </c>
      <c r="J994" s="17">
        <f>VLOOKUP($A994,級距!$A:$K,11,FALSE)</f>
        <v>1</v>
      </c>
      <c r="K994" s="17">
        <f t="shared" si="31"/>
        <v>1</v>
      </c>
    </row>
    <row r="995" spans="1:11" x14ac:dyDescent="0.25">
      <c r="A995" s="32" t="s">
        <v>967</v>
      </c>
      <c r="B995" s="31">
        <f>_xlfn.IFNA(VLOOKUP(A995,'Trend Strategy'!$A$1:$B$1000,2,FALSE),0)</f>
        <v>24238.18</v>
      </c>
      <c r="C995" s="31">
        <f>_xlfn.IFNA(VLOOKUP(A995,'ADX Strategy'!$A$2:$B$1000,2,FALSE),0)</f>
        <v>20567.57</v>
      </c>
      <c r="D995" s="31">
        <f>_xlfn.IFNA(VLOOKUP(A995,'TXFN0002 Strategy'!$A$2:$B$1000,2,FALSE),0)</f>
        <v>62284.800000000003</v>
      </c>
      <c r="E995" s="66">
        <f>_xlfn.IFNA(VLOOKUP(A995,'TripleEMA Strategy'!$A$2:$B$1000,2,FALSE),0)</f>
        <v>0</v>
      </c>
      <c r="F995" s="66">
        <f>_xlfn.IFNA(VLOOKUP(A995,'TXFN0001 Strategy'!$A$1:$B$1000,2,FALSE),0)</f>
        <v>0</v>
      </c>
      <c r="G995" s="40">
        <f t="shared" si="30"/>
        <v>21418.11</v>
      </c>
      <c r="H995" s="17">
        <f>VLOOKUP($A995,級距!$A:$K,9,FALSE)</f>
        <v>9</v>
      </c>
      <c r="I995" s="17">
        <f>VLOOKUP($A995,級距!$A:$K,10,FALSE)</f>
        <v>10</v>
      </c>
      <c r="J995" s="17">
        <f>VLOOKUP($A995,級距!$A:$K,11,FALSE)</f>
        <v>4</v>
      </c>
      <c r="K995" s="17">
        <f t="shared" si="31"/>
        <v>4</v>
      </c>
    </row>
    <row r="996" spans="1:11" x14ac:dyDescent="0.25">
      <c r="A996" s="32" t="s">
        <v>968</v>
      </c>
      <c r="B996" s="31">
        <f>_xlfn.IFNA(VLOOKUP(A996,'Trend Strategy'!$A$1:$B$1000,2,FALSE),0)</f>
        <v>-24612.959999999999</v>
      </c>
      <c r="C996" s="31">
        <f>_xlfn.IFNA(VLOOKUP(A996,'ADX Strategy'!$A$2:$B$1000,2,FALSE),0)</f>
        <v>-322.54000000000002</v>
      </c>
      <c r="D996" s="31">
        <f>_xlfn.IFNA(VLOOKUP(A996,'TXFN0002 Strategy'!$A$2:$B$1000,2,FALSE),0)</f>
        <v>0</v>
      </c>
      <c r="E996" s="66">
        <f>_xlfn.IFNA(VLOOKUP(A996,'TripleEMA Strategy'!$A$2:$B$1000,2,FALSE),0)</f>
        <v>-33319.300000000003</v>
      </c>
      <c r="F996" s="66">
        <f>_xlfn.IFNA(VLOOKUP(A996,'TXFN0001 Strategy'!$A$1:$B$1000,2,FALSE),0)</f>
        <v>0</v>
      </c>
      <c r="G996" s="40">
        <f t="shared" si="30"/>
        <v>-11650.960000000001</v>
      </c>
      <c r="H996" s="17">
        <f>VLOOKUP($A996,級距!$A:$K,9,FALSE)</f>
        <v>4</v>
      </c>
      <c r="I996" s="17">
        <f>VLOOKUP($A996,級距!$A:$K,10,FALSE)</f>
        <v>8</v>
      </c>
      <c r="J996" s="17">
        <f>VLOOKUP($A996,級距!$A:$K,11,FALSE)</f>
        <v>3</v>
      </c>
      <c r="K996" s="17">
        <f t="shared" si="31"/>
        <v>3</v>
      </c>
    </row>
    <row r="997" spans="1:11" x14ac:dyDescent="0.25">
      <c r="A997" s="32" t="s">
        <v>969</v>
      </c>
      <c r="B997" s="31">
        <f>_xlfn.IFNA(VLOOKUP(A997,'Trend Strategy'!$A$1:$B$1000,2,FALSE),0)</f>
        <v>55754.64</v>
      </c>
      <c r="C997" s="31">
        <f>_xlfn.IFNA(VLOOKUP(A997,'ADX Strategy'!$A$2:$B$1000,2,FALSE),0)</f>
        <v>0</v>
      </c>
      <c r="D997" s="31">
        <f>_xlfn.IFNA(VLOOKUP(A997,'TXFN0002 Strategy'!$A$2:$B$1000,2,FALSE),0)</f>
        <v>0</v>
      </c>
      <c r="E997" s="66">
        <f>_xlfn.IFNA(VLOOKUP(A997,'TripleEMA Strategy'!$A$2:$B$1000,2,FALSE),0)</f>
        <v>-20288.88</v>
      </c>
      <c r="F997" s="66">
        <f>_xlfn.IFNA(VLOOKUP(A997,'TXFN0001 Strategy'!$A$1:$B$1000,2,FALSE),0)</f>
        <v>0</v>
      </c>
      <c r="G997" s="40">
        <f t="shared" si="30"/>
        <v>7093.1519999999991</v>
      </c>
      <c r="H997" s="17">
        <f>VLOOKUP($A997,級距!$A:$K,9,FALSE)</f>
        <v>5</v>
      </c>
      <c r="I997" s="17">
        <f>VLOOKUP($A997,級距!$A:$K,10,FALSE)</f>
        <v>3</v>
      </c>
      <c r="J997" s="17">
        <f>VLOOKUP($A997,級距!$A:$K,11,FALSE)</f>
        <v>2</v>
      </c>
      <c r="K997" s="17">
        <f t="shared" si="31"/>
        <v>2</v>
      </c>
    </row>
    <row r="998" spans="1:11" x14ac:dyDescent="0.25">
      <c r="A998" s="32" t="s">
        <v>970</v>
      </c>
      <c r="B998" s="31">
        <f>_xlfn.IFNA(VLOOKUP(A998,'Trend Strategy'!$A$1:$B$1000,2,FALSE),0)</f>
        <v>-5655.74</v>
      </c>
      <c r="C998" s="31">
        <f>_xlfn.IFNA(VLOOKUP(A998,'ADX Strategy'!$A$2:$B$1000,2,FALSE),0)</f>
        <v>30225.7</v>
      </c>
      <c r="D998" s="31">
        <f>_xlfn.IFNA(VLOOKUP(A998,'TXFN0002 Strategy'!$A$2:$B$1000,2,FALSE),0)</f>
        <v>53507.02</v>
      </c>
      <c r="E998" s="66">
        <f>_xlfn.IFNA(VLOOKUP(A998,'TripleEMA Strategy'!$A$2:$B$1000,2,FALSE),0)</f>
        <v>114053.54</v>
      </c>
      <c r="F998" s="66">
        <f>_xlfn.IFNA(VLOOKUP(A998,'TXFN0001 Strategy'!$A$1:$B$1000,2,FALSE),0)</f>
        <v>0</v>
      </c>
      <c r="G998" s="40">
        <f t="shared" si="30"/>
        <v>38426.103999999999</v>
      </c>
      <c r="H998" s="17">
        <f>VLOOKUP($A998,級距!$A:$K,9,FALSE)</f>
        <v>6</v>
      </c>
      <c r="I998" s="17">
        <f>VLOOKUP($A998,級距!$A:$K,10,FALSE)</f>
        <v>1</v>
      </c>
      <c r="J998" s="17">
        <f>VLOOKUP($A998,級距!$A:$K,11,FALSE)</f>
        <v>1</v>
      </c>
      <c r="K998" s="17">
        <f t="shared" si="31"/>
        <v>1</v>
      </c>
    </row>
    <row r="999" spans="1:11" x14ac:dyDescent="0.25">
      <c r="A999" s="32" t="s">
        <v>971</v>
      </c>
      <c r="B999" s="31">
        <f>_xlfn.IFNA(VLOOKUP(A999,'Trend Strategy'!$A$1:$B$1000,2,FALSE),0)</f>
        <v>11307.46</v>
      </c>
      <c r="C999" s="31">
        <f>_xlfn.IFNA(VLOOKUP(A999,'ADX Strategy'!$A$2:$B$1000,2,FALSE),0)</f>
        <v>-26320.99</v>
      </c>
      <c r="D999" s="31">
        <f>_xlfn.IFNA(VLOOKUP(A999,'TXFN0002 Strategy'!$A$2:$B$1000,2,FALSE),0)</f>
        <v>0</v>
      </c>
      <c r="E999" s="66">
        <f>_xlfn.IFNA(VLOOKUP(A999,'TripleEMA Strategy'!$A$2:$B$1000,2,FALSE),0)</f>
        <v>-33520.129999999997</v>
      </c>
      <c r="F999" s="66">
        <f>_xlfn.IFNA(VLOOKUP(A999,'TXFN0001 Strategy'!$A$1:$B$1000,2,FALSE),0)</f>
        <v>0</v>
      </c>
      <c r="G999" s="40">
        <f t="shared" si="30"/>
        <v>-9706.732</v>
      </c>
      <c r="H999" s="17">
        <f>VLOOKUP($A999,級距!$A:$K,9,FALSE)</f>
        <v>2</v>
      </c>
      <c r="I999" s="17">
        <f>VLOOKUP($A999,級距!$A:$K,10,FALSE)</f>
        <v>1</v>
      </c>
      <c r="J999" s="17">
        <f>VLOOKUP($A999,級距!$A:$K,11,FALSE)</f>
        <v>2</v>
      </c>
      <c r="K999" s="17">
        <f t="shared" si="31"/>
        <v>2</v>
      </c>
    </row>
    <row r="1000" spans="1:11" x14ac:dyDescent="0.25">
      <c r="A1000" s="32" t="s">
        <v>972</v>
      </c>
      <c r="B1000" s="31">
        <f>_xlfn.IFNA(VLOOKUP(A1000,'Trend Strategy'!$A$1:$B$1000,2,FALSE),0)</f>
        <v>0</v>
      </c>
      <c r="C1000" s="31">
        <f>_xlfn.IFNA(VLOOKUP(A1000,'ADX Strategy'!$A$2:$B$1000,2,FALSE),0)</f>
        <v>-7672.39</v>
      </c>
      <c r="D1000" s="31">
        <f>_xlfn.IFNA(VLOOKUP(A1000,'TXFN0002 Strategy'!$A$2:$B$1000,2,FALSE),0)</f>
        <v>12085.6</v>
      </c>
      <c r="E1000" s="66">
        <f>_xlfn.IFNA(VLOOKUP(A1000,'TripleEMA Strategy'!$A$2:$B$1000,2,FALSE),0)</f>
        <v>-33217.1</v>
      </c>
      <c r="F1000" s="66">
        <f>_xlfn.IFNA(VLOOKUP(A1000,'TXFN0001 Strategy'!$A$1:$B$1000,2,FALSE),0)</f>
        <v>0</v>
      </c>
      <c r="G1000" s="40">
        <f t="shared" si="30"/>
        <v>-5760.7780000000002</v>
      </c>
      <c r="H1000" s="17">
        <f>VLOOKUP($A1000,級距!$A:$K,9,FALSE)</f>
        <v>2</v>
      </c>
      <c r="I1000" s="17">
        <f>VLOOKUP($A1000,級距!$A:$K,10,FALSE)</f>
        <v>5</v>
      </c>
      <c r="J1000" s="17">
        <f>VLOOKUP($A1000,級距!$A:$K,11,FALSE)</f>
        <v>2</v>
      </c>
      <c r="K1000" s="17">
        <f t="shared" si="31"/>
        <v>2</v>
      </c>
    </row>
    <row r="1001" spans="1:11" x14ac:dyDescent="0.25">
      <c r="A1001" s="32" t="s">
        <v>973</v>
      </c>
      <c r="B1001" s="31">
        <f>_xlfn.IFNA(VLOOKUP(A1001,'Trend Strategy'!$A$1:$B$1000,2,FALSE),0)</f>
        <v>0</v>
      </c>
      <c r="C1001" s="31">
        <f>_xlfn.IFNA(VLOOKUP(A1001,'ADX Strategy'!$A$2:$B$1000,2,FALSE),0)</f>
        <v>0</v>
      </c>
      <c r="D1001" s="31">
        <f>_xlfn.IFNA(VLOOKUP(A1001,'TXFN0002 Strategy'!$A$2:$B$1000,2,FALSE),0)</f>
        <v>26149.46</v>
      </c>
      <c r="E1001" s="66">
        <f>_xlfn.IFNA(VLOOKUP(A1001,'TripleEMA Strategy'!$A$2:$B$1000,2,FALSE),0)</f>
        <v>-18489.96</v>
      </c>
      <c r="F1001" s="66">
        <f>_xlfn.IFNA(VLOOKUP(A1001,'TXFN0001 Strategy'!$A$1:$B$1000,2,FALSE),0)</f>
        <v>-7054.24</v>
      </c>
      <c r="G1001" s="40">
        <f t="shared" si="30"/>
        <v>121.05200000000005</v>
      </c>
      <c r="H1001" s="17">
        <f>VLOOKUP($A1001,級距!$A:$K,9,FALSE)</f>
        <v>2</v>
      </c>
      <c r="I1001" s="17">
        <f>VLOOKUP($A1001,級距!$A:$K,10,FALSE)</f>
        <v>1</v>
      </c>
      <c r="J1001" s="17">
        <f>VLOOKUP($A1001,級距!$A:$K,11,FALSE)</f>
        <v>2</v>
      </c>
      <c r="K1001" s="17">
        <f t="shared" si="31"/>
        <v>2</v>
      </c>
    </row>
    <row r="1002" spans="1:11" x14ac:dyDescent="0.25">
      <c r="A1002" s="32" t="s">
        <v>974</v>
      </c>
      <c r="B1002" s="31">
        <f>_xlfn.IFNA(VLOOKUP(A1002,'Trend Strategy'!$A$1:$B$1000,2,FALSE),0)</f>
        <v>-12206.91</v>
      </c>
      <c r="C1002" s="31">
        <f>_xlfn.IFNA(VLOOKUP(A1002,'ADX Strategy'!$A$2:$B$1000,2,FALSE),0)</f>
        <v>-3454.18</v>
      </c>
      <c r="D1002" s="31">
        <f>_xlfn.IFNA(VLOOKUP(A1002,'TXFN0002 Strategy'!$A$2:$B$1000,2,FALSE),0)</f>
        <v>-12978.1</v>
      </c>
      <c r="E1002" s="66">
        <f>_xlfn.IFNA(VLOOKUP(A1002,'TripleEMA Strategy'!$A$2:$B$1000,2,FALSE),0)</f>
        <v>0</v>
      </c>
      <c r="F1002" s="66">
        <f>_xlfn.IFNA(VLOOKUP(A1002,'TXFN0001 Strategy'!$A$1:$B$1000,2,FALSE),0)</f>
        <v>-1902.16</v>
      </c>
      <c r="G1002" s="40">
        <f t="shared" si="30"/>
        <v>-6108.27</v>
      </c>
      <c r="H1002" s="17">
        <f>VLOOKUP($A1002,級距!$A:$K,9,FALSE)</f>
        <v>3</v>
      </c>
      <c r="I1002" s="17">
        <f>VLOOKUP($A1002,級距!$A:$K,10,FALSE)</f>
        <v>7</v>
      </c>
      <c r="J1002" s="17">
        <f>VLOOKUP($A1002,級距!$A:$K,11,FALSE)</f>
        <v>3</v>
      </c>
      <c r="K1002" s="17">
        <f t="shared" si="31"/>
        <v>3</v>
      </c>
    </row>
    <row r="1003" spans="1:11" x14ac:dyDescent="0.25">
      <c r="A1003" s="32" t="s">
        <v>975</v>
      </c>
      <c r="B1003" s="31">
        <f>_xlfn.IFNA(VLOOKUP(A1003,'Trend Strategy'!$A$1:$B$1000,2,FALSE),0)</f>
        <v>180868.12</v>
      </c>
      <c r="C1003" s="31">
        <f>_xlfn.IFNA(VLOOKUP(A1003,'ADX Strategy'!$A$2:$B$1000,2,FALSE),0)</f>
        <v>388193.19</v>
      </c>
      <c r="D1003" s="31">
        <f>_xlfn.IFNA(VLOOKUP(A1003,'TXFN0002 Strategy'!$A$2:$B$1000,2,FALSE),0)</f>
        <v>71502.12</v>
      </c>
      <c r="E1003" s="66">
        <f>_xlfn.IFNA(VLOOKUP(A1003,'TripleEMA Strategy'!$A$2:$B$1000,2,FALSE),0)</f>
        <v>178419.72</v>
      </c>
      <c r="F1003" s="66">
        <f>_xlfn.IFNA(VLOOKUP(A1003,'TXFN0001 Strategy'!$A$1:$B$1000,2,FALSE),0)</f>
        <v>0</v>
      </c>
      <c r="G1003" s="40">
        <f t="shared" si="30"/>
        <v>163796.63</v>
      </c>
      <c r="H1003" s="17">
        <f>VLOOKUP($A1003,級距!$A:$K,9,FALSE)</f>
        <v>10</v>
      </c>
      <c r="I1003" s="17">
        <f>VLOOKUP($A1003,級距!$A:$K,10,FALSE)</f>
        <v>6</v>
      </c>
      <c r="J1003" s="17">
        <f>VLOOKUP($A1003,級距!$A:$K,11,FALSE)</f>
        <v>1</v>
      </c>
      <c r="K1003" s="17">
        <f t="shared" si="31"/>
        <v>1</v>
      </c>
    </row>
    <row r="1004" spans="1:11" x14ac:dyDescent="0.25">
      <c r="A1004" s="32" t="s">
        <v>976</v>
      </c>
      <c r="B1004" s="31">
        <f>_xlfn.IFNA(VLOOKUP(A1004,'Trend Strategy'!$A$1:$B$1000,2,FALSE),0)</f>
        <v>-121564.46</v>
      </c>
      <c r="C1004" s="31">
        <f>_xlfn.IFNA(VLOOKUP(A1004,'ADX Strategy'!$A$2:$B$1000,2,FALSE),0)</f>
        <v>0</v>
      </c>
      <c r="D1004" s="31">
        <f>_xlfn.IFNA(VLOOKUP(A1004,'TXFN0002 Strategy'!$A$2:$B$1000,2,FALSE),0)</f>
        <v>-71338.25</v>
      </c>
      <c r="E1004" s="66">
        <f>_xlfn.IFNA(VLOOKUP(A1004,'TripleEMA Strategy'!$A$2:$B$1000,2,FALSE),0)</f>
        <v>-39468.58</v>
      </c>
      <c r="F1004" s="66">
        <f>_xlfn.IFNA(VLOOKUP(A1004,'TXFN0001 Strategy'!$A$1:$B$1000,2,FALSE),0)</f>
        <v>0</v>
      </c>
      <c r="G1004" s="40">
        <f t="shared" si="30"/>
        <v>-46474.258000000009</v>
      </c>
      <c r="H1004" s="17">
        <f>VLOOKUP($A1004,級距!$A:$K,9,FALSE)</f>
        <v>5</v>
      </c>
      <c r="I1004" s="17">
        <f>VLOOKUP($A1004,級距!$A:$K,10,FALSE)</f>
        <v>6</v>
      </c>
      <c r="J1004" s="17">
        <f>VLOOKUP($A1004,級距!$A:$K,11,FALSE)</f>
        <v>2</v>
      </c>
      <c r="K1004" s="17">
        <f t="shared" si="31"/>
        <v>2</v>
      </c>
    </row>
    <row r="1005" spans="1:11" x14ac:dyDescent="0.25">
      <c r="A1005" s="32" t="s">
        <v>977</v>
      </c>
      <c r="B1005" s="31">
        <f>_xlfn.IFNA(VLOOKUP(A1005,'Trend Strategy'!$A$1:$B$1000,2,FALSE),0)</f>
        <v>-7779.07</v>
      </c>
      <c r="C1005" s="31">
        <f>_xlfn.IFNA(VLOOKUP(A1005,'ADX Strategy'!$A$2:$B$1000,2,FALSE),0)</f>
        <v>2563.6799999999998</v>
      </c>
      <c r="D1005" s="31">
        <f>_xlfn.IFNA(VLOOKUP(A1005,'TXFN0002 Strategy'!$A$2:$B$1000,2,FALSE),0)</f>
        <v>0</v>
      </c>
      <c r="E1005" s="66">
        <f>_xlfn.IFNA(VLOOKUP(A1005,'TripleEMA Strategy'!$A$2:$B$1000,2,FALSE),0)</f>
        <v>-4635.46</v>
      </c>
      <c r="F1005" s="66">
        <f>_xlfn.IFNA(VLOOKUP(A1005,'TXFN0001 Strategy'!$A$1:$B$1000,2,FALSE),0)</f>
        <v>9537.02</v>
      </c>
      <c r="G1005" s="40">
        <f t="shared" si="30"/>
        <v>-62.765999999999622</v>
      </c>
      <c r="H1005" s="17">
        <f>VLOOKUP($A1005,級距!$A:$K,9,FALSE)</f>
        <v>1</v>
      </c>
      <c r="I1005" s="17">
        <f>VLOOKUP($A1005,級距!$A:$K,10,FALSE)</f>
        <v>6</v>
      </c>
      <c r="J1005" s="17">
        <f>VLOOKUP($A1005,級距!$A:$K,11,FALSE)</f>
        <v>2</v>
      </c>
      <c r="K1005" s="17">
        <f t="shared" si="31"/>
        <v>2</v>
      </c>
    </row>
    <row r="1006" spans="1:11" x14ac:dyDescent="0.25">
      <c r="A1006" s="32" t="s">
        <v>978</v>
      </c>
      <c r="B1006" s="31">
        <f>_xlfn.IFNA(VLOOKUP(A1006,'Trend Strategy'!$A$1:$B$1000,2,FALSE),0)</f>
        <v>18620.64</v>
      </c>
      <c r="C1006" s="31">
        <f>_xlfn.IFNA(VLOOKUP(A1006,'ADX Strategy'!$A$2:$B$1000,2,FALSE),0)</f>
        <v>-4637.04</v>
      </c>
      <c r="D1006" s="31">
        <f>_xlfn.IFNA(VLOOKUP(A1006,'TXFN0002 Strategy'!$A$2:$B$1000,2,FALSE),0)</f>
        <v>-8690.02</v>
      </c>
      <c r="E1006" s="66">
        <f>_xlfn.IFNA(VLOOKUP(A1006,'TripleEMA Strategy'!$A$2:$B$1000,2,FALSE),0)</f>
        <v>17568.07</v>
      </c>
      <c r="F1006" s="66">
        <f>_xlfn.IFNA(VLOOKUP(A1006,'TXFN0001 Strategy'!$A$1:$B$1000,2,FALSE),0)</f>
        <v>0</v>
      </c>
      <c r="G1006" s="40">
        <f t="shared" si="30"/>
        <v>4572.33</v>
      </c>
      <c r="H1006" s="17">
        <f>VLOOKUP($A1006,級距!$A:$K,9,FALSE)</f>
        <v>4</v>
      </c>
      <c r="I1006" s="17">
        <f>VLOOKUP($A1006,級距!$A:$K,10,FALSE)</f>
        <v>1</v>
      </c>
      <c r="J1006" s="17">
        <f>VLOOKUP($A1006,級距!$A:$K,11,FALSE)</f>
        <v>2</v>
      </c>
      <c r="K1006" s="17">
        <f t="shared" si="31"/>
        <v>2</v>
      </c>
    </row>
    <row r="1007" spans="1:11" x14ac:dyDescent="0.25">
      <c r="A1007" s="32" t="s">
        <v>979</v>
      </c>
      <c r="B1007" s="31">
        <f>_xlfn.IFNA(VLOOKUP(A1007,'Trend Strategy'!$A$1:$B$1000,2,FALSE),0)</f>
        <v>-78995.62</v>
      </c>
      <c r="C1007" s="31">
        <f>_xlfn.IFNA(VLOOKUP(A1007,'ADX Strategy'!$A$2:$B$1000,2,FALSE),0)</f>
        <v>-96845.42</v>
      </c>
      <c r="D1007" s="31">
        <f>_xlfn.IFNA(VLOOKUP(A1007,'TXFN0002 Strategy'!$A$2:$B$1000,2,FALSE),0)</f>
        <v>-94619.47</v>
      </c>
      <c r="E1007" s="66">
        <f>_xlfn.IFNA(VLOOKUP(A1007,'TripleEMA Strategy'!$A$2:$B$1000,2,FALSE),0)</f>
        <v>-109709.57</v>
      </c>
      <c r="F1007" s="66">
        <f>_xlfn.IFNA(VLOOKUP(A1007,'TXFN0001 Strategy'!$A$1:$B$1000,2,FALSE),0)</f>
        <v>0</v>
      </c>
      <c r="G1007" s="40">
        <f t="shared" si="30"/>
        <v>-76034.016000000003</v>
      </c>
      <c r="H1007" s="17">
        <f>VLOOKUP($A1007,級距!$A:$K,9,FALSE)</f>
        <v>7</v>
      </c>
      <c r="I1007" s="17">
        <f>VLOOKUP($A1007,級距!$A:$K,10,FALSE)</f>
        <v>3</v>
      </c>
      <c r="J1007" s="17">
        <f>VLOOKUP($A1007,級距!$A:$K,11,FALSE)</f>
        <v>1</v>
      </c>
      <c r="K1007" s="17">
        <f t="shared" si="31"/>
        <v>1</v>
      </c>
    </row>
    <row r="1008" spans="1:11" x14ac:dyDescent="0.25">
      <c r="A1008" s="32" t="s">
        <v>980</v>
      </c>
      <c r="B1008" s="31">
        <f>_xlfn.IFNA(VLOOKUP(A1008,'Trend Strategy'!$A$1:$B$1000,2,FALSE),0)</f>
        <v>23827.279999999999</v>
      </c>
      <c r="C1008" s="31">
        <f>_xlfn.IFNA(VLOOKUP(A1008,'ADX Strategy'!$A$2:$B$1000,2,FALSE),0)</f>
        <v>78589.399999999994</v>
      </c>
      <c r="D1008" s="31">
        <f>_xlfn.IFNA(VLOOKUP(A1008,'TXFN0002 Strategy'!$A$2:$B$1000,2,FALSE),0)</f>
        <v>55360.06</v>
      </c>
      <c r="E1008" s="66">
        <f>_xlfn.IFNA(VLOOKUP(A1008,'TripleEMA Strategy'!$A$2:$B$1000,2,FALSE),0)</f>
        <v>49993.42</v>
      </c>
      <c r="F1008" s="66">
        <f>_xlfn.IFNA(VLOOKUP(A1008,'TXFN0001 Strategy'!$A$1:$B$1000,2,FALSE),0)</f>
        <v>90197.52</v>
      </c>
      <c r="G1008" s="40">
        <f t="shared" si="30"/>
        <v>59593.536</v>
      </c>
      <c r="H1008" s="17">
        <f>VLOOKUP($A1008,級距!$A:$K,9,FALSE)</f>
        <v>7</v>
      </c>
      <c r="I1008" s="17">
        <f>VLOOKUP($A1008,級距!$A:$K,10,FALSE)</f>
        <v>9</v>
      </c>
      <c r="J1008" s="17">
        <f>VLOOKUP($A1008,級距!$A:$K,11,FALSE)</f>
        <v>4</v>
      </c>
      <c r="K1008" s="17">
        <f t="shared" si="31"/>
        <v>4</v>
      </c>
    </row>
    <row r="1009" spans="1:11" x14ac:dyDescent="0.25">
      <c r="A1009" s="32" t="s">
        <v>981</v>
      </c>
      <c r="B1009" s="31">
        <f>_xlfn.IFNA(VLOOKUP(A1009,'Trend Strategy'!$A$1:$B$1000,2,FALSE),0)</f>
        <v>29927.01</v>
      </c>
      <c r="C1009" s="31">
        <f>_xlfn.IFNA(VLOOKUP(A1009,'ADX Strategy'!$A$2:$B$1000,2,FALSE),0)</f>
        <v>-5163.82</v>
      </c>
      <c r="D1009" s="31">
        <f>_xlfn.IFNA(VLOOKUP(A1009,'TXFN0002 Strategy'!$A$2:$B$1000,2,FALSE),0)</f>
        <v>58761.39</v>
      </c>
      <c r="E1009" s="66">
        <f>_xlfn.IFNA(VLOOKUP(A1009,'TripleEMA Strategy'!$A$2:$B$1000,2,FALSE),0)</f>
        <v>104280.94</v>
      </c>
      <c r="F1009" s="66">
        <f>_xlfn.IFNA(VLOOKUP(A1009,'TXFN0001 Strategy'!$A$1:$B$1000,2,FALSE),0)</f>
        <v>0</v>
      </c>
      <c r="G1009" s="40">
        <f t="shared" si="30"/>
        <v>37561.104000000007</v>
      </c>
      <c r="H1009" s="17">
        <f>VLOOKUP($A1009,級距!$A:$K,9,FALSE)</f>
        <v>8</v>
      </c>
      <c r="I1009" s="17">
        <f>VLOOKUP($A1009,級距!$A:$K,10,FALSE)</f>
        <v>6</v>
      </c>
      <c r="J1009" s="17">
        <f>VLOOKUP($A1009,級距!$A:$K,11,FALSE)</f>
        <v>1</v>
      </c>
      <c r="K1009" s="17">
        <f t="shared" si="31"/>
        <v>1</v>
      </c>
    </row>
    <row r="1010" spans="1:11" x14ac:dyDescent="0.25">
      <c r="A1010" s="32" t="s">
        <v>982</v>
      </c>
      <c r="B1010" s="31">
        <f>_xlfn.IFNA(VLOOKUP(A1010,'Trend Strategy'!$A$1:$B$1000,2,FALSE),0)</f>
        <v>-41283.26</v>
      </c>
      <c r="C1010" s="31">
        <f>_xlfn.IFNA(VLOOKUP(A1010,'ADX Strategy'!$A$2:$B$1000,2,FALSE),0)</f>
        <v>0</v>
      </c>
      <c r="D1010" s="31">
        <f>_xlfn.IFNA(VLOOKUP(A1010,'TXFN0002 Strategy'!$A$2:$B$1000,2,FALSE),0)</f>
        <v>0</v>
      </c>
      <c r="E1010" s="66">
        <f>_xlfn.IFNA(VLOOKUP(A1010,'TripleEMA Strategy'!$A$2:$B$1000,2,FALSE),0)</f>
        <v>17637.05</v>
      </c>
      <c r="F1010" s="66">
        <f>_xlfn.IFNA(VLOOKUP(A1010,'TXFN0001 Strategy'!$A$1:$B$1000,2,FALSE),0)</f>
        <v>0</v>
      </c>
      <c r="G1010" s="40">
        <f t="shared" si="30"/>
        <v>-4729.2420000000002</v>
      </c>
      <c r="H1010" s="17">
        <f>VLOOKUP($A1010,級距!$A:$K,9,FALSE)</f>
        <v>3</v>
      </c>
      <c r="I1010" s="17">
        <f>VLOOKUP($A1010,級距!$A:$K,10,FALSE)</f>
        <v>4</v>
      </c>
      <c r="J1010" s="17">
        <f>VLOOKUP($A1010,級距!$A:$K,11,FALSE)</f>
        <v>2</v>
      </c>
      <c r="K1010" s="17">
        <f t="shared" si="31"/>
        <v>2</v>
      </c>
    </row>
    <row r="1011" spans="1:11" x14ac:dyDescent="0.25">
      <c r="A1011" s="32" t="s">
        <v>983</v>
      </c>
      <c r="B1011" s="31">
        <f>_xlfn.IFNA(VLOOKUP(A1011,'Trend Strategy'!$A$1:$B$1000,2,FALSE),0)</f>
        <v>-17461.78</v>
      </c>
      <c r="C1011" s="31">
        <f>_xlfn.IFNA(VLOOKUP(A1011,'ADX Strategy'!$A$2:$B$1000,2,FALSE),0)</f>
        <v>0</v>
      </c>
      <c r="D1011" s="31">
        <f>_xlfn.IFNA(VLOOKUP(A1011,'TXFN0002 Strategy'!$A$2:$B$1000,2,FALSE),0)</f>
        <v>24256.76</v>
      </c>
      <c r="E1011" s="66">
        <f>_xlfn.IFNA(VLOOKUP(A1011,'TripleEMA Strategy'!$A$2:$B$1000,2,FALSE),0)</f>
        <v>69406.22</v>
      </c>
      <c r="F1011" s="66">
        <f>_xlfn.IFNA(VLOOKUP(A1011,'TXFN0001 Strategy'!$A$1:$B$1000,2,FALSE),0)</f>
        <v>0</v>
      </c>
      <c r="G1011" s="40">
        <f t="shared" si="30"/>
        <v>15240.24</v>
      </c>
      <c r="H1011" s="17">
        <f>VLOOKUP($A1011,級距!$A:$K,9,FALSE)</f>
        <v>7</v>
      </c>
      <c r="I1011" s="17">
        <f>VLOOKUP($A1011,級距!$A:$K,10,FALSE)</f>
        <v>3</v>
      </c>
      <c r="J1011" s="17">
        <f>VLOOKUP($A1011,級距!$A:$K,11,FALSE)</f>
        <v>1</v>
      </c>
      <c r="K1011" s="17">
        <f t="shared" si="31"/>
        <v>1</v>
      </c>
    </row>
    <row r="1012" spans="1:11" x14ac:dyDescent="0.25">
      <c r="A1012" s="32" t="s">
        <v>984</v>
      </c>
      <c r="B1012" s="31">
        <f>_xlfn.IFNA(VLOOKUP(A1012,'Trend Strategy'!$A$1:$B$1000,2,FALSE),0)</f>
        <v>8385.66</v>
      </c>
      <c r="C1012" s="31">
        <f>_xlfn.IFNA(VLOOKUP(A1012,'ADX Strategy'!$A$2:$B$1000,2,FALSE),0)</f>
        <v>7178.71</v>
      </c>
      <c r="D1012" s="31">
        <f>_xlfn.IFNA(VLOOKUP(A1012,'TXFN0002 Strategy'!$A$2:$B$1000,2,FALSE),0)</f>
        <v>0</v>
      </c>
      <c r="E1012" s="66">
        <f>_xlfn.IFNA(VLOOKUP(A1012,'TripleEMA Strategy'!$A$2:$B$1000,2,FALSE),0)</f>
        <v>-20112.189999999999</v>
      </c>
      <c r="F1012" s="66">
        <f>_xlfn.IFNA(VLOOKUP(A1012,'TXFN0001 Strategy'!$A$1:$B$1000,2,FALSE),0)</f>
        <v>0</v>
      </c>
      <c r="G1012" s="40">
        <f t="shared" si="30"/>
        <v>-909.56399999999996</v>
      </c>
      <c r="H1012" s="17">
        <f>VLOOKUP($A1012,級距!$A:$K,9,FALSE)</f>
        <v>1</v>
      </c>
      <c r="I1012" s="17">
        <f>VLOOKUP($A1012,級距!$A:$K,10,FALSE)</f>
        <v>3</v>
      </c>
      <c r="J1012" s="17">
        <f>VLOOKUP($A1012,級距!$A:$K,11,FALSE)</f>
        <v>2</v>
      </c>
      <c r="K1012" s="17">
        <f t="shared" si="31"/>
        <v>2</v>
      </c>
    </row>
    <row r="1013" spans="1:11" x14ac:dyDescent="0.25">
      <c r="A1013" s="32" t="s">
        <v>985</v>
      </c>
      <c r="B1013" s="31">
        <f>_xlfn.IFNA(VLOOKUP(A1013,'Trend Strategy'!$A$1:$B$1000,2,FALSE),0)</f>
        <v>-13641.92</v>
      </c>
      <c r="C1013" s="31">
        <f>_xlfn.IFNA(VLOOKUP(A1013,'ADX Strategy'!$A$2:$B$1000,2,FALSE),0)</f>
        <v>0</v>
      </c>
      <c r="D1013" s="31">
        <f>_xlfn.IFNA(VLOOKUP(A1013,'TXFN0002 Strategy'!$A$2:$B$1000,2,FALSE),0)</f>
        <v>0</v>
      </c>
      <c r="E1013" s="66">
        <f>_xlfn.IFNA(VLOOKUP(A1013,'TripleEMA Strategy'!$A$2:$B$1000,2,FALSE),0)</f>
        <v>-9089.81</v>
      </c>
      <c r="F1013" s="66">
        <f>_xlfn.IFNA(VLOOKUP(A1013,'TXFN0001 Strategy'!$A$1:$B$1000,2,FALSE),0)</f>
        <v>0</v>
      </c>
      <c r="G1013" s="40">
        <f t="shared" si="30"/>
        <v>-4546.3459999999995</v>
      </c>
      <c r="H1013" s="17">
        <f>VLOOKUP($A1013,級距!$A:$K,9,FALSE)</f>
        <v>1</v>
      </c>
      <c r="I1013" s="17">
        <f>VLOOKUP($A1013,級距!$A:$K,10,FALSE)</f>
        <v>4</v>
      </c>
      <c r="J1013" s="17">
        <f>VLOOKUP($A1013,級距!$A:$K,11,FALSE)</f>
        <v>2</v>
      </c>
      <c r="K1013" s="17">
        <f t="shared" si="31"/>
        <v>2</v>
      </c>
    </row>
    <row r="1014" spans="1:11" x14ac:dyDescent="0.25">
      <c r="A1014" s="32" t="s">
        <v>986</v>
      </c>
      <c r="B1014" s="31">
        <f>_xlfn.IFNA(VLOOKUP(A1014,'Trend Strategy'!$A$1:$B$1000,2,FALSE),0)</f>
        <v>0</v>
      </c>
      <c r="C1014" s="31">
        <f>_xlfn.IFNA(VLOOKUP(A1014,'ADX Strategy'!$A$2:$B$1000,2,FALSE),0)</f>
        <v>-2082.8200000000002</v>
      </c>
      <c r="D1014" s="31">
        <f>_xlfn.IFNA(VLOOKUP(A1014,'TXFN0002 Strategy'!$A$2:$B$1000,2,FALSE),0)</f>
        <v>0</v>
      </c>
      <c r="E1014" s="66">
        <f>_xlfn.IFNA(VLOOKUP(A1014,'TripleEMA Strategy'!$A$2:$B$1000,2,FALSE),0)</f>
        <v>-6882.38</v>
      </c>
      <c r="F1014" s="66">
        <f>_xlfn.IFNA(VLOOKUP(A1014,'TXFN0001 Strategy'!$A$1:$B$1000,2,FALSE),0)</f>
        <v>0</v>
      </c>
      <c r="G1014" s="40">
        <f t="shared" si="30"/>
        <v>-1793.0400000000002</v>
      </c>
      <c r="H1014" s="17">
        <f>VLOOKUP($A1014,級距!$A:$K,9,FALSE)</f>
        <v>1</v>
      </c>
      <c r="I1014" s="17">
        <f>VLOOKUP($A1014,級距!$A:$K,10,FALSE)</f>
        <v>1</v>
      </c>
      <c r="J1014" s="17">
        <f>VLOOKUP($A1014,級距!$A:$K,11,FALSE)</f>
        <v>2</v>
      </c>
      <c r="K1014" s="17">
        <f t="shared" si="31"/>
        <v>2</v>
      </c>
    </row>
    <row r="1015" spans="1:11" x14ac:dyDescent="0.25">
      <c r="A1015" s="32" t="s">
        <v>987</v>
      </c>
      <c r="B1015" s="31">
        <f>_xlfn.IFNA(VLOOKUP(A1015,'Trend Strategy'!$A$1:$B$1000,2,FALSE),0)</f>
        <v>22827.9</v>
      </c>
      <c r="C1015" s="31">
        <f>_xlfn.IFNA(VLOOKUP(A1015,'ADX Strategy'!$A$2:$B$1000,2,FALSE),0)</f>
        <v>-16481.52</v>
      </c>
      <c r="D1015" s="31">
        <f>_xlfn.IFNA(VLOOKUP(A1015,'TXFN0002 Strategy'!$A$2:$B$1000,2,FALSE),0)</f>
        <v>0</v>
      </c>
      <c r="E1015" s="66">
        <f>_xlfn.IFNA(VLOOKUP(A1015,'TripleEMA Strategy'!$A$2:$B$1000,2,FALSE),0)</f>
        <v>0</v>
      </c>
      <c r="F1015" s="66">
        <f>_xlfn.IFNA(VLOOKUP(A1015,'TXFN0001 Strategy'!$A$1:$B$1000,2,FALSE),0)</f>
        <v>0</v>
      </c>
      <c r="G1015" s="40">
        <f t="shared" si="30"/>
        <v>1269.2760000000003</v>
      </c>
      <c r="H1015" s="17">
        <f>VLOOKUP($A1015,級距!$A:$K,9,FALSE)</f>
        <v>2</v>
      </c>
      <c r="I1015" s="17">
        <f>VLOOKUP($A1015,級距!$A:$K,10,FALSE)</f>
        <v>3</v>
      </c>
      <c r="J1015" s="17">
        <f>VLOOKUP($A1015,級距!$A:$K,11,FALSE)</f>
        <v>2</v>
      </c>
      <c r="K1015" s="17">
        <f t="shared" si="31"/>
        <v>2</v>
      </c>
    </row>
    <row r="1016" spans="1:11" x14ac:dyDescent="0.25">
      <c r="A1016" s="32" t="s">
        <v>988</v>
      </c>
      <c r="B1016" s="31">
        <f>_xlfn.IFNA(VLOOKUP(A1016,'Trend Strategy'!$A$1:$B$1000,2,FALSE),0)</f>
        <v>0</v>
      </c>
      <c r="C1016" s="31">
        <f>_xlfn.IFNA(VLOOKUP(A1016,'ADX Strategy'!$A$2:$B$1000,2,FALSE),0)</f>
        <v>-25716.67</v>
      </c>
      <c r="D1016" s="31">
        <f>_xlfn.IFNA(VLOOKUP(A1016,'TXFN0002 Strategy'!$A$2:$B$1000,2,FALSE),0)</f>
        <v>0</v>
      </c>
      <c r="E1016" s="66">
        <f>_xlfn.IFNA(VLOOKUP(A1016,'TripleEMA Strategy'!$A$2:$B$1000,2,FALSE),0)</f>
        <v>-9519.6200000000008</v>
      </c>
      <c r="F1016" s="66">
        <f>_xlfn.IFNA(VLOOKUP(A1016,'TXFN0001 Strategy'!$A$1:$B$1000,2,FALSE),0)</f>
        <v>0</v>
      </c>
      <c r="G1016" s="40">
        <f t="shared" si="30"/>
        <v>-7047.2579999999998</v>
      </c>
      <c r="H1016" s="17">
        <f>VLOOKUP($A1016,級距!$A:$K,9,FALSE)</f>
        <v>1</v>
      </c>
      <c r="I1016" s="17">
        <f>VLOOKUP($A1016,級距!$A:$K,10,FALSE)</f>
        <v>2</v>
      </c>
      <c r="J1016" s="17">
        <f>VLOOKUP($A1016,級距!$A:$K,11,FALSE)</f>
        <v>2</v>
      </c>
      <c r="K1016" s="17">
        <f t="shared" si="31"/>
        <v>2</v>
      </c>
    </row>
    <row r="1017" spans="1:11" x14ac:dyDescent="0.25">
      <c r="A1017" s="32" t="s">
        <v>989</v>
      </c>
      <c r="B1017" s="31">
        <f>_xlfn.IFNA(VLOOKUP(A1017,'Trend Strategy'!$A$1:$B$1000,2,FALSE),0)</f>
        <v>-4690.34</v>
      </c>
      <c r="C1017" s="31">
        <f>_xlfn.IFNA(VLOOKUP(A1017,'ADX Strategy'!$A$2:$B$1000,2,FALSE),0)</f>
        <v>0</v>
      </c>
      <c r="D1017" s="31">
        <f>_xlfn.IFNA(VLOOKUP(A1017,'TXFN0002 Strategy'!$A$2:$B$1000,2,FALSE),0)</f>
        <v>-6402.71</v>
      </c>
      <c r="E1017" s="66">
        <f>_xlfn.IFNA(VLOOKUP(A1017,'TripleEMA Strategy'!$A$2:$B$1000,2,FALSE),0)</f>
        <v>-23155.34</v>
      </c>
      <c r="F1017" s="66">
        <f>_xlfn.IFNA(VLOOKUP(A1017,'TXFN0001 Strategy'!$A$1:$B$1000,2,FALSE),0)</f>
        <v>0</v>
      </c>
      <c r="G1017" s="40">
        <f t="shared" si="30"/>
        <v>-6849.6779999999999</v>
      </c>
      <c r="H1017" s="17">
        <f>VLOOKUP($A1017,級距!$A:$K,9,FALSE)</f>
        <v>1</v>
      </c>
      <c r="I1017" s="17">
        <f>VLOOKUP($A1017,級距!$A:$K,10,FALSE)</f>
        <v>4</v>
      </c>
      <c r="J1017" s="17">
        <f>VLOOKUP($A1017,級距!$A:$K,11,FALSE)</f>
        <v>2</v>
      </c>
      <c r="K1017" s="17">
        <f t="shared" si="31"/>
        <v>2</v>
      </c>
    </row>
    <row r="1018" spans="1:11" x14ac:dyDescent="0.25">
      <c r="A1018" s="32" t="s">
        <v>990</v>
      </c>
      <c r="B1018" s="31">
        <f>_xlfn.IFNA(VLOOKUP(A1018,'Trend Strategy'!$A$1:$B$1000,2,FALSE),0)</f>
        <v>-18716.419999999998</v>
      </c>
      <c r="C1018" s="31">
        <f>_xlfn.IFNA(VLOOKUP(A1018,'ADX Strategy'!$A$2:$B$1000,2,FALSE),0)</f>
        <v>20523.43</v>
      </c>
      <c r="D1018" s="31">
        <f>_xlfn.IFNA(VLOOKUP(A1018,'TXFN0002 Strategy'!$A$2:$B$1000,2,FALSE),0)</f>
        <v>0</v>
      </c>
      <c r="E1018" s="66">
        <f>_xlfn.IFNA(VLOOKUP(A1018,'TripleEMA Strategy'!$A$2:$B$1000,2,FALSE),0)</f>
        <v>-15237.31</v>
      </c>
      <c r="F1018" s="66">
        <f>_xlfn.IFNA(VLOOKUP(A1018,'TXFN0001 Strategy'!$A$1:$B$1000,2,FALSE),0)</f>
        <v>0</v>
      </c>
      <c r="G1018" s="40">
        <f t="shared" si="30"/>
        <v>-2686.0599999999995</v>
      </c>
      <c r="H1018" s="17">
        <f>VLOOKUP($A1018,級距!$A:$K,9,FALSE)</f>
        <v>1</v>
      </c>
      <c r="I1018" s="17">
        <f>VLOOKUP($A1018,級距!$A:$K,10,FALSE)</f>
        <v>5</v>
      </c>
      <c r="J1018" s="17">
        <f>VLOOKUP($A1018,級距!$A:$K,11,FALSE)</f>
        <v>2</v>
      </c>
      <c r="K1018" s="17">
        <f t="shared" si="31"/>
        <v>2</v>
      </c>
    </row>
    <row r="1019" spans="1:11" x14ac:dyDescent="0.25">
      <c r="A1019" s="32" t="s">
        <v>991</v>
      </c>
      <c r="B1019" s="31">
        <f>_xlfn.IFNA(VLOOKUP(A1019,'Trend Strategy'!$A$1:$B$1000,2,FALSE),0)</f>
        <v>-5105.76</v>
      </c>
      <c r="C1019" s="31">
        <f>_xlfn.IFNA(VLOOKUP(A1019,'ADX Strategy'!$A$2:$B$1000,2,FALSE),0)</f>
        <v>0</v>
      </c>
      <c r="D1019" s="31">
        <f>_xlfn.IFNA(VLOOKUP(A1019,'TXFN0002 Strategy'!$A$2:$B$1000,2,FALSE),0)</f>
        <v>-10152.540000000001</v>
      </c>
      <c r="E1019" s="66">
        <f>_xlfn.IFNA(VLOOKUP(A1019,'TripleEMA Strategy'!$A$2:$B$1000,2,FALSE),0)</f>
        <v>2770.75</v>
      </c>
      <c r="F1019" s="66">
        <f>_xlfn.IFNA(VLOOKUP(A1019,'TXFN0001 Strategy'!$A$1:$B$1000,2,FALSE),0)</f>
        <v>0</v>
      </c>
      <c r="G1019" s="40">
        <f t="shared" si="30"/>
        <v>-2497.5100000000002</v>
      </c>
      <c r="H1019" s="17">
        <f>VLOOKUP($A1019,級距!$A:$K,9,FALSE)</f>
        <v>5</v>
      </c>
      <c r="I1019" s="17">
        <f>VLOOKUP($A1019,級距!$A:$K,10,FALSE)</f>
        <v>5</v>
      </c>
      <c r="J1019" s="17">
        <f>VLOOKUP($A1019,級距!$A:$K,11,FALSE)</f>
        <v>2</v>
      </c>
      <c r="K1019" s="17">
        <f t="shared" si="31"/>
        <v>2</v>
      </c>
    </row>
    <row r="1020" spans="1:11" x14ac:dyDescent="0.25">
      <c r="A1020" s="32" t="s">
        <v>992</v>
      </c>
      <c r="B1020" s="31">
        <f>_xlfn.IFNA(VLOOKUP(A1020,'Trend Strategy'!$A$1:$B$1000,2,FALSE),0)</f>
        <v>-3522.46</v>
      </c>
      <c r="C1020" s="31">
        <f>_xlfn.IFNA(VLOOKUP(A1020,'ADX Strategy'!$A$2:$B$1000,2,FALSE),0)</f>
        <v>104399.66</v>
      </c>
      <c r="D1020" s="31">
        <f>_xlfn.IFNA(VLOOKUP(A1020,'TXFN0002 Strategy'!$A$2:$B$1000,2,FALSE),0)</f>
        <v>-96415.08</v>
      </c>
      <c r="E1020" s="66">
        <f>_xlfn.IFNA(VLOOKUP(A1020,'TripleEMA Strategy'!$A$2:$B$1000,2,FALSE),0)</f>
        <v>-20891.62</v>
      </c>
      <c r="F1020" s="66">
        <f>_xlfn.IFNA(VLOOKUP(A1020,'TXFN0001 Strategy'!$A$1:$B$1000,2,FALSE),0)</f>
        <v>36093.910000000003</v>
      </c>
      <c r="G1020" s="40">
        <f t="shared" si="30"/>
        <v>3932.8820000000001</v>
      </c>
      <c r="H1020" s="17">
        <f>VLOOKUP($A1020,級距!$A:$K,9,FALSE)</f>
        <v>8</v>
      </c>
      <c r="I1020" s="17">
        <f>VLOOKUP($A1020,級距!$A:$K,10,FALSE)</f>
        <v>4</v>
      </c>
      <c r="J1020" s="17">
        <f>VLOOKUP($A1020,級距!$A:$K,11,FALSE)</f>
        <v>1</v>
      </c>
      <c r="K1020" s="17">
        <f t="shared" si="31"/>
        <v>1</v>
      </c>
    </row>
    <row r="1021" spans="1:11" x14ac:dyDescent="0.25">
      <c r="A1021" s="32" t="s">
        <v>993</v>
      </c>
      <c r="B1021" s="31">
        <f>_xlfn.IFNA(VLOOKUP(A1021,'Trend Strategy'!$A$1:$B$1000,2,FALSE),0)</f>
        <v>0</v>
      </c>
      <c r="C1021" s="31">
        <f>_xlfn.IFNA(VLOOKUP(A1021,'ADX Strategy'!$A$2:$B$1000,2,FALSE),0)</f>
        <v>1560.96</v>
      </c>
      <c r="D1021" s="31">
        <f>_xlfn.IFNA(VLOOKUP(A1021,'TXFN0002 Strategy'!$A$2:$B$1000,2,FALSE),0)</f>
        <v>0</v>
      </c>
      <c r="E1021" s="66">
        <f>_xlfn.IFNA(VLOOKUP(A1021,'TripleEMA Strategy'!$A$2:$B$1000,2,FALSE),0)</f>
        <v>-15239.62</v>
      </c>
      <c r="F1021" s="66">
        <f>_xlfn.IFNA(VLOOKUP(A1021,'TXFN0001 Strategy'!$A$1:$B$1000,2,FALSE),0)</f>
        <v>-8838.61</v>
      </c>
      <c r="G1021" s="40">
        <f t="shared" si="30"/>
        <v>-4503.4539999999997</v>
      </c>
      <c r="H1021" s="17">
        <f>VLOOKUP($A1021,級距!$A:$K,9,FALSE)</f>
        <v>1</v>
      </c>
      <c r="I1021" s="17">
        <f>VLOOKUP($A1021,級距!$A:$K,10,FALSE)</f>
        <v>7</v>
      </c>
      <c r="J1021" s="17">
        <f>VLOOKUP($A1021,級距!$A:$K,11,FALSE)</f>
        <v>3</v>
      </c>
      <c r="K1021" s="17">
        <f t="shared" si="31"/>
        <v>3</v>
      </c>
    </row>
    <row r="1022" spans="1:11" x14ac:dyDescent="0.25">
      <c r="A1022" s="32" t="s">
        <v>994</v>
      </c>
      <c r="B1022" s="31">
        <f>_xlfn.IFNA(VLOOKUP(A1022,'Trend Strategy'!$A$1:$B$1000,2,FALSE),0)</f>
        <v>-5440.9</v>
      </c>
      <c r="C1022" s="31">
        <f>_xlfn.IFNA(VLOOKUP(A1022,'ADX Strategy'!$A$2:$B$1000,2,FALSE),0)</f>
        <v>12959.02</v>
      </c>
      <c r="D1022" s="31">
        <f>_xlfn.IFNA(VLOOKUP(A1022,'TXFN0002 Strategy'!$A$2:$B$1000,2,FALSE),0)</f>
        <v>0</v>
      </c>
      <c r="E1022" s="66">
        <f>_xlfn.IFNA(VLOOKUP(A1022,'TripleEMA Strategy'!$A$2:$B$1000,2,FALSE),0)</f>
        <v>-6239.11</v>
      </c>
      <c r="F1022" s="66">
        <f>_xlfn.IFNA(VLOOKUP(A1022,'TXFN0001 Strategy'!$A$1:$B$1000,2,FALSE),0)</f>
        <v>0</v>
      </c>
      <c r="G1022" s="40">
        <f t="shared" si="30"/>
        <v>255.80200000000022</v>
      </c>
      <c r="H1022" s="17">
        <f>VLOOKUP($A1022,級距!$A:$K,9,FALSE)</f>
        <v>1</v>
      </c>
      <c r="I1022" s="17">
        <f>VLOOKUP($A1022,級距!$A:$K,10,FALSE)</f>
        <v>4</v>
      </c>
      <c r="J1022" s="17">
        <f>VLOOKUP($A1022,級距!$A:$K,11,FALSE)</f>
        <v>2</v>
      </c>
      <c r="K1022" s="17">
        <f t="shared" si="31"/>
        <v>2</v>
      </c>
    </row>
    <row r="1023" spans="1:11" x14ac:dyDescent="0.25">
      <c r="A1023" s="32" t="s">
        <v>995</v>
      </c>
      <c r="B1023" s="31">
        <f>_xlfn.IFNA(VLOOKUP(A1023,'Trend Strategy'!$A$1:$B$1000,2,FALSE),0)</f>
        <v>-7710.59</v>
      </c>
      <c r="C1023" s="31">
        <f>_xlfn.IFNA(VLOOKUP(A1023,'ADX Strategy'!$A$2:$B$1000,2,FALSE),0)</f>
        <v>-4448.26</v>
      </c>
      <c r="D1023" s="31">
        <f>_xlfn.IFNA(VLOOKUP(A1023,'TXFN0002 Strategy'!$A$2:$B$1000,2,FALSE),0)</f>
        <v>0</v>
      </c>
      <c r="E1023" s="66">
        <f>_xlfn.IFNA(VLOOKUP(A1023,'TripleEMA Strategy'!$A$2:$B$1000,2,FALSE),0)</f>
        <v>6710.26</v>
      </c>
      <c r="F1023" s="66">
        <f>_xlfn.IFNA(VLOOKUP(A1023,'TXFN0001 Strategy'!$A$1:$B$1000,2,FALSE),0)</f>
        <v>0</v>
      </c>
      <c r="G1023" s="40">
        <f t="shared" si="30"/>
        <v>-1089.7180000000001</v>
      </c>
      <c r="H1023" s="17">
        <f>VLOOKUP($A1023,級距!$A:$K,9,FALSE)</f>
        <v>1</v>
      </c>
      <c r="I1023" s="17">
        <f>VLOOKUP($A1023,級距!$A:$K,10,FALSE)</f>
        <v>5</v>
      </c>
      <c r="J1023" s="17">
        <f>VLOOKUP($A1023,級距!$A:$K,11,FALSE)</f>
        <v>2</v>
      </c>
      <c r="K1023" s="17">
        <f t="shared" si="31"/>
        <v>2</v>
      </c>
    </row>
    <row r="1024" spans="1:11" x14ac:dyDescent="0.25">
      <c r="A1024" s="32" t="s">
        <v>996</v>
      </c>
      <c r="B1024" s="31">
        <f>_xlfn.IFNA(VLOOKUP(A1024,'Trend Strategy'!$A$1:$B$1000,2,FALSE),0)</f>
        <v>99909.9</v>
      </c>
      <c r="C1024" s="31">
        <f>_xlfn.IFNA(VLOOKUP(A1024,'ADX Strategy'!$A$2:$B$1000,2,FALSE),0)</f>
        <v>0</v>
      </c>
      <c r="D1024" s="31">
        <f>_xlfn.IFNA(VLOOKUP(A1024,'TXFN0002 Strategy'!$A$2:$B$1000,2,FALSE),0)</f>
        <v>14579.9</v>
      </c>
      <c r="E1024" s="66">
        <f>_xlfn.IFNA(VLOOKUP(A1024,'TripleEMA Strategy'!$A$2:$B$1000,2,FALSE),0)</f>
        <v>70677.41</v>
      </c>
      <c r="F1024" s="66">
        <f>_xlfn.IFNA(VLOOKUP(A1024,'TXFN0001 Strategy'!$A$1:$B$1000,2,FALSE),0)</f>
        <v>46302.29</v>
      </c>
      <c r="G1024" s="40">
        <f t="shared" si="30"/>
        <v>46293.9</v>
      </c>
      <c r="H1024" s="17">
        <f>VLOOKUP($A1024,級距!$A:$K,9,FALSE)</f>
        <v>5</v>
      </c>
      <c r="I1024" s="17">
        <f>VLOOKUP($A1024,級距!$A:$K,10,FALSE)</f>
        <v>9</v>
      </c>
      <c r="J1024" s="17">
        <f>VLOOKUP($A1024,級距!$A:$K,11,FALSE)</f>
        <v>3</v>
      </c>
      <c r="K1024" s="17">
        <f t="shared" si="31"/>
        <v>3</v>
      </c>
    </row>
    <row r="1025" spans="1:11" x14ac:dyDescent="0.25">
      <c r="A1025" s="32" t="s">
        <v>997</v>
      </c>
      <c r="B1025" s="31">
        <f>_xlfn.IFNA(VLOOKUP(A1025,'Trend Strategy'!$A$1:$B$1000,2,FALSE),0)</f>
        <v>0</v>
      </c>
      <c r="C1025" s="31">
        <f>_xlfn.IFNA(VLOOKUP(A1025,'ADX Strategy'!$A$2:$B$1000,2,FALSE),0)</f>
        <v>-3245.23</v>
      </c>
      <c r="D1025" s="31">
        <f>_xlfn.IFNA(VLOOKUP(A1025,'TXFN0002 Strategy'!$A$2:$B$1000,2,FALSE),0)</f>
        <v>0</v>
      </c>
      <c r="E1025" s="66">
        <f>_xlfn.IFNA(VLOOKUP(A1025,'TripleEMA Strategy'!$A$2:$B$1000,2,FALSE),0)</f>
        <v>-4445.38</v>
      </c>
      <c r="F1025" s="66">
        <f>_xlfn.IFNA(VLOOKUP(A1025,'TXFN0001 Strategy'!$A$1:$B$1000,2,FALSE),0)</f>
        <v>0</v>
      </c>
      <c r="G1025" s="40">
        <f t="shared" si="30"/>
        <v>-1538.1220000000001</v>
      </c>
      <c r="H1025" s="17">
        <f>VLOOKUP($A1025,級距!$A:$K,9,FALSE)</f>
        <v>1</v>
      </c>
      <c r="I1025" s="17">
        <f>VLOOKUP($A1025,級距!$A:$K,10,FALSE)</f>
        <v>2</v>
      </c>
      <c r="J1025" s="17">
        <f>VLOOKUP($A1025,級距!$A:$K,11,FALSE)</f>
        <v>2</v>
      </c>
      <c r="K1025" s="17">
        <f t="shared" si="31"/>
        <v>2</v>
      </c>
    </row>
    <row r="1026" spans="1:11" x14ac:dyDescent="0.25">
      <c r="A1026" s="32" t="s">
        <v>998</v>
      </c>
      <c r="B1026" s="31">
        <f>_xlfn.IFNA(VLOOKUP(A1026,'Trend Strategy'!$A$1:$B$1000,2,FALSE),0)</f>
        <v>0</v>
      </c>
      <c r="C1026" s="31">
        <f>_xlfn.IFNA(VLOOKUP(A1026,'ADX Strategy'!$A$2:$B$1000,2,FALSE),0)</f>
        <v>0</v>
      </c>
      <c r="D1026" s="31">
        <f>_xlfn.IFNA(VLOOKUP(A1026,'TXFN0002 Strategy'!$A$2:$B$1000,2,FALSE),0)</f>
        <v>-5881.12</v>
      </c>
      <c r="E1026" s="66">
        <f>_xlfn.IFNA(VLOOKUP(A1026,'TripleEMA Strategy'!$A$2:$B$1000,2,FALSE),0)</f>
        <v>-7446.6</v>
      </c>
      <c r="F1026" s="66">
        <f>_xlfn.IFNA(VLOOKUP(A1026,'TXFN0001 Strategy'!$A$1:$B$1000,2,FALSE),0)</f>
        <v>0</v>
      </c>
      <c r="G1026" s="40">
        <f t="shared" si="30"/>
        <v>-2665.5440000000003</v>
      </c>
      <c r="H1026" s="17">
        <f>VLOOKUP($A1026,級距!$A:$K,9,FALSE)</f>
        <v>4</v>
      </c>
      <c r="I1026" s="17">
        <f>VLOOKUP($A1026,級距!$A:$K,10,FALSE)</f>
        <v>4</v>
      </c>
      <c r="J1026" s="17">
        <f>VLOOKUP($A1026,級距!$A:$K,11,FALSE)</f>
        <v>2</v>
      </c>
      <c r="K1026" s="17">
        <f t="shared" si="31"/>
        <v>2</v>
      </c>
    </row>
    <row r="1027" spans="1:11" x14ac:dyDescent="0.25">
      <c r="A1027" s="32" t="s">
        <v>999</v>
      </c>
      <c r="B1027" s="31">
        <f>_xlfn.IFNA(VLOOKUP(A1027,'Trend Strategy'!$A$1:$B$1000,2,FALSE),0)</f>
        <v>61869.06</v>
      </c>
      <c r="C1027" s="31">
        <f>_xlfn.IFNA(VLOOKUP(A1027,'ADX Strategy'!$A$2:$B$1000,2,FALSE),0)</f>
        <v>48457.03</v>
      </c>
      <c r="D1027" s="31">
        <f>_xlfn.IFNA(VLOOKUP(A1027,'TXFN0002 Strategy'!$A$2:$B$1000,2,FALSE),0)</f>
        <v>-75419.02</v>
      </c>
      <c r="E1027" s="66">
        <f>_xlfn.IFNA(VLOOKUP(A1027,'TripleEMA Strategy'!$A$2:$B$1000,2,FALSE),0)</f>
        <v>18954.84</v>
      </c>
      <c r="F1027" s="66">
        <f>_xlfn.IFNA(VLOOKUP(A1027,'TXFN0001 Strategy'!$A$1:$B$1000,2,FALSE),0)</f>
        <v>73760.38</v>
      </c>
      <c r="G1027" s="40">
        <f t="shared" si="30"/>
        <v>25524.457999999999</v>
      </c>
      <c r="H1027" s="17">
        <f>VLOOKUP($A1027,級距!$A:$K,9,FALSE)</f>
        <v>7</v>
      </c>
      <c r="I1027" s="17">
        <f>VLOOKUP($A1027,級距!$A:$K,10,FALSE)</f>
        <v>3</v>
      </c>
      <c r="J1027" s="17">
        <f>VLOOKUP($A1027,級距!$A:$K,11,FALSE)</f>
        <v>1</v>
      </c>
      <c r="K1027" s="17">
        <f t="shared" si="31"/>
        <v>1</v>
      </c>
    </row>
    <row r="1028" spans="1:11" x14ac:dyDescent="0.25">
      <c r="A1028" s="32" t="s">
        <v>1000</v>
      </c>
      <c r="B1028" s="31">
        <f>_xlfn.IFNA(VLOOKUP(A1028,'Trend Strategy'!$A$1:$B$1000,2,FALSE),0)</f>
        <v>91049.53</v>
      </c>
      <c r="C1028" s="31">
        <f>_xlfn.IFNA(VLOOKUP(A1028,'ADX Strategy'!$A$2:$B$1000,2,FALSE),0)</f>
        <v>92582.06</v>
      </c>
      <c r="D1028" s="31">
        <f>_xlfn.IFNA(VLOOKUP(A1028,'TXFN0002 Strategy'!$A$2:$B$1000,2,FALSE),0)</f>
        <v>0</v>
      </c>
      <c r="E1028" s="66">
        <f>_xlfn.IFNA(VLOOKUP(A1028,'TripleEMA Strategy'!$A$2:$B$1000,2,FALSE),0)</f>
        <v>41334.06</v>
      </c>
      <c r="F1028" s="66">
        <f>_xlfn.IFNA(VLOOKUP(A1028,'TXFN0001 Strategy'!$A$1:$B$1000,2,FALSE),0)</f>
        <v>52053.58</v>
      </c>
      <c r="G1028" s="40">
        <f t="shared" ref="G1028:G1091" si="32">AVERAGE(B1028:F1028)</f>
        <v>55403.845999999998</v>
      </c>
      <c r="H1028" s="17">
        <f>VLOOKUP($A1028,級距!$A:$K,9,FALSE)</f>
        <v>8</v>
      </c>
      <c r="I1028" s="17">
        <f>VLOOKUP($A1028,級距!$A:$K,10,FALSE)</f>
        <v>6</v>
      </c>
      <c r="J1028" s="17">
        <f>VLOOKUP($A1028,級距!$A:$K,11,FALSE)</f>
        <v>1</v>
      </c>
      <c r="K1028" s="17">
        <f t="shared" ref="K1028:K1091" si="33">_xlfn.IFNA(J1028,0)</f>
        <v>1</v>
      </c>
    </row>
    <row r="1029" spans="1:11" x14ac:dyDescent="0.25">
      <c r="A1029" s="32" t="s">
        <v>1001</v>
      </c>
      <c r="B1029" s="31">
        <f>_xlfn.IFNA(VLOOKUP(A1029,'Trend Strategy'!$A$1:$B$1000,2,FALSE),0)</f>
        <v>3645.38</v>
      </c>
      <c r="C1029" s="31">
        <f>_xlfn.IFNA(VLOOKUP(A1029,'ADX Strategy'!$A$2:$B$1000,2,FALSE),0)</f>
        <v>0</v>
      </c>
      <c r="D1029" s="31">
        <f>_xlfn.IFNA(VLOOKUP(A1029,'TXFN0002 Strategy'!$A$2:$B$1000,2,FALSE),0)</f>
        <v>0</v>
      </c>
      <c r="E1029" s="66">
        <f>_xlfn.IFNA(VLOOKUP(A1029,'TripleEMA Strategy'!$A$2:$B$1000,2,FALSE),0)</f>
        <v>-16465.54</v>
      </c>
      <c r="F1029" s="66">
        <f>_xlfn.IFNA(VLOOKUP(A1029,'TXFN0001 Strategy'!$A$1:$B$1000,2,FALSE),0)</f>
        <v>0</v>
      </c>
      <c r="G1029" s="40">
        <f t="shared" si="32"/>
        <v>-2564.0320000000002</v>
      </c>
      <c r="H1029" s="17">
        <f>VLOOKUP($A1029,級距!$A:$K,9,FALSE)</f>
        <v>1</v>
      </c>
      <c r="I1029" s="17">
        <f>VLOOKUP($A1029,級距!$A:$K,10,FALSE)</f>
        <v>3</v>
      </c>
      <c r="J1029" s="17">
        <f>VLOOKUP($A1029,級距!$A:$K,11,FALSE)</f>
        <v>2</v>
      </c>
      <c r="K1029" s="17">
        <f t="shared" si="33"/>
        <v>2</v>
      </c>
    </row>
    <row r="1030" spans="1:11" x14ac:dyDescent="0.25">
      <c r="A1030" s="32" t="s">
        <v>1002</v>
      </c>
      <c r="B1030" s="31">
        <f>_xlfn.IFNA(VLOOKUP(A1030,'Trend Strategy'!$A$1:$B$1000,2,FALSE),0)</f>
        <v>0</v>
      </c>
      <c r="C1030" s="31">
        <f>_xlfn.IFNA(VLOOKUP(A1030,'ADX Strategy'!$A$2:$B$1000,2,FALSE),0)</f>
        <v>7301.4</v>
      </c>
      <c r="D1030" s="31">
        <f>_xlfn.IFNA(VLOOKUP(A1030,'TXFN0002 Strategy'!$A$2:$B$1000,2,FALSE),0)</f>
        <v>0</v>
      </c>
      <c r="E1030" s="66">
        <f>_xlfn.IFNA(VLOOKUP(A1030,'TripleEMA Strategy'!$A$2:$B$1000,2,FALSE),0)</f>
        <v>3950.45</v>
      </c>
      <c r="F1030" s="66">
        <f>_xlfn.IFNA(VLOOKUP(A1030,'TXFN0001 Strategy'!$A$1:$B$1000,2,FALSE),0)</f>
        <v>0</v>
      </c>
      <c r="G1030" s="40">
        <f t="shared" si="32"/>
        <v>2250.37</v>
      </c>
      <c r="H1030" s="17">
        <f>VLOOKUP($A1030,級距!$A:$K,9,FALSE)</f>
        <v>2</v>
      </c>
      <c r="I1030" s="17">
        <f>VLOOKUP($A1030,級距!$A:$K,10,FALSE)</f>
        <v>2</v>
      </c>
      <c r="J1030" s="17">
        <f>VLOOKUP($A1030,級距!$A:$K,11,FALSE)</f>
        <v>2</v>
      </c>
      <c r="K1030" s="17">
        <f t="shared" si="33"/>
        <v>2</v>
      </c>
    </row>
    <row r="1031" spans="1:11" x14ac:dyDescent="0.25">
      <c r="A1031" s="32" t="s">
        <v>1003</v>
      </c>
      <c r="B1031" s="31">
        <f>_xlfn.IFNA(VLOOKUP(A1031,'Trend Strategy'!$A$1:$B$1000,2,FALSE),0)</f>
        <v>-1119.0999999999999</v>
      </c>
      <c r="C1031" s="31">
        <f>_xlfn.IFNA(VLOOKUP(A1031,'ADX Strategy'!$A$2:$B$1000,2,FALSE),0)</f>
        <v>0</v>
      </c>
      <c r="D1031" s="31">
        <f>_xlfn.IFNA(VLOOKUP(A1031,'TXFN0002 Strategy'!$A$2:$B$1000,2,FALSE),0)</f>
        <v>0</v>
      </c>
      <c r="E1031" s="66">
        <f>_xlfn.IFNA(VLOOKUP(A1031,'TripleEMA Strategy'!$A$2:$B$1000,2,FALSE),0)</f>
        <v>-5639.9</v>
      </c>
      <c r="F1031" s="66">
        <f>_xlfn.IFNA(VLOOKUP(A1031,'TXFN0001 Strategy'!$A$1:$B$1000,2,FALSE),0)</f>
        <v>0</v>
      </c>
      <c r="G1031" s="40">
        <f t="shared" si="32"/>
        <v>-1351.8</v>
      </c>
      <c r="H1031" s="17">
        <f>VLOOKUP($A1031,級距!$A:$K,9,FALSE)</f>
        <v>1</v>
      </c>
      <c r="I1031" s="17">
        <f>VLOOKUP($A1031,級距!$A:$K,10,FALSE)</f>
        <v>6</v>
      </c>
      <c r="J1031" s="17">
        <f>VLOOKUP($A1031,級距!$A:$K,11,FALSE)</f>
        <v>2</v>
      </c>
      <c r="K1031" s="17">
        <f t="shared" si="33"/>
        <v>2</v>
      </c>
    </row>
    <row r="1032" spans="1:11" x14ac:dyDescent="0.25">
      <c r="A1032" s="32" t="s">
        <v>1004</v>
      </c>
      <c r="B1032" s="31">
        <f>_xlfn.IFNA(VLOOKUP(A1032,'Trend Strategy'!$A$1:$B$1000,2,FALSE),0)</f>
        <v>7709.41</v>
      </c>
      <c r="C1032" s="31">
        <f>_xlfn.IFNA(VLOOKUP(A1032,'ADX Strategy'!$A$2:$B$1000,2,FALSE),0)</f>
        <v>-15218.59</v>
      </c>
      <c r="D1032" s="31">
        <f>_xlfn.IFNA(VLOOKUP(A1032,'TXFN0002 Strategy'!$A$2:$B$1000,2,FALSE),0)</f>
        <v>0</v>
      </c>
      <c r="E1032" s="66">
        <f>_xlfn.IFNA(VLOOKUP(A1032,'TripleEMA Strategy'!$A$2:$B$1000,2,FALSE),0)</f>
        <v>0</v>
      </c>
      <c r="F1032" s="66">
        <f>_xlfn.IFNA(VLOOKUP(A1032,'TXFN0001 Strategy'!$A$1:$B$1000,2,FALSE),0)</f>
        <v>0</v>
      </c>
      <c r="G1032" s="40">
        <f t="shared" si="32"/>
        <v>-1501.836</v>
      </c>
      <c r="H1032" s="17">
        <f>VLOOKUP($A1032,級距!$A:$K,9,FALSE)</f>
        <v>1</v>
      </c>
      <c r="I1032" s="17">
        <f>VLOOKUP($A1032,級距!$A:$K,10,FALSE)</f>
        <v>2</v>
      </c>
      <c r="J1032" s="17">
        <f>VLOOKUP($A1032,級距!$A:$K,11,FALSE)</f>
        <v>2</v>
      </c>
      <c r="K1032" s="17">
        <f t="shared" si="33"/>
        <v>2</v>
      </c>
    </row>
    <row r="1033" spans="1:11" x14ac:dyDescent="0.25">
      <c r="A1033" s="32" t="s">
        <v>1005</v>
      </c>
      <c r="B1033" s="31">
        <f>_xlfn.IFNA(VLOOKUP(A1033,'Trend Strategy'!$A$1:$B$1000,2,FALSE),0)</f>
        <v>5317.38</v>
      </c>
      <c r="C1033" s="31">
        <f>_xlfn.IFNA(VLOOKUP(A1033,'ADX Strategy'!$A$2:$B$1000,2,FALSE),0)</f>
        <v>0</v>
      </c>
      <c r="D1033" s="31">
        <f>_xlfn.IFNA(VLOOKUP(A1033,'TXFN0002 Strategy'!$A$2:$B$1000,2,FALSE),0)</f>
        <v>0</v>
      </c>
      <c r="E1033" s="66">
        <f>_xlfn.IFNA(VLOOKUP(A1033,'TripleEMA Strategy'!$A$2:$B$1000,2,FALSE),0)</f>
        <v>4589.26</v>
      </c>
      <c r="F1033" s="66">
        <f>_xlfn.IFNA(VLOOKUP(A1033,'TXFN0001 Strategy'!$A$1:$B$1000,2,FALSE),0)</f>
        <v>0</v>
      </c>
      <c r="G1033" s="40">
        <f t="shared" si="32"/>
        <v>1981.328</v>
      </c>
      <c r="H1033" s="17">
        <f>VLOOKUP($A1033,級距!$A:$K,9,FALSE)</f>
        <v>1</v>
      </c>
      <c r="I1033" s="17">
        <f>VLOOKUP($A1033,級距!$A:$K,10,FALSE)</f>
        <v>3</v>
      </c>
      <c r="J1033" s="17">
        <f>VLOOKUP($A1033,級距!$A:$K,11,FALSE)</f>
        <v>2</v>
      </c>
      <c r="K1033" s="17">
        <f t="shared" si="33"/>
        <v>2</v>
      </c>
    </row>
    <row r="1034" spans="1:11" x14ac:dyDescent="0.25">
      <c r="A1034" s="32" t="s">
        <v>1006</v>
      </c>
      <c r="B1034" s="31">
        <f>_xlfn.IFNA(VLOOKUP(A1034,'Trend Strategy'!$A$1:$B$1000,2,FALSE),0)</f>
        <v>-9338.4599999999991</v>
      </c>
      <c r="C1034" s="31">
        <f>_xlfn.IFNA(VLOOKUP(A1034,'ADX Strategy'!$A$2:$B$1000,2,FALSE),0)</f>
        <v>0</v>
      </c>
      <c r="D1034" s="31">
        <f>_xlfn.IFNA(VLOOKUP(A1034,'TXFN0002 Strategy'!$A$2:$B$1000,2,FALSE),0)</f>
        <v>0</v>
      </c>
      <c r="E1034" s="66">
        <f>_xlfn.IFNA(VLOOKUP(A1034,'TripleEMA Strategy'!$A$2:$B$1000,2,FALSE),0)</f>
        <v>64393.78</v>
      </c>
      <c r="F1034" s="66">
        <f>_xlfn.IFNA(VLOOKUP(A1034,'TXFN0001 Strategy'!$A$1:$B$1000,2,FALSE),0)</f>
        <v>-3330.99</v>
      </c>
      <c r="G1034" s="40">
        <f t="shared" si="32"/>
        <v>10344.866</v>
      </c>
      <c r="H1034" s="17">
        <f>VLOOKUP($A1034,級距!$A:$K,9,FALSE)</f>
        <v>5</v>
      </c>
      <c r="I1034" s="17">
        <f>VLOOKUP($A1034,級距!$A:$K,10,FALSE)</f>
        <v>6</v>
      </c>
      <c r="J1034" s="17">
        <f>VLOOKUP($A1034,級距!$A:$K,11,FALSE)</f>
        <v>2</v>
      </c>
      <c r="K1034" s="17">
        <f t="shared" si="33"/>
        <v>2</v>
      </c>
    </row>
    <row r="1035" spans="1:11" x14ac:dyDescent="0.25">
      <c r="A1035" s="32" t="s">
        <v>1007</v>
      </c>
      <c r="B1035" s="31">
        <f>_xlfn.IFNA(VLOOKUP(A1035,'Trend Strategy'!$A$1:$B$1000,2,FALSE),0)</f>
        <v>-23434.05</v>
      </c>
      <c r="C1035" s="31">
        <f>_xlfn.IFNA(VLOOKUP(A1035,'ADX Strategy'!$A$2:$B$1000,2,FALSE),0)</f>
        <v>0</v>
      </c>
      <c r="D1035" s="31">
        <f>_xlfn.IFNA(VLOOKUP(A1035,'TXFN0002 Strategy'!$A$2:$B$1000,2,FALSE),0)</f>
        <v>6282.35</v>
      </c>
      <c r="E1035" s="66">
        <f>_xlfn.IFNA(VLOOKUP(A1035,'TripleEMA Strategy'!$A$2:$B$1000,2,FALSE),0)</f>
        <v>-32754.82</v>
      </c>
      <c r="F1035" s="66">
        <f>_xlfn.IFNA(VLOOKUP(A1035,'TXFN0001 Strategy'!$A$1:$B$1000,2,FALSE),0)</f>
        <v>0</v>
      </c>
      <c r="G1035" s="40">
        <f t="shared" si="32"/>
        <v>-9981.3040000000001</v>
      </c>
      <c r="H1035" s="17">
        <f>VLOOKUP($A1035,級距!$A:$K,9,FALSE)</f>
        <v>5</v>
      </c>
      <c r="I1035" s="17">
        <f>VLOOKUP($A1035,級距!$A:$K,10,FALSE)</f>
        <v>5</v>
      </c>
      <c r="J1035" s="17">
        <f>VLOOKUP($A1035,級距!$A:$K,11,FALSE)</f>
        <v>2</v>
      </c>
      <c r="K1035" s="17">
        <f t="shared" si="33"/>
        <v>2</v>
      </c>
    </row>
    <row r="1036" spans="1:11" x14ac:dyDescent="0.25">
      <c r="A1036" s="32" t="s">
        <v>1008</v>
      </c>
      <c r="B1036" s="31">
        <f>_xlfn.IFNA(VLOOKUP(A1036,'Trend Strategy'!$A$1:$B$1000,2,FALSE),0)</f>
        <v>0</v>
      </c>
      <c r="C1036" s="31">
        <f>_xlfn.IFNA(VLOOKUP(A1036,'ADX Strategy'!$A$2:$B$1000,2,FALSE),0)</f>
        <v>0</v>
      </c>
      <c r="D1036" s="31">
        <f>_xlfn.IFNA(VLOOKUP(A1036,'TXFN0002 Strategy'!$A$2:$B$1000,2,FALSE),0)</f>
        <v>-98408.11</v>
      </c>
      <c r="E1036" s="66">
        <f>_xlfn.IFNA(VLOOKUP(A1036,'TripleEMA Strategy'!$A$2:$B$1000,2,FALSE),0)</f>
        <v>-10014.290000000001</v>
      </c>
      <c r="F1036" s="66">
        <f>_xlfn.IFNA(VLOOKUP(A1036,'TXFN0001 Strategy'!$A$1:$B$1000,2,FALSE),0)</f>
        <v>0</v>
      </c>
      <c r="G1036" s="40">
        <f t="shared" si="32"/>
        <v>-21684.48</v>
      </c>
      <c r="H1036" s="17">
        <f>VLOOKUP($A1036,級距!$A:$K,9,FALSE)</f>
        <v>5</v>
      </c>
      <c r="I1036" s="17">
        <f>VLOOKUP($A1036,級距!$A:$K,10,FALSE)</f>
        <v>2</v>
      </c>
      <c r="J1036" s="17">
        <f>VLOOKUP($A1036,級距!$A:$K,11,FALSE)</f>
        <v>2</v>
      </c>
      <c r="K1036" s="17">
        <f t="shared" si="33"/>
        <v>2</v>
      </c>
    </row>
    <row r="1037" spans="1:11" x14ac:dyDescent="0.25">
      <c r="A1037" s="32" t="s">
        <v>1009</v>
      </c>
      <c r="B1037" s="31">
        <f>_xlfn.IFNA(VLOOKUP(A1037,'Trend Strategy'!$A$1:$B$1000,2,FALSE),0)</f>
        <v>-12249.22</v>
      </c>
      <c r="C1037" s="31">
        <f>_xlfn.IFNA(VLOOKUP(A1037,'ADX Strategy'!$A$2:$B$1000,2,FALSE),0)</f>
        <v>-100354.13</v>
      </c>
      <c r="D1037" s="31">
        <f>_xlfn.IFNA(VLOOKUP(A1037,'TXFN0002 Strategy'!$A$2:$B$1000,2,FALSE),0)</f>
        <v>0</v>
      </c>
      <c r="E1037" s="66">
        <f>_xlfn.IFNA(VLOOKUP(A1037,'TripleEMA Strategy'!$A$2:$B$1000,2,FALSE),0)</f>
        <v>-104172.02</v>
      </c>
      <c r="F1037" s="66">
        <f>_xlfn.IFNA(VLOOKUP(A1037,'TXFN0001 Strategy'!$A$1:$B$1000,2,FALSE),0)</f>
        <v>0</v>
      </c>
      <c r="G1037" s="40">
        <f t="shared" si="32"/>
        <v>-43355.074000000001</v>
      </c>
      <c r="H1037" s="17">
        <f>VLOOKUP($A1037,級距!$A:$K,9,FALSE)</f>
        <v>3</v>
      </c>
      <c r="I1037" s="17">
        <f>VLOOKUP($A1037,級距!$A:$K,10,FALSE)</f>
        <v>6</v>
      </c>
      <c r="J1037" s="17">
        <f>VLOOKUP($A1037,級距!$A:$K,11,FALSE)</f>
        <v>2</v>
      </c>
      <c r="K1037" s="17">
        <f t="shared" si="33"/>
        <v>2</v>
      </c>
    </row>
    <row r="1038" spans="1:11" x14ac:dyDescent="0.25">
      <c r="A1038" s="32" t="s">
        <v>1010</v>
      </c>
      <c r="B1038" s="31">
        <f>_xlfn.IFNA(VLOOKUP(A1038,'Trend Strategy'!$A$1:$B$1000,2,FALSE),0)</f>
        <v>-18065.79</v>
      </c>
      <c r="C1038" s="31">
        <f>_xlfn.IFNA(VLOOKUP(A1038,'ADX Strategy'!$A$2:$B$1000,2,FALSE),0)</f>
        <v>0</v>
      </c>
      <c r="D1038" s="31">
        <f>_xlfn.IFNA(VLOOKUP(A1038,'TXFN0002 Strategy'!$A$2:$B$1000,2,FALSE),0)</f>
        <v>-28163.45</v>
      </c>
      <c r="E1038" s="66">
        <f>_xlfn.IFNA(VLOOKUP(A1038,'TripleEMA Strategy'!$A$2:$B$1000,2,FALSE),0)</f>
        <v>46504.61</v>
      </c>
      <c r="F1038" s="66">
        <f>_xlfn.IFNA(VLOOKUP(A1038,'TXFN0001 Strategy'!$A$1:$B$1000,2,FALSE),0)</f>
        <v>0</v>
      </c>
      <c r="G1038" s="40">
        <f t="shared" si="32"/>
        <v>55.073999999999067</v>
      </c>
      <c r="H1038" s="17">
        <f>VLOOKUP($A1038,級距!$A:$K,9,FALSE)</f>
        <v>4</v>
      </c>
      <c r="I1038" s="17">
        <f>VLOOKUP($A1038,級距!$A:$K,10,FALSE)</f>
        <v>5</v>
      </c>
      <c r="J1038" s="17">
        <f>VLOOKUP($A1038,級距!$A:$K,11,FALSE)</f>
        <v>2</v>
      </c>
      <c r="K1038" s="17">
        <f t="shared" si="33"/>
        <v>2</v>
      </c>
    </row>
    <row r="1039" spans="1:11" x14ac:dyDescent="0.25">
      <c r="A1039" s="32" t="s">
        <v>1011</v>
      </c>
      <c r="B1039" s="31">
        <f>_xlfn.IFNA(VLOOKUP(A1039,'Trend Strategy'!$A$1:$B$1000,2,FALSE),0)</f>
        <v>9888.0300000000007</v>
      </c>
      <c r="C1039" s="31">
        <f>_xlfn.IFNA(VLOOKUP(A1039,'ADX Strategy'!$A$2:$B$1000,2,FALSE),0)</f>
        <v>0</v>
      </c>
      <c r="D1039" s="31">
        <f>_xlfn.IFNA(VLOOKUP(A1039,'TXFN0002 Strategy'!$A$2:$B$1000,2,FALSE),0)</f>
        <v>0</v>
      </c>
      <c r="E1039" s="66">
        <f>_xlfn.IFNA(VLOOKUP(A1039,'TripleEMA Strategy'!$A$2:$B$1000,2,FALSE),0)</f>
        <v>16007.18</v>
      </c>
      <c r="F1039" s="66">
        <f>_xlfn.IFNA(VLOOKUP(A1039,'TXFN0001 Strategy'!$A$1:$B$1000,2,FALSE),0)</f>
        <v>48490.73</v>
      </c>
      <c r="G1039" s="40">
        <f t="shared" si="32"/>
        <v>14877.188</v>
      </c>
      <c r="H1039" s="17">
        <f>VLOOKUP($A1039,級距!$A:$K,9,FALSE)</f>
        <v>3</v>
      </c>
      <c r="I1039" s="17">
        <f>VLOOKUP($A1039,級距!$A:$K,10,FALSE)</f>
        <v>9</v>
      </c>
      <c r="J1039" s="17">
        <f>VLOOKUP($A1039,級距!$A:$K,11,FALSE)</f>
        <v>3</v>
      </c>
      <c r="K1039" s="17">
        <f t="shared" si="33"/>
        <v>3</v>
      </c>
    </row>
    <row r="1040" spans="1:11" x14ac:dyDescent="0.25">
      <c r="A1040" s="32" t="s">
        <v>1012</v>
      </c>
      <c r="B1040" s="31">
        <f>_xlfn.IFNA(VLOOKUP(A1040,'Trend Strategy'!$A$1:$B$1000,2,FALSE),0)</f>
        <v>14139.55</v>
      </c>
      <c r="C1040" s="31">
        <f>_xlfn.IFNA(VLOOKUP(A1040,'ADX Strategy'!$A$2:$B$1000,2,FALSE),0)</f>
        <v>-8597.2099999999991</v>
      </c>
      <c r="D1040" s="31">
        <f>_xlfn.IFNA(VLOOKUP(A1040,'TXFN0002 Strategy'!$A$2:$B$1000,2,FALSE),0)</f>
        <v>0</v>
      </c>
      <c r="E1040" s="66">
        <f>_xlfn.IFNA(VLOOKUP(A1040,'TripleEMA Strategy'!$A$2:$B$1000,2,FALSE),0)</f>
        <v>5804.81</v>
      </c>
      <c r="F1040" s="66">
        <f>_xlfn.IFNA(VLOOKUP(A1040,'TXFN0001 Strategy'!$A$1:$B$1000,2,FALSE),0)</f>
        <v>0</v>
      </c>
      <c r="G1040" s="40">
        <f t="shared" si="32"/>
        <v>2269.4300000000003</v>
      </c>
      <c r="H1040" s="17">
        <f>VLOOKUP($A1040,級距!$A:$K,9,FALSE)</f>
        <v>2</v>
      </c>
      <c r="I1040" s="17">
        <f>VLOOKUP($A1040,級距!$A:$K,10,FALSE)</f>
        <v>1</v>
      </c>
      <c r="J1040" s="17">
        <f>VLOOKUP($A1040,級距!$A:$K,11,FALSE)</f>
        <v>2</v>
      </c>
      <c r="K1040" s="17">
        <f t="shared" si="33"/>
        <v>2</v>
      </c>
    </row>
    <row r="1041" spans="1:11" x14ac:dyDescent="0.25">
      <c r="A1041" s="32" t="s">
        <v>1013</v>
      </c>
      <c r="B1041" s="31">
        <f>_xlfn.IFNA(VLOOKUP(A1041,'Trend Strategy'!$A$1:$B$1000,2,FALSE),0)</f>
        <v>12559.71</v>
      </c>
      <c r="C1041" s="31">
        <f>_xlfn.IFNA(VLOOKUP(A1041,'ADX Strategy'!$A$2:$B$1000,2,FALSE),0)</f>
        <v>0</v>
      </c>
      <c r="D1041" s="31">
        <f>_xlfn.IFNA(VLOOKUP(A1041,'TXFN0002 Strategy'!$A$2:$B$1000,2,FALSE),0)</f>
        <v>0</v>
      </c>
      <c r="E1041" s="66">
        <f>_xlfn.IFNA(VLOOKUP(A1041,'TripleEMA Strategy'!$A$2:$B$1000,2,FALSE),0)</f>
        <v>0</v>
      </c>
      <c r="F1041" s="66">
        <f>_xlfn.IFNA(VLOOKUP(A1041,'TXFN0001 Strategy'!$A$1:$B$1000,2,FALSE),0)</f>
        <v>0</v>
      </c>
      <c r="G1041" s="40">
        <f t="shared" si="32"/>
        <v>2511.942</v>
      </c>
      <c r="H1041" s="17">
        <f>VLOOKUP($A1041,級距!$A:$K,9,FALSE)</f>
        <v>2</v>
      </c>
      <c r="I1041" s="17">
        <f>VLOOKUP($A1041,級距!$A:$K,10,FALSE)</f>
        <v>2</v>
      </c>
      <c r="J1041" s="17">
        <f>VLOOKUP($A1041,級距!$A:$K,11,FALSE)</f>
        <v>2</v>
      </c>
      <c r="K1041" s="17">
        <f t="shared" si="33"/>
        <v>2</v>
      </c>
    </row>
    <row r="1042" spans="1:11" x14ac:dyDescent="0.25">
      <c r="A1042" s="32" t="s">
        <v>1014</v>
      </c>
      <c r="B1042" s="31">
        <f>_xlfn.IFNA(VLOOKUP(A1042,'Trend Strategy'!$A$1:$B$1000,2,FALSE),0)</f>
        <v>0</v>
      </c>
      <c r="C1042" s="31">
        <f>_xlfn.IFNA(VLOOKUP(A1042,'ADX Strategy'!$A$2:$B$1000,2,FALSE),0)</f>
        <v>421.3</v>
      </c>
      <c r="D1042" s="31">
        <f>_xlfn.IFNA(VLOOKUP(A1042,'TXFN0002 Strategy'!$A$2:$B$1000,2,FALSE),0)</f>
        <v>0</v>
      </c>
      <c r="E1042" s="66">
        <f>_xlfn.IFNA(VLOOKUP(A1042,'TripleEMA Strategy'!$A$2:$B$1000,2,FALSE),0)</f>
        <v>-1978.42</v>
      </c>
      <c r="F1042" s="66">
        <f>_xlfn.IFNA(VLOOKUP(A1042,'TXFN0001 Strategy'!$A$1:$B$1000,2,FALSE),0)</f>
        <v>10150.98</v>
      </c>
      <c r="G1042" s="40">
        <f t="shared" si="32"/>
        <v>1718.7719999999997</v>
      </c>
      <c r="H1042" s="17">
        <f>VLOOKUP($A1042,級距!$A:$K,9,FALSE)</f>
        <v>4</v>
      </c>
      <c r="I1042" s="17">
        <f>VLOOKUP($A1042,級距!$A:$K,10,FALSE)</f>
        <v>1</v>
      </c>
      <c r="J1042" s="17">
        <f>VLOOKUP($A1042,級距!$A:$K,11,FALSE)</f>
        <v>2</v>
      </c>
      <c r="K1042" s="17">
        <f t="shared" si="33"/>
        <v>2</v>
      </c>
    </row>
    <row r="1043" spans="1:11" x14ac:dyDescent="0.25">
      <c r="A1043" s="32" t="s">
        <v>1015</v>
      </c>
      <c r="B1043" s="31">
        <f>_xlfn.IFNA(VLOOKUP(A1043,'Trend Strategy'!$A$1:$B$1000,2,FALSE),0)</f>
        <v>15511.17</v>
      </c>
      <c r="C1043" s="31">
        <f>_xlfn.IFNA(VLOOKUP(A1043,'ADX Strategy'!$A$2:$B$1000,2,FALSE),0)</f>
        <v>0</v>
      </c>
      <c r="D1043" s="31">
        <f>_xlfn.IFNA(VLOOKUP(A1043,'TXFN0002 Strategy'!$A$2:$B$1000,2,FALSE),0)</f>
        <v>-23462.3</v>
      </c>
      <c r="E1043" s="66">
        <f>_xlfn.IFNA(VLOOKUP(A1043,'TripleEMA Strategy'!$A$2:$B$1000,2,FALSE),0)</f>
        <v>0</v>
      </c>
      <c r="F1043" s="66">
        <f>_xlfn.IFNA(VLOOKUP(A1043,'TXFN0001 Strategy'!$A$1:$B$1000,2,FALSE),0)</f>
        <v>0</v>
      </c>
      <c r="G1043" s="40">
        <f t="shared" si="32"/>
        <v>-1590.2259999999999</v>
      </c>
      <c r="H1043" s="17">
        <f>VLOOKUP($A1043,級距!$A:$K,9,FALSE)</f>
        <v>5</v>
      </c>
      <c r="I1043" s="17">
        <f>VLOOKUP($A1043,級距!$A:$K,10,FALSE)</f>
        <v>3</v>
      </c>
      <c r="J1043" s="17">
        <f>VLOOKUP($A1043,級距!$A:$K,11,FALSE)</f>
        <v>2</v>
      </c>
      <c r="K1043" s="17">
        <f t="shared" si="33"/>
        <v>2</v>
      </c>
    </row>
    <row r="1044" spans="1:11" x14ac:dyDescent="0.25">
      <c r="A1044" s="32" t="s">
        <v>1016</v>
      </c>
      <c r="B1044" s="31">
        <f>_xlfn.IFNA(VLOOKUP(A1044,'Trend Strategy'!$A$1:$B$1000,2,FALSE),0)</f>
        <v>9381.98</v>
      </c>
      <c r="C1044" s="31">
        <f>_xlfn.IFNA(VLOOKUP(A1044,'ADX Strategy'!$A$2:$B$1000,2,FALSE),0)</f>
        <v>0</v>
      </c>
      <c r="D1044" s="31">
        <f>_xlfn.IFNA(VLOOKUP(A1044,'TXFN0002 Strategy'!$A$2:$B$1000,2,FALSE),0)</f>
        <v>3780.54</v>
      </c>
      <c r="E1044" s="66">
        <f>_xlfn.IFNA(VLOOKUP(A1044,'TripleEMA Strategy'!$A$2:$B$1000,2,FALSE),0)</f>
        <v>0</v>
      </c>
      <c r="F1044" s="66">
        <f>_xlfn.IFNA(VLOOKUP(A1044,'TXFN0001 Strategy'!$A$1:$B$1000,2,FALSE),0)</f>
        <v>0</v>
      </c>
      <c r="G1044" s="40">
        <f t="shared" si="32"/>
        <v>2632.5039999999999</v>
      </c>
      <c r="H1044" s="17">
        <f>VLOOKUP($A1044,級距!$A:$K,9,FALSE)</f>
        <v>3</v>
      </c>
      <c r="I1044" s="17">
        <f>VLOOKUP($A1044,級距!$A:$K,10,FALSE)</f>
        <v>2</v>
      </c>
      <c r="J1044" s="17">
        <f>VLOOKUP($A1044,級距!$A:$K,11,FALSE)</f>
        <v>2</v>
      </c>
      <c r="K1044" s="17">
        <f t="shared" si="33"/>
        <v>2</v>
      </c>
    </row>
    <row r="1045" spans="1:11" x14ac:dyDescent="0.25">
      <c r="A1045" s="32" t="s">
        <v>1017</v>
      </c>
      <c r="B1045" s="31">
        <f>_xlfn.IFNA(VLOOKUP(A1045,'Trend Strategy'!$A$1:$B$1000,2,FALSE),0)</f>
        <v>101091.52</v>
      </c>
      <c r="C1045" s="31">
        <f>_xlfn.IFNA(VLOOKUP(A1045,'ADX Strategy'!$A$2:$B$1000,2,FALSE),0)</f>
        <v>134732.47</v>
      </c>
      <c r="D1045" s="31">
        <f>_xlfn.IFNA(VLOOKUP(A1045,'TXFN0002 Strategy'!$A$2:$B$1000,2,FALSE),0)</f>
        <v>-101730.84</v>
      </c>
      <c r="E1045" s="66">
        <f>_xlfn.IFNA(VLOOKUP(A1045,'TripleEMA Strategy'!$A$2:$B$1000,2,FALSE),0)</f>
        <v>-5734.3</v>
      </c>
      <c r="F1045" s="66">
        <f>_xlfn.IFNA(VLOOKUP(A1045,'TXFN0001 Strategy'!$A$1:$B$1000,2,FALSE),0)</f>
        <v>0</v>
      </c>
      <c r="G1045" s="40">
        <f t="shared" si="32"/>
        <v>25671.769999999997</v>
      </c>
      <c r="H1045" s="17">
        <f>VLOOKUP($A1045,級距!$A:$K,9,FALSE)</f>
        <v>9</v>
      </c>
      <c r="I1045" s="17">
        <f>VLOOKUP($A1045,級距!$A:$K,10,FALSE)</f>
        <v>5</v>
      </c>
      <c r="J1045" s="17">
        <f>VLOOKUP($A1045,級距!$A:$K,11,FALSE)</f>
        <v>1</v>
      </c>
      <c r="K1045" s="17">
        <f t="shared" si="33"/>
        <v>1</v>
      </c>
    </row>
    <row r="1046" spans="1:11" x14ac:dyDescent="0.25">
      <c r="A1046" s="32" t="s">
        <v>1018</v>
      </c>
      <c r="B1046" s="31">
        <f>_xlfn.IFNA(VLOOKUP(A1046,'Trend Strategy'!$A$1:$B$1000,2,FALSE),0)</f>
        <v>0</v>
      </c>
      <c r="C1046" s="31">
        <f>_xlfn.IFNA(VLOOKUP(A1046,'ADX Strategy'!$A$2:$B$1000,2,FALSE),0)</f>
        <v>0</v>
      </c>
      <c r="D1046" s="31">
        <f>_xlfn.IFNA(VLOOKUP(A1046,'TXFN0002 Strategy'!$A$2:$B$1000,2,FALSE),0)</f>
        <v>0</v>
      </c>
      <c r="E1046" s="66">
        <f>_xlfn.IFNA(VLOOKUP(A1046,'TripleEMA Strategy'!$A$2:$B$1000,2,FALSE),0)</f>
        <v>12230.64</v>
      </c>
      <c r="F1046" s="66">
        <f>_xlfn.IFNA(VLOOKUP(A1046,'TXFN0001 Strategy'!$A$1:$B$1000,2,FALSE),0)</f>
        <v>0</v>
      </c>
      <c r="G1046" s="40">
        <f t="shared" si="32"/>
        <v>2446.1279999999997</v>
      </c>
      <c r="H1046" s="17">
        <f>VLOOKUP($A1046,級距!$A:$K,9,FALSE)</f>
        <v>2</v>
      </c>
      <c r="I1046" s="17">
        <f>VLOOKUP($A1046,級距!$A:$K,10,FALSE)</f>
        <v>9</v>
      </c>
      <c r="J1046" s="17">
        <f>VLOOKUP($A1046,級距!$A:$K,11,FALSE)</f>
        <v>3</v>
      </c>
      <c r="K1046" s="17">
        <f t="shared" si="33"/>
        <v>3</v>
      </c>
    </row>
    <row r="1047" spans="1:11" x14ac:dyDescent="0.25">
      <c r="A1047" s="32" t="s">
        <v>1019</v>
      </c>
      <c r="B1047" s="31">
        <f>_xlfn.IFNA(VLOOKUP(A1047,'Trend Strategy'!$A$1:$B$1000,2,FALSE),0)</f>
        <v>47057.15</v>
      </c>
      <c r="C1047" s="31">
        <f>_xlfn.IFNA(VLOOKUP(A1047,'ADX Strategy'!$A$2:$B$1000,2,FALSE),0)</f>
        <v>0</v>
      </c>
      <c r="D1047" s="31">
        <f>_xlfn.IFNA(VLOOKUP(A1047,'TXFN0002 Strategy'!$A$2:$B$1000,2,FALSE),0)</f>
        <v>-17036.05</v>
      </c>
      <c r="E1047" s="66">
        <f>_xlfn.IFNA(VLOOKUP(A1047,'TripleEMA Strategy'!$A$2:$B$1000,2,FALSE),0)</f>
        <v>-53020.75</v>
      </c>
      <c r="F1047" s="66">
        <f>_xlfn.IFNA(VLOOKUP(A1047,'TXFN0001 Strategy'!$A$1:$B$1000,2,FALSE),0)</f>
        <v>0</v>
      </c>
      <c r="G1047" s="40">
        <f t="shared" si="32"/>
        <v>-4599.9299999999994</v>
      </c>
      <c r="H1047" s="17">
        <f>VLOOKUP($A1047,級距!$A:$K,9,FALSE)</f>
        <v>4</v>
      </c>
      <c r="I1047" s="17">
        <f>VLOOKUP($A1047,級距!$A:$K,10,FALSE)</f>
        <v>3</v>
      </c>
      <c r="J1047" s="17">
        <f>VLOOKUP($A1047,級距!$A:$K,11,FALSE)</f>
        <v>2</v>
      </c>
      <c r="K1047" s="17">
        <f t="shared" si="33"/>
        <v>2</v>
      </c>
    </row>
    <row r="1048" spans="1:11" x14ac:dyDescent="0.25">
      <c r="A1048" s="32" t="s">
        <v>1020</v>
      </c>
      <c r="B1048" s="31">
        <f>_xlfn.IFNA(VLOOKUP(A1048,'Trend Strategy'!$A$1:$B$1000,2,FALSE),0)</f>
        <v>0</v>
      </c>
      <c r="C1048" s="31">
        <f>_xlfn.IFNA(VLOOKUP(A1048,'ADX Strategy'!$A$2:$B$1000,2,FALSE),0)</f>
        <v>-24830.04</v>
      </c>
      <c r="D1048" s="31">
        <f>_xlfn.IFNA(VLOOKUP(A1048,'TXFN0002 Strategy'!$A$2:$B$1000,2,FALSE),0)</f>
        <v>-17268.77</v>
      </c>
      <c r="E1048" s="66">
        <f>_xlfn.IFNA(VLOOKUP(A1048,'TripleEMA Strategy'!$A$2:$B$1000,2,FALSE),0)</f>
        <v>-14513.54</v>
      </c>
      <c r="F1048" s="66">
        <f>_xlfn.IFNA(VLOOKUP(A1048,'TXFN0001 Strategy'!$A$1:$B$1000,2,FALSE),0)</f>
        <v>0</v>
      </c>
      <c r="G1048" s="40">
        <f t="shared" si="32"/>
        <v>-11322.47</v>
      </c>
      <c r="H1048" s="17">
        <f>VLOOKUP($A1048,級距!$A:$K,9,FALSE)</f>
        <v>4</v>
      </c>
      <c r="I1048" s="17">
        <f>VLOOKUP($A1048,級距!$A:$K,10,FALSE)</f>
        <v>1</v>
      </c>
      <c r="J1048" s="17">
        <f>VLOOKUP($A1048,級距!$A:$K,11,FALSE)</f>
        <v>2</v>
      </c>
      <c r="K1048" s="17">
        <f t="shared" si="33"/>
        <v>2</v>
      </c>
    </row>
    <row r="1049" spans="1:11" x14ac:dyDescent="0.25">
      <c r="A1049" s="32" t="s">
        <v>1021</v>
      </c>
      <c r="B1049" s="31">
        <f>_xlfn.IFNA(VLOOKUP(A1049,'Trend Strategy'!$A$1:$B$1000,2,FALSE),0)</f>
        <v>-8114.14</v>
      </c>
      <c r="C1049" s="31">
        <f>_xlfn.IFNA(VLOOKUP(A1049,'ADX Strategy'!$A$2:$B$1000,2,FALSE),0)</f>
        <v>0</v>
      </c>
      <c r="D1049" s="31">
        <f>_xlfn.IFNA(VLOOKUP(A1049,'TXFN0002 Strategy'!$A$2:$B$1000,2,FALSE),0)</f>
        <v>0</v>
      </c>
      <c r="E1049" s="66">
        <f>_xlfn.IFNA(VLOOKUP(A1049,'TripleEMA Strategy'!$A$2:$B$1000,2,FALSE),0)</f>
        <v>-16888.919999999998</v>
      </c>
      <c r="F1049" s="66">
        <f>_xlfn.IFNA(VLOOKUP(A1049,'TXFN0001 Strategy'!$A$1:$B$1000,2,FALSE),0)</f>
        <v>0</v>
      </c>
      <c r="G1049" s="40">
        <f t="shared" si="32"/>
        <v>-5000.6119999999992</v>
      </c>
      <c r="H1049" s="17">
        <f>VLOOKUP($A1049,級距!$A:$K,9,FALSE)</f>
        <v>4</v>
      </c>
      <c r="I1049" s="17">
        <f>VLOOKUP($A1049,級距!$A:$K,10,FALSE)</f>
        <v>1</v>
      </c>
      <c r="J1049" s="17">
        <f>VLOOKUP($A1049,級距!$A:$K,11,FALSE)</f>
        <v>2</v>
      </c>
      <c r="K1049" s="17">
        <f t="shared" si="33"/>
        <v>2</v>
      </c>
    </row>
    <row r="1050" spans="1:11" x14ac:dyDescent="0.25">
      <c r="A1050" s="32" t="s">
        <v>1022</v>
      </c>
      <c r="B1050" s="31">
        <f>_xlfn.IFNA(VLOOKUP(A1050,'Trend Strategy'!$A$1:$B$1000,2,FALSE),0)</f>
        <v>322276.14</v>
      </c>
      <c r="C1050" s="31">
        <f>_xlfn.IFNA(VLOOKUP(A1050,'ADX Strategy'!$A$2:$B$1000,2,FALSE),0)</f>
        <v>366246.35</v>
      </c>
      <c r="D1050" s="31">
        <f>_xlfn.IFNA(VLOOKUP(A1050,'TXFN0002 Strategy'!$A$2:$B$1000,2,FALSE),0)</f>
        <v>61090.78</v>
      </c>
      <c r="E1050" s="66">
        <f>_xlfn.IFNA(VLOOKUP(A1050,'TripleEMA Strategy'!$A$2:$B$1000,2,FALSE),0)</f>
        <v>0</v>
      </c>
      <c r="F1050" s="66">
        <f>_xlfn.IFNA(VLOOKUP(A1050,'TXFN0001 Strategy'!$A$1:$B$1000,2,FALSE),0)</f>
        <v>0</v>
      </c>
      <c r="G1050" s="40">
        <f t="shared" si="32"/>
        <v>149922.65400000001</v>
      </c>
      <c r="H1050" s="17">
        <f>VLOOKUP($A1050,級距!$A:$K,9,FALSE)</f>
        <v>10</v>
      </c>
      <c r="I1050" s="17">
        <f>VLOOKUP($A1050,級距!$A:$K,10,FALSE)</f>
        <v>3</v>
      </c>
      <c r="J1050" s="17">
        <f>VLOOKUP($A1050,級距!$A:$K,11,FALSE)</f>
        <v>1</v>
      </c>
      <c r="K1050" s="17">
        <f t="shared" si="33"/>
        <v>1</v>
      </c>
    </row>
    <row r="1051" spans="1:11" x14ac:dyDescent="0.25">
      <c r="A1051" s="32" t="s">
        <v>1023</v>
      </c>
      <c r="B1051" s="31">
        <f>_xlfn.IFNA(VLOOKUP(A1051,'Trend Strategy'!$A$1:$B$1000,2,FALSE),0)</f>
        <v>0</v>
      </c>
      <c r="C1051" s="31">
        <f>_xlfn.IFNA(VLOOKUP(A1051,'ADX Strategy'!$A$2:$B$1000,2,FALSE),0)</f>
        <v>20330.66</v>
      </c>
      <c r="D1051" s="31">
        <f>_xlfn.IFNA(VLOOKUP(A1051,'TXFN0002 Strategy'!$A$2:$B$1000,2,FALSE),0)</f>
        <v>0</v>
      </c>
      <c r="E1051" s="66">
        <f>_xlfn.IFNA(VLOOKUP(A1051,'TripleEMA Strategy'!$A$2:$B$1000,2,FALSE),0)</f>
        <v>5861.18</v>
      </c>
      <c r="F1051" s="66">
        <f>_xlfn.IFNA(VLOOKUP(A1051,'TXFN0001 Strategy'!$A$1:$B$1000,2,FALSE),0)</f>
        <v>21043.5</v>
      </c>
      <c r="G1051" s="40">
        <f t="shared" si="32"/>
        <v>9447.0679999999993</v>
      </c>
      <c r="H1051" s="17">
        <f>VLOOKUP($A1051,級距!$A:$K,9,FALSE)</f>
        <v>3</v>
      </c>
      <c r="I1051" s="17">
        <f>VLOOKUP($A1051,級距!$A:$K,10,FALSE)</f>
        <v>7</v>
      </c>
      <c r="J1051" s="17">
        <f>VLOOKUP($A1051,級距!$A:$K,11,FALSE)</f>
        <v>3</v>
      </c>
      <c r="K1051" s="17">
        <f t="shared" si="33"/>
        <v>3</v>
      </c>
    </row>
    <row r="1052" spans="1:11" x14ac:dyDescent="0.25">
      <c r="A1052" s="32" t="s">
        <v>1024</v>
      </c>
      <c r="B1052" s="31">
        <f>_xlfn.IFNA(VLOOKUP(A1052,'Trend Strategy'!$A$1:$B$1000,2,FALSE),0)</f>
        <v>-15286.98</v>
      </c>
      <c r="C1052" s="31">
        <f>_xlfn.IFNA(VLOOKUP(A1052,'ADX Strategy'!$A$2:$B$1000,2,FALSE),0)</f>
        <v>0</v>
      </c>
      <c r="D1052" s="31">
        <f>_xlfn.IFNA(VLOOKUP(A1052,'TXFN0002 Strategy'!$A$2:$B$1000,2,FALSE),0)</f>
        <v>0</v>
      </c>
      <c r="E1052" s="66">
        <f>_xlfn.IFNA(VLOOKUP(A1052,'TripleEMA Strategy'!$A$2:$B$1000,2,FALSE),0)</f>
        <v>-18665.95</v>
      </c>
      <c r="F1052" s="66">
        <f>_xlfn.IFNA(VLOOKUP(A1052,'TXFN0001 Strategy'!$A$1:$B$1000,2,FALSE),0)</f>
        <v>0</v>
      </c>
      <c r="G1052" s="40">
        <f t="shared" si="32"/>
        <v>-6790.5860000000002</v>
      </c>
      <c r="H1052" s="17">
        <f>VLOOKUP($A1052,級距!$A:$K,9,FALSE)</f>
        <v>4</v>
      </c>
      <c r="I1052" s="17">
        <f>VLOOKUP($A1052,級距!$A:$K,10,FALSE)</f>
        <v>8</v>
      </c>
      <c r="J1052" s="17">
        <f>VLOOKUP($A1052,級距!$A:$K,11,FALSE)</f>
        <v>3</v>
      </c>
      <c r="K1052" s="17">
        <f t="shared" si="33"/>
        <v>3</v>
      </c>
    </row>
    <row r="1053" spans="1:11" x14ac:dyDescent="0.25">
      <c r="A1053" s="32" t="s">
        <v>1025</v>
      </c>
      <c r="B1053" s="31">
        <f>_xlfn.IFNA(VLOOKUP(A1053,'Trend Strategy'!$A$1:$B$1000,2,FALSE),0)</f>
        <v>0</v>
      </c>
      <c r="C1053" s="31">
        <f>_xlfn.IFNA(VLOOKUP(A1053,'ADX Strategy'!$A$2:$B$1000,2,FALSE),0)</f>
        <v>71083.02</v>
      </c>
      <c r="D1053" s="31">
        <f>_xlfn.IFNA(VLOOKUP(A1053,'TXFN0002 Strategy'!$A$2:$B$1000,2,FALSE),0)</f>
        <v>0</v>
      </c>
      <c r="E1053" s="66">
        <f>_xlfn.IFNA(VLOOKUP(A1053,'TripleEMA Strategy'!$A$2:$B$1000,2,FALSE),0)</f>
        <v>137101.49</v>
      </c>
      <c r="F1053" s="66">
        <f>_xlfn.IFNA(VLOOKUP(A1053,'TXFN0001 Strategy'!$A$1:$B$1000,2,FALSE),0)</f>
        <v>0</v>
      </c>
      <c r="G1053" s="40">
        <f t="shared" si="32"/>
        <v>41636.902000000002</v>
      </c>
      <c r="H1053" s="17">
        <f>VLOOKUP($A1053,級距!$A:$K,9,FALSE)</f>
        <v>7</v>
      </c>
      <c r="I1053" s="17">
        <f>VLOOKUP($A1053,級距!$A:$K,10,FALSE)</f>
        <v>5</v>
      </c>
      <c r="J1053" s="17">
        <f>VLOOKUP($A1053,級距!$A:$K,11,FALSE)</f>
        <v>1</v>
      </c>
      <c r="K1053" s="17">
        <f t="shared" si="33"/>
        <v>1</v>
      </c>
    </row>
    <row r="1054" spans="1:11" x14ac:dyDescent="0.25">
      <c r="A1054" s="32" t="s">
        <v>1026</v>
      </c>
      <c r="B1054" s="31">
        <f>_xlfn.IFNA(VLOOKUP(A1054,'Trend Strategy'!$A$1:$B$1000,2,FALSE),0)</f>
        <v>-41648.480000000003</v>
      </c>
      <c r="C1054" s="31">
        <f>_xlfn.IFNA(VLOOKUP(A1054,'ADX Strategy'!$A$2:$B$1000,2,FALSE),0)</f>
        <v>0</v>
      </c>
      <c r="D1054" s="31">
        <f>_xlfn.IFNA(VLOOKUP(A1054,'TXFN0002 Strategy'!$A$2:$B$1000,2,FALSE),0)</f>
        <v>0</v>
      </c>
      <c r="E1054" s="66">
        <f>_xlfn.IFNA(VLOOKUP(A1054,'TripleEMA Strategy'!$A$2:$B$1000,2,FALSE),0)</f>
        <v>-15034.85</v>
      </c>
      <c r="F1054" s="66">
        <f>_xlfn.IFNA(VLOOKUP(A1054,'TXFN0001 Strategy'!$A$1:$B$1000,2,FALSE),0)</f>
        <v>0</v>
      </c>
      <c r="G1054" s="40">
        <f t="shared" si="32"/>
        <v>-11336.666000000001</v>
      </c>
      <c r="H1054" s="17">
        <f>VLOOKUP($A1054,級距!$A:$K,9,FALSE)</f>
        <v>4</v>
      </c>
      <c r="I1054" s="17">
        <f>VLOOKUP($A1054,級距!$A:$K,10,FALSE)</f>
        <v>8</v>
      </c>
      <c r="J1054" s="17">
        <f>VLOOKUP($A1054,級距!$A:$K,11,FALSE)</f>
        <v>3</v>
      </c>
      <c r="K1054" s="17">
        <f t="shared" si="33"/>
        <v>3</v>
      </c>
    </row>
    <row r="1055" spans="1:11" x14ac:dyDescent="0.25">
      <c r="A1055" s="32" t="s">
        <v>1027</v>
      </c>
      <c r="B1055" s="31">
        <f>_xlfn.IFNA(VLOOKUP(A1055,'Trend Strategy'!$A$1:$B$1000,2,FALSE),0)</f>
        <v>792.13</v>
      </c>
      <c r="C1055" s="31">
        <f>_xlfn.IFNA(VLOOKUP(A1055,'ADX Strategy'!$A$2:$B$1000,2,FALSE),0)</f>
        <v>4182.9399999999996</v>
      </c>
      <c r="D1055" s="31">
        <f>_xlfn.IFNA(VLOOKUP(A1055,'TXFN0002 Strategy'!$A$2:$B$1000,2,FALSE),0)</f>
        <v>-10513.9</v>
      </c>
      <c r="E1055" s="66">
        <f>_xlfn.IFNA(VLOOKUP(A1055,'TripleEMA Strategy'!$A$2:$B$1000,2,FALSE),0)</f>
        <v>-34207.339999999997</v>
      </c>
      <c r="F1055" s="66">
        <f>_xlfn.IFNA(VLOOKUP(A1055,'TXFN0001 Strategy'!$A$1:$B$1000,2,FALSE),0)</f>
        <v>0</v>
      </c>
      <c r="G1055" s="40">
        <f t="shared" si="32"/>
        <v>-7949.2339999999995</v>
      </c>
      <c r="H1055" s="17">
        <f>VLOOKUP($A1055,級距!$A:$K,9,FALSE)</f>
        <v>4</v>
      </c>
      <c r="I1055" s="17">
        <f>VLOOKUP($A1055,級距!$A:$K,10,FALSE)</f>
        <v>7</v>
      </c>
      <c r="J1055" s="17">
        <f>VLOOKUP($A1055,級距!$A:$K,11,FALSE)</f>
        <v>3</v>
      </c>
      <c r="K1055" s="17">
        <f t="shared" si="33"/>
        <v>3</v>
      </c>
    </row>
    <row r="1056" spans="1:11" x14ac:dyDescent="0.25">
      <c r="A1056" s="32" t="s">
        <v>1028</v>
      </c>
      <c r="B1056" s="31">
        <f>_xlfn.IFNA(VLOOKUP(A1056,'Trend Strategy'!$A$1:$B$1000,2,FALSE),0)</f>
        <v>-11987.52</v>
      </c>
      <c r="C1056" s="31">
        <f>_xlfn.IFNA(VLOOKUP(A1056,'ADX Strategy'!$A$2:$B$1000,2,FALSE),0)</f>
        <v>-4794.3100000000004</v>
      </c>
      <c r="D1056" s="31">
        <f>_xlfn.IFNA(VLOOKUP(A1056,'TXFN0002 Strategy'!$A$2:$B$1000,2,FALSE),0)</f>
        <v>8404.51</v>
      </c>
      <c r="E1056" s="66">
        <f>_xlfn.IFNA(VLOOKUP(A1056,'TripleEMA Strategy'!$A$2:$B$1000,2,FALSE),0)</f>
        <v>3009.36</v>
      </c>
      <c r="F1056" s="66">
        <f>_xlfn.IFNA(VLOOKUP(A1056,'TXFN0001 Strategy'!$A$1:$B$1000,2,FALSE),0)</f>
        <v>0</v>
      </c>
      <c r="G1056" s="40">
        <f t="shared" si="32"/>
        <v>-1073.5920000000001</v>
      </c>
      <c r="H1056" s="17">
        <f>VLOOKUP($A1056,級距!$A:$K,9,FALSE)</f>
        <v>5</v>
      </c>
      <c r="I1056" s="17">
        <f>VLOOKUP($A1056,級距!$A:$K,10,FALSE)</f>
        <v>7</v>
      </c>
      <c r="J1056" s="17">
        <f>VLOOKUP($A1056,級距!$A:$K,11,FALSE)</f>
        <v>3</v>
      </c>
      <c r="K1056" s="17">
        <f t="shared" si="33"/>
        <v>3</v>
      </c>
    </row>
    <row r="1057" spans="1:11" x14ac:dyDescent="0.25">
      <c r="A1057" s="32" t="s">
        <v>1029</v>
      </c>
      <c r="B1057" s="31">
        <f>_xlfn.IFNA(VLOOKUP(A1057,'Trend Strategy'!$A$1:$B$1000,2,FALSE),0)</f>
        <v>0</v>
      </c>
      <c r="C1057" s="31">
        <f>_xlfn.IFNA(VLOOKUP(A1057,'ADX Strategy'!$A$2:$B$1000,2,FALSE),0)</f>
        <v>19171.63</v>
      </c>
      <c r="D1057" s="31">
        <f>_xlfn.IFNA(VLOOKUP(A1057,'TXFN0002 Strategy'!$A$2:$B$1000,2,FALSE),0)</f>
        <v>-27302.45</v>
      </c>
      <c r="E1057" s="66">
        <f>_xlfn.IFNA(VLOOKUP(A1057,'TripleEMA Strategy'!$A$2:$B$1000,2,FALSE),0)</f>
        <v>35969.9</v>
      </c>
      <c r="F1057" s="66">
        <f>_xlfn.IFNA(VLOOKUP(A1057,'TXFN0001 Strategy'!$A$1:$B$1000,2,FALSE),0)</f>
        <v>0</v>
      </c>
      <c r="G1057" s="40">
        <f t="shared" si="32"/>
        <v>5567.8160000000007</v>
      </c>
      <c r="H1057" s="17">
        <f>VLOOKUP($A1057,級距!$A:$K,9,FALSE)</f>
        <v>5</v>
      </c>
      <c r="I1057" s="17">
        <f>VLOOKUP($A1057,級距!$A:$K,10,FALSE)</f>
        <v>2</v>
      </c>
      <c r="J1057" s="17">
        <f>VLOOKUP($A1057,級距!$A:$K,11,FALSE)</f>
        <v>2</v>
      </c>
      <c r="K1057" s="17">
        <f t="shared" si="33"/>
        <v>2</v>
      </c>
    </row>
    <row r="1058" spans="1:11" x14ac:dyDescent="0.25">
      <c r="A1058" s="32" t="s">
        <v>1030</v>
      </c>
      <c r="B1058" s="31">
        <f>_xlfn.IFNA(VLOOKUP(A1058,'Trend Strategy'!$A$1:$B$1000,2,FALSE),0)</f>
        <v>0</v>
      </c>
      <c r="C1058" s="31">
        <f>_xlfn.IFNA(VLOOKUP(A1058,'ADX Strategy'!$A$2:$B$1000,2,FALSE),0)</f>
        <v>-89295.35</v>
      </c>
      <c r="D1058" s="31">
        <f>_xlfn.IFNA(VLOOKUP(A1058,'TXFN0002 Strategy'!$A$2:$B$1000,2,FALSE),0)</f>
        <v>16185.74</v>
      </c>
      <c r="E1058" s="66">
        <f>_xlfn.IFNA(VLOOKUP(A1058,'TripleEMA Strategy'!$A$2:$B$1000,2,FALSE),0)</f>
        <v>0</v>
      </c>
      <c r="F1058" s="66">
        <f>_xlfn.IFNA(VLOOKUP(A1058,'TXFN0001 Strategy'!$A$1:$B$1000,2,FALSE),0)</f>
        <v>0</v>
      </c>
      <c r="G1058" s="40">
        <f t="shared" si="32"/>
        <v>-14621.922</v>
      </c>
      <c r="H1058" s="17">
        <f>VLOOKUP($A1058,級距!$A:$K,9,FALSE)</f>
        <v>8</v>
      </c>
      <c r="I1058" s="17">
        <f>VLOOKUP($A1058,級距!$A:$K,10,FALSE)</f>
        <v>9</v>
      </c>
      <c r="J1058" s="17">
        <f>VLOOKUP($A1058,級距!$A:$K,11,FALSE)</f>
        <v>4</v>
      </c>
      <c r="K1058" s="17">
        <f t="shared" si="33"/>
        <v>4</v>
      </c>
    </row>
    <row r="1059" spans="1:11" x14ac:dyDescent="0.25">
      <c r="A1059" s="32" t="s">
        <v>1031</v>
      </c>
      <c r="B1059" s="31">
        <f>_xlfn.IFNA(VLOOKUP(A1059,'Trend Strategy'!$A$1:$B$1000,2,FALSE),0)</f>
        <v>-3258.85</v>
      </c>
      <c r="C1059" s="31">
        <f>_xlfn.IFNA(VLOOKUP(A1059,'ADX Strategy'!$A$2:$B$1000,2,FALSE),0)</f>
        <v>0</v>
      </c>
      <c r="D1059" s="31">
        <f>_xlfn.IFNA(VLOOKUP(A1059,'TXFN0002 Strategy'!$A$2:$B$1000,2,FALSE),0)</f>
        <v>0</v>
      </c>
      <c r="E1059" s="66">
        <f>_xlfn.IFNA(VLOOKUP(A1059,'TripleEMA Strategy'!$A$2:$B$1000,2,FALSE),0)</f>
        <v>-7843.06</v>
      </c>
      <c r="F1059" s="66">
        <f>_xlfn.IFNA(VLOOKUP(A1059,'TXFN0001 Strategy'!$A$1:$B$1000,2,FALSE),0)</f>
        <v>0</v>
      </c>
      <c r="G1059" s="40">
        <f t="shared" si="32"/>
        <v>-2220.3820000000001</v>
      </c>
      <c r="H1059" s="17">
        <f>VLOOKUP($A1059,級距!$A:$K,9,FALSE)</f>
        <v>1</v>
      </c>
      <c r="I1059" s="17">
        <f>VLOOKUP($A1059,級距!$A:$K,10,FALSE)</f>
        <v>5</v>
      </c>
      <c r="J1059" s="17">
        <f>VLOOKUP($A1059,級距!$A:$K,11,FALSE)</f>
        <v>2</v>
      </c>
      <c r="K1059" s="17">
        <f t="shared" si="33"/>
        <v>2</v>
      </c>
    </row>
    <row r="1060" spans="1:11" x14ac:dyDescent="0.25">
      <c r="A1060" s="32" t="s">
        <v>1032</v>
      </c>
      <c r="B1060" s="31">
        <f>_xlfn.IFNA(VLOOKUP(A1060,'Trend Strategy'!$A$1:$B$1000,2,FALSE),0)</f>
        <v>23944.99</v>
      </c>
      <c r="C1060" s="31">
        <f>_xlfn.IFNA(VLOOKUP(A1060,'ADX Strategy'!$A$2:$B$1000,2,FALSE),0)</f>
        <v>-26440.25</v>
      </c>
      <c r="D1060" s="31">
        <f>_xlfn.IFNA(VLOOKUP(A1060,'TXFN0002 Strategy'!$A$2:$B$1000,2,FALSE),0)</f>
        <v>3278.18</v>
      </c>
      <c r="E1060" s="66">
        <f>_xlfn.IFNA(VLOOKUP(A1060,'TripleEMA Strategy'!$A$2:$B$1000,2,FALSE),0)</f>
        <v>-65695.95</v>
      </c>
      <c r="F1060" s="66">
        <f>_xlfn.IFNA(VLOOKUP(A1060,'TXFN0001 Strategy'!$A$1:$B$1000,2,FALSE),0)</f>
        <v>0</v>
      </c>
      <c r="G1060" s="40">
        <f t="shared" si="32"/>
        <v>-12982.606</v>
      </c>
      <c r="H1060" s="17">
        <f>VLOOKUP($A1060,級距!$A:$K,9,FALSE)</f>
        <v>5</v>
      </c>
      <c r="I1060" s="17">
        <f>VLOOKUP($A1060,級距!$A:$K,10,FALSE)</f>
        <v>5</v>
      </c>
      <c r="J1060" s="17">
        <f>VLOOKUP($A1060,級距!$A:$K,11,FALSE)</f>
        <v>2</v>
      </c>
      <c r="K1060" s="17">
        <f t="shared" si="33"/>
        <v>2</v>
      </c>
    </row>
    <row r="1061" spans="1:11" x14ac:dyDescent="0.25">
      <c r="A1061" s="32" t="s">
        <v>1033</v>
      </c>
      <c r="B1061" s="31">
        <f>_xlfn.IFNA(VLOOKUP(A1061,'Trend Strategy'!$A$1:$B$1000,2,FALSE),0)</f>
        <v>-7267.2</v>
      </c>
      <c r="C1061" s="31">
        <f>_xlfn.IFNA(VLOOKUP(A1061,'ADX Strategy'!$A$2:$B$1000,2,FALSE),0)</f>
        <v>0</v>
      </c>
      <c r="D1061" s="31">
        <f>_xlfn.IFNA(VLOOKUP(A1061,'TXFN0002 Strategy'!$A$2:$B$1000,2,FALSE),0)</f>
        <v>0</v>
      </c>
      <c r="E1061" s="66">
        <f>_xlfn.IFNA(VLOOKUP(A1061,'TripleEMA Strategy'!$A$2:$B$1000,2,FALSE),0)</f>
        <v>-14451.48</v>
      </c>
      <c r="F1061" s="66">
        <f>_xlfn.IFNA(VLOOKUP(A1061,'TXFN0001 Strategy'!$A$1:$B$1000,2,FALSE),0)</f>
        <v>0</v>
      </c>
      <c r="G1061" s="40">
        <f t="shared" si="32"/>
        <v>-4343.7359999999999</v>
      </c>
      <c r="H1061" s="17">
        <f>VLOOKUP($A1061,級距!$A:$K,9,FALSE)</f>
        <v>2</v>
      </c>
      <c r="I1061" s="17">
        <f>VLOOKUP($A1061,級距!$A:$K,10,FALSE)</f>
        <v>5</v>
      </c>
      <c r="J1061" s="17">
        <f>VLOOKUP($A1061,級距!$A:$K,11,FALSE)</f>
        <v>2</v>
      </c>
      <c r="K1061" s="17">
        <f t="shared" si="33"/>
        <v>2</v>
      </c>
    </row>
    <row r="1062" spans="1:11" x14ac:dyDescent="0.25">
      <c r="A1062" s="32" t="s">
        <v>1034</v>
      </c>
      <c r="B1062" s="31">
        <f>_xlfn.IFNA(VLOOKUP(A1062,'Trend Strategy'!$A$1:$B$1000,2,FALSE),0)</f>
        <v>4728.29</v>
      </c>
      <c r="C1062" s="31">
        <f>_xlfn.IFNA(VLOOKUP(A1062,'ADX Strategy'!$A$2:$B$1000,2,FALSE),0)</f>
        <v>-10854.5</v>
      </c>
      <c r="D1062" s="31">
        <f>_xlfn.IFNA(VLOOKUP(A1062,'TXFN0002 Strategy'!$A$2:$B$1000,2,FALSE),0)</f>
        <v>0</v>
      </c>
      <c r="E1062" s="66">
        <f>_xlfn.IFNA(VLOOKUP(A1062,'TripleEMA Strategy'!$A$2:$B$1000,2,FALSE),0)</f>
        <v>-8453.7800000000007</v>
      </c>
      <c r="F1062" s="66">
        <f>_xlfn.IFNA(VLOOKUP(A1062,'TXFN0001 Strategy'!$A$1:$B$1000,2,FALSE),0)</f>
        <v>0</v>
      </c>
      <c r="G1062" s="40">
        <f t="shared" si="32"/>
        <v>-2915.9980000000005</v>
      </c>
      <c r="H1062" s="17">
        <f>VLOOKUP($A1062,級距!$A:$K,9,FALSE)</f>
        <v>2</v>
      </c>
      <c r="I1062" s="17">
        <f>VLOOKUP($A1062,級距!$A:$K,10,FALSE)</f>
        <v>5</v>
      </c>
      <c r="J1062" s="17">
        <f>VLOOKUP($A1062,級距!$A:$K,11,FALSE)</f>
        <v>2</v>
      </c>
      <c r="K1062" s="17">
        <f t="shared" si="33"/>
        <v>2</v>
      </c>
    </row>
    <row r="1063" spans="1:11" x14ac:dyDescent="0.25">
      <c r="A1063" s="32" t="s">
        <v>1035</v>
      </c>
      <c r="B1063" s="31">
        <f>_xlfn.IFNA(VLOOKUP(A1063,'Trend Strategy'!$A$1:$B$1000,2,FALSE),0)</f>
        <v>0</v>
      </c>
      <c r="C1063" s="31">
        <f>_xlfn.IFNA(VLOOKUP(A1063,'ADX Strategy'!$A$2:$B$1000,2,FALSE),0)</f>
        <v>-6041.26</v>
      </c>
      <c r="D1063" s="31">
        <f>_xlfn.IFNA(VLOOKUP(A1063,'TXFN0002 Strategy'!$A$2:$B$1000,2,FALSE),0)</f>
        <v>0</v>
      </c>
      <c r="E1063" s="66">
        <f>_xlfn.IFNA(VLOOKUP(A1063,'TripleEMA Strategy'!$A$2:$B$1000,2,FALSE),0)</f>
        <v>-62015.86</v>
      </c>
      <c r="F1063" s="66">
        <f>_xlfn.IFNA(VLOOKUP(A1063,'TXFN0001 Strategy'!$A$1:$B$1000,2,FALSE),0)</f>
        <v>-2135.33</v>
      </c>
      <c r="G1063" s="40">
        <f t="shared" si="32"/>
        <v>-14038.49</v>
      </c>
      <c r="H1063" s="17">
        <f>VLOOKUP($A1063,級距!$A:$K,9,FALSE)</f>
        <v>2</v>
      </c>
      <c r="I1063" s="17">
        <f>VLOOKUP($A1063,級距!$A:$K,10,FALSE)</f>
        <v>4</v>
      </c>
      <c r="J1063" s="17">
        <f>VLOOKUP($A1063,級距!$A:$K,11,FALSE)</f>
        <v>2</v>
      </c>
      <c r="K1063" s="17">
        <f t="shared" si="33"/>
        <v>2</v>
      </c>
    </row>
    <row r="1064" spans="1:11" x14ac:dyDescent="0.25">
      <c r="A1064" s="32" t="s">
        <v>1036</v>
      </c>
      <c r="B1064" s="31">
        <f>_xlfn.IFNA(VLOOKUP(A1064,'Trend Strategy'!$A$1:$B$1000,2,FALSE),0)</f>
        <v>10321.86</v>
      </c>
      <c r="C1064" s="31">
        <f>_xlfn.IFNA(VLOOKUP(A1064,'ADX Strategy'!$A$2:$B$1000,2,FALSE),0)</f>
        <v>0</v>
      </c>
      <c r="D1064" s="31">
        <f>_xlfn.IFNA(VLOOKUP(A1064,'TXFN0002 Strategy'!$A$2:$B$1000,2,FALSE),0)</f>
        <v>0</v>
      </c>
      <c r="E1064" s="66">
        <f>_xlfn.IFNA(VLOOKUP(A1064,'TripleEMA Strategy'!$A$2:$B$1000,2,FALSE),0)</f>
        <v>-19253.78</v>
      </c>
      <c r="F1064" s="66">
        <f>_xlfn.IFNA(VLOOKUP(A1064,'TXFN0001 Strategy'!$A$1:$B$1000,2,FALSE),0)</f>
        <v>0</v>
      </c>
      <c r="G1064" s="40">
        <f t="shared" si="32"/>
        <v>-1786.3839999999996</v>
      </c>
      <c r="H1064" s="17">
        <f>VLOOKUP($A1064,級距!$A:$K,9,FALSE)</f>
        <v>3</v>
      </c>
      <c r="I1064" s="17">
        <f>VLOOKUP($A1064,級距!$A:$K,10,FALSE)</f>
        <v>2</v>
      </c>
      <c r="J1064" s="17">
        <f>VLOOKUP($A1064,級距!$A:$K,11,FALSE)</f>
        <v>2</v>
      </c>
      <c r="K1064" s="17">
        <f t="shared" si="33"/>
        <v>2</v>
      </c>
    </row>
    <row r="1065" spans="1:11" x14ac:dyDescent="0.25">
      <c r="A1065" s="32" t="s">
        <v>1037</v>
      </c>
      <c r="B1065" s="31">
        <f>_xlfn.IFNA(VLOOKUP(A1065,'Trend Strategy'!$A$1:$B$1000,2,FALSE),0)</f>
        <v>40929.56</v>
      </c>
      <c r="C1065" s="31">
        <f>_xlfn.IFNA(VLOOKUP(A1065,'ADX Strategy'!$A$2:$B$1000,2,FALSE),0)</f>
        <v>0</v>
      </c>
      <c r="D1065" s="31">
        <f>_xlfn.IFNA(VLOOKUP(A1065,'TXFN0002 Strategy'!$A$2:$B$1000,2,FALSE),0)</f>
        <v>0</v>
      </c>
      <c r="E1065" s="66">
        <f>_xlfn.IFNA(VLOOKUP(A1065,'TripleEMA Strategy'!$A$2:$B$1000,2,FALSE),0)</f>
        <v>37747.01</v>
      </c>
      <c r="F1065" s="66">
        <f>_xlfn.IFNA(VLOOKUP(A1065,'TXFN0001 Strategy'!$A$1:$B$1000,2,FALSE),0)</f>
        <v>0</v>
      </c>
      <c r="G1065" s="40">
        <f t="shared" si="32"/>
        <v>15735.314000000002</v>
      </c>
      <c r="H1065" s="17">
        <f>VLOOKUP($A1065,級距!$A:$K,9,FALSE)</f>
        <v>5</v>
      </c>
      <c r="I1065" s="17">
        <f>VLOOKUP($A1065,級距!$A:$K,10,FALSE)</f>
        <v>6</v>
      </c>
      <c r="J1065" s="17">
        <f>VLOOKUP($A1065,級距!$A:$K,11,FALSE)</f>
        <v>2</v>
      </c>
      <c r="K1065" s="17">
        <f t="shared" si="33"/>
        <v>2</v>
      </c>
    </row>
    <row r="1066" spans="1:11" x14ac:dyDescent="0.25">
      <c r="A1066" s="32" t="s">
        <v>1038</v>
      </c>
      <c r="B1066" s="31">
        <f>_xlfn.IFNA(VLOOKUP(A1066,'Trend Strategy'!$A$1:$B$1000,2,FALSE),0)</f>
        <v>4753.25</v>
      </c>
      <c r="C1066" s="31">
        <f>_xlfn.IFNA(VLOOKUP(A1066,'ADX Strategy'!$A$2:$B$1000,2,FALSE),0)</f>
        <v>-9636.5</v>
      </c>
      <c r="D1066" s="31">
        <f>_xlfn.IFNA(VLOOKUP(A1066,'TXFN0002 Strategy'!$A$2:$B$1000,2,FALSE),0)</f>
        <v>0</v>
      </c>
      <c r="E1066" s="66">
        <f>_xlfn.IFNA(VLOOKUP(A1066,'TripleEMA Strategy'!$A$2:$B$1000,2,FALSE),0)</f>
        <v>0</v>
      </c>
      <c r="F1066" s="66">
        <f>_xlfn.IFNA(VLOOKUP(A1066,'TXFN0001 Strategy'!$A$1:$B$1000,2,FALSE),0)</f>
        <v>1420.46</v>
      </c>
      <c r="G1066" s="40">
        <f t="shared" si="32"/>
        <v>-692.55799999999999</v>
      </c>
      <c r="H1066" s="17">
        <f>VLOOKUP($A1066,級距!$A:$K,9,FALSE)</f>
        <v>1</v>
      </c>
      <c r="I1066" s="17">
        <f>VLOOKUP($A1066,級距!$A:$K,10,FALSE)</f>
        <v>1</v>
      </c>
      <c r="J1066" s="17">
        <f>VLOOKUP($A1066,級距!$A:$K,11,FALSE)</f>
        <v>2</v>
      </c>
      <c r="K1066" s="17">
        <f t="shared" si="33"/>
        <v>2</v>
      </c>
    </row>
    <row r="1067" spans="1:11" x14ac:dyDescent="0.25">
      <c r="A1067" s="32" t="s">
        <v>1039</v>
      </c>
      <c r="B1067" s="31">
        <f>_xlfn.IFNA(VLOOKUP(A1067,'Trend Strategy'!$A$1:$B$1000,2,FALSE),0)</f>
        <v>-53890.879999999997</v>
      </c>
      <c r="C1067" s="31">
        <f>_xlfn.IFNA(VLOOKUP(A1067,'ADX Strategy'!$A$2:$B$1000,2,FALSE),0)</f>
        <v>0</v>
      </c>
      <c r="D1067" s="31">
        <f>_xlfn.IFNA(VLOOKUP(A1067,'TXFN0002 Strategy'!$A$2:$B$1000,2,FALSE),0)</f>
        <v>24861.09</v>
      </c>
      <c r="E1067" s="66">
        <f>_xlfn.IFNA(VLOOKUP(A1067,'TripleEMA Strategy'!$A$2:$B$1000,2,FALSE),0)</f>
        <v>71777.16</v>
      </c>
      <c r="F1067" s="66">
        <f>_xlfn.IFNA(VLOOKUP(A1067,'TXFN0001 Strategy'!$A$1:$B$1000,2,FALSE),0)</f>
        <v>0</v>
      </c>
      <c r="G1067" s="40">
        <f t="shared" si="32"/>
        <v>8549.474000000002</v>
      </c>
      <c r="H1067" s="17">
        <f>VLOOKUP($A1067,級距!$A:$K,9,FALSE)</f>
        <v>4</v>
      </c>
      <c r="I1067" s="17">
        <f>VLOOKUP($A1067,級距!$A:$K,10,FALSE)</f>
        <v>2</v>
      </c>
      <c r="J1067" s="17">
        <f>VLOOKUP($A1067,級距!$A:$K,11,FALSE)</f>
        <v>2</v>
      </c>
      <c r="K1067" s="17">
        <f t="shared" si="33"/>
        <v>2</v>
      </c>
    </row>
    <row r="1068" spans="1:11" x14ac:dyDescent="0.25">
      <c r="A1068" s="32" t="s">
        <v>1040</v>
      </c>
      <c r="B1068" s="31">
        <f>_xlfn.IFNA(VLOOKUP(A1068,'Trend Strategy'!$A$1:$B$1000,2,FALSE),0)</f>
        <v>11118.69</v>
      </c>
      <c r="C1068" s="31">
        <f>_xlfn.IFNA(VLOOKUP(A1068,'ADX Strategy'!$A$2:$B$1000,2,FALSE),0)</f>
        <v>0</v>
      </c>
      <c r="D1068" s="31">
        <f>_xlfn.IFNA(VLOOKUP(A1068,'TXFN0002 Strategy'!$A$2:$B$1000,2,FALSE),0)</f>
        <v>0</v>
      </c>
      <c r="E1068" s="66">
        <f>_xlfn.IFNA(VLOOKUP(A1068,'TripleEMA Strategy'!$A$2:$B$1000,2,FALSE),0)</f>
        <v>-2460.98</v>
      </c>
      <c r="F1068" s="66">
        <f>_xlfn.IFNA(VLOOKUP(A1068,'TXFN0001 Strategy'!$A$1:$B$1000,2,FALSE),0)</f>
        <v>-1189.83</v>
      </c>
      <c r="G1068" s="40">
        <f t="shared" si="32"/>
        <v>1493.5760000000002</v>
      </c>
      <c r="H1068" s="17">
        <f>VLOOKUP($A1068,級距!$A:$K,9,FALSE)</f>
        <v>2</v>
      </c>
      <c r="I1068" s="17">
        <f>VLOOKUP($A1068,級距!$A:$K,10,FALSE)</f>
        <v>1</v>
      </c>
      <c r="J1068" s="17">
        <f>VLOOKUP($A1068,級距!$A:$K,11,FALSE)</f>
        <v>2</v>
      </c>
      <c r="K1068" s="17">
        <f t="shared" si="33"/>
        <v>2</v>
      </c>
    </row>
    <row r="1069" spans="1:11" x14ac:dyDescent="0.25">
      <c r="A1069" s="32" t="s">
        <v>1041</v>
      </c>
      <c r="B1069" s="31">
        <f>_xlfn.IFNA(VLOOKUP(A1069,'Trend Strategy'!$A$1:$B$1000,2,FALSE),0)</f>
        <v>0</v>
      </c>
      <c r="C1069" s="31">
        <f>_xlfn.IFNA(VLOOKUP(A1069,'ADX Strategy'!$A$2:$B$1000,2,FALSE),0)</f>
        <v>28735.42</v>
      </c>
      <c r="D1069" s="31">
        <f>_xlfn.IFNA(VLOOKUP(A1069,'TXFN0002 Strategy'!$A$2:$B$1000,2,FALSE),0)</f>
        <v>-445.41</v>
      </c>
      <c r="E1069" s="66">
        <f>_xlfn.IFNA(VLOOKUP(A1069,'TripleEMA Strategy'!$A$2:$B$1000,2,FALSE),0)</f>
        <v>62062.97</v>
      </c>
      <c r="F1069" s="66">
        <f>_xlfn.IFNA(VLOOKUP(A1069,'TXFN0001 Strategy'!$A$1:$B$1000,2,FALSE),0)</f>
        <v>0</v>
      </c>
      <c r="G1069" s="40">
        <f t="shared" si="32"/>
        <v>18070.595999999998</v>
      </c>
      <c r="H1069" s="17">
        <f>VLOOKUP($A1069,級距!$A:$K,9,FALSE)</f>
        <v>3</v>
      </c>
      <c r="I1069" s="17">
        <f>VLOOKUP($A1069,級距!$A:$K,10,FALSE)</f>
        <v>9</v>
      </c>
      <c r="J1069" s="17">
        <f>VLOOKUP($A1069,級距!$A:$K,11,FALSE)</f>
        <v>3</v>
      </c>
      <c r="K1069" s="17">
        <f t="shared" si="33"/>
        <v>3</v>
      </c>
    </row>
    <row r="1070" spans="1:11" x14ac:dyDescent="0.25">
      <c r="A1070" s="32" t="s">
        <v>1042</v>
      </c>
      <c r="B1070" s="31">
        <f>_xlfn.IFNA(VLOOKUP(A1070,'Trend Strategy'!$A$1:$B$1000,2,FALSE),0)</f>
        <v>6327.14</v>
      </c>
      <c r="C1070" s="31">
        <f>_xlfn.IFNA(VLOOKUP(A1070,'ADX Strategy'!$A$2:$B$1000,2,FALSE),0)</f>
        <v>0</v>
      </c>
      <c r="D1070" s="31">
        <f>_xlfn.IFNA(VLOOKUP(A1070,'TXFN0002 Strategy'!$A$2:$B$1000,2,FALSE),0)</f>
        <v>5345.28</v>
      </c>
      <c r="E1070" s="66">
        <f>_xlfn.IFNA(VLOOKUP(A1070,'TripleEMA Strategy'!$A$2:$B$1000,2,FALSE),0)</f>
        <v>-24657.89</v>
      </c>
      <c r="F1070" s="66">
        <f>_xlfn.IFNA(VLOOKUP(A1070,'TXFN0001 Strategy'!$A$1:$B$1000,2,FALSE),0)</f>
        <v>-25931.86</v>
      </c>
      <c r="G1070" s="40">
        <f t="shared" si="32"/>
        <v>-7783.4660000000003</v>
      </c>
      <c r="H1070" s="17">
        <f>VLOOKUP($A1070,級距!$A:$K,9,FALSE)</f>
        <v>4</v>
      </c>
      <c r="I1070" s="17">
        <f>VLOOKUP($A1070,級距!$A:$K,10,FALSE)</f>
        <v>3</v>
      </c>
      <c r="J1070" s="17">
        <f>VLOOKUP($A1070,級距!$A:$K,11,FALSE)</f>
        <v>2</v>
      </c>
      <c r="K1070" s="17">
        <f t="shared" si="33"/>
        <v>2</v>
      </c>
    </row>
    <row r="1071" spans="1:11" x14ac:dyDescent="0.25">
      <c r="A1071" s="32" t="s">
        <v>1043</v>
      </c>
      <c r="B1071" s="31">
        <f>_xlfn.IFNA(VLOOKUP(A1071,'Trend Strategy'!$A$1:$B$1000,2,FALSE),0)</f>
        <v>-48858.37</v>
      </c>
      <c r="C1071" s="31">
        <f>_xlfn.IFNA(VLOOKUP(A1071,'ADX Strategy'!$A$2:$B$1000,2,FALSE),0)</f>
        <v>0</v>
      </c>
      <c r="D1071" s="31">
        <f>_xlfn.IFNA(VLOOKUP(A1071,'TXFN0002 Strategy'!$A$2:$B$1000,2,FALSE),0)</f>
        <v>0</v>
      </c>
      <c r="E1071" s="66">
        <f>_xlfn.IFNA(VLOOKUP(A1071,'TripleEMA Strategy'!$A$2:$B$1000,2,FALSE),0)</f>
        <v>32506.23</v>
      </c>
      <c r="F1071" s="66">
        <f>_xlfn.IFNA(VLOOKUP(A1071,'TXFN0001 Strategy'!$A$1:$B$1000,2,FALSE),0)</f>
        <v>35464.339999999997</v>
      </c>
      <c r="G1071" s="40">
        <f t="shared" si="32"/>
        <v>3822.4399999999987</v>
      </c>
      <c r="H1071" s="17">
        <f>VLOOKUP($A1071,級距!$A:$K,9,FALSE)</f>
        <v>5</v>
      </c>
      <c r="I1071" s="17">
        <f>VLOOKUP($A1071,級距!$A:$K,10,FALSE)</f>
        <v>8</v>
      </c>
      <c r="J1071" s="17">
        <f>VLOOKUP($A1071,級距!$A:$K,11,FALSE)</f>
        <v>3</v>
      </c>
      <c r="K1071" s="17">
        <f t="shared" si="33"/>
        <v>3</v>
      </c>
    </row>
    <row r="1072" spans="1:11" x14ac:dyDescent="0.25">
      <c r="A1072" s="32" t="s">
        <v>1044</v>
      </c>
      <c r="B1072" s="31">
        <f>_xlfn.IFNA(VLOOKUP(A1072,'Trend Strategy'!$A$1:$B$1000,2,FALSE),0)</f>
        <v>9535.1</v>
      </c>
      <c r="C1072" s="31">
        <f>_xlfn.IFNA(VLOOKUP(A1072,'ADX Strategy'!$A$2:$B$1000,2,FALSE),0)</f>
        <v>0</v>
      </c>
      <c r="D1072" s="31">
        <f>_xlfn.IFNA(VLOOKUP(A1072,'TXFN0002 Strategy'!$A$2:$B$1000,2,FALSE),0)</f>
        <v>0</v>
      </c>
      <c r="E1072" s="66">
        <f>_xlfn.IFNA(VLOOKUP(A1072,'TripleEMA Strategy'!$A$2:$B$1000,2,FALSE),0)</f>
        <v>-106878.7</v>
      </c>
      <c r="F1072" s="66">
        <f>_xlfn.IFNA(VLOOKUP(A1072,'TXFN0001 Strategy'!$A$1:$B$1000,2,FALSE),0)</f>
        <v>7134.24</v>
      </c>
      <c r="G1072" s="40">
        <f t="shared" si="32"/>
        <v>-18041.871999999996</v>
      </c>
      <c r="H1072" s="17">
        <f>VLOOKUP($A1072,級距!$A:$K,9,FALSE)</f>
        <v>6</v>
      </c>
      <c r="I1072" s="17">
        <f>VLOOKUP($A1072,級距!$A:$K,10,FALSE)</f>
        <v>6</v>
      </c>
      <c r="J1072" s="17">
        <f>VLOOKUP($A1072,級距!$A:$K,11,FALSE)</f>
        <v>1</v>
      </c>
      <c r="K1072" s="17">
        <f t="shared" si="33"/>
        <v>1</v>
      </c>
    </row>
    <row r="1073" spans="1:11" x14ac:dyDescent="0.25">
      <c r="A1073" s="32" t="s">
        <v>1045</v>
      </c>
      <c r="B1073" s="31">
        <f>_xlfn.IFNA(VLOOKUP(A1073,'Trend Strategy'!$A$1:$B$1000,2,FALSE),0)</f>
        <v>46360.45</v>
      </c>
      <c r="C1073" s="31">
        <f>_xlfn.IFNA(VLOOKUP(A1073,'ADX Strategy'!$A$2:$B$1000,2,FALSE),0)</f>
        <v>19783.73</v>
      </c>
      <c r="D1073" s="31">
        <f>_xlfn.IFNA(VLOOKUP(A1073,'TXFN0002 Strategy'!$A$2:$B$1000,2,FALSE),0)</f>
        <v>40941.300000000003</v>
      </c>
      <c r="E1073" s="66">
        <f>_xlfn.IFNA(VLOOKUP(A1073,'TripleEMA Strategy'!$A$2:$B$1000,2,FALSE),0)</f>
        <v>0</v>
      </c>
      <c r="F1073" s="66">
        <f>_xlfn.IFNA(VLOOKUP(A1073,'TXFN0001 Strategy'!$A$1:$B$1000,2,FALSE),0)</f>
        <v>0</v>
      </c>
      <c r="G1073" s="40">
        <f t="shared" si="32"/>
        <v>21417.095999999998</v>
      </c>
      <c r="H1073" s="17">
        <f>VLOOKUP($A1073,級距!$A:$K,9,FALSE)</f>
        <v>7</v>
      </c>
      <c r="I1073" s="17">
        <f>VLOOKUP($A1073,級距!$A:$K,10,FALSE)</f>
        <v>8</v>
      </c>
      <c r="J1073" s="17">
        <f>VLOOKUP($A1073,級距!$A:$K,11,FALSE)</f>
        <v>4</v>
      </c>
      <c r="K1073" s="17">
        <f t="shared" si="33"/>
        <v>4</v>
      </c>
    </row>
    <row r="1074" spans="1:11" x14ac:dyDescent="0.25">
      <c r="A1074" s="32" t="s">
        <v>1046</v>
      </c>
      <c r="B1074" s="31">
        <f>_xlfn.IFNA(VLOOKUP(A1074,'Trend Strategy'!$A$1:$B$1000,2,FALSE),0)</f>
        <v>0</v>
      </c>
      <c r="C1074" s="31">
        <f>_xlfn.IFNA(VLOOKUP(A1074,'ADX Strategy'!$A$2:$B$1000,2,FALSE),0)</f>
        <v>-13206.98</v>
      </c>
      <c r="D1074" s="31">
        <f>_xlfn.IFNA(VLOOKUP(A1074,'TXFN0002 Strategy'!$A$2:$B$1000,2,FALSE),0)</f>
        <v>-43509</v>
      </c>
      <c r="E1074" s="66">
        <f>_xlfn.IFNA(VLOOKUP(A1074,'TripleEMA Strategy'!$A$2:$B$1000,2,FALSE),0)</f>
        <v>0</v>
      </c>
      <c r="F1074" s="66">
        <f>_xlfn.IFNA(VLOOKUP(A1074,'TXFN0001 Strategy'!$A$1:$B$1000,2,FALSE),0)</f>
        <v>19099.64</v>
      </c>
      <c r="G1074" s="40">
        <f t="shared" si="32"/>
        <v>-7523.2679999999991</v>
      </c>
      <c r="H1074" s="17">
        <f>VLOOKUP($A1074,級距!$A:$K,9,FALSE)</f>
        <v>5</v>
      </c>
      <c r="I1074" s="17">
        <f>VLOOKUP($A1074,級距!$A:$K,10,FALSE)</f>
        <v>5</v>
      </c>
      <c r="J1074" s="17">
        <f>VLOOKUP($A1074,級距!$A:$K,11,FALSE)</f>
        <v>2</v>
      </c>
      <c r="K1074" s="17">
        <f t="shared" si="33"/>
        <v>2</v>
      </c>
    </row>
    <row r="1075" spans="1:11" x14ac:dyDescent="0.25">
      <c r="A1075" s="32" t="s">
        <v>1047</v>
      </c>
      <c r="B1075" s="31">
        <f>_xlfn.IFNA(VLOOKUP(A1075,'Trend Strategy'!$A$1:$B$1000,2,FALSE),0)</f>
        <v>0</v>
      </c>
      <c r="C1075" s="31">
        <f>_xlfn.IFNA(VLOOKUP(A1075,'ADX Strategy'!$A$2:$B$1000,2,FALSE),0)</f>
        <v>0</v>
      </c>
      <c r="D1075" s="31">
        <f>_xlfn.IFNA(VLOOKUP(A1075,'TXFN0002 Strategy'!$A$2:$B$1000,2,FALSE),0)</f>
        <v>0</v>
      </c>
      <c r="E1075" s="66">
        <f>_xlfn.IFNA(VLOOKUP(A1075,'TripleEMA Strategy'!$A$2:$B$1000,2,FALSE),0)</f>
        <v>129028.08</v>
      </c>
      <c r="F1075" s="66">
        <f>_xlfn.IFNA(VLOOKUP(A1075,'TXFN0001 Strategy'!$A$1:$B$1000,2,FALSE),0)</f>
        <v>0</v>
      </c>
      <c r="G1075" s="40">
        <f t="shared" si="32"/>
        <v>25805.616000000002</v>
      </c>
      <c r="H1075" s="17">
        <f>VLOOKUP($A1075,級距!$A:$K,9,FALSE)</f>
        <v>5</v>
      </c>
      <c r="I1075" s="17">
        <f>VLOOKUP($A1075,級距!$A:$K,10,FALSE)</f>
        <v>4</v>
      </c>
      <c r="J1075" s="17">
        <f>VLOOKUP($A1075,級距!$A:$K,11,FALSE)</f>
        <v>2</v>
      </c>
      <c r="K1075" s="17">
        <f t="shared" si="33"/>
        <v>2</v>
      </c>
    </row>
    <row r="1076" spans="1:11" x14ac:dyDescent="0.25">
      <c r="A1076" s="32" t="s">
        <v>1048</v>
      </c>
      <c r="B1076" s="31">
        <f>_xlfn.IFNA(VLOOKUP(A1076,'Trend Strategy'!$A$1:$B$1000,2,FALSE),0)</f>
        <v>0</v>
      </c>
      <c r="C1076" s="31">
        <f>_xlfn.IFNA(VLOOKUP(A1076,'ADX Strategy'!$A$2:$B$1000,2,FALSE),0)</f>
        <v>-5995.75</v>
      </c>
      <c r="D1076" s="31">
        <f>_xlfn.IFNA(VLOOKUP(A1076,'TXFN0002 Strategy'!$A$2:$B$1000,2,FALSE),0)</f>
        <v>-19194.189999999999</v>
      </c>
      <c r="E1076" s="66">
        <f>_xlfn.IFNA(VLOOKUP(A1076,'TripleEMA Strategy'!$A$2:$B$1000,2,FALSE),0)</f>
        <v>0</v>
      </c>
      <c r="F1076" s="66">
        <f>_xlfn.IFNA(VLOOKUP(A1076,'TXFN0001 Strategy'!$A$1:$B$1000,2,FALSE),0)</f>
        <v>-1495.25</v>
      </c>
      <c r="G1076" s="40">
        <f t="shared" si="32"/>
        <v>-5337.0379999999996</v>
      </c>
      <c r="H1076" s="17">
        <f>VLOOKUP($A1076,級距!$A:$K,9,FALSE)</f>
        <v>3</v>
      </c>
      <c r="I1076" s="17">
        <f>VLOOKUP($A1076,級距!$A:$K,10,FALSE)</f>
        <v>6</v>
      </c>
      <c r="J1076" s="17">
        <f>VLOOKUP($A1076,級距!$A:$K,11,FALSE)</f>
        <v>2</v>
      </c>
      <c r="K1076" s="17">
        <f t="shared" si="33"/>
        <v>2</v>
      </c>
    </row>
    <row r="1077" spans="1:11" x14ac:dyDescent="0.25">
      <c r="A1077" s="32" t="s">
        <v>1049</v>
      </c>
      <c r="B1077" s="31">
        <f>_xlfn.IFNA(VLOOKUP(A1077,'Trend Strategy'!$A$1:$B$1000,2,FALSE),0)</f>
        <v>41699.65</v>
      </c>
      <c r="C1077" s="31">
        <f>_xlfn.IFNA(VLOOKUP(A1077,'ADX Strategy'!$A$2:$B$1000,2,FALSE),0)</f>
        <v>118349.26</v>
      </c>
      <c r="D1077" s="31">
        <f>_xlfn.IFNA(VLOOKUP(A1077,'TXFN0002 Strategy'!$A$2:$B$1000,2,FALSE),0)</f>
        <v>-78273.94</v>
      </c>
      <c r="E1077" s="66">
        <f>_xlfn.IFNA(VLOOKUP(A1077,'TripleEMA Strategy'!$A$2:$B$1000,2,FALSE),0)</f>
        <v>29440.46</v>
      </c>
      <c r="F1077" s="66">
        <f>_xlfn.IFNA(VLOOKUP(A1077,'TXFN0001 Strategy'!$A$1:$B$1000,2,FALSE),0)</f>
        <v>71043.06</v>
      </c>
      <c r="G1077" s="40">
        <f t="shared" si="32"/>
        <v>36451.697999999997</v>
      </c>
      <c r="H1077" s="17">
        <f>VLOOKUP($A1077,級距!$A:$K,9,FALSE)</f>
        <v>7</v>
      </c>
      <c r="I1077" s="17">
        <f>VLOOKUP($A1077,級距!$A:$K,10,FALSE)</f>
        <v>5</v>
      </c>
      <c r="J1077" s="17">
        <f>VLOOKUP($A1077,級距!$A:$K,11,FALSE)</f>
        <v>1</v>
      </c>
      <c r="K1077" s="17">
        <f t="shared" si="33"/>
        <v>1</v>
      </c>
    </row>
    <row r="1078" spans="1:11" x14ac:dyDescent="0.25">
      <c r="A1078" s="32" t="s">
        <v>1050</v>
      </c>
      <c r="B1078" s="31">
        <f>_xlfn.IFNA(VLOOKUP(A1078,'Trend Strategy'!$A$1:$B$1000,2,FALSE),0)</f>
        <v>63669.36</v>
      </c>
      <c r="C1078" s="31">
        <f>_xlfn.IFNA(VLOOKUP(A1078,'ADX Strategy'!$A$2:$B$1000,2,FALSE),0)</f>
        <v>-121009.45</v>
      </c>
      <c r="D1078" s="31">
        <f>_xlfn.IFNA(VLOOKUP(A1078,'TXFN0002 Strategy'!$A$2:$B$1000,2,FALSE),0)</f>
        <v>-94157.95</v>
      </c>
      <c r="E1078" s="66">
        <f>_xlfn.IFNA(VLOOKUP(A1078,'TripleEMA Strategy'!$A$2:$B$1000,2,FALSE),0)</f>
        <v>-23305.46</v>
      </c>
      <c r="F1078" s="66">
        <f>_xlfn.IFNA(VLOOKUP(A1078,'TXFN0001 Strategy'!$A$1:$B$1000,2,FALSE),0)</f>
        <v>-41165.730000000003</v>
      </c>
      <c r="G1078" s="40">
        <f t="shared" si="32"/>
        <v>-43193.845999999998</v>
      </c>
      <c r="H1078" s="17">
        <f>VLOOKUP($A1078,級距!$A:$K,9,FALSE)</f>
        <v>10</v>
      </c>
      <c r="I1078" s="17">
        <f>VLOOKUP($A1078,級距!$A:$K,10,FALSE)</f>
        <v>4</v>
      </c>
      <c r="J1078" s="17">
        <f>VLOOKUP($A1078,級距!$A:$K,11,FALSE)</f>
        <v>1</v>
      </c>
      <c r="K1078" s="17">
        <f t="shared" si="33"/>
        <v>1</v>
      </c>
    </row>
    <row r="1079" spans="1:11" x14ac:dyDescent="0.25">
      <c r="A1079" s="32" t="s">
        <v>1051</v>
      </c>
      <c r="B1079" s="31">
        <f>_xlfn.IFNA(VLOOKUP(A1079,'Trend Strategy'!$A$1:$B$1000,2,FALSE),0)</f>
        <v>18203.62</v>
      </c>
      <c r="C1079" s="31">
        <f>_xlfn.IFNA(VLOOKUP(A1079,'ADX Strategy'!$A$2:$B$1000,2,FALSE),0)</f>
        <v>-1787.47</v>
      </c>
      <c r="D1079" s="31">
        <f>_xlfn.IFNA(VLOOKUP(A1079,'TXFN0002 Strategy'!$A$2:$B$1000,2,FALSE),0)</f>
        <v>0</v>
      </c>
      <c r="E1079" s="66">
        <f>_xlfn.IFNA(VLOOKUP(A1079,'TripleEMA Strategy'!$A$2:$B$1000,2,FALSE),0)</f>
        <v>36601.300000000003</v>
      </c>
      <c r="F1079" s="66">
        <f>_xlfn.IFNA(VLOOKUP(A1079,'TXFN0001 Strategy'!$A$1:$B$1000,2,FALSE),0)</f>
        <v>90804.18</v>
      </c>
      <c r="G1079" s="40">
        <f t="shared" si="32"/>
        <v>28764.326000000001</v>
      </c>
      <c r="H1079" s="17">
        <f>VLOOKUP($A1079,級距!$A:$K,9,FALSE)</f>
        <v>8</v>
      </c>
      <c r="I1079" s="17">
        <f>VLOOKUP($A1079,級距!$A:$K,10,FALSE)</f>
        <v>6</v>
      </c>
      <c r="J1079" s="17">
        <f>VLOOKUP($A1079,級距!$A:$K,11,FALSE)</f>
        <v>1</v>
      </c>
      <c r="K1079" s="17">
        <f t="shared" si="33"/>
        <v>1</v>
      </c>
    </row>
    <row r="1080" spans="1:11" x14ac:dyDescent="0.25">
      <c r="A1080" s="32" t="s">
        <v>1052</v>
      </c>
      <c r="B1080" s="31">
        <f>_xlfn.IFNA(VLOOKUP(A1080,'Trend Strategy'!$A$1:$B$1000,2,FALSE),0)</f>
        <v>-48808.06</v>
      </c>
      <c r="C1080" s="31">
        <f>_xlfn.IFNA(VLOOKUP(A1080,'ADX Strategy'!$A$2:$B$1000,2,FALSE),0)</f>
        <v>0</v>
      </c>
      <c r="D1080" s="31">
        <f>_xlfn.IFNA(VLOOKUP(A1080,'TXFN0002 Strategy'!$A$2:$B$1000,2,FALSE),0)</f>
        <v>0</v>
      </c>
      <c r="E1080" s="66">
        <f>_xlfn.IFNA(VLOOKUP(A1080,'TripleEMA Strategy'!$A$2:$B$1000,2,FALSE),0)</f>
        <v>-12003.24</v>
      </c>
      <c r="F1080" s="66">
        <f>_xlfn.IFNA(VLOOKUP(A1080,'TXFN0001 Strategy'!$A$1:$B$1000,2,FALSE),0)</f>
        <v>0</v>
      </c>
      <c r="G1080" s="40">
        <f t="shared" si="32"/>
        <v>-12162.259999999998</v>
      </c>
      <c r="H1080" s="17">
        <f>VLOOKUP($A1080,級距!$A:$K,9,FALSE)</f>
        <v>5</v>
      </c>
      <c r="I1080" s="17">
        <f>VLOOKUP($A1080,級距!$A:$K,10,FALSE)</f>
        <v>6</v>
      </c>
      <c r="J1080" s="17">
        <f>VLOOKUP($A1080,級距!$A:$K,11,FALSE)</f>
        <v>2</v>
      </c>
      <c r="K1080" s="17">
        <f t="shared" si="33"/>
        <v>2</v>
      </c>
    </row>
    <row r="1081" spans="1:11" x14ac:dyDescent="0.25">
      <c r="A1081" s="32" t="s">
        <v>1053</v>
      </c>
      <c r="B1081" s="31">
        <f>_xlfn.IFNA(VLOOKUP(A1081,'Trend Strategy'!$A$1:$B$1000,2,FALSE),0)</f>
        <v>0</v>
      </c>
      <c r="C1081" s="31">
        <f>_xlfn.IFNA(VLOOKUP(A1081,'ADX Strategy'!$A$2:$B$1000,2,FALSE),0)</f>
        <v>73171.199999999997</v>
      </c>
      <c r="D1081" s="31">
        <f>_xlfn.IFNA(VLOOKUP(A1081,'TXFN0002 Strategy'!$A$2:$B$1000,2,FALSE),0)</f>
        <v>0</v>
      </c>
      <c r="E1081" s="66">
        <f>_xlfn.IFNA(VLOOKUP(A1081,'TripleEMA Strategy'!$A$2:$B$1000,2,FALSE),0)</f>
        <v>-37212.53</v>
      </c>
      <c r="F1081" s="66">
        <f>_xlfn.IFNA(VLOOKUP(A1081,'TXFN0001 Strategy'!$A$1:$B$1000,2,FALSE),0)</f>
        <v>0</v>
      </c>
      <c r="G1081" s="40">
        <f t="shared" si="32"/>
        <v>7191.7339999999995</v>
      </c>
      <c r="H1081" s="17">
        <f>VLOOKUP($A1081,級距!$A:$K,9,FALSE)</f>
        <v>8</v>
      </c>
      <c r="I1081" s="17">
        <f>VLOOKUP($A1081,級距!$A:$K,10,FALSE)</f>
        <v>2</v>
      </c>
      <c r="J1081" s="17">
        <f>VLOOKUP($A1081,級距!$A:$K,11,FALSE)</f>
        <v>1</v>
      </c>
      <c r="K1081" s="17">
        <f t="shared" si="33"/>
        <v>1</v>
      </c>
    </row>
    <row r="1082" spans="1:11" x14ac:dyDescent="0.25">
      <c r="A1082" s="32" t="s">
        <v>1054</v>
      </c>
      <c r="B1082" s="31">
        <f>_xlfn.IFNA(VLOOKUP(A1082,'Trend Strategy'!$A$1:$B$1000,2,FALSE),0)</f>
        <v>50943.43</v>
      </c>
      <c r="C1082" s="31">
        <f>_xlfn.IFNA(VLOOKUP(A1082,'ADX Strategy'!$A$2:$B$1000,2,FALSE),0)</f>
        <v>-19237.66</v>
      </c>
      <c r="D1082" s="31">
        <f>_xlfn.IFNA(VLOOKUP(A1082,'TXFN0002 Strategy'!$A$2:$B$1000,2,FALSE),0)</f>
        <v>0</v>
      </c>
      <c r="E1082" s="66">
        <f>_xlfn.IFNA(VLOOKUP(A1082,'TripleEMA Strategy'!$A$2:$B$1000,2,FALSE),0)</f>
        <v>52718.35</v>
      </c>
      <c r="F1082" s="66">
        <f>_xlfn.IFNA(VLOOKUP(A1082,'TXFN0001 Strategy'!$A$1:$B$1000,2,FALSE),0)</f>
        <v>0</v>
      </c>
      <c r="G1082" s="40">
        <f t="shared" si="32"/>
        <v>16884.824000000001</v>
      </c>
      <c r="H1082" s="17">
        <f>VLOOKUP($A1082,級距!$A:$K,9,FALSE)</f>
        <v>5</v>
      </c>
      <c r="I1082" s="17">
        <f>VLOOKUP($A1082,級距!$A:$K,10,FALSE)</f>
        <v>6</v>
      </c>
      <c r="J1082" s="17">
        <f>VLOOKUP($A1082,級距!$A:$K,11,FALSE)</f>
        <v>2</v>
      </c>
      <c r="K1082" s="17">
        <f t="shared" si="33"/>
        <v>2</v>
      </c>
    </row>
    <row r="1083" spans="1:11" x14ac:dyDescent="0.25">
      <c r="A1083" s="32" t="s">
        <v>1055</v>
      </c>
      <c r="B1083" s="31">
        <f>_xlfn.IFNA(VLOOKUP(A1083,'Trend Strategy'!$A$1:$B$1000,2,FALSE),0)</f>
        <v>20142.62</v>
      </c>
      <c r="C1083" s="31">
        <f>_xlfn.IFNA(VLOOKUP(A1083,'ADX Strategy'!$A$2:$B$1000,2,FALSE),0)</f>
        <v>-645.94000000000005</v>
      </c>
      <c r="D1083" s="31">
        <f>_xlfn.IFNA(VLOOKUP(A1083,'TXFN0002 Strategy'!$A$2:$B$1000,2,FALSE),0)</f>
        <v>0</v>
      </c>
      <c r="E1083" s="66">
        <f>_xlfn.IFNA(VLOOKUP(A1083,'TripleEMA Strategy'!$A$2:$B$1000,2,FALSE),0)</f>
        <v>0</v>
      </c>
      <c r="F1083" s="66">
        <f>_xlfn.IFNA(VLOOKUP(A1083,'TXFN0001 Strategy'!$A$1:$B$1000,2,FALSE),0)</f>
        <v>0</v>
      </c>
      <c r="G1083" s="40">
        <f t="shared" si="32"/>
        <v>3899.3360000000002</v>
      </c>
      <c r="H1083" s="17">
        <f>VLOOKUP($A1083,級距!$A:$K,9,FALSE)</f>
        <v>3</v>
      </c>
      <c r="I1083" s="17">
        <f>VLOOKUP($A1083,級距!$A:$K,10,FALSE)</f>
        <v>7</v>
      </c>
      <c r="J1083" s="17">
        <f>VLOOKUP($A1083,級距!$A:$K,11,FALSE)</f>
        <v>3</v>
      </c>
      <c r="K1083" s="17">
        <f t="shared" si="33"/>
        <v>3</v>
      </c>
    </row>
    <row r="1084" spans="1:11" x14ac:dyDescent="0.25">
      <c r="A1084" s="32" t="s">
        <v>1056</v>
      </c>
      <c r="B1084" s="31">
        <f>_xlfn.IFNA(VLOOKUP(A1084,'Trend Strategy'!$A$1:$B$1000,2,FALSE),0)</f>
        <v>3916.29</v>
      </c>
      <c r="C1084" s="31">
        <f>_xlfn.IFNA(VLOOKUP(A1084,'ADX Strategy'!$A$2:$B$1000,2,FALSE),0)</f>
        <v>0</v>
      </c>
      <c r="D1084" s="31">
        <f>_xlfn.IFNA(VLOOKUP(A1084,'TXFN0002 Strategy'!$A$2:$B$1000,2,FALSE),0)</f>
        <v>0</v>
      </c>
      <c r="E1084" s="66">
        <f>_xlfn.IFNA(VLOOKUP(A1084,'TripleEMA Strategy'!$A$2:$B$1000,2,FALSE),0)</f>
        <v>16678.61</v>
      </c>
      <c r="F1084" s="66">
        <f>_xlfn.IFNA(VLOOKUP(A1084,'TXFN0001 Strategy'!$A$1:$B$1000,2,FALSE),0)</f>
        <v>0</v>
      </c>
      <c r="G1084" s="40">
        <f t="shared" si="32"/>
        <v>4118.9800000000005</v>
      </c>
      <c r="H1084" s="17">
        <f>VLOOKUP($A1084,級距!$A:$K,9,FALSE)</f>
        <v>3</v>
      </c>
      <c r="I1084" s="17">
        <f>VLOOKUP($A1084,級距!$A:$K,10,FALSE)</f>
        <v>4</v>
      </c>
      <c r="J1084" s="17">
        <f>VLOOKUP($A1084,級距!$A:$K,11,FALSE)</f>
        <v>2</v>
      </c>
      <c r="K1084" s="17">
        <f t="shared" si="33"/>
        <v>2</v>
      </c>
    </row>
    <row r="1085" spans="1:11" x14ac:dyDescent="0.25">
      <c r="A1085" s="32" t="s">
        <v>1057</v>
      </c>
      <c r="B1085" s="31">
        <f>_xlfn.IFNA(VLOOKUP(A1085,'Trend Strategy'!$A$1:$B$1000,2,FALSE),0)</f>
        <v>0</v>
      </c>
      <c r="C1085" s="31">
        <f>_xlfn.IFNA(VLOOKUP(A1085,'ADX Strategy'!$A$2:$B$1000,2,FALSE),0)</f>
        <v>3825.82</v>
      </c>
      <c r="D1085" s="31">
        <f>_xlfn.IFNA(VLOOKUP(A1085,'TXFN0002 Strategy'!$A$2:$B$1000,2,FALSE),0)</f>
        <v>-1531.97</v>
      </c>
      <c r="E1085" s="66">
        <f>_xlfn.IFNA(VLOOKUP(A1085,'TripleEMA Strategy'!$A$2:$B$1000,2,FALSE),0)</f>
        <v>0</v>
      </c>
      <c r="F1085" s="66">
        <f>_xlfn.IFNA(VLOOKUP(A1085,'TXFN0001 Strategy'!$A$1:$B$1000,2,FALSE),0)</f>
        <v>55829.56</v>
      </c>
      <c r="G1085" s="40">
        <f t="shared" si="32"/>
        <v>11624.681999999999</v>
      </c>
      <c r="H1085" s="17">
        <f>VLOOKUP($A1085,級距!$A:$K,9,FALSE)</f>
        <v>7</v>
      </c>
      <c r="I1085" s="17">
        <f>VLOOKUP($A1085,級距!$A:$K,10,FALSE)</f>
        <v>7</v>
      </c>
      <c r="J1085" s="17">
        <f>VLOOKUP($A1085,級距!$A:$K,11,FALSE)</f>
        <v>4</v>
      </c>
      <c r="K1085" s="17">
        <f t="shared" si="33"/>
        <v>4</v>
      </c>
    </row>
    <row r="1086" spans="1:11" x14ac:dyDescent="0.25">
      <c r="A1086" s="32" t="s">
        <v>1058</v>
      </c>
      <c r="B1086" s="31">
        <f>_xlfn.IFNA(VLOOKUP(A1086,'Trend Strategy'!$A$1:$B$1000,2,FALSE),0)</f>
        <v>0</v>
      </c>
      <c r="C1086" s="31">
        <f>_xlfn.IFNA(VLOOKUP(A1086,'ADX Strategy'!$A$2:$B$1000,2,FALSE),0)</f>
        <v>5358.24</v>
      </c>
      <c r="D1086" s="31">
        <f>_xlfn.IFNA(VLOOKUP(A1086,'TXFN0002 Strategy'!$A$2:$B$1000,2,FALSE),0)</f>
        <v>0</v>
      </c>
      <c r="E1086" s="66">
        <f>_xlfn.IFNA(VLOOKUP(A1086,'TripleEMA Strategy'!$A$2:$B$1000,2,FALSE),0)</f>
        <v>-2443.9899999999998</v>
      </c>
      <c r="F1086" s="66">
        <f>_xlfn.IFNA(VLOOKUP(A1086,'TXFN0001 Strategy'!$A$1:$B$1000,2,FALSE),0)</f>
        <v>0</v>
      </c>
      <c r="G1086" s="40">
        <f t="shared" si="32"/>
        <v>582.85</v>
      </c>
      <c r="H1086" s="17">
        <f>VLOOKUP($A1086,級距!$A:$K,9,FALSE)</f>
        <v>1</v>
      </c>
      <c r="I1086" s="17">
        <f>VLOOKUP($A1086,級距!$A:$K,10,FALSE)</f>
        <v>1</v>
      </c>
      <c r="J1086" s="17">
        <f>VLOOKUP($A1086,級距!$A:$K,11,FALSE)</f>
        <v>2</v>
      </c>
      <c r="K1086" s="17">
        <f t="shared" si="33"/>
        <v>2</v>
      </c>
    </row>
    <row r="1087" spans="1:11" x14ac:dyDescent="0.25">
      <c r="A1087" s="32" t="s">
        <v>1059</v>
      </c>
      <c r="B1087" s="31">
        <f>_xlfn.IFNA(VLOOKUP(A1087,'Trend Strategy'!$A$1:$B$1000,2,FALSE),0)</f>
        <v>-10428.42</v>
      </c>
      <c r="C1087" s="31">
        <f>_xlfn.IFNA(VLOOKUP(A1087,'ADX Strategy'!$A$2:$B$1000,2,FALSE),0)</f>
        <v>0</v>
      </c>
      <c r="D1087" s="31">
        <f>_xlfn.IFNA(VLOOKUP(A1087,'TXFN0002 Strategy'!$A$2:$B$1000,2,FALSE),0)</f>
        <v>0</v>
      </c>
      <c r="E1087" s="66">
        <f>_xlfn.IFNA(VLOOKUP(A1087,'TripleEMA Strategy'!$A$2:$B$1000,2,FALSE),0)</f>
        <v>-12022.97</v>
      </c>
      <c r="F1087" s="66">
        <f>_xlfn.IFNA(VLOOKUP(A1087,'TXFN0001 Strategy'!$A$1:$B$1000,2,FALSE),0)</f>
        <v>0</v>
      </c>
      <c r="G1087" s="40">
        <f t="shared" si="32"/>
        <v>-4490.2780000000002</v>
      </c>
      <c r="H1087" s="17">
        <f>VLOOKUP($A1087,級距!$A:$K,9,FALSE)</f>
        <v>4</v>
      </c>
      <c r="I1087" s="17">
        <f>VLOOKUP($A1087,級距!$A:$K,10,FALSE)</f>
        <v>3</v>
      </c>
      <c r="J1087" s="17">
        <f>VLOOKUP($A1087,級距!$A:$K,11,FALSE)</f>
        <v>2</v>
      </c>
      <c r="K1087" s="17">
        <f t="shared" si="33"/>
        <v>2</v>
      </c>
    </row>
    <row r="1088" spans="1:11" x14ac:dyDescent="0.25">
      <c r="A1088" s="32" t="s">
        <v>1060</v>
      </c>
      <c r="B1088" s="31">
        <f>_xlfn.IFNA(VLOOKUP(A1088,'Trend Strategy'!$A$1:$B$1000,2,FALSE),0)</f>
        <v>-25655.87</v>
      </c>
      <c r="C1088" s="31">
        <f>_xlfn.IFNA(VLOOKUP(A1088,'ADX Strategy'!$A$2:$B$1000,2,FALSE),0)</f>
        <v>-96047.66</v>
      </c>
      <c r="D1088" s="31">
        <f>_xlfn.IFNA(VLOOKUP(A1088,'TXFN0002 Strategy'!$A$2:$B$1000,2,FALSE),0)</f>
        <v>0</v>
      </c>
      <c r="E1088" s="66">
        <f>_xlfn.IFNA(VLOOKUP(A1088,'TripleEMA Strategy'!$A$2:$B$1000,2,FALSE),0)</f>
        <v>-108250.95</v>
      </c>
      <c r="F1088" s="66">
        <f>_xlfn.IFNA(VLOOKUP(A1088,'TXFN0001 Strategy'!$A$1:$B$1000,2,FALSE),0)</f>
        <v>-42432.06</v>
      </c>
      <c r="G1088" s="40">
        <f t="shared" si="32"/>
        <v>-54477.307999999997</v>
      </c>
      <c r="H1088" s="17">
        <f>VLOOKUP($A1088,級距!$A:$K,9,FALSE)</f>
        <v>7</v>
      </c>
      <c r="I1088" s="17">
        <f>VLOOKUP($A1088,級距!$A:$K,10,FALSE)</f>
        <v>7</v>
      </c>
      <c r="J1088" s="17">
        <f>VLOOKUP($A1088,級距!$A:$K,11,FALSE)</f>
        <v>4</v>
      </c>
      <c r="K1088" s="17">
        <f t="shared" si="33"/>
        <v>4</v>
      </c>
    </row>
    <row r="1089" spans="1:11" x14ac:dyDescent="0.25">
      <c r="A1089" s="32" t="s">
        <v>1061</v>
      </c>
      <c r="B1089" s="31">
        <f>_xlfn.IFNA(VLOOKUP(A1089,'Trend Strategy'!$A$1:$B$1000,2,FALSE),0)</f>
        <v>-57626.98</v>
      </c>
      <c r="C1089" s="31">
        <f>_xlfn.IFNA(VLOOKUP(A1089,'ADX Strategy'!$A$2:$B$1000,2,FALSE),0)</f>
        <v>0</v>
      </c>
      <c r="D1089" s="31">
        <f>_xlfn.IFNA(VLOOKUP(A1089,'TXFN0002 Strategy'!$A$2:$B$1000,2,FALSE),0)</f>
        <v>-1216.8</v>
      </c>
      <c r="E1089" s="66">
        <f>_xlfn.IFNA(VLOOKUP(A1089,'TripleEMA Strategy'!$A$2:$B$1000,2,FALSE),0)</f>
        <v>51531.24</v>
      </c>
      <c r="F1089" s="66">
        <f>_xlfn.IFNA(VLOOKUP(A1089,'TXFN0001 Strategy'!$A$1:$B$1000,2,FALSE),0)</f>
        <v>0</v>
      </c>
      <c r="G1089" s="40">
        <f t="shared" si="32"/>
        <v>-1462.5080000000016</v>
      </c>
      <c r="H1089" s="17">
        <f>VLOOKUP($A1089,級距!$A:$K,9,FALSE)</f>
        <v>5</v>
      </c>
      <c r="I1089" s="17">
        <f>VLOOKUP($A1089,級距!$A:$K,10,FALSE)</f>
        <v>9</v>
      </c>
      <c r="J1089" s="17">
        <f>VLOOKUP($A1089,級距!$A:$K,11,FALSE)</f>
        <v>3</v>
      </c>
      <c r="K1089" s="17">
        <f t="shared" si="33"/>
        <v>3</v>
      </c>
    </row>
    <row r="1090" spans="1:11" x14ac:dyDescent="0.25">
      <c r="A1090" s="32" t="s">
        <v>1062</v>
      </c>
      <c r="B1090" s="31">
        <f>_xlfn.IFNA(VLOOKUP(A1090,'Trend Strategy'!$A$1:$B$1000,2,FALSE),0)</f>
        <v>19188.96</v>
      </c>
      <c r="C1090" s="31">
        <f>_xlfn.IFNA(VLOOKUP(A1090,'ADX Strategy'!$A$2:$B$1000,2,FALSE),0)</f>
        <v>0</v>
      </c>
      <c r="D1090" s="31">
        <f>_xlfn.IFNA(VLOOKUP(A1090,'TXFN0002 Strategy'!$A$2:$B$1000,2,FALSE),0)</f>
        <v>19986.68</v>
      </c>
      <c r="E1090" s="66">
        <f>_xlfn.IFNA(VLOOKUP(A1090,'TripleEMA Strategy'!$A$2:$B$1000,2,FALSE),0)</f>
        <v>0</v>
      </c>
      <c r="F1090" s="66">
        <f>_xlfn.IFNA(VLOOKUP(A1090,'TXFN0001 Strategy'!$A$1:$B$1000,2,FALSE),0)</f>
        <v>0</v>
      </c>
      <c r="G1090" s="40">
        <f t="shared" si="32"/>
        <v>7835.1279999999997</v>
      </c>
      <c r="H1090" s="17">
        <f>VLOOKUP($A1090,級距!$A:$K,9,FALSE)</f>
        <v>8</v>
      </c>
      <c r="I1090" s="17">
        <f>VLOOKUP($A1090,級距!$A:$K,10,FALSE)</f>
        <v>9</v>
      </c>
      <c r="J1090" s="17">
        <f>VLOOKUP($A1090,級距!$A:$K,11,FALSE)</f>
        <v>4</v>
      </c>
      <c r="K1090" s="17">
        <f t="shared" si="33"/>
        <v>4</v>
      </c>
    </row>
    <row r="1091" spans="1:11" x14ac:dyDescent="0.25">
      <c r="A1091" s="32" t="s">
        <v>1063</v>
      </c>
      <c r="B1091" s="31">
        <f>_xlfn.IFNA(VLOOKUP(A1091,'Trend Strategy'!$A$1:$B$1000,2,FALSE),0)</f>
        <v>0</v>
      </c>
      <c r="C1091" s="31">
        <f>_xlfn.IFNA(VLOOKUP(A1091,'ADX Strategy'!$A$2:$B$1000,2,FALSE),0)</f>
        <v>0</v>
      </c>
      <c r="D1091" s="31">
        <f>_xlfn.IFNA(VLOOKUP(A1091,'TXFN0002 Strategy'!$A$2:$B$1000,2,FALSE),0)</f>
        <v>0</v>
      </c>
      <c r="E1091" s="66">
        <f>_xlfn.IFNA(VLOOKUP(A1091,'TripleEMA Strategy'!$A$2:$B$1000,2,FALSE),0)</f>
        <v>54522.74</v>
      </c>
      <c r="F1091" s="66">
        <f>_xlfn.IFNA(VLOOKUP(A1091,'TXFN0001 Strategy'!$A$1:$B$1000,2,FALSE),0)</f>
        <v>0</v>
      </c>
      <c r="G1091" s="40">
        <f t="shared" si="32"/>
        <v>10904.547999999999</v>
      </c>
      <c r="H1091" s="17">
        <f>VLOOKUP($A1091,級距!$A:$K,9,FALSE)</f>
        <v>5</v>
      </c>
      <c r="I1091" s="17">
        <f>VLOOKUP($A1091,級距!$A:$K,10,FALSE)</f>
        <v>7</v>
      </c>
      <c r="J1091" s="17">
        <f>VLOOKUP($A1091,級距!$A:$K,11,FALSE)</f>
        <v>3</v>
      </c>
      <c r="K1091" s="17">
        <f t="shared" si="33"/>
        <v>3</v>
      </c>
    </row>
    <row r="1092" spans="1:11" x14ac:dyDescent="0.25">
      <c r="A1092" s="32" t="s">
        <v>1064</v>
      </c>
      <c r="B1092" s="31">
        <f>_xlfn.IFNA(VLOOKUP(A1092,'Trend Strategy'!$A$1:$B$1000,2,FALSE),0)</f>
        <v>-2654.94</v>
      </c>
      <c r="C1092" s="31">
        <f>_xlfn.IFNA(VLOOKUP(A1092,'ADX Strategy'!$A$2:$B$1000,2,FALSE),0)</f>
        <v>0</v>
      </c>
      <c r="D1092" s="31">
        <f>_xlfn.IFNA(VLOOKUP(A1092,'TXFN0002 Strategy'!$A$2:$B$1000,2,FALSE),0)</f>
        <v>0</v>
      </c>
      <c r="E1092" s="66">
        <f>_xlfn.IFNA(VLOOKUP(A1092,'TripleEMA Strategy'!$A$2:$B$1000,2,FALSE),0)</f>
        <v>-34821.019999999997</v>
      </c>
      <c r="F1092" s="66">
        <f>_xlfn.IFNA(VLOOKUP(A1092,'TXFN0001 Strategy'!$A$1:$B$1000,2,FALSE),0)</f>
        <v>-84843.39</v>
      </c>
      <c r="G1092" s="40">
        <f t="shared" ref="G1092:G1155" si="34">AVERAGE(B1092:F1092)</f>
        <v>-24463.870000000003</v>
      </c>
      <c r="H1092" s="17">
        <f>VLOOKUP($A1092,級距!$A:$K,9,FALSE)</f>
        <v>8</v>
      </c>
      <c r="I1092" s="17">
        <f>VLOOKUP($A1092,級距!$A:$K,10,FALSE)</f>
        <v>2</v>
      </c>
      <c r="J1092" s="17">
        <f>VLOOKUP($A1092,級距!$A:$K,11,FALSE)</f>
        <v>1</v>
      </c>
      <c r="K1092" s="17">
        <f t="shared" ref="K1092:K1155" si="35">_xlfn.IFNA(J1092,0)</f>
        <v>1</v>
      </c>
    </row>
    <row r="1093" spans="1:11" x14ac:dyDescent="0.25">
      <c r="A1093" s="32" t="s">
        <v>1065</v>
      </c>
      <c r="B1093" s="31">
        <f>_xlfn.IFNA(VLOOKUP(A1093,'Trend Strategy'!$A$1:$B$1000,2,FALSE),0)</f>
        <v>96575.4</v>
      </c>
      <c r="C1093" s="31">
        <f>_xlfn.IFNA(VLOOKUP(A1093,'ADX Strategy'!$A$2:$B$1000,2,FALSE),0)</f>
        <v>-49818.5</v>
      </c>
      <c r="D1093" s="31">
        <f>_xlfn.IFNA(VLOOKUP(A1093,'TXFN0002 Strategy'!$A$2:$B$1000,2,FALSE),0)</f>
        <v>163367.76999999999</v>
      </c>
      <c r="E1093" s="66">
        <f>_xlfn.IFNA(VLOOKUP(A1093,'TripleEMA Strategy'!$A$2:$B$1000,2,FALSE),0)</f>
        <v>92550.06</v>
      </c>
      <c r="F1093" s="66">
        <f>_xlfn.IFNA(VLOOKUP(A1093,'TXFN0001 Strategy'!$A$1:$B$1000,2,FALSE),0)</f>
        <v>0</v>
      </c>
      <c r="G1093" s="40">
        <f t="shared" si="34"/>
        <v>60534.945999999996</v>
      </c>
      <c r="H1093" s="17">
        <f>VLOOKUP($A1093,級距!$A:$K,9,FALSE)</f>
        <v>10</v>
      </c>
      <c r="I1093" s="17">
        <f>VLOOKUP($A1093,級距!$A:$K,10,FALSE)</f>
        <v>7</v>
      </c>
      <c r="J1093" s="17">
        <f>VLOOKUP($A1093,級距!$A:$K,11,FALSE)</f>
        <v>4</v>
      </c>
      <c r="K1093" s="17">
        <f t="shared" si="35"/>
        <v>4</v>
      </c>
    </row>
    <row r="1094" spans="1:11" x14ac:dyDescent="0.25">
      <c r="A1094" s="32" t="s">
        <v>1066</v>
      </c>
      <c r="B1094" s="31">
        <f>_xlfn.IFNA(VLOOKUP(A1094,'Trend Strategy'!$A$1:$B$1000,2,FALSE),0)</f>
        <v>12763.04</v>
      </c>
      <c r="C1094" s="31">
        <f>_xlfn.IFNA(VLOOKUP(A1094,'ADX Strategy'!$A$2:$B$1000,2,FALSE),0)</f>
        <v>-3640.25</v>
      </c>
      <c r="D1094" s="31">
        <f>_xlfn.IFNA(VLOOKUP(A1094,'TXFN0002 Strategy'!$A$2:$B$1000,2,FALSE),0)</f>
        <v>0</v>
      </c>
      <c r="E1094" s="66">
        <f>_xlfn.IFNA(VLOOKUP(A1094,'TripleEMA Strategy'!$A$2:$B$1000,2,FALSE),0)</f>
        <v>17372.78</v>
      </c>
      <c r="F1094" s="66">
        <f>_xlfn.IFNA(VLOOKUP(A1094,'TXFN0001 Strategy'!$A$1:$B$1000,2,FALSE),0)</f>
        <v>0</v>
      </c>
      <c r="G1094" s="40">
        <f t="shared" si="34"/>
        <v>5299.1139999999996</v>
      </c>
      <c r="H1094" s="17">
        <f>VLOOKUP($A1094,級距!$A:$K,9,FALSE)</f>
        <v>7</v>
      </c>
      <c r="I1094" s="17">
        <f>VLOOKUP($A1094,級距!$A:$K,10,FALSE)</f>
        <v>6</v>
      </c>
      <c r="J1094" s="17">
        <f>VLOOKUP($A1094,級距!$A:$K,11,FALSE)</f>
        <v>1</v>
      </c>
      <c r="K1094" s="17">
        <f t="shared" si="35"/>
        <v>1</v>
      </c>
    </row>
    <row r="1095" spans="1:11" x14ac:dyDescent="0.25">
      <c r="A1095" s="32" t="s">
        <v>1067</v>
      </c>
      <c r="B1095" s="31">
        <f>_xlfn.IFNA(VLOOKUP(A1095,'Trend Strategy'!$A$1:$B$1000,2,FALSE),0)</f>
        <v>-2436.86</v>
      </c>
      <c r="C1095" s="31">
        <f>_xlfn.IFNA(VLOOKUP(A1095,'ADX Strategy'!$A$2:$B$1000,2,FALSE),0)</f>
        <v>0</v>
      </c>
      <c r="D1095" s="31">
        <f>_xlfn.IFNA(VLOOKUP(A1095,'TXFN0002 Strategy'!$A$2:$B$1000,2,FALSE),0)</f>
        <v>0</v>
      </c>
      <c r="E1095" s="66">
        <f>_xlfn.IFNA(VLOOKUP(A1095,'TripleEMA Strategy'!$A$2:$B$1000,2,FALSE),0)</f>
        <v>33472.42</v>
      </c>
      <c r="F1095" s="66">
        <f>_xlfn.IFNA(VLOOKUP(A1095,'TXFN0001 Strategy'!$A$1:$B$1000,2,FALSE),0)</f>
        <v>0</v>
      </c>
      <c r="G1095" s="40">
        <f t="shared" si="34"/>
        <v>6207.1119999999992</v>
      </c>
      <c r="H1095" s="17">
        <f>VLOOKUP($A1095,級距!$A:$K,9,FALSE)</f>
        <v>2</v>
      </c>
      <c r="I1095" s="17">
        <f>VLOOKUP($A1095,級距!$A:$K,10,FALSE)</f>
        <v>6</v>
      </c>
      <c r="J1095" s="17">
        <f>VLOOKUP($A1095,級距!$A:$K,11,FALSE)</f>
        <v>2</v>
      </c>
      <c r="K1095" s="17">
        <f t="shared" si="35"/>
        <v>2</v>
      </c>
    </row>
    <row r="1096" spans="1:11" x14ac:dyDescent="0.25">
      <c r="A1096" s="32" t="s">
        <v>1068</v>
      </c>
      <c r="B1096" s="31">
        <f>_xlfn.IFNA(VLOOKUP(A1096,'Trend Strategy'!$A$1:$B$1000,2,FALSE),0)</f>
        <v>-60804.51</v>
      </c>
      <c r="C1096" s="31">
        <f>_xlfn.IFNA(VLOOKUP(A1096,'ADX Strategy'!$A$2:$B$1000,2,FALSE),0)</f>
        <v>0</v>
      </c>
      <c r="D1096" s="31">
        <f>_xlfn.IFNA(VLOOKUP(A1096,'TXFN0002 Strategy'!$A$2:$B$1000,2,FALSE),0)</f>
        <v>0</v>
      </c>
      <c r="E1096" s="66">
        <f>_xlfn.IFNA(VLOOKUP(A1096,'TripleEMA Strategy'!$A$2:$B$1000,2,FALSE),0)</f>
        <v>-38406.050000000003</v>
      </c>
      <c r="F1096" s="66">
        <f>_xlfn.IFNA(VLOOKUP(A1096,'TXFN0001 Strategy'!$A$1:$B$1000,2,FALSE),0)</f>
        <v>0</v>
      </c>
      <c r="G1096" s="40">
        <f t="shared" si="34"/>
        <v>-19842.112000000001</v>
      </c>
      <c r="H1096" s="17">
        <f>VLOOKUP($A1096,級距!$A:$K,9,FALSE)</f>
        <v>5</v>
      </c>
      <c r="I1096" s="17">
        <f>VLOOKUP($A1096,級距!$A:$K,10,FALSE)</f>
        <v>2</v>
      </c>
      <c r="J1096" s="17">
        <f>VLOOKUP($A1096,級距!$A:$K,11,FALSE)</f>
        <v>2</v>
      </c>
      <c r="K1096" s="17">
        <f t="shared" si="35"/>
        <v>2</v>
      </c>
    </row>
    <row r="1097" spans="1:11" x14ac:dyDescent="0.25">
      <c r="A1097" s="32" t="s">
        <v>1069</v>
      </c>
      <c r="B1097" s="31">
        <f>_xlfn.IFNA(VLOOKUP(A1097,'Trend Strategy'!$A$1:$B$1000,2,FALSE),0)</f>
        <v>0</v>
      </c>
      <c r="C1097" s="31">
        <f>_xlfn.IFNA(VLOOKUP(A1097,'ADX Strategy'!$A$2:$B$1000,2,FALSE),0)</f>
        <v>29369.62</v>
      </c>
      <c r="D1097" s="31">
        <f>_xlfn.IFNA(VLOOKUP(A1097,'TXFN0002 Strategy'!$A$2:$B$1000,2,FALSE),0)</f>
        <v>0</v>
      </c>
      <c r="E1097" s="66">
        <f>_xlfn.IFNA(VLOOKUP(A1097,'TripleEMA Strategy'!$A$2:$B$1000,2,FALSE),0)</f>
        <v>34682.35</v>
      </c>
      <c r="F1097" s="66">
        <f>_xlfn.IFNA(VLOOKUP(A1097,'TXFN0001 Strategy'!$A$1:$B$1000,2,FALSE),0)</f>
        <v>0</v>
      </c>
      <c r="G1097" s="40">
        <f t="shared" si="34"/>
        <v>12810.394</v>
      </c>
      <c r="H1097" s="17">
        <f>VLOOKUP($A1097,級距!$A:$K,9,FALSE)</f>
        <v>4</v>
      </c>
      <c r="I1097" s="17">
        <f>VLOOKUP($A1097,級距!$A:$K,10,FALSE)</f>
        <v>5</v>
      </c>
      <c r="J1097" s="17">
        <f>VLOOKUP($A1097,級距!$A:$K,11,FALSE)</f>
        <v>2</v>
      </c>
      <c r="K1097" s="17">
        <f t="shared" si="35"/>
        <v>2</v>
      </c>
    </row>
    <row r="1098" spans="1:11" x14ac:dyDescent="0.25">
      <c r="A1098" s="32" t="s">
        <v>1070</v>
      </c>
      <c r="B1098" s="31">
        <f>_xlfn.IFNA(VLOOKUP(A1098,'Trend Strategy'!$A$1:$B$1000,2,FALSE),0)</f>
        <v>34755.89</v>
      </c>
      <c r="C1098" s="31">
        <f>_xlfn.IFNA(VLOOKUP(A1098,'ADX Strategy'!$A$2:$B$1000,2,FALSE),0)</f>
        <v>-28236</v>
      </c>
      <c r="D1098" s="31">
        <f>_xlfn.IFNA(VLOOKUP(A1098,'TXFN0002 Strategy'!$A$2:$B$1000,2,FALSE),0)</f>
        <v>0</v>
      </c>
      <c r="E1098" s="66">
        <f>_xlfn.IFNA(VLOOKUP(A1098,'TripleEMA Strategy'!$A$2:$B$1000,2,FALSE),0)</f>
        <v>-103869.05</v>
      </c>
      <c r="F1098" s="66">
        <f>_xlfn.IFNA(VLOOKUP(A1098,'TXFN0001 Strategy'!$A$1:$B$1000,2,FALSE),0)</f>
        <v>-42449.15</v>
      </c>
      <c r="G1098" s="40">
        <f t="shared" si="34"/>
        <v>-27959.662</v>
      </c>
      <c r="H1098" s="17">
        <f>VLOOKUP($A1098,級距!$A:$K,9,FALSE)</f>
        <v>7</v>
      </c>
      <c r="I1098" s="17">
        <f>VLOOKUP($A1098,級距!$A:$K,10,FALSE)</f>
        <v>3</v>
      </c>
      <c r="J1098" s="17">
        <f>VLOOKUP($A1098,級距!$A:$K,11,FALSE)</f>
        <v>1</v>
      </c>
      <c r="K1098" s="17">
        <f t="shared" si="35"/>
        <v>1</v>
      </c>
    </row>
    <row r="1099" spans="1:11" x14ac:dyDescent="0.25">
      <c r="A1099" s="32" t="s">
        <v>1071</v>
      </c>
      <c r="B1099" s="31">
        <f>_xlfn.IFNA(VLOOKUP(A1099,'Trend Strategy'!$A$1:$B$1000,2,FALSE),0)</f>
        <v>0</v>
      </c>
      <c r="C1099" s="31">
        <f>_xlfn.IFNA(VLOOKUP(A1099,'ADX Strategy'!$A$2:$B$1000,2,FALSE),0)</f>
        <v>0</v>
      </c>
      <c r="D1099" s="31">
        <f>_xlfn.IFNA(VLOOKUP(A1099,'TXFN0002 Strategy'!$A$2:$B$1000,2,FALSE),0)</f>
        <v>0</v>
      </c>
      <c r="E1099" s="66">
        <f>_xlfn.IFNA(VLOOKUP(A1099,'TripleEMA Strategy'!$A$2:$B$1000,2,FALSE),0)</f>
        <v>33945.26</v>
      </c>
      <c r="F1099" s="66">
        <f>_xlfn.IFNA(VLOOKUP(A1099,'TXFN0001 Strategy'!$A$1:$B$1000,2,FALSE),0)</f>
        <v>0</v>
      </c>
      <c r="G1099" s="40">
        <f t="shared" si="34"/>
        <v>6789.0520000000006</v>
      </c>
      <c r="H1099" s="17">
        <f>VLOOKUP($A1099,級距!$A:$K,9,FALSE)</f>
        <v>5</v>
      </c>
      <c r="I1099" s="17">
        <f>VLOOKUP($A1099,級距!$A:$K,10,FALSE)</f>
        <v>7</v>
      </c>
      <c r="J1099" s="17">
        <f>VLOOKUP($A1099,級距!$A:$K,11,FALSE)</f>
        <v>3</v>
      </c>
      <c r="K1099" s="17">
        <f t="shared" si="35"/>
        <v>3</v>
      </c>
    </row>
    <row r="1100" spans="1:11" x14ac:dyDescent="0.25">
      <c r="A1100" s="32" t="s">
        <v>1072</v>
      </c>
      <c r="B1100" s="31">
        <f>_xlfn.IFNA(VLOOKUP(A1100,'Trend Strategy'!$A$1:$B$1000,2,FALSE),0)</f>
        <v>-10442.24</v>
      </c>
      <c r="C1100" s="31">
        <f>_xlfn.IFNA(VLOOKUP(A1100,'ADX Strategy'!$A$2:$B$1000,2,FALSE),0)</f>
        <v>0</v>
      </c>
      <c r="D1100" s="31">
        <f>_xlfn.IFNA(VLOOKUP(A1100,'TXFN0002 Strategy'!$A$2:$B$1000,2,FALSE),0)</f>
        <v>589.01</v>
      </c>
      <c r="E1100" s="66">
        <f>_xlfn.IFNA(VLOOKUP(A1100,'TripleEMA Strategy'!$A$2:$B$1000,2,FALSE),0)</f>
        <v>-18032.900000000001</v>
      </c>
      <c r="F1100" s="66">
        <f>_xlfn.IFNA(VLOOKUP(A1100,'TXFN0001 Strategy'!$A$1:$B$1000,2,FALSE),0)</f>
        <v>0</v>
      </c>
      <c r="G1100" s="40">
        <f t="shared" si="34"/>
        <v>-5577.2260000000006</v>
      </c>
      <c r="H1100" s="17">
        <f>VLOOKUP($A1100,級距!$A:$K,9,FALSE)</f>
        <v>1</v>
      </c>
      <c r="I1100" s="17">
        <f>VLOOKUP($A1100,級距!$A:$K,10,FALSE)</f>
        <v>2</v>
      </c>
      <c r="J1100" s="17">
        <f>VLOOKUP($A1100,級距!$A:$K,11,FALSE)</f>
        <v>2</v>
      </c>
      <c r="K1100" s="17">
        <f t="shared" si="35"/>
        <v>2</v>
      </c>
    </row>
    <row r="1101" spans="1:11" x14ac:dyDescent="0.25">
      <c r="A1101" s="32" t="s">
        <v>1073</v>
      </c>
      <c r="B1101" s="31">
        <f>_xlfn.IFNA(VLOOKUP(A1101,'Trend Strategy'!$A$1:$B$1000,2,FALSE),0)</f>
        <v>-14444.16</v>
      </c>
      <c r="C1101" s="31">
        <f>_xlfn.IFNA(VLOOKUP(A1101,'ADX Strategy'!$A$2:$B$1000,2,FALSE),0)</f>
        <v>-14417.35</v>
      </c>
      <c r="D1101" s="31">
        <f>_xlfn.IFNA(VLOOKUP(A1101,'TXFN0002 Strategy'!$A$2:$B$1000,2,FALSE),0)</f>
        <v>-5108.8599999999997</v>
      </c>
      <c r="E1101" s="66">
        <f>_xlfn.IFNA(VLOOKUP(A1101,'TripleEMA Strategy'!$A$2:$B$1000,2,FALSE),0)</f>
        <v>23981.35</v>
      </c>
      <c r="F1101" s="66">
        <f>_xlfn.IFNA(VLOOKUP(A1101,'TXFN0001 Strategy'!$A$1:$B$1000,2,FALSE),0)</f>
        <v>-48646.7</v>
      </c>
      <c r="G1101" s="40">
        <f t="shared" si="34"/>
        <v>-11727.144</v>
      </c>
      <c r="H1101" s="17">
        <f>VLOOKUP($A1101,級距!$A:$K,9,FALSE)</f>
        <v>5</v>
      </c>
      <c r="I1101" s="17">
        <f>VLOOKUP($A1101,級距!$A:$K,10,FALSE)</f>
        <v>1</v>
      </c>
      <c r="J1101" s="17">
        <f>VLOOKUP($A1101,級距!$A:$K,11,FALSE)</f>
        <v>2</v>
      </c>
      <c r="K1101" s="17">
        <f t="shared" si="35"/>
        <v>2</v>
      </c>
    </row>
    <row r="1102" spans="1:11" x14ac:dyDescent="0.25">
      <c r="A1102" s="32" t="s">
        <v>1074</v>
      </c>
      <c r="B1102" s="31">
        <f>_xlfn.IFNA(VLOOKUP(A1102,'Trend Strategy'!$A$1:$B$1000,2,FALSE),0)</f>
        <v>-45604.99</v>
      </c>
      <c r="C1102" s="31">
        <f>_xlfn.IFNA(VLOOKUP(A1102,'ADX Strategy'!$A$2:$B$1000,2,FALSE),0)</f>
        <v>0</v>
      </c>
      <c r="D1102" s="31">
        <f>_xlfn.IFNA(VLOOKUP(A1102,'TXFN0002 Strategy'!$A$2:$B$1000,2,FALSE),0)</f>
        <v>-46498.27</v>
      </c>
      <c r="E1102" s="66">
        <f>_xlfn.IFNA(VLOOKUP(A1102,'TripleEMA Strategy'!$A$2:$B$1000,2,FALSE),0)</f>
        <v>-16803.53</v>
      </c>
      <c r="F1102" s="66">
        <f>_xlfn.IFNA(VLOOKUP(A1102,'TXFN0001 Strategy'!$A$1:$B$1000,2,FALSE),0)</f>
        <v>0</v>
      </c>
      <c r="G1102" s="40">
        <f t="shared" si="34"/>
        <v>-21781.358</v>
      </c>
      <c r="H1102" s="17">
        <f>VLOOKUP($A1102,級距!$A:$K,9,FALSE)</f>
        <v>5</v>
      </c>
      <c r="I1102" s="17">
        <f>VLOOKUP($A1102,級距!$A:$K,10,FALSE)</f>
        <v>1</v>
      </c>
      <c r="J1102" s="17">
        <f>VLOOKUP($A1102,級距!$A:$K,11,FALSE)</f>
        <v>2</v>
      </c>
      <c r="K1102" s="17">
        <f t="shared" si="35"/>
        <v>2</v>
      </c>
    </row>
    <row r="1103" spans="1:11" x14ac:dyDescent="0.25">
      <c r="A1103" s="32" t="s">
        <v>1075</v>
      </c>
      <c r="B1103" s="31">
        <f>_xlfn.IFNA(VLOOKUP(A1103,'Trend Strategy'!$A$1:$B$1000,2,FALSE),0)</f>
        <v>-6918.81</v>
      </c>
      <c r="C1103" s="31">
        <f>_xlfn.IFNA(VLOOKUP(A1103,'ADX Strategy'!$A$2:$B$1000,2,FALSE),0)</f>
        <v>-1187.83</v>
      </c>
      <c r="D1103" s="31">
        <f>_xlfn.IFNA(VLOOKUP(A1103,'TXFN0002 Strategy'!$A$2:$B$1000,2,FALSE),0)</f>
        <v>0</v>
      </c>
      <c r="E1103" s="66">
        <f>_xlfn.IFNA(VLOOKUP(A1103,'TripleEMA Strategy'!$A$2:$B$1000,2,FALSE),0)</f>
        <v>-30569.47</v>
      </c>
      <c r="F1103" s="66">
        <f>_xlfn.IFNA(VLOOKUP(A1103,'TXFN0001 Strategy'!$A$1:$B$1000,2,FALSE),0)</f>
        <v>-6780.51</v>
      </c>
      <c r="G1103" s="40">
        <f t="shared" si="34"/>
        <v>-9091.3240000000005</v>
      </c>
      <c r="H1103" s="17">
        <f>VLOOKUP($A1103,級距!$A:$K,9,FALSE)</f>
        <v>8</v>
      </c>
      <c r="I1103" s="17">
        <f>VLOOKUP($A1103,級距!$A:$K,10,FALSE)</f>
        <v>8</v>
      </c>
      <c r="J1103" s="17">
        <f>VLOOKUP($A1103,級距!$A:$K,11,FALSE)</f>
        <v>4</v>
      </c>
      <c r="K1103" s="17">
        <f t="shared" si="35"/>
        <v>4</v>
      </c>
    </row>
    <row r="1104" spans="1:11" x14ac:dyDescent="0.25">
      <c r="A1104" s="32" t="s">
        <v>1076</v>
      </c>
      <c r="B1104" s="31">
        <f>_xlfn.IFNA(VLOOKUP(A1104,'Trend Strategy'!$A$1:$B$1000,2,FALSE),0)</f>
        <v>15954.02</v>
      </c>
      <c r="C1104" s="31">
        <f>_xlfn.IFNA(VLOOKUP(A1104,'ADX Strategy'!$A$2:$B$1000,2,FALSE),0)</f>
        <v>0</v>
      </c>
      <c r="D1104" s="31">
        <f>_xlfn.IFNA(VLOOKUP(A1104,'TXFN0002 Strategy'!$A$2:$B$1000,2,FALSE),0)</f>
        <v>0</v>
      </c>
      <c r="E1104" s="66">
        <f>_xlfn.IFNA(VLOOKUP(A1104,'TripleEMA Strategy'!$A$2:$B$1000,2,FALSE),0)</f>
        <v>0</v>
      </c>
      <c r="F1104" s="66">
        <f>_xlfn.IFNA(VLOOKUP(A1104,'TXFN0001 Strategy'!$A$1:$B$1000,2,FALSE),0)</f>
        <v>-8848</v>
      </c>
      <c r="G1104" s="40">
        <f t="shared" si="34"/>
        <v>1421.2040000000002</v>
      </c>
      <c r="H1104" s="17">
        <f>VLOOKUP($A1104,級距!$A:$K,9,FALSE)</f>
        <v>3</v>
      </c>
      <c r="I1104" s="17">
        <f>VLOOKUP($A1104,級距!$A:$K,10,FALSE)</f>
        <v>3</v>
      </c>
      <c r="J1104" s="17">
        <f>VLOOKUP($A1104,級距!$A:$K,11,FALSE)</f>
        <v>2</v>
      </c>
      <c r="K1104" s="17">
        <f t="shared" si="35"/>
        <v>2</v>
      </c>
    </row>
    <row r="1105" spans="1:11" x14ac:dyDescent="0.25">
      <c r="A1105" s="32" t="s">
        <v>1077</v>
      </c>
      <c r="B1105" s="31">
        <f>_xlfn.IFNA(VLOOKUP(A1105,'Trend Strategy'!$A$1:$B$1000,2,FALSE),0)</f>
        <v>-4073.34</v>
      </c>
      <c r="C1105" s="31">
        <f>_xlfn.IFNA(VLOOKUP(A1105,'ADX Strategy'!$A$2:$B$1000,2,FALSE),0)</f>
        <v>0</v>
      </c>
      <c r="D1105" s="31">
        <f>_xlfn.IFNA(VLOOKUP(A1105,'TXFN0002 Strategy'!$A$2:$B$1000,2,FALSE),0)</f>
        <v>0</v>
      </c>
      <c r="E1105" s="66">
        <f>_xlfn.IFNA(VLOOKUP(A1105,'TripleEMA Strategy'!$A$2:$B$1000,2,FALSE),0)</f>
        <v>-15657.82</v>
      </c>
      <c r="F1105" s="66">
        <f>_xlfn.IFNA(VLOOKUP(A1105,'TXFN0001 Strategy'!$A$1:$B$1000,2,FALSE),0)</f>
        <v>0</v>
      </c>
      <c r="G1105" s="40">
        <f t="shared" si="34"/>
        <v>-3946.232</v>
      </c>
      <c r="H1105" s="17">
        <f>VLOOKUP($A1105,級距!$A:$K,9,FALSE)</f>
        <v>2</v>
      </c>
      <c r="I1105" s="17">
        <f>VLOOKUP($A1105,級距!$A:$K,10,FALSE)</f>
        <v>7</v>
      </c>
      <c r="J1105" s="17">
        <f>VLOOKUP($A1105,級距!$A:$K,11,FALSE)</f>
        <v>3</v>
      </c>
      <c r="K1105" s="17">
        <f t="shared" si="35"/>
        <v>3</v>
      </c>
    </row>
    <row r="1106" spans="1:11" x14ac:dyDescent="0.25">
      <c r="A1106" s="32" t="s">
        <v>1078</v>
      </c>
      <c r="B1106" s="31">
        <f>_xlfn.IFNA(VLOOKUP(A1106,'Trend Strategy'!$A$1:$B$1000,2,FALSE),0)</f>
        <v>-121979.01</v>
      </c>
      <c r="C1106" s="31">
        <f>_xlfn.IFNA(VLOOKUP(A1106,'ADX Strategy'!$A$2:$B$1000,2,FALSE),0)</f>
        <v>-4273.87</v>
      </c>
      <c r="D1106" s="31">
        <f>_xlfn.IFNA(VLOOKUP(A1106,'TXFN0002 Strategy'!$A$2:$B$1000,2,FALSE),0)</f>
        <v>0</v>
      </c>
      <c r="E1106" s="66">
        <f>_xlfn.IFNA(VLOOKUP(A1106,'TripleEMA Strategy'!$A$2:$B$1000,2,FALSE),0)</f>
        <v>50780.4</v>
      </c>
      <c r="F1106" s="66">
        <f>_xlfn.IFNA(VLOOKUP(A1106,'TXFN0001 Strategy'!$A$1:$B$1000,2,FALSE),0)</f>
        <v>0</v>
      </c>
      <c r="G1106" s="40">
        <f t="shared" si="34"/>
        <v>-15094.495999999996</v>
      </c>
      <c r="H1106" s="17">
        <f>VLOOKUP($A1106,級距!$A:$K,9,FALSE)</f>
        <v>3</v>
      </c>
      <c r="I1106" s="17">
        <f>VLOOKUP($A1106,級距!$A:$K,10,FALSE)</f>
        <v>1</v>
      </c>
      <c r="J1106" s="17">
        <f>VLOOKUP($A1106,級距!$A:$K,11,FALSE)</f>
        <v>2</v>
      </c>
      <c r="K1106" s="17">
        <f t="shared" si="35"/>
        <v>2</v>
      </c>
    </row>
    <row r="1107" spans="1:11" x14ac:dyDescent="0.25">
      <c r="A1107" s="32" t="s">
        <v>1079</v>
      </c>
      <c r="B1107" s="31">
        <f>_xlfn.IFNA(VLOOKUP(A1107,'Trend Strategy'!$A$1:$B$1000,2,FALSE),0)</f>
        <v>0</v>
      </c>
      <c r="C1107" s="31">
        <f>_xlfn.IFNA(VLOOKUP(A1107,'ADX Strategy'!$A$2:$B$1000,2,FALSE),0)</f>
        <v>0</v>
      </c>
      <c r="D1107" s="31">
        <f>_xlfn.IFNA(VLOOKUP(A1107,'TXFN0002 Strategy'!$A$2:$B$1000,2,FALSE),0)</f>
        <v>0</v>
      </c>
      <c r="E1107" s="66">
        <f>_xlfn.IFNA(VLOOKUP(A1107,'TripleEMA Strategy'!$A$2:$B$1000,2,FALSE),0)</f>
        <v>-10240.75</v>
      </c>
      <c r="F1107" s="66">
        <f>_xlfn.IFNA(VLOOKUP(A1107,'TXFN0001 Strategy'!$A$1:$B$1000,2,FALSE),0)</f>
        <v>-19133.43</v>
      </c>
      <c r="G1107" s="40">
        <f t="shared" si="34"/>
        <v>-5874.8360000000002</v>
      </c>
      <c r="H1107" s="17">
        <f>VLOOKUP($A1107,級距!$A:$K,9,FALSE)</f>
        <v>1</v>
      </c>
      <c r="I1107" s="17">
        <f>VLOOKUP($A1107,級距!$A:$K,10,FALSE)</f>
        <v>6</v>
      </c>
      <c r="J1107" s="17">
        <f>VLOOKUP($A1107,級距!$A:$K,11,FALSE)</f>
        <v>2</v>
      </c>
      <c r="K1107" s="17">
        <f t="shared" si="35"/>
        <v>2</v>
      </c>
    </row>
    <row r="1108" spans="1:11" x14ac:dyDescent="0.25">
      <c r="A1108" s="32" t="s">
        <v>1080</v>
      </c>
      <c r="B1108" s="31">
        <f>_xlfn.IFNA(VLOOKUP(A1108,'Trend Strategy'!$A$1:$B$1000,2,FALSE),0)</f>
        <v>-15238.02</v>
      </c>
      <c r="C1108" s="31">
        <f>_xlfn.IFNA(VLOOKUP(A1108,'ADX Strategy'!$A$2:$B$1000,2,FALSE),0)</f>
        <v>-6031.03</v>
      </c>
      <c r="D1108" s="31">
        <f>_xlfn.IFNA(VLOOKUP(A1108,'TXFN0002 Strategy'!$A$2:$B$1000,2,FALSE),0)</f>
        <v>-1409.98</v>
      </c>
      <c r="E1108" s="66">
        <f>_xlfn.IFNA(VLOOKUP(A1108,'TripleEMA Strategy'!$A$2:$B$1000,2,FALSE),0)</f>
        <v>-30030.31</v>
      </c>
      <c r="F1108" s="66">
        <f>_xlfn.IFNA(VLOOKUP(A1108,'TXFN0001 Strategy'!$A$1:$B$1000,2,FALSE),0)</f>
        <v>-42439.360000000001</v>
      </c>
      <c r="G1108" s="40">
        <f t="shared" si="34"/>
        <v>-19029.739999999998</v>
      </c>
      <c r="H1108" s="17">
        <f>VLOOKUP($A1108,級距!$A:$K,9,FALSE)</f>
        <v>3</v>
      </c>
      <c r="I1108" s="17">
        <f>VLOOKUP($A1108,級距!$A:$K,10,FALSE)</f>
        <v>4</v>
      </c>
      <c r="J1108" s="17">
        <f>VLOOKUP($A1108,級距!$A:$K,11,FALSE)</f>
        <v>2</v>
      </c>
      <c r="K1108" s="17">
        <f t="shared" si="35"/>
        <v>2</v>
      </c>
    </row>
    <row r="1109" spans="1:11" x14ac:dyDescent="0.25">
      <c r="A1109" s="32" t="s">
        <v>1081</v>
      </c>
      <c r="B1109" s="31">
        <f>_xlfn.IFNA(VLOOKUP(A1109,'Trend Strategy'!$A$1:$B$1000,2,FALSE),0)</f>
        <v>0</v>
      </c>
      <c r="C1109" s="31">
        <f>_xlfn.IFNA(VLOOKUP(A1109,'ADX Strategy'!$A$2:$B$1000,2,FALSE),0)</f>
        <v>0</v>
      </c>
      <c r="D1109" s="31">
        <f>_xlfn.IFNA(VLOOKUP(A1109,'TXFN0002 Strategy'!$A$2:$B$1000,2,FALSE),0)</f>
        <v>-31179.1</v>
      </c>
      <c r="E1109" s="66">
        <f>_xlfn.IFNA(VLOOKUP(A1109,'TripleEMA Strategy'!$A$2:$B$1000,2,FALSE),0)</f>
        <v>107657.57</v>
      </c>
      <c r="F1109" s="66">
        <f>_xlfn.IFNA(VLOOKUP(A1109,'TXFN0001 Strategy'!$A$1:$B$1000,2,FALSE),0)</f>
        <v>0</v>
      </c>
      <c r="G1109" s="40">
        <f t="shared" si="34"/>
        <v>15295.694</v>
      </c>
      <c r="H1109" s="17">
        <f>VLOOKUP($A1109,級距!$A:$K,9,FALSE)</f>
        <v>5</v>
      </c>
      <c r="I1109" s="17">
        <f>VLOOKUP($A1109,級距!$A:$K,10,FALSE)</f>
        <v>8</v>
      </c>
      <c r="J1109" s="17">
        <f>VLOOKUP($A1109,級距!$A:$K,11,FALSE)</f>
        <v>3</v>
      </c>
      <c r="K1109" s="17">
        <f t="shared" si="35"/>
        <v>3</v>
      </c>
    </row>
    <row r="1110" spans="1:11" x14ac:dyDescent="0.25">
      <c r="A1110" s="32" t="s">
        <v>1082</v>
      </c>
      <c r="B1110" s="31">
        <f>_xlfn.IFNA(VLOOKUP(A1110,'Trend Strategy'!$A$1:$B$1000,2,FALSE),0)</f>
        <v>34157.93</v>
      </c>
      <c r="C1110" s="31">
        <f>_xlfn.IFNA(VLOOKUP(A1110,'ADX Strategy'!$A$2:$B$1000,2,FALSE),0)</f>
        <v>-48633.84</v>
      </c>
      <c r="D1110" s="31">
        <f>_xlfn.IFNA(VLOOKUP(A1110,'TXFN0002 Strategy'!$A$2:$B$1000,2,FALSE),0)</f>
        <v>0</v>
      </c>
      <c r="E1110" s="66">
        <f>_xlfn.IFNA(VLOOKUP(A1110,'TripleEMA Strategy'!$A$2:$B$1000,2,FALSE),0)</f>
        <v>-22836.36</v>
      </c>
      <c r="F1110" s="66">
        <f>_xlfn.IFNA(VLOOKUP(A1110,'TXFN0001 Strategy'!$A$1:$B$1000,2,FALSE),0)</f>
        <v>-44897.73</v>
      </c>
      <c r="G1110" s="40">
        <f t="shared" si="34"/>
        <v>-16442</v>
      </c>
      <c r="H1110" s="17">
        <f>VLOOKUP($A1110,級距!$A:$K,9,FALSE)</f>
        <v>5</v>
      </c>
      <c r="I1110" s="17">
        <f>VLOOKUP($A1110,級距!$A:$K,10,FALSE)</f>
        <v>1</v>
      </c>
      <c r="J1110" s="17">
        <f>VLOOKUP($A1110,級距!$A:$K,11,FALSE)</f>
        <v>2</v>
      </c>
      <c r="K1110" s="17">
        <f t="shared" si="35"/>
        <v>2</v>
      </c>
    </row>
    <row r="1111" spans="1:11" x14ac:dyDescent="0.25">
      <c r="A1111" s="32" t="s">
        <v>1083</v>
      </c>
      <c r="B1111" s="31">
        <f>_xlfn.IFNA(VLOOKUP(A1111,'Trend Strategy'!$A$1:$B$1000,2,FALSE),0)</f>
        <v>0</v>
      </c>
      <c r="C1111" s="31">
        <f>_xlfn.IFNA(VLOOKUP(A1111,'ADX Strategy'!$A$2:$B$1000,2,FALSE),0)</f>
        <v>-39044.78</v>
      </c>
      <c r="D1111" s="31">
        <f>_xlfn.IFNA(VLOOKUP(A1111,'TXFN0002 Strategy'!$A$2:$B$1000,2,FALSE),0)</f>
        <v>-24920.09</v>
      </c>
      <c r="E1111" s="66">
        <f>_xlfn.IFNA(VLOOKUP(A1111,'TripleEMA Strategy'!$A$2:$B$1000,2,FALSE),0)</f>
        <v>-7849.1</v>
      </c>
      <c r="F1111" s="66">
        <f>_xlfn.IFNA(VLOOKUP(A1111,'TXFN0001 Strategy'!$A$1:$B$1000,2,FALSE),0)</f>
        <v>0</v>
      </c>
      <c r="G1111" s="40">
        <f t="shared" si="34"/>
        <v>-14362.794</v>
      </c>
      <c r="H1111" s="17">
        <f>VLOOKUP($A1111,級距!$A:$K,9,FALSE)</f>
        <v>4</v>
      </c>
      <c r="I1111" s="17">
        <f>VLOOKUP($A1111,級距!$A:$K,10,FALSE)</f>
        <v>3</v>
      </c>
      <c r="J1111" s="17">
        <f>VLOOKUP($A1111,級距!$A:$K,11,FALSE)</f>
        <v>2</v>
      </c>
      <c r="K1111" s="17">
        <f t="shared" si="35"/>
        <v>2</v>
      </c>
    </row>
    <row r="1112" spans="1:11" x14ac:dyDescent="0.25">
      <c r="A1112" s="32" t="s">
        <v>1084</v>
      </c>
      <c r="B1112" s="31">
        <f>_xlfn.IFNA(VLOOKUP(A1112,'Trend Strategy'!$A$1:$B$1000,2,FALSE),0)</f>
        <v>-1649.06</v>
      </c>
      <c r="C1112" s="31">
        <f>_xlfn.IFNA(VLOOKUP(A1112,'ADX Strategy'!$A$2:$B$1000,2,FALSE),0)</f>
        <v>0</v>
      </c>
      <c r="D1112" s="31">
        <f>_xlfn.IFNA(VLOOKUP(A1112,'TXFN0002 Strategy'!$A$2:$B$1000,2,FALSE),0)</f>
        <v>0</v>
      </c>
      <c r="E1112" s="66">
        <f>_xlfn.IFNA(VLOOKUP(A1112,'TripleEMA Strategy'!$A$2:$B$1000,2,FALSE),0)</f>
        <v>-30638.02</v>
      </c>
      <c r="F1112" s="66">
        <f>_xlfn.IFNA(VLOOKUP(A1112,'TXFN0001 Strategy'!$A$1:$B$1000,2,FALSE),0)</f>
        <v>0</v>
      </c>
      <c r="G1112" s="40">
        <f t="shared" si="34"/>
        <v>-6457.4160000000002</v>
      </c>
      <c r="H1112" s="17">
        <f>VLOOKUP($A1112,級距!$A:$K,9,FALSE)</f>
        <v>2</v>
      </c>
      <c r="I1112" s="17">
        <f>VLOOKUP($A1112,級距!$A:$K,10,FALSE)</f>
        <v>4</v>
      </c>
      <c r="J1112" s="17">
        <f>VLOOKUP($A1112,級距!$A:$K,11,FALSE)</f>
        <v>2</v>
      </c>
      <c r="K1112" s="17">
        <f t="shared" si="35"/>
        <v>2</v>
      </c>
    </row>
    <row r="1113" spans="1:11" x14ac:dyDescent="0.25">
      <c r="A1113" s="32" t="s">
        <v>1085</v>
      </c>
      <c r="B1113" s="31">
        <f>_xlfn.IFNA(VLOOKUP(A1113,'Trend Strategy'!$A$1:$B$1000,2,FALSE),0)</f>
        <v>-20863.84</v>
      </c>
      <c r="C1113" s="31">
        <f>_xlfn.IFNA(VLOOKUP(A1113,'ADX Strategy'!$A$2:$B$1000,2,FALSE),0)</f>
        <v>14296.46</v>
      </c>
      <c r="D1113" s="31">
        <f>_xlfn.IFNA(VLOOKUP(A1113,'TXFN0002 Strategy'!$A$2:$B$1000,2,FALSE),0)</f>
        <v>0</v>
      </c>
      <c r="E1113" s="66">
        <f>_xlfn.IFNA(VLOOKUP(A1113,'TripleEMA Strategy'!$A$2:$B$1000,2,FALSE),0)</f>
        <v>-12647.95</v>
      </c>
      <c r="F1113" s="66">
        <f>_xlfn.IFNA(VLOOKUP(A1113,'TXFN0001 Strategy'!$A$1:$B$1000,2,FALSE),0)</f>
        <v>16258.53</v>
      </c>
      <c r="G1113" s="40">
        <f t="shared" si="34"/>
        <v>-591.36000000000024</v>
      </c>
      <c r="H1113" s="17">
        <f>VLOOKUP($A1113,級距!$A:$K,9,FALSE)</f>
        <v>3</v>
      </c>
      <c r="I1113" s="17">
        <f>VLOOKUP($A1113,級距!$A:$K,10,FALSE)</f>
        <v>4</v>
      </c>
      <c r="J1113" s="17">
        <f>VLOOKUP($A1113,級距!$A:$K,11,FALSE)</f>
        <v>2</v>
      </c>
      <c r="K1113" s="17">
        <f t="shared" si="35"/>
        <v>2</v>
      </c>
    </row>
    <row r="1114" spans="1:11" x14ac:dyDescent="0.25">
      <c r="A1114" s="32" t="s">
        <v>1086</v>
      </c>
      <c r="B1114" s="31">
        <f>_xlfn.IFNA(VLOOKUP(A1114,'Trend Strategy'!$A$1:$B$1000,2,FALSE),0)</f>
        <v>-78529.22</v>
      </c>
      <c r="C1114" s="31">
        <f>_xlfn.IFNA(VLOOKUP(A1114,'ADX Strategy'!$A$2:$B$1000,2,FALSE),0)</f>
        <v>-25243.27</v>
      </c>
      <c r="D1114" s="31">
        <f>_xlfn.IFNA(VLOOKUP(A1114,'TXFN0002 Strategy'!$A$2:$B$1000,2,FALSE),0)</f>
        <v>-21925.56</v>
      </c>
      <c r="E1114" s="66">
        <f>_xlfn.IFNA(VLOOKUP(A1114,'TripleEMA Strategy'!$A$2:$B$1000,2,FALSE),0)</f>
        <v>-48092.74</v>
      </c>
      <c r="F1114" s="66">
        <f>_xlfn.IFNA(VLOOKUP(A1114,'TXFN0001 Strategy'!$A$1:$B$1000,2,FALSE),0)</f>
        <v>0</v>
      </c>
      <c r="G1114" s="40">
        <f t="shared" si="34"/>
        <v>-34758.158000000003</v>
      </c>
      <c r="H1114" s="17">
        <f>VLOOKUP($A1114,級距!$A:$K,9,FALSE)</f>
        <v>5</v>
      </c>
      <c r="I1114" s="17">
        <f>VLOOKUP($A1114,級距!$A:$K,10,FALSE)</f>
        <v>6</v>
      </c>
      <c r="J1114" s="17">
        <f>VLOOKUP($A1114,級距!$A:$K,11,FALSE)</f>
        <v>2</v>
      </c>
      <c r="K1114" s="17">
        <f t="shared" si="35"/>
        <v>2</v>
      </c>
    </row>
    <row r="1115" spans="1:11" x14ac:dyDescent="0.25">
      <c r="A1115" s="32" t="s">
        <v>1087</v>
      </c>
      <c r="B1115" s="31">
        <f>_xlfn.IFNA(VLOOKUP(A1115,'Trend Strategy'!$A$1:$B$1000,2,FALSE),0)</f>
        <v>0</v>
      </c>
      <c r="C1115" s="31">
        <f>_xlfn.IFNA(VLOOKUP(A1115,'ADX Strategy'!$A$2:$B$1000,2,FALSE),0)</f>
        <v>0</v>
      </c>
      <c r="D1115" s="31">
        <f>_xlfn.IFNA(VLOOKUP(A1115,'TXFN0002 Strategy'!$A$2:$B$1000,2,FALSE),0)</f>
        <v>0</v>
      </c>
      <c r="E1115" s="66">
        <f>_xlfn.IFNA(VLOOKUP(A1115,'TripleEMA Strategy'!$A$2:$B$1000,2,FALSE),0)</f>
        <v>-20421.669999999998</v>
      </c>
      <c r="F1115" s="66">
        <f>_xlfn.IFNA(VLOOKUP(A1115,'TXFN0001 Strategy'!$A$1:$B$1000,2,FALSE),0)</f>
        <v>0</v>
      </c>
      <c r="G1115" s="40">
        <f t="shared" si="34"/>
        <v>-4084.3339999999998</v>
      </c>
      <c r="H1115" s="17">
        <f>VLOOKUP($A1115,級距!$A:$K,9,FALSE)</f>
        <v>2</v>
      </c>
      <c r="I1115" s="17">
        <f>VLOOKUP($A1115,級距!$A:$K,10,FALSE)</f>
        <v>5</v>
      </c>
      <c r="J1115" s="17">
        <f>VLOOKUP($A1115,級距!$A:$K,11,FALSE)</f>
        <v>2</v>
      </c>
      <c r="K1115" s="17">
        <f t="shared" si="35"/>
        <v>2</v>
      </c>
    </row>
    <row r="1116" spans="1:11" x14ac:dyDescent="0.25">
      <c r="A1116" s="32" t="s">
        <v>1088</v>
      </c>
      <c r="B1116" s="31">
        <f>_xlfn.IFNA(VLOOKUP(A1116,'Trend Strategy'!$A$1:$B$1000,2,FALSE),0)</f>
        <v>-43972.54</v>
      </c>
      <c r="C1116" s="31">
        <f>_xlfn.IFNA(VLOOKUP(A1116,'ADX Strategy'!$A$2:$B$1000,2,FALSE),0)</f>
        <v>-596.47</v>
      </c>
      <c r="D1116" s="31">
        <f>_xlfn.IFNA(VLOOKUP(A1116,'TXFN0002 Strategy'!$A$2:$B$1000,2,FALSE),0)</f>
        <v>44410.87</v>
      </c>
      <c r="E1116" s="66">
        <f>_xlfn.IFNA(VLOOKUP(A1116,'TripleEMA Strategy'!$A$2:$B$1000,2,FALSE),0)</f>
        <v>1804.9</v>
      </c>
      <c r="F1116" s="66">
        <f>_xlfn.IFNA(VLOOKUP(A1116,'TXFN0001 Strategy'!$A$1:$B$1000,2,FALSE),0)</f>
        <v>0</v>
      </c>
      <c r="G1116" s="40">
        <f t="shared" si="34"/>
        <v>329.35200000000015</v>
      </c>
      <c r="H1116" s="17">
        <f>VLOOKUP($A1116,級距!$A:$K,9,FALSE)</f>
        <v>6</v>
      </c>
      <c r="I1116" s="17">
        <f>VLOOKUP($A1116,級距!$A:$K,10,FALSE)</f>
        <v>6</v>
      </c>
      <c r="J1116" s="17">
        <f>VLOOKUP($A1116,級距!$A:$K,11,FALSE)</f>
        <v>1</v>
      </c>
      <c r="K1116" s="17">
        <f t="shared" si="35"/>
        <v>1</v>
      </c>
    </row>
    <row r="1117" spans="1:11" x14ac:dyDescent="0.25">
      <c r="A1117" s="32" t="s">
        <v>1089</v>
      </c>
      <c r="B1117" s="31">
        <f>_xlfn.IFNA(VLOOKUP(A1117,'Trend Strategy'!$A$1:$B$1000,2,FALSE),0)</f>
        <v>34191.72</v>
      </c>
      <c r="C1117" s="31">
        <f>_xlfn.IFNA(VLOOKUP(A1117,'ADX Strategy'!$A$2:$B$1000,2,FALSE),0)</f>
        <v>-24608.93</v>
      </c>
      <c r="D1117" s="31">
        <f>_xlfn.IFNA(VLOOKUP(A1117,'TXFN0002 Strategy'!$A$2:$B$1000,2,FALSE),0)</f>
        <v>-30300.07</v>
      </c>
      <c r="E1117" s="66">
        <f>_xlfn.IFNA(VLOOKUP(A1117,'TripleEMA Strategy'!$A$2:$B$1000,2,FALSE),0)</f>
        <v>20993.52</v>
      </c>
      <c r="F1117" s="66">
        <f>_xlfn.IFNA(VLOOKUP(A1117,'TXFN0001 Strategy'!$A$1:$B$1000,2,FALSE),0)</f>
        <v>0</v>
      </c>
      <c r="G1117" s="40">
        <f t="shared" si="34"/>
        <v>55.248000000000317</v>
      </c>
      <c r="H1117" s="17">
        <f>VLOOKUP($A1117,級距!$A:$K,9,FALSE)</f>
        <v>7</v>
      </c>
      <c r="I1117" s="17">
        <f>VLOOKUP($A1117,級距!$A:$K,10,FALSE)</f>
        <v>3</v>
      </c>
      <c r="J1117" s="17">
        <f>VLOOKUP($A1117,級距!$A:$K,11,FALSE)</f>
        <v>1</v>
      </c>
      <c r="K1117" s="17">
        <f t="shared" si="35"/>
        <v>1</v>
      </c>
    </row>
    <row r="1118" spans="1:11" x14ac:dyDescent="0.25">
      <c r="A1118" s="32" t="s">
        <v>1090</v>
      </c>
      <c r="B1118" s="31">
        <f>_xlfn.IFNA(VLOOKUP(A1118,'Trend Strategy'!$A$1:$B$1000,2,FALSE),0)</f>
        <v>-16802.98</v>
      </c>
      <c r="C1118" s="31">
        <f>_xlfn.IFNA(VLOOKUP(A1118,'ADX Strategy'!$A$2:$B$1000,2,FALSE),0)</f>
        <v>0</v>
      </c>
      <c r="D1118" s="31">
        <f>_xlfn.IFNA(VLOOKUP(A1118,'TXFN0002 Strategy'!$A$2:$B$1000,2,FALSE),0)</f>
        <v>-83696.759999999995</v>
      </c>
      <c r="E1118" s="66">
        <f>_xlfn.IFNA(VLOOKUP(A1118,'TripleEMA Strategy'!$A$2:$B$1000,2,FALSE),0)</f>
        <v>-3600.29</v>
      </c>
      <c r="F1118" s="66">
        <f>_xlfn.IFNA(VLOOKUP(A1118,'TXFN0001 Strategy'!$A$1:$B$1000,2,FALSE),0)</f>
        <v>0</v>
      </c>
      <c r="G1118" s="40">
        <f t="shared" si="34"/>
        <v>-20820.005999999998</v>
      </c>
      <c r="H1118" s="17">
        <f>VLOOKUP($A1118,級距!$A:$K,9,FALSE)</f>
        <v>8</v>
      </c>
      <c r="I1118" s="17">
        <f>VLOOKUP($A1118,級距!$A:$K,10,FALSE)</f>
        <v>2</v>
      </c>
      <c r="J1118" s="17">
        <f>VLOOKUP($A1118,級距!$A:$K,11,FALSE)</f>
        <v>1</v>
      </c>
      <c r="K1118" s="17">
        <f t="shared" si="35"/>
        <v>1</v>
      </c>
    </row>
    <row r="1119" spans="1:11" x14ac:dyDescent="0.25">
      <c r="A1119" s="32" t="s">
        <v>1091</v>
      </c>
      <c r="B1119" s="31">
        <f>_xlfn.IFNA(VLOOKUP(A1119,'Trend Strategy'!$A$1:$B$1000,2,FALSE),0)</f>
        <v>315541.78000000003</v>
      </c>
      <c r="C1119" s="31">
        <f>_xlfn.IFNA(VLOOKUP(A1119,'ADX Strategy'!$A$2:$B$1000,2,FALSE),0)</f>
        <v>124561.19</v>
      </c>
      <c r="D1119" s="31">
        <f>_xlfn.IFNA(VLOOKUP(A1119,'TXFN0002 Strategy'!$A$2:$B$1000,2,FALSE),0)</f>
        <v>85272.09</v>
      </c>
      <c r="E1119" s="66">
        <f>_xlfn.IFNA(VLOOKUP(A1119,'TripleEMA Strategy'!$A$2:$B$1000,2,FALSE),0)</f>
        <v>478148.09</v>
      </c>
      <c r="F1119" s="66">
        <f>_xlfn.IFNA(VLOOKUP(A1119,'TXFN0001 Strategy'!$A$1:$B$1000,2,FALSE),0)</f>
        <v>119284.86</v>
      </c>
      <c r="G1119" s="40">
        <f t="shared" si="34"/>
        <v>224561.60200000004</v>
      </c>
      <c r="H1119" s="17">
        <f>VLOOKUP($A1119,級距!$A:$K,9,FALSE)</f>
        <v>10</v>
      </c>
      <c r="I1119" s="17">
        <f>VLOOKUP($A1119,級距!$A:$K,10,FALSE)</f>
        <v>9</v>
      </c>
      <c r="J1119" s="17">
        <f>VLOOKUP($A1119,級距!$A:$K,11,FALSE)</f>
        <v>4</v>
      </c>
      <c r="K1119" s="17">
        <f t="shared" si="35"/>
        <v>4</v>
      </c>
    </row>
    <row r="1120" spans="1:11" x14ac:dyDescent="0.25">
      <c r="A1120" s="32" t="s">
        <v>1092</v>
      </c>
      <c r="B1120" s="31">
        <f>_xlfn.IFNA(VLOOKUP(A1120,'Trend Strategy'!$A$1:$B$1000,2,FALSE),0)</f>
        <v>-94360.88</v>
      </c>
      <c r="C1120" s="31">
        <f>_xlfn.IFNA(VLOOKUP(A1120,'ADX Strategy'!$A$2:$B$1000,2,FALSE),0)</f>
        <v>0</v>
      </c>
      <c r="D1120" s="31">
        <f>_xlfn.IFNA(VLOOKUP(A1120,'TXFN0002 Strategy'!$A$2:$B$1000,2,FALSE),0)</f>
        <v>-6291.86</v>
      </c>
      <c r="E1120" s="66">
        <f>_xlfn.IFNA(VLOOKUP(A1120,'TripleEMA Strategy'!$A$2:$B$1000,2,FALSE),0)</f>
        <v>-104388.77</v>
      </c>
      <c r="F1120" s="66">
        <f>_xlfn.IFNA(VLOOKUP(A1120,'TXFN0001 Strategy'!$A$1:$B$1000,2,FALSE),0)</f>
        <v>8027.84</v>
      </c>
      <c r="G1120" s="40">
        <f t="shared" si="34"/>
        <v>-39402.734000000004</v>
      </c>
      <c r="H1120" s="17">
        <f>VLOOKUP($A1120,級距!$A:$K,9,FALSE)</f>
        <v>9</v>
      </c>
      <c r="I1120" s="17">
        <f>VLOOKUP($A1120,級距!$A:$K,10,FALSE)</f>
        <v>3</v>
      </c>
      <c r="J1120" s="17">
        <f>VLOOKUP($A1120,級距!$A:$K,11,FALSE)</f>
        <v>1</v>
      </c>
      <c r="K1120" s="17">
        <f t="shared" si="35"/>
        <v>1</v>
      </c>
    </row>
    <row r="1121" spans="1:11" x14ac:dyDescent="0.25">
      <c r="A1121" s="32" t="s">
        <v>1093</v>
      </c>
      <c r="B1121" s="31">
        <f>_xlfn.IFNA(VLOOKUP(A1121,'Trend Strategy'!$A$1:$B$1000,2,FALSE),0)</f>
        <v>55970.14</v>
      </c>
      <c r="C1121" s="31">
        <f>_xlfn.IFNA(VLOOKUP(A1121,'ADX Strategy'!$A$2:$B$1000,2,FALSE),0)</f>
        <v>54165.2</v>
      </c>
      <c r="D1121" s="31">
        <f>_xlfn.IFNA(VLOOKUP(A1121,'TXFN0002 Strategy'!$A$2:$B$1000,2,FALSE),0)</f>
        <v>102291</v>
      </c>
      <c r="E1121" s="66">
        <f>_xlfn.IFNA(VLOOKUP(A1121,'TripleEMA Strategy'!$A$2:$B$1000,2,FALSE),0)</f>
        <v>0</v>
      </c>
      <c r="F1121" s="66">
        <f>_xlfn.IFNA(VLOOKUP(A1121,'TXFN0001 Strategy'!$A$1:$B$1000,2,FALSE),0)</f>
        <v>145852.35999999999</v>
      </c>
      <c r="G1121" s="40">
        <f t="shared" si="34"/>
        <v>71655.739999999991</v>
      </c>
      <c r="H1121" s="17">
        <f>VLOOKUP($A1121,級距!$A:$K,9,FALSE)</f>
        <v>10</v>
      </c>
      <c r="I1121" s="17">
        <f>VLOOKUP($A1121,級距!$A:$K,10,FALSE)</f>
        <v>9</v>
      </c>
      <c r="J1121" s="17">
        <f>VLOOKUP($A1121,級距!$A:$K,11,FALSE)</f>
        <v>4</v>
      </c>
      <c r="K1121" s="17">
        <f t="shared" si="35"/>
        <v>4</v>
      </c>
    </row>
    <row r="1122" spans="1:11" x14ac:dyDescent="0.25">
      <c r="A1122" s="32" t="s">
        <v>1094</v>
      </c>
      <c r="B1122" s="31">
        <f>_xlfn.IFNA(VLOOKUP(A1122,'Trend Strategy'!$A$1:$B$1000,2,FALSE),0)</f>
        <v>74440.509999999995</v>
      </c>
      <c r="C1122" s="31">
        <f>_xlfn.IFNA(VLOOKUP(A1122,'ADX Strategy'!$A$2:$B$1000,2,FALSE),0)</f>
        <v>274117.46000000002</v>
      </c>
      <c r="D1122" s="31">
        <f>_xlfn.IFNA(VLOOKUP(A1122,'TXFN0002 Strategy'!$A$2:$B$1000,2,FALSE),0)</f>
        <v>69627.289999999994</v>
      </c>
      <c r="E1122" s="66">
        <f>_xlfn.IFNA(VLOOKUP(A1122,'TripleEMA Strategy'!$A$2:$B$1000,2,FALSE),0)</f>
        <v>82679.87</v>
      </c>
      <c r="F1122" s="66">
        <f>_xlfn.IFNA(VLOOKUP(A1122,'TXFN0001 Strategy'!$A$1:$B$1000,2,FALSE),0)</f>
        <v>0</v>
      </c>
      <c r="G1122" s="40">
        <f t="shared" si="34"/>
        <v>100173.026</v>
      </c>
      <c r="H1122" s="17">
        <f>VLOOKUP($A1122,級距!$A:$K,9,FALSE)</f>
        <v>10</v>
      </c>
      <c r="I1122" s="17">
        <f>VLOOKUP($A1122,級距!$A:$K,10,FALSE)</f>
        <v>7</v>
      </c>
      <c r="J1122" s="17">
        <f>VLOOKUP($A1122,級距!$A:$K,11,FALSE)</f>
        <v>4</v>
      </c>
      <c r="K1122" s="17">
        <f t="shared" si="35"/>
        <v>4</v>
      </c>
    </row>
    <row r="1123" spans="1:11" x14ac:dyDescent="0.25">
      <c r="A1123" s="32" t="s">
        <v>1095</v>
      </c>
      <c r="B1123" s="31">
        <f>_xlfn.IFNA(VLOOKUP(A1123,'Trend Strategy'!$A$1:$B$1000,2,FALSE),0)</f>
        <v>51097.51</v>
      </c>
      <c r="C1123" s="31">
        <f>_xlfn.IFNA(VLOOKUP(A1123,'ADX Strategy'!$A$2:$B$1000,2,FALSE),0)</f>
        <v>-10755.14</v>
      </c>
      <c r="D1123" s="31">
        <f>_xlfn.IFNA(VLOOKUP(A1123,'TXFN0002 Strategy'!$A$2:$B$1000,2,FALSE),0)</f>
        <v>0</v>
      </c>
      <c r="E1123" s="66">
        <f>_xlfn.IFNA(VLOOKUP(A1123,'TripleEMA Strategy'!$A$2:$B$1000,2,FALSE),0)</f>
        <v>-119523.87</v>
      </c>
      <c r="F1123" s="66">
        <f>_xlfn.IFNA(VLOOKUP(A1123,'TXFN0001 Strategy'!$A$1:$B$1000,2,FALSE),0)</f>
        <v>0</v>
      </c>
      <c r="G1123" s="40">
        <f t="shared" si="34"/>
        <v>-15836.3</v>
      </c>
      <c r="H1123" s="17">
        <f>VLOOKUP($A1123,級距!$A:$K,9,FALSE)</f>
        <v>8</v>
      </c>
      <c r="I1123" s="17">
        <f>VLOOKUP($A1123,級距!$A:$K,10,FALSE)</f>
        <v>6</v>
      </c>
      <c r="J1123" s="17">
        <f>VLOOKUP($A1123,級距!$A:$K,11,FALSE)</f>
        <v>1</v>
      </c>
      <c r="K1123" s="17">
        <f t="shared" si="35"/>
        <v>1</v>
      </c>
    </row>
    <row r="1124" spans="1:11" x14ac:dyDescent="0.25">
      <c r="A1124" s="32" t="s">
        <v>1096</v>
      </c>
      <c r="B1124" s="31">
        <f>_xlfn.IFNA(VLOOKUP(A1124,'Trend Strategy'!$A$1:$B$1000,2,FALSE),0)</f>
        <v>-15162.18</v>
      </c>
      <c r="C1124" s="31">
        <f>_xlfn.IFNA(VLOOKUP(A1124,'ADX Strategy'!$A$2:$B$1000,2,FALSE),0)</f>
        <v>0</v>
      </c>
      <c r="D1124" s="31">
        <f>_xlfn.IFNA(VLOOKUP(A1124,'TXFN0002 Strategy'!$A$2:$B$1000,2,FALSE),0)</f>
        <v>0</v>
      </c>
      <c r="E1124" s="66">
        <f>_xlfn.IFNA(VLOOKUP(A1124,'TripleEMA Strategy'!$A$2:$B$1000,2,FALSE),0)</f>
        <v>-1168.82</v>
      </c>
      <c r="F1124" s="66">
        <f>_xlfn.IFNA(VLOOKUP(A1124,'TXFN0001 Strategy'!$A$1:$B$1000,2,FALSE),0)</f>
        <v>0</v>
      </c>
      <c r="G1124" s="40">
        <f t="shared" si="34"/>
        <v>-3266.2</v>
      </c>
      <c r="H1124" s="17">
        <f>VLOOKUP($A1124,級距!$A:$K,9,FALSE)</f>
        <v>3</v>
      </c>
      <c r="I1124" s="17">
        <f>VLOOKUP($A1124,級距!$A:$K,10,FALSE)</f>
        <v>1</v>
      </c>
      <c r="J1124" s="17">
        <f>VLOOKUP($A1124,級距!$A:$K,11,FALSE)</f>
        <v>2</v>
      </c>
      <c r="K1124" s="17">
        <f t="shared" si="35"/>
        <v>2</v>
      </c>
    </row>
    <row r="1125" spans="1:11" x14ac:dyDescent="0.25">
      <c r="A1125" s="32" t="s">
        <v>1097</v>
      </c>
      <c r="B1125" s="31">
        <f>_xlfn.IFNA(VLOOKUP(A1125,'Trend Strategy'!$A$1:$B$1000,2,FALSE),0)</f>
        <v>15274.21</v>
      </c>
      <c r="C1125" s="31">
        <f>_xlfn.IFNA(VLOOKUP(A1125,'ADX Strategy'!$A$2:$B$1000,2,FALSE),0)</f>
        <v>0</v>
      </c>
      <c r="D1125" s="31">
        <f>_xlfn.IFNA(VLOOKUP(A1125,'TXFN0002 Strategy'!$A$2:$B$1000,2,FALSE),0)</f>
        <v>0</v>
      </c>
      <c r="E1125" s="66">
        <f>_xlfn.IFNA(VLOOKUP(A1125,'TripleEMA Strategy'!$A$2:$B$1000,2,FALSE),0)</f>
        <v>2424.98</v>
      </c>
      <c r="F1125" s="66">
        <f>_xlfn.IFNA(VLOOKUP(A1125,'TXFN0001 Strategy'!$A$1:$B$1000,2,FALSE),0)</f>
        <v>0</v>
      </c>
      <c r="G1125" s="40">
        <f t="shared" si="34"/>
        <v>3539.8379999999997</v>
      </c>
      <c r="H1125" s="17">
        <f>VLOOKUP($A1125,級距!$A:$K,9,FALSE)</f>
        <v>5</v>
      </c>
      <c r="I1125" s="17">
        <f>VLOOKUP($A1125,級距!$A:$K,10,FALSE)</f>
        <v>3</v>
      </c>
      <c r="J1125" s="17">
        <f>VLOOKUP($A1125,級距!$A:$K,11,FALSE)</f>
        <v>2</v>
      </c>
      <c r="K1125" s="17">
        <f t="shared" si="35"/>
        <v>2</v>
      </c>
    </row>
    <row r="1126" spans="1:11" x14ac:dyDescent="0.25">
      <c r="A1126" s="32" t="s">
        <v>1098</v>
      </c>
      <c r="B1126" s="31">
        <f>_xlfn.IFNA(VLOOKUP(A1126,'Trend Strategy'!$A$1:$B$1000,2,FALSE),0)</f>
        <v>0</v>
      </c>
      <c r="C1126" s="31">
        <f>_xlfn.IFNA(VLOOKUP(A1126,'ADX Strategy'!$A$2:$B$1000,2,FALSE),0)</f>
        <v>0</v>
      </c>
      <c r="D1126" s="31">
        <f>_xlfn.IFNA(VLOOKUP(A1126,'TXFN0002 Strategy'!$A$2:$B$1000,2,FALSE),0)</f>
        <v>0</v>
      </c>
      <c r="E1126" s="66">
        <f>_xlfn.IFNA(VLOOKUP(A1126,'TripleEMA Strategy'!$A$2:$B$1000,2,FALSE),0)</f>
        <v>56873.9</v>
      </c>
      <c r="F1126" s="66">
        <f>_xlfn.IFNA(VLOOKUP(A1126,'TXFN0001 Strategy'!$A$1:$B$1000,2,FALSE),0)</f>
        <v>0</v>
      </c>
      <c r="G1126" s="40">
        <f t="shared" si="34"/>
        <v>11374.78</v>
      </c>
      <c r="H1126" s="17">
        <f>VLOOKUP($A1126,級距!$A:$K,9,FALSE)</f>
        <v>5</v>
      </c>
      <c r="I1126" s="17">
        <f>VLOOKUP($A1126,級距!$A:$K,10,FALSE)</f>
        <v>8</v>
      </c>
      <c r="J1126" s="17">
        <f>VLOOKUP($A1126,級距!$A:$K,11,FALSE)</f>
        <v>3</v>
      </c>
      <c r="K1126" s="17">
        <f t="shared" si="35"/>
        <v>3</v>
      </c>
    </row>
    <row r="1127" spans="1:11" x14ac:dyDescent="0.25">
      <c r="A1127" s="32" t="s">
        <v>1099</v>
      </c>
      <c r="B1127" s="31">
        <f>_xlfn.IFNA(VLOOKUP(A1127,'Trend Strategy'!$A$1:$B$1000,2,FALSE),0)</f>
        <v>0</v>
      </c>
      <c r="C1127" s="31">
        <f>_xlfn.IFNA(VLOOKUP(A1127,'ADX Strategy'!$A$2:$B$1000,2,FALSE),0)</f>
        <v>-2336.5700000000002</v>
      </c>
      <c r="D1127" s="31">
        <f>_xlfn.IFNA(VLOOKUP(A1127,'TXFN0002 Strategy'!$A$2:$B$1000,2,FALSE),0)</f>
        <v>0</v>
      </c>
      <c r="E1127" s="66">
        <f>_xlfn.IFNA(VLOOKUP(A1127,'TripleEMA Strategy'!$A$2:$B$1000,2,FALSE),0)</f>
        <v>-4734.7</v>
      </c>
      <c r="F1127" s="66">
        <f>_xlfn.IFNA(VLOOKUP(A1127,'TXFN0001 Strategy'!$A$1:$B$1000,2,FALSE),0)</f>
        <v>-13447.13</v>
      </c>
      <c r="G1127" s="40">
        <f t="shared" si="34"/>
        <v>-4103.68</v>
      </c>
      <c r="H1127" s="17">
        <f>VLOOKUP($A1127,級距!$A:$K,9,FALSE)</f>
        <v>1</v>
      </c>
      <c r="I1127" s="17">
        <f>VLOOKUP($A1127,級距!$A:$K,10,FALSE)</f>
        <v>1</v>
      </c>
      <c r="J1127" s="17">
        <f>VLOOKUP($A1127,級距!$A:$K,11,FALSE)</f>
        <v>2</v>
      </c>
      <c r="K1127" s="17">
        <f t="shared" si="35"/>
        <v>2</v>
      </c>
    </row>
    <row r="1128" spans="1:11" x14ac:dyDescent="0.25">
      <c r="A1128" s="32" t="s">
        <v>1100</v>
      </c>
      <c r="B1128" s="31">
        <f>_xlfn.IFNA(VLOOKUP(A1128,'Trend Strategy'!$A$1:$B$1000,2,FALSE),0)</f>
        <v>-8704.3799999999992</v>
      </c>
      <c r="C1128" s="31">
        <f>_xlfn.IFNA(VLOOKUP(A1128,'ADX Strategy'!$A$2:$B$1000,2,FALSE),0)</f>
        <v>16868.18</v>
      </c>
      <c r="D1128" s="31">
        <f>_xlfn.IFNA(VLOOKUP(A1128,'TXFN0002 Strategy'!$A$2:$B$1000,2,FALSE),0)</f>
        <v>0</v>
      </c>
      <c r="E1128" s="66">
        <f>_xlfn.IFNA(VLOOKUP(A1128,'TripleEMA Strategy'!$A$2:$B$1000,2,FALSE),0)</f>
        <v>0</v>
      </c>
      <c r="F1128" s="66">
        <f>_xlfn.IFNA(VLOOKUP(A1128,'TXFN0001 Strategy'!$A$1:$B$1000,2,FALSE),0)</f>
        <v>-1905.01</v>
      </c>
      <c r="G1128" s="40">
        <f t="shared" si="34"/>
        <v>1251.7580000000003</v>
      </c>
      <c r="H1128" s="17">
        <f>VLOOKUP($A1128,級距!$A:$K,9,FALSE)</f>
        <v>4</v>
      </c>
      <c r="I1128" s="17">
        <f>VLOOKUP($A1128,級距!$A:$K,10,FALSE)</f>
        <v>3</v>
      </c>
      <c r="J1128" s="17">
        <f>VLOOKUP($A1128,級距!$A:$K,11,FALSE)</f>
        <v>2</v>
      </c>
      <c r="K1128" s="17">
        <f t="shared" si="35"/>
        <v>2</v>
      </c>
    </row>
    <row r="1129" spans="1:11" x14ac:dyDescent="0.25">
      <c r="A1129" s="32" t="s">
        <v>1101</v>
      </c>
      <c r="B1129" s="31">
        <f>_xlfn.IFNA(VLOOKUP(A1129,'Trend Strategy'!$A$1:$B$1000,2,FALSE),0)</f>
        <v>25078.36</v>
      </c>
      <c r="C1129" s="31">
        <f>_xlfn.IFNA(VLOOKUP(A1129,'ADX Strategy'!$A$2:$B$1000,2,FALSE),0)</f>
        <v>0</v>
      </c>
      <c r="D1129" s="31">
        <f>_xlfn.IFNA(VLOOKUP(A1129,'TXFN0002 Strategy'!$A$2:$B$1000,2,FALSE),0)</f>
        <v>0</v>
      </c>
      <c r="E1129" s="66">
        <f>_xlfn.IFNA(VLOOKUP(A1129,'TripleEMA Strategy'!$A$2:$B$1000,2,FALSE),0)</f>
        <v>0</v>
      </c>
      <c r="F1129" s="66">
        <f>_xlfn.IFNA(VLOOKUP(A1129,'TXFN0001 Strategy'!$A$1:$B$1000,2,FALSE),0)</f>
        <v>0</v>
      </c>
      <c r="G1129" s="40">
        <f t="shared" si="34"/>
        <v>5015.6720000000005</v>
      </c>
      <c r="H1129" s="17">
        <f>VLOOKUP($A1129,級距!$A:$K,9,FALSE)</f>
        <v>3</v>
      </c>
      <c r="I1129" s="17">
        <f>VLOOKUP($A1129,級距!$A:$K,10,FALSE)</f>
        <v>5</v>
      </c>
      <c r="J1129" s="17">
        <f>VLOOKUP($A1129,級距!$A:$K,11,FALSE)</f>
        <v>2</v>
      </c>
      <c r="K1129" s="17">
        <f t="shared" si="35"/>
        <v>2</v>
      </c>
    </row>
    <row r="1130" spans="1:11" x14ac:dyDescent="0.25">
      <c r="A1130" s="32" t="s">
        <v>1102</v>
      </c>
      <c r="B1130" s="31">
        <f>_xlfn.IFNA(VLOOKUP(A1130,'Trend Strategy'!$A$1:$B$1000,2,FALSE),0)</f>
        <v>-6341.54</v>
      </c>
      <c r="C1130" s="31">
        <f>_xlfn.IFNA(VLOOKUP(A1130,'ADX Strategy'!$A$2:$B$1000,2,FALSE),0)</f>
        <v>31838.74</v>
      </c>
      <c r="D1130" s="31">
        <f>_xlfn.IFNA(VLOOKUP(A1130,'TXFN0002 Strategy'!$A$2:$B$1000,2,FALSE),0)</f>
        <v>21814.11</v>
      </c>
      <c r="E1130" s="66">
        <f>_xlfn.IFNA(VLOOKUP(A1130,'TripleEMA Strategy'!$A$2:$B$1000,2,FALSE),0)</f>
        <v>-17356.8</v>
      </c>
      <c r="F1130" s="66">
        <f>_xlfn.IFNA(VLOOKUP(A1130,'TXFN0001 Strategy'!$A$1:$B$1000,2,FALSE),0)</f>
        <v>0</v>
      </c>
      <c r="G1130" s="40">
        <f t="shared" si="34"/>
        <v>5990.902</v>
      </c>
      <c r="H1130" s="17">
        <f>VLOOKUP($A1130,級距!$A:$K,9,FALSE)</f>
        <v>5</v>
      </c>
      <c r="I1130" s="17">
        <f>VLOOKUP($A1130,級距!$A:$K,10,FALSE)</f>
        <v>6</v>
      </c>
      <c r="J1130" s="17">
        <f>VLOOKUP($A1130,級距!$A:$K,11,FALSE)</f>
        <v>2</v>
      </c>
      <c r="K1130" s="17">
        <f t="shared" si="35"/>
        <v>2</v>
      </c>
    </row>
    <row r="1131" spans="1:11" x14ac:dyDescent="0.25">
      <c r="A1131" s="32" t="s">
        <v>1103</v>
      </c>
      <c r="B1131" s="31">
        <f>_xlfn.IFNA(VLOOKUP(A1131,'Trend Strategy'!$A$1:$B$1000,2,FALSE),0)</f>
        <v>169789.12</v>
      </c>
      <c r="C1131" s="31">
        <f>_xlfn.IFNA(VLOOKUP(A1131,'ADX Strategy'!$A$2:$B$1000,2,FALSE),0)</f>
        <v>-25167.24</v>
      </c>
      <c r="D1131" s="31">
        <f>_xlfn.IFNA(VLOOKUP(A1131,'TXFN0002 Strategy'!$A$2:$B$1000,2,FALSE),0)</f>
        <v>-97680.19</v>
      </c>
      <c r="E1131" s="66">
        <f>_xlfn.IFNA(VLOOKUP(A1131,'TripleEMA Strategy'!$A$2:$B$1000,2,FALSE),0)</f>
        <v>20475.46</v>
      </c>
      <c r="F1131" s="66">
        <f>_xlfn.IFNA(VLOOKUP(A1131,'TXFN0001 Strategy'!$A$1:$B$1000,2,FALSE),0)</f>
        <v>0</v>
      </c>
      <c r="G1131" s="40">
        <f t="shared" si="34"/>
        <v>13483.429999999998</v>
      </c>
      <c r="H1131" s="17">
        <f>VLOOKUP($A1131,級距!$A:$K,9,FALSE)</f>
        <v>8</v>
      </c>
      <c r="I1131" s="17">
        <f>VLOOKUP($A1131,級距!$A:$K,10,FALSE)</f>
        <v>3</v>
      </c>
      <c r="J1131" s="17">
        <f>VLOOKUP($A1131,級距!$A:$K,11,FALSE)</f>
        <v>1</v>
      </c>
      <c r="K1131" s="17">
        <f t="shared" si="35"/>
        <v>1</v>
      </c>
    </row>
    <row r="1132" spans="1:11" x14ac:dyDescent="0.25">
      <c r="A1132" s="32" t="s">
        <v>1104</v>
      </c>
      <c r="B1132" s="31">
        <f>_xlfn.IFNA(VLOOKUP(A1132,'Trend Strategy'!$A$1:$B$1000,2,FALSE),0)</f>
        <v>0</v>
      </c>
      <c r="C1132" s="31">
        <f>_xlfn.IFNA(VLOOKUP(A1132,'ADX Strategy'!$A$2:$B$1000,2,FALSE),0)</f>
        <v>9661.99</v>
      </c>
      <c r="D1132" s="31">
        <f>_xlfn.IFNA(VLOOKUP(A1132,'TXFN0002 Strategy'!$A$2:$B$1000,2,FALSE),0)</f>
        <v>15641.18</v>
      </c>
      <c r="E1132" s="66">
        <f>_xlfn.IFNA(VLOOKUP(A1132,'TripleEMA Strategy'!$A$2:$B$1000,2,FALSE),0)</f>
        <v>-22075.8</v>
      </c>
      <c r="F1132" s="66">
        <f>_xlfn.IFNA(VLOOKUP(A1132,'TXFN0001 Strategy'!$A$1:$B$1000,2,FALSE),0)</f>
        <v>13750.83</v>
      </c>
      <c r="G1132" s="40">
        <f t="shared" si="34"/>
        <v>3395.6399999999994</v>
      </c>
      <c r="H1132" s="17">
        <f>VLOOKUP($A1132,級距!$A:$K,9,FALSE)</f>
        <v>5</v>
      </c>
      <c r="I1132" s="17">
        <f>VLOOKUP($A1132,級距!$A:$K,10,FALSE)</f>
        <v>9</v>
      </c>
      <c r="J1132" s="17">
        <f>VLOOKUP($A1132,級距!$A:$K,11,FALSE)</f>
        <v>3</v>
      </c>
      <c r="K1132" s="17">
        <f t="shared" si="35"/>
        <v>3</v>
      </c>
    </row>
    <row r="1133" spans="1:11" x14ac:dyDescent="0.25">
      <c r="A1133" s="32" t="s">
        <v>1105</v>
      </c>
      <c r="B1133" s="31">
        <f>_xlfn.IFNA(VLOOKUP(A1133,'Trend Strategy'!$A$1:$B$1000,2,FALSE),0)</f>
        <v>68.64</v>
      </c>
      <c r="C1133" s="31">
        <f>_xlfn.IFNA(VLOOKUP(A1133,'ADX Strategy'!$A$2:$B$1000,2,FALSE),0)</f>
        <v>0</v>
      </c>
      <c r="D1133" s="31">
        <f>_xlfn.IFNA(VLOOKUP(A1133,'TXFN0002 Strategy'!$A$2:$B$1000,2,FALSE),0)</f>
        <v>-42872.57</v>
      </c>
      <c r="E1133" s="66">
        <f>_xlfn.IFNA(VLOOKUP(A1133,'TripleEMA Strategy'!$A$2:$B$1000,2,FALSE),0)</f>
        <v>-29904.67</v>
      </c>
      <c r="F1133" s="66">
        <f>_xlfn.IFNA(VLOOKUP(A1133,'TXFN0001 Strategy'!$A$1:$B$1000,2,FALSE),0)</f>
        <v>0</v>
      </c>
      <c r="G1133" s="40">
        <f t="shared" si="34"/>
        <v>-14541.720000000001</v>
      </c>
      <c r="H1133" s="17">
        <f>VLOOKUP($A1133,級距!$A:$K,9,FALSE)</f>
        <v>5</v>
      </c>
      <c r="I1133" s="17">
        <f>VLOOKUP($A1133,級距!$A:$K,10,FALSE)</f>
        <v>6</v>
      </c>
      <c r="J1133" s="17">
        <f>VLOOKUP($A1133,級距!$A:$K,11,FALSE)</f>
        <v>2</v>
      </c>
      <c r="K1133" s="17">
        <f t="shared" si="35"/>
        <v>2</v>
      </c>
    </row>
    <row r="1134" spans="1:11" x14ac:dyDescent="0.25">
      <c r="A1134" s="32" t="s">
        <v>1106</v>
      </c>
      <c r="B1134" s="31">
        <f>_xlfn.IFNA(VLOOKUP(A1134,'Trend Strategy'!$A$1:$B$1000,2,FALSE),0)</f>
        <v>0</v>
      </c>
      <c r="C1134" s="31">
        <f>_xlfn.IFNA(VLOOKUP(A1134,'ADX Strategy'!$A$2:$B$1000,2,FALSE),0)</f>
        <v>34847.879999999997</v>
      </c>
      <c r="D1134" s="31">
        <f>_xlfn.IFNA(VLOOKUP(A1134,'TXFN0002 Strategy'!$A$2:$B$1000,2,FALSE),0)</f>
        <v>0</v>
      </c>
      <c r="E1134" s="66">
        <f>_xlfn.IFNA(VLOOKUP(A1134,'TripleEMA Strategy'!$A$2:$B$1000,2,FALSE),0)</f>
        <v>8145.99</v>
      </c>
      <c r="F1134" s="66">
        <f>_xlfn.IFNA(VLOOKUP(A1134,'TXFN0001 Strategy'!$A$1:$B$1000,2,FALSE),0)</f>
        <v>0</v>
      </c>
      <c r="G1134" s="40">
        <f t="shared" si="34"/>
        <v>8598.7739999999994</v>
      </c>
      <c r="H1134" s="17">
        <f>VLOOKUP($A1134,級距!$A:$K,9,FALSE)</f>
        <v>4</v>
      </c>
      <c r="I1134" s="17">
        <f>VLOOKUP($A1134,級距!$A:$K,10,FALSE)</f>
        <v>9</v>
      </c>
      <c r="J1134" s="17">
        <f>VLOOKUP($A1134,級距!$A:$K,11,FALSE)</f>
        <v>3</v>
      </c>
      <c r="K1134" s="17">
        <f t="shared" si="35"/>
        <v>3</v>
      </c>
    </row>
    <row r="1135" spans="1:11" x14ac:dyDescent="0.25">
      <c r="A1135" s="32" t="s">
        <v>1107</v>
      </c>
      <c r="B1135" s="31">
        <f>_xlfn.IFNA(VLOOKUP(A1135,'Trend Strategy'!$A$1:$B$1000,2,FALSE),0)</f>
        <v>28978.18</v>
      </c>
      <c r="C1135" s="31">
        <f>_xlfn.IFNA(VLOOKUP(A1135,'ADX Strategy'!$A$2:$B$1000,2,FALSE),0)</f>
        <v>0</v>
      </c>
      <c r="D1135" s="31">
        <f>_xlfn.IFNA(VLOOKUP(A1135,'TXFN0002 Strategy'!$A$2:$B$1000,2,FALSE),0)</f>
        <v>0</v>
      </c>
      <c r="E1135" s="66">
        <f>_xlfn.IFNA(VLOOKUP(A1135,'TripleEMA Strategy'!$A$2:$B$1000,2,FALSE),0)</f>
        <v>4268.83</v>
      </c>
      <c r="F1135" s="66">
        <f>_xlfn.IFNA(VLOOKUP(A1135,'TXFN0001 Strategy'!$A$1:$B$1000,2,FALSE),0)</f>
        <v>0</v>
      </c>
      <c r="G1135" s="40">
        <f t="shared" si="34"/>
        <v>6649.402</v>
      </c>
      <c r="H1135" s="17">
        <f>VLOOKUP($A1135,級距!$A:$K,9,FALSE)</f>
        <v>5</v>
      </c>
      <c r="I1135" s="17">
        <f>VLOOKUP($A1135,級距!$A:$K,10,FALSE)</f>
        <v>2</v>
      </c>
      <c r="J1135" s="17">
        <f>VLOOKUP($A1135,級距!$A:$K,11,FALSE)</f>
        <v>2</v>
      </c>
      <c r="K1135" s="17">
        <f t="shared" si="35"/>
        <v>2</v>
      </c>
    </row>
    <row r="1136" spans="1:11" x14ac:dyDescent="0.25">
      <c r="A1136" s="32" t="s">
        <v>1108</v>
      </c>
      <c r="B1136" s="31">
        <f>_xlfn.IFNA(VLOOKUP(A1136,'Trend Strategy'!$A$1:$B$1000,2,FALSE),0)</f>
        <v>0</v>
      </c>
      <c r="C1136" s="31">
        <f>_xlfn.IFNA(VLOOKUP(A1136,'ADX Strategy'!$A$2:$B$1000,2,FALSE),0)</f>
        <v>0</v>
      </c>
      <c r="D1136" s="31">
        <f>_xlfn.IFNA(VLOOKUP(A1136,'TXFN0002 Strategy'!$A$2:$B$1000,2,FALSE),0)</f>
        <v>0</v>
      </c>
      <c r="E1136" s="66">
        <f>_xlfn.IFNA(VLOOKUP(A1136,'TripleEMA Strategy'!$A$2:$B$1000,2,FALSE),0)</f>
        <v>89086.06</v>
      </c>
      <c r="F1136" s="66">
        <f>_xlfn.IFNA(VLOOKUP(A1136,'TXFN0001 Strategy'!$A$1:$B$1000,2,FALSE),0)</f>
        <v>44349.56</v>
      </c>
      <c r="G1136" s="40">
        <f t="shared" si="34"/>
        <v>26687.124</v>
      </c>
      <c r="H1136" s="17">
        <f>VLOOKUP($A1136,級距!$A:$K,9,FALSE)</f>
        <v>5</v>
      </c>
      <c r="I1136" s="17">
        <f>VLOOKUP($A1136,級距!$A:$K,10,FALSE)</f>
        <v>6</v>
      </c>
      <c r="J1136" s="17">
        <f>VLOOKUP($A1136,級距!$A:$K,11,FALSE)</f>
        <v>2</v>
      </c>
      <c r="K1136" s="17">
        <f t="shared" si="35"/>
        <v>2</v>
      </c>
    </row>
    <row r="1137" spans="1:11" x14ac:dyDescent="0.25">
      <c r="A1137" s="32" t="s">
        <v>1109</v>
      </c>
      <c r="B1137" s="31">
        <f>_xlfn.IFNA(VLOOKUP(A1137,'Trend Strategy'!$A$1:$B$1000,2,FALSE),0)</f>
        <v>-15878.37</v>
      </c>
      <c r="C1137" s="31">
        <f>_xlfn.IFNA(VLOOKUP(A1137,'ADX Strategy'!$A$2:$B$1000,2,FALSE),0)</f>
        <v>-14908.85</v>
      </c>
      <c r="D1137" s="31">
        <f>_xlfn.IFNA(VLOOKUP(A1137,'TXFN0002 Strategy'!$A$2:$B$1000,2,FALSE),0)</f>
        <v>0</v>
      </c>
      <c r="E1137" s="66">
        <f>_xlfn.IFNA(VLOOKUP(A1137,'TripleEMA Strategy'!$A$2:$B$1000,2,FALSE),0)</f>
        <v>-16108.7</v>
      </c>
      <c r="F1137" s="66">
        <f>_xlfn.IFNA(VLOOKUP(A1137,'TXFN0001 Strategy'!$A$1:$B$1000,2,FALSE),0)</f>
        <v>0</v>
      </c>
      <c r="G1137" s="40">
        <f t="shared" si="34"/>
        <v>-9379.1839999999993</v>
      </c>
      <c r="H1137" s="17">
        <f>VLOOKUP($A1137,級距!$A:$K,9,FALSE)</f>
        <v>1</v>
      </c>
      <c r="I1137" s="17">
        <f>VLOOKUP($A1137,級距!$A:$K,10,FALSE)</f>
        <v>2</v>
      </c>
      <c r="J1137" s="17">
        <f>VLOOKUP($A1137,級距!$A:$K,11,FALSE)</f>
        <v>2</v>
      </c>
      <c r="K1137" s="17">
        <f t="shared" si="35"/>
        <v>2</v>
      </c>
    </row>
    <row r="1138" spans="1:11" x14ac:dyDescent="0.25">
      <c r="A1138" s="32" t="s">
        <v>1110</v>
      </c>
      <c r="B1138" s="31">
        <f>_xlfn.IFNA(VLOOKUP(A1138,'Trend Strategy'!$A$1:$B$1000,2,FALSE),0)</f>
        <v>0</v>
      </c>
      <c r="C1138" s="31">
        <f>_xlfn.IFNA(VLOOKUP(A1138,'ADX Strategy'!$A$2:$B$1000,2,FALSE),0)</f>
        <v>-23899.99</v>
      </c>
      <c r="D1138" s="31">
        <f>_xlfn.IFNA(VLOOKUP(A1138,'TXFN0002 Strategy'!$A$2:$B$1000,2,FALSE),0)</f>
        <v>-24851.18</v>
      </c>
      <c r="E1138" s="66">
        <f>_xlfn.IFNA(VLOOKUP(A1138,'TripleEMA Strategy'!$A$2:$B$1000,2,FALSE),0)</f>
        <v>798.94</v>
      </c>
      <c r="F1138" s="66">
        <f>_xlfn.IFNA(VLOOKUP(A1138,'TXFN0001 Strategy'!$A$1:$B$1000,2,FALSE),0)</f>
        <v>0</v>
      </c>
      <c r="G1138" s="40">
        <f t="shared" si="34"/>
        <v>-9590.4459999999999</v>
      </c>
      <c r="H1138" s="17">
        <f>VLOOKUP($A1138,級距!$A:$K,9,FALSE)</f>
        <v>5</v>
      </c>
      <c r="I1138" s="17">
        <f>VLOOKUP($A1138,級距!$A:$K,10,FALSE)</f>
        <v>5</v>
      </c>
      <c r="J1138" s="17">
        <f>VLOOKUP($A1138,級距!$A:$K,11,FALSE)</f>
        <v>2</v>
      </c>
      <c r="K1138" s="17">
        <f t="shared" si="35"/>
        <v>2</v>
      </c>
    </row>
    <row r="1139" spans="1:11" x14ac:dyDescent="0.25">
      <c r="A1139" s="32" t="s">
        <v>1111</v>
      </c>
      <c r="B1139" s="31">
        <f>_xlfn.IFNA(VLOOKUP(A1139,'Trend Strategy'!$A$1:$B$1000,2,FALSE),0)</f>
        <v>-27020.959999999999</v>
      </c>
      <c r="C1139" s="31">
        <f>_xlfn.IFNA(VLOOKUP(A1139,'ADX Strategy'!$A$2:$B$1000,2,FALSE),0)</f>
        <v>-5868.6</v>
      </c>
      <c r="D1139" s="31">
        <f>_xlfn.IFNA(VLOOKUP(A1139,'TXFN0002 Strategy'!$A$2:$B$1000,2,FALSE),0)</f>
        <v>-2945.56</v>
      </c>
      <c r="E1139" s="66">
        <f>_xlfn.IFNA(VLOOKUP(A1139,'TripleEMA Strategy'!$A$2:$B$1000,2,FALSE),0)</f>
        <v>0</v>
      </c>
      <c r="F1139" s="66">
        <f>_xlfn.IFNA(VLOOKUP(A1139,'TXFN0001 Strategy'!$A$1:$B$1000,2,FALSE),0)</f>
        <v>18612.8</v>
      </c>
      <c r="G1139" s="40">
        <f t="shared" si="34"/>
        <v>-3444.463999999999</v>
      </c>
      <c r="H1139" s="17">
        <f>VLOOKUP($A1139,級距!$A:$K,9,FALSE)</f>
        <v>5</v>
      </c>
      <c r="I1139" s="17">
        <f>VLOOKUP($A1139,級距!$A:$K,10,FALSE)</f>
        <v>3</v>
      </c>
      <c r="J1139" s="17">
        <f>VLOOKUP($A1139,級距!$A:$K,11,FALSE)</f>
        <v>2</v>
      </c>
      <c r="K1139" s="17">
        <f t="shared" si="35"/>
        <v>2</v>
      </c>
    </row>
    <row r="1140" spans="1:11" x14ac:dyDescent="0.25">
      <c r="A1140" s="32" t="s">
        <v>1112</v>
      </c>
      <c r="B1140" s="31">
        <f>_xlfn.IFNA(VLOOKUP(A1140,'Trend Strategy'!$A$1:$B$1000,2,FALSE),0)</f>
        <v>0</v>
      </c>
      <c r="C1140" s="31">
        <f>_xlfn.IFNA(VLOOKUP(A1140,'ADX Strategy'!$A$2:$B$1000,2,FALSE),0)</f>
        <v>0</v>
      </c>
      <c r="D1140" s="31">
        <f>_xlfn.IFNA(VLOOKUP(A1140,'TXFN0002 Strategy'!$A$2:$B$1000,2,FALSE),0)</f>
        <v>0</v>
      </c>
      <c r="E1140" s="66">
        <f>_xlfn.IFNA(VLOOKUP(A1140,'TripleEMA Strategy'!$A$2:$B$1000,2,FALSE),0)</f>
        <v>-35697.17</v>
      </c>
      <c r="F1140" s="66">
        <f>_xlfn.IFNA(VLOOKUP(A1140,'TXFN0001 Strategy'!$A$1:$B$1000,2,FALSE),0)</f>
        <v>-53696.45</v>
      </c>
      <c r="G1140" s="40">
        <f t="shared" si="34"/>
        <v>-17878.723999999998</v>
      </c>
      <c r="H1140" s="17">
        <f>VLOOKUP($A1140,級距!$A:$K,9,FALSE)</f>
        <v>3</v>
      </c>
      <c r="I1140" s="17">
        <f>VLOOKUP($A1140,級距!$A:$K,10,FALSE)</f>
        <v>4</v>
      </c>
      <c r="J1140" s="17">
        <f>VLOOKUP($A1140,級距!$A:$K,11,FALSE)</f>
        <v>2</v>
      </c>
      <c r="K1140" s="17">
        <f t="shared" si="35"/>
        <v>2</v>
      </c>
    </row>
    <row r="1141" spans="1:11" x14ac:dyDescent="0.25">
      <c r="A1141" s="32" t="s">
        <v>1113</v>
      </c>
      <c r="B1141" s="31">
        <f>_xlfn.IFNA(VLOOKUP(A1141,'Trend Strategy'!$A$1:$B$1000,2,FALSE),0)</f>
        <v>0</v>
      </c>
      <c r="C1141" s="31">
        <f>_xlfn.IFNA(VLOOKUP(A1141,'ADX Strategy'!$A$2:$B$1000,2,FALSE),0)</f>
        <v>42309.599999999999</v>
      </c>
      <c r="D1141" s="31">
        <f>_xlfn.IFNA(VLOOKUP(A1141,'TXFN0002 Strategy'!$A$2:$B$1000,2,FALSE),0)</f>
        <v>0</v>
      </c>
      <c r="E1141" s="66">
        <f>_xlfn.IFNA(VLOOKUP(A1141,'TripleEMA Strategy'!$A$2:$B$1000,2,FALSE),0)</f>
        <v>26866.92</v>
      </c>
      <c r="F1141" s="66">
        <f>_xlfn.IFNA(VLOOKUP(A1141,'TXFN0001 Strategy'!$A$1:$B$1000,2,FALSE),0)</f>
        <v>27641.3</v>
      </c>
      <c r="G1141" s="40">
        <f t="shared" si="34"/>
        <v>19363.563999999998</v>
      </c>
      <c r="H1141" s="17">
        <f>VLOOKUP($A1141,級距!$A:$K,9,FALSE)</f>
        <v>5</v>
      </c>
      <c r="I1141" s="17">
        <f>VLOOKUP($A1141,級距!$A:$K,10,FALSE)</f>
        <v>10</v>
      </c>
      <c r="J1141" s="17">
        <f>VLOOKUP($A1141,級距!$A:$K,11,FALSE)</f>
        <v>3</v>
      </c>
      <c r="K1141" s="17">
        <f t="shared" si="35"/>
        <v>3</v>
      </c>
    </row>
    <row r="1142" spans="1:11" x14ac:dyDescent="0.25">
      <c r="A1142" s="32" t="s">
        <v>1114</v>
      </c>
      <c r="B1142" s="31">
        <f>_xlfn.IFNA(VLOOKUP(A1142,'Trend Strategy'!$A$1:$B$1000,2,FALSE),0)</f>
        <v>0</v>
      </c>
      <c r="C1142" s="31">
        <f>_xlfn.IFNA(VLOOKUP(A1142,'ADX Strategy'!$A$2:$B$1000,2,FALSE),0)</f>
        <v>0</v>
      </c>
      <c r="D1142" s="31">
        <f>_xlfn.IFNA(VLOOKUP(A1142,'TXFN0002 Strategy'!$A$2:$B$1000,2,FALSE),0)</f>
        <v>0</v>
      </c>
      <c r="E1142" s="66">
        <f>_xlfn.IFNA(VLOOKUP(A1142,'TripleEMA Strategy'!$A$2:$B$1000,2,FALSE),0)</f>
        <v>18300.38</v>
      </c>
      <c r="F1142" s="66">
        <f>_xlfn.IFNA(VLOOKUP(A1142,'TXFN0001 Strategy'!$A$1:$B$1000,2,FALSE),0)</f>
        <v>0</v>
      </c>
      <c r="G1142" s="40">
        <f t="shared" si="34"/>
        <v>3660.076</v>
      </c>
      <c r="H1142" s="17">
        <f>VLOOKUP($A1142,級距!$A:$K,9,FALSE)</f>
        <v>7</v>
      </c>
      <c r="I1142" s="17">
        <f>VLOOKUP($A1142,級距!$A:$K,10,FALSE)</f>
        <v>7</v>
      </c>
      <c r="J1142" s="17">
        <f>VLOOKUP($A1142,級距!$A:$K,11,FALSE)</f>
        <v>4</v>
      </c>
      <c r="K1142" s="17">
        <f t="shared" si="35"/>
        <v>4</v>
      </c>
    </row>
    <row r="1143" spans="1:11" x14ac:dyDescent="0.25">
      <c r="A1143" s="32" t="s">
        <v>1115</v>
      </c>
      <c r="B1143" s="31">
        <f>_xlfn.IFNA(VLOOKUP(A1143,'Trend Strategy'!$A$1:$B$1000,2,FALSE),0)</f>
        <v>0</v>
      </c>
      <c r="C1143" s="31">
        <f>_xlfn.IFNA(VLOOKUP(A1143,'ADX Strategy'!$A$2:$B$1000,2,FALSE),0)</f>
        <v>0</v>
      </c>
      <c r="D1143" s="31">
        <f>_xlfn.IFNA(VLOOKUP(A1143,'TXFN0002 Strategy'!$A$2:$B$1000,2,FALSE),0)</f>
        <v>0</v>
      </c>
      <c r="E1143" s="66">
        <f>_xlfn.IFNA(VLOOKUP(A1143,'TripleEMA Strategy'!$A$2:$B$1000,2,FALSE),0)</f>
        <v>12101.57</v>
      </c>
      <c r="F1143" s="66">
        <f>_xlfn.IFNA(VLOOKUP(A1143,'TXFN0001 Strategy'!$A$1:$B$1000,2,FALSE),0)</f>
        <v>-7381.46</v>
      </c>
      <c r="G1143" s="40">
        <f t="shared" si="34"/>
        <v>944.02199999999993</v>
      </c>
      <c r="H1143" s="17">
        <f>VLOOKUP($A1143,級距!$A:$K,9,FALSE)</f>
        <v>4</v>
      </c>
      <c r="I1143" s="17">
        <f>VLOOKUP($A1143,級距!$A:$K,10,FALSE)</f>
        <v>5</v>
      </c>
      <c r="J1143" s="17">
        <f>VLOOKUP($A1143,級距!$A:$K,11,FALSE)</f>
        <v>2</v>
      </c>
      <c r="K1143" s="17">
        <f t="shared" si="35"/>
        <v>2</v>
      </c>
    </row>
    <row r="1144" spans="1:11" x14ac:dyDescent="0.25">
      <c r="A1144" s="32" t="s">
        <v>1116</v>
      </c>
      <c r="B1144" s="31">
        <f>_xlfn.IFNA(VLOOKUP(A1144,'Trend Strategy'!$A$1:$B$1000,2,FALSE),0)</f>
        <v>-52596.38</v>
      </c>
      <c r="C1144" s="31">
        <f>_xlfn.IFNA(VLOOKUP(A1144,'ADX Strategy'!$A$2:$B$1000,2,FALSE),0)</f>
        <v>30752.06</v>
      </c>
      <c r="D1144" s="31">
        <f>_xlfn.IFNA(VLOOKUP(A1144,'TXFN0002 Strategy'!$A$2:$B$1000,2,FALSE),0)</f>
        <v>0</v>
      </c>
      <c r="E1144" s="66">
        <f>_xlfn.IFNA(VLOOKUP(A1144,'TripleEMA Strategy'!$A$2:$B$1000,2,FALSE),0)</f>
        <v>-18443.759999999998</v>
      </c>
      <c r="F1144" s="66">
        <f>_xlfn.IFNA(VLOOKUP(A1144,'TXFN0001 Strategy'!$A$1:$B$1000,2,FALSE),0)</f>
        <v>0</v>
      </c>
      <c r="G1144" s="40">
        <f t="shared" si="34"/>
        <v>-8057.6159999999991</v>
      </c>
      <c r="H1144" s="17">
        <f>VLOOKUP($A1144,級距!$A:$K,9,FALSE)</f>
        <v>4</v>
      </c>
      <c r="I1144" s="17">
        <f>VLOOKUP($A1144,級距!$A:$K,10,FALSE)</f>
        <v>6</v>
      </c>
      <c r="J1144" s="17">
        <f>VLOOKUP($A1144,級距!$A:$K,11,FALSE)</f>
        <v>2</v>
      </c>
      <c r="K1144" s="17">
        <f t="shared" si="35"/>
        <v>2</v>
      </c>
    </row>
    <row r="1145" spans="1:11" x14ac:dyDescent="0.25">
      <c r="A1145" s="32" t="s">
        <v>1117</v>
      </c>
      <c r="B1145" s="31">
        <f>_xlfn.IFNA(VLOOKUP(A1145,'Trend Strategy'!$A$1:$B$1000,2,FALSE),0)</f>
        <v>45408.27</v>
      </c>
      <c r="C1145" s="31">
        <f>_xlfn.IFNA(VLOOKUP(A1145,'ADX Strategy'!$A$2:$B$1000,2,FALSE),0)</f>
        <v>-9271.82</v>
      </c>
      <c r="D1145" s="31">
        <f>_xlfn.IFNA(VLOOKUP(A1145,'TXFN0002 Strategy'!$A$2:$B$1000,2,FALSE),0)</f>
        <v>0</v>
      </c>
      <c r="E1145" s="66">
        <f>_xlfn.IFNA(VLOOKUP(A1145,'TripleEMA Strategy'!$A$2:$B$1000,2,FALSE),0)</f>
        <v>97228.63</v>
      </c>
      <c r="F1145" s="66">
        <f>_xlfn.IFNA(VLOOKUP(A1145,'TXFN0001 Strategy'!$A$1:$B$1000,2,FALSE),0)</f>
        <v>-42194.75</v>
      </c>
      <c r="G1145" s="40">
        <f t="shared" si="34"/>
        <v>18234.066000000003</v>
      </c>
      <c r="H1145" s="17">
        <f>VLOOKUP($A1145,級距!$A:$K,9,FALSE)</f>
        <v>7</v>
      </c>
      <c r="I1145" s="17">
        <f>VLOOKUP($A1145,級距!$A:$K,10,FALSE)</f>
        <v>7</v>
      </c>
      <c r="J1145" s="17">
        <f>VLOOKUP($A1145,級距!$A:$K,11,FALSE)</f>
        <v>4</v>
      </c>
      <c r="K1145" s="17">
        <f t="shared" si="35"/>
        <v>4</v>
      </c>
    </row>
    <row r="1146" spans="1:11" x14ac:dyDescent="0.25">
      <c r="A1146" s="32" t="s">
        <v>1118</v>
      </c>
      <c r="B1146" s="31">
        <f>_xlfn.IFNA(VLOOKUP(A1146,'Trend Strategy'!$A$1:$B$1000,2,FALSE),0)</f>
        <v>0</v>
      </c>
      <c r="C1146" s="31">
        <f>_xlfn.IFNA(VLOOKUP(A1146,'ADX Strategy'!$A$2:$B$1000,2,FALSE),0)</f>
        <v>2558.33</v>
      </c>
      <c r="D1146" s="31">
        <f>_xlfn.IFNA(VLOOKUP(A1146,'TXFN0002 Strategy'!$A$2:$B$1000,2,FALSE),0)</f>
        <v>0</v>
      </c>
      <c r="E1146" s="66">
        <f>_xlfn.IFNA(VLOOKUP(A1146,'TripleEMA Strategy'!$A$2:$B$1000,2,FALSE),0)</f>
        <v>310.61</v>
      </c>
      <c r="F1146" s="66">
        <f>_xlfn.IFNA(VLOOKUP(A1146,'TXFN0001 Strategy'!$A$1:$B$1000,2,FALSE),0)</f>
        <v>0</v>
      </c>
      <c r="G1146" s="40">
        <f t="shared" si="34"/>
        <v>573.78800000000001</v>
      </c>
      <c r="H1146" s="17">
        <f>VLOOKUP($A1146,級距!$A:$K,9,FALSE)</f>
        <v>3</v>
      </c>
      <c r="I1146" s="17">
        <f>VLOOKUP($A1146,級距!$A:$K,10,FALSE)</f>
        <v>3</v>
      </c>
      <c r="J1146" s="17">
        <f>VLOOKUP($A1146,級距!$A:$K,11,FALSE)</f>
        <v>2</v>
      </c>
      <c r="K1146" s="17">
        <f t="shared" si="35"/>
        <v>2</v>
      </c>
    </row>
    <row r="1147" spans="1:11" x14ac:dyDescent="0.25">
      <c r="A1147" s="32" t="s">
        <v>1119</v>
      </c>
      <c r="B1147" s="31">
        <f>_xlfn.IFNA(VLOOKUP(A1147,'Trend Strategy'!$A$1:$B$1000,2,FALSE),0)</f>
        <v>-71011.460000000006</v>
      </c>
      <c r="C1147" s="31">
        <f>_xlfn.IFNA(VLOOKUP(A1147,'ADX Strategy'!$A$2:$B$1000,2,FALSE),0)</f>
        <v>0</v>
      </c>
      <c r="D1147" s="31">
        <f>_xlfn.IFNA(VLOOKUP(A1147,'TXFN0002 Strategy'!$A$2:$B$1000,2,FALSE),0)</f>
        <v>14753.82</v>
      </c>
      <c r="E1147" s="66">
        <f>_xlfn.IFNA(VLOOKUP(A1147,'TripleEMA Strategy'!$A$2:$B$1000,2,FALSE),0)</f>
        <v>0</v>
      </c>
      <c r="F1147" s="66">
        <f>_xlfn.IFNA(VLOOKUP(A1147,'TXFN0001 Strategy'!$A$1:$B$1000,2,FALSE),0)</f>
        <v>16913.599999999999</v>
      </c>
      <c r="G1147" s="40">
        <f t="shared" si="34"/>
        <v>-7868.8080000000018</v>
      </c>
      <c r="H1147" s="17">
        <f>VLOOKUP($A1147,級距!$A:$K,9,FALSE)</f>
        <v>7</v>
      </c>
      <c r="I1147" s="17">
        <f>VLOOKUP($A1147,級距!$A:$K,10,FALSE)</f>
        <v>1</v>
      </c>
      <c r="J1147" s="17">
        <f>VLOOKUP($A1147,級距!$A:$K,11,FALSE)</f>
        <v>1</v>
      </c>
      <c r="K1147" s="17">
        <f t="shared" si="35"/>
        <v>1</v>
      </c>
    </row>
    <row r="1148" spans="1:11" x14ac:dyDescent="0.25">
      <c r="A1148" s="32" t="s">
        <v>1120</v>
      </c>
      <c r="B1148" s="31">
        <f>_xlfn.IFNA(VLOOKUP(A1148,'Trend Strategy'!$A$1:$B$1000,2,FALSE),0)</f>
        <v>0</v>
      </c>
      <c r="C1148" s="31">
        <f>_xlfn.IFNA(VLOOKUP(A1148,'ADX Strategy'!$A$2:$B$1000,2,FALSE),0)</f>
        <v>56369.3</v>
      </c>
      <c r="D1148" s="31">
        <f>_xlfn.IFNA(VLOOKUP(A1148,'TXFN0002 Strategy'!$A$2:$B$1000,2,FALSE),0)</f>
        <v>-5093.0600000000004</v>
      </c>
      <c r="E1148" s="66">
        <f>_xlfn.IFNA(VLOOKUP(A1148,'TripleEMA Strategy'!$A$2:$B$1000,2,FALSE),0)</f>
        <v>172700.83</v>
      </c>
      <c r="F1148" s="66">
        <f>_xlfn.IFNA(VLOOKUP(A1148,'TXFN0001 Strategy'!$A$1:$B$1000,2,FALSE),0)</f>
        <v>0</v>
      </c>
      <c r="G1148" s="40">
        <f t="shared" si="34"/>
        <v>44795.414000000004</v>
      </c>
      <c r="H1148" s="17">
        <f>VLOOKUP($A1148,級距!$A:$K,9,FALSE)</f>
        <v>10</v>
      </c>
      <c r="I1148" s="17">
        <f>VLOOKUP($A1148,級距!$A:$K,10,FALSE)</f>
        <v>8</v>
      </c>
      <c r="J1148" s="17">
        <f>VLOOKUP($A1148,級距!$A:$K,11,FALSE)</f>
        <v>4</v>
      </c>
      <c r="K1148" s="17">
        <f t="shared" si="35"/>
        <v>4</v>
      </c>
    </row>
    <row r="1149" spans="1:11" x14ac:dyDescent="0.25">
      <c r="A1149" s="32" t="s">
        <v>1121</v>
      </c>
      <c r="B1149" s="31">
        <f>_xlfn.IFNA(VLOOKUP(A1149,'Trend Strategy'!$A$1:$B$1000,2,FALSE),0)</f>
        <v>-15980.34</v>
      </c>
      <c r="C1149" s="31">
        <f>_xlfn.IFNA(VLOOKUP(A1149,'ADX Strategy'!$A$2:$B$1000,2,FALSE),0)</f>
        <v>0</v>
      </c>
      <c r="D1149" s="31">
        <f>_xlfn.IFNA(VLOOKUP(A1149,'TXFN0002 Strategy'!$A$2:$B$1000,2,FALSE),0)</f>
        <v>-14419.03</v>
      </c>
      <c r="E1149" s="66">
        <f>_xlfn.IFNA(VLOOKUP(A1149,'TripleEMA Strategy'!$A$2:$B$1000,2,FALSE),0)</f>
        <v>-19644.34</v>
      </c>
      <c r="F1149" s="66">
        <f>_xlfn.IFNA(VLOOKUP(A1149,'TXFN0001 Strategy'!$A$1:$B$1000,2,FALSE),0)</f>
        <v>0</v>
      </c>
      <c r="G1149" s="40">
        <f t="shared" si="34"/>
        <v>-10008.742000000002</v>
      </c>
      <c r="H1149" s="17">
        <f>VLOOKUP($A1149,級距!$A:$K,9,FALSE)</f>
        <v>7</v>
      </c>
      <c r="I1149" s="17">
        <f>VLOOKUP($A1149,級距!$A:$K,10,FALSE)</f>
        <v>4</v>
      </c>
      <c r="J1149" s="17">
        <f>VLOOKUP($A1149,級距!$A:$K,11,FALSE)</f>
        <v>1</v>
      </c>
      <c r="K1149" s="17">
        <f t="shared" si="35"/>
        <v>1</v>
      </c>
    </row>
    <row r="1150" spans="1:11" x14ac:dyDescent="0.25">
      <c r="A1150" s="32" t="s">
        <v>1122</v>
      </c>
      <c r="B1150" s="31">
        <f>_xlfn.IFNA(VLOOKUP(A1150,'Trend Strategy'!$A$1:$B$1000,2,FALSE),0)</f>
        <v>0</v>
      </c>
      <c r="C1150" s="31">
        <f>_xlfn.IFNA(VLOOKUP(A1150,'ADX Strategy'!$A$2:$B$1000,2,FALSE),0)</f>
        <v>76542.649999999994</v>
      </c>
      <c r="D1150" s="31">
        <f>_xlfn.IFNA(VLOOKUP(A1150,'TXFN0002 Strategy'!$A$2:$B$1000,2,FALSE),0)</f>
        <v>-94046.78</v>
      </c>
      <c r="E1150" s="66">
        <f>_xlfn.IFNA(VLOOKUP(A1150,'TripleEMA Strategy'!$A$2:$B$1000,2,FALSE),0)</f>
        <v>0</v>
      </c>
      <c r="F1150" s="66">
        <f>_xlfn.IFNA(VLOOKUP(A1150,'TXFN0001 Strategy'!$A$1:$B$1000,2,FALSE),0)</f>
        <v>0</v>
      </c>
      <c r="G1150" s="40">
        <f t="shared" si="34"/>
        <v>-3500.8260000000009</v>
      </c>
      <c r="H1150" s="17">
        <f>VLOOKUP($A1150,級距!$A:$K,9,FALSE)</f>
        <v>10</v>
      </c>
      <c r="I1150" s="17">
        <f>VLOOKUP($A1150,級距!$A:$K,10,FALSE)</f>
        <v>7</v>
      </c>
      <c r="J1150" s="17">
        <f>VLOOKUP($A1150,級距!$A:$K,11,FALSE)</f>
        <v>4</v>
      </c>
      <c r="K1150" s="17">
        <f t="shared" si="35"/>
        <v>4</v>
      </c>
    </row>
    <row r="1151" spans="1:11" x14ac:dyDescent="0.25">
      <c r="A1151" s="32" t="s">
        <v>1123</v>
      </c>
      <c r="B1151" s="31">
        <f>_xlfn.IFNA(VLOOKUP(A1151,'Trend Strategy'!$A$1:$B$1000,2,FALSE),0)</f>
        <v>-35702.300000000003</v>
      </c>
      <c r="C1151" s="31">
        <f>_xlfn.IFNA(VLOOKUP(A1151,'ADX Strategy'!$A$2:$B$1000,2,FALSE),0)</f>
        <v>0</v>
      </c>
      <c r="D1151" s="31">
        <f>_xlfn.IFNA(VLOOKUP(A1151,'TXFN0002 Strategy'!$A$2:$B$1000,2,FALSE),0)</f>
        <v>-35200.78</v>
      </c>
      <c r="E1151" s="66">
        <f>_xlfn.IFNA(VLOOKUP(A1151,'TripleEMA Strategy'!$A$2:$B$1000,2,FALSE),0)</f>
        <v>0</v>
      </c>
      <c r="F1151" s="66">
        <f>_xlfn.IFNA(VLOOKUP(A1151,'TXFN0001 Strategy'!$A$1:$B$1000,2,FALSE),0)</f>
        <v>2549.7399999999998</v>
      </c>
      <c r="G1151" s="40">
        <f t="shared" si="34"/>
        <v>-13670.668</v>
      </c>
      <c r="H1151" s="17">
        <f>VLOOKUP($A1151,級距!$A:$K,9,FALSE)</f>
        <v>4</v>
      </c>
      <c r="I1151" s="17">
        <f>VLOOKUP($A1151,級距!$A:$K,10,FALSE)</f>
        <v>3</v>
      </c>
      <c r="J1151" s="17">
        <f>VLOOKUP($A1151,級距!$A:$K,11,FALSE)</f>
        <v>2</v>
      </c>
      <c r="K1151" s="17">
        <f t="shared" si="35"/>
        <v>2</v>
      </c>
    </row>
    <row r="1152" spans="1:11" x14ac:dyDescent="0.25">
      <c r="A1152" s="32" t="s">
        <v>1124</v>
      </c>
      <c r="B1152" s="31">
        <f>_xlfn.IFNA(VLOOKUP(A1152,'Trend Strategy'!$A$1:$B$1000,2,FALSE),0)</f>
        <v>0</v>
      </c>
      <c r="C1152" s="31">
        <f>_xlfn.IFNA(VLOOKUP(A1152,'ADX Strategy'!$A$2:$B$1000,2,FALSE),0)</f>
        <v>11527.73</v>
      </c>
      <c r="D1152" s="31">
        <f>_xlfn.IFNA(VLOOKUP(A1152,'TXFN0002 Strategy'!$A$2:$B$1000,2,FALSE),0)</f>
        <v>0</v>
      </c>
      <c r="E1152" s="66">
        <f>_xlfn.IFNA(VLOOKUP(A1152,'TripleEMA Strategy'!$A$2:$B$1000,2,FALSE),0)</f>
        <v>16248.65</v>
      </c>
      <c r="F1152" s="66">
        <f>_xlfn.IFNA(VLOOKUP(A1152,'TXFN0001 Strategy'!$A$1:$B$1000,2,FALSE),0)</f>
        <v>-12216.51</v>
      </c>
      <c r="G1152" s="40">
        <f t="shared" si="34"/>
        <v>3111.9739999999993</v>
      </c>
      <c r="H1152" s="17">
        <f>VLOOKUP($A1152,級距!$A:$K,9,FALSE)</f>
        <v>5</v>
      </c>
      <c r="I1152" s="17">
        <f>VLOOKUP($A1152,級距!$A:$K,10,FALSE)</f>
        <v>1</v>
      </c>
      <c r="J1152" s="17">
        <f>VLOOKUP($A1152,級距!$A:$K,11,FALSE)</f>
        <v>2</v>
      </c>
      <c r="K1152" s="17">
        <f t="shared" si="35"/>
        <v>2</v>
      </c>
    </row>
    <row r="1153" spans="1:11" x14ac:dyDescent="0.25">
      <c r="A1153" s="32" t="s">
        <v>1125</v>
      </c>
      <c r="B1153" s="31">
        <f>_xlfn.IFNA(VLOOKUP(A1153,'Trend Strategy'!$A$1:$B$1000,2,FALSE),0)</f>
        <v>5777.79</v>
      </c>
      <c r="C1153" s="31">
        <f>_xlfn.IFNA(VLOOKUP(A1153,'ADX Strategy'!$A$2:$B$1000,2,FALSE),0)</f>
        <v>0</v>
      </c>
      <c r="D1153" s="31">
        <f>_xlfn.IFNA(VLOOKUP(A1153,'TXFN0002 Strategy'!$A$2:$B$1000,2,FALSE),0)</f>
        <v>0</v>
      </c>
      <c r="E1153" s="66">
        <f>_xlfn.IFNA(VLOOKUP(A1153,'TripleEMA Strategy'!$A$2:$B$1000,2,FALSE),0)</f>
        <v>-5869.32</v>
      </c>
      <c r="F1153" s="66">
        <f>_xlfn.IFNA(VLOOKUP(A1153,'TXFN0001 Strategy'!$A$1:$B$1000,2,FALSE),0)</f>
        <v>0</v>
      </c>
      <c r="G1153" s="40">
        <f t="shared" si="34"/>
        <v>-18.305999999999948</v>
      </c>
      <c r="H1153" s="17">
        <f>VLOOKUP($A1153,級距!$A:$K,9,FALSE)</f>
        <v>5</v>
      </c>
      <c r="I1153" s="17">
        <f>VLOOKUP($A1153,級距!$A:$K,10,FALSE)</f>
        <v>6</v>
      </c>
      <c r="J1153" s="17">
        <f>VLOOKUP($A1153,級距!$A:$K,11,FALSE)</f>
        <v>2</v>
      </c>
      <c r="K1153" s="17">
        <f t="shared" si="35"/>
        <v>2</v>
      </c>
    </row>
    <row r="1154" spans="1:11" x14ac:dyDescent="0.25">
      <c r="A1154" s="32" t="s">
        <v>1126</v>
      </c>
      <c r="B1154" s="31">
        <f>_xlfn.IFNA(VLOOKUP(A1154,'Trend Strategy'!$A$1:$B$1000,2,FALSE),0)</f>
        <v>0</v>
      </c>
      <c r="C1154" s="31">
        <f>_xlfn.IFNA(VLOOKUP(A1154,'ADX Strategy'!$A$2:$B$1000,2,FALSE),0)</f>
        <v>0</v>
      </c>
      <c r="D1154" s="31">
        <f>_xlfn.IFNA(VLOOKUP(A1154,'TXFN0002 Strategy'!$A$2:$B$1000,2,FALSE),0)</f>
        <v>-22602.51</v>
      </c>
      <c r="E1154" s="66">
        <f>_xlfn.IFNA(VLOOKUP(A1154,'TripleEMA Strategy'!$A$2:$B$1000,2,FALSE),0)</f>
        <v>19268.59</v>
      </c>
      <c r="F1154" s="66">
        <f>_xlfn.IFNA(VLOOKUP(A1154,'TXFN0001 Strategy'!$A$1:$B$1000,2,FALSE),0)</f>
        <v>19213.16</v>
      </c>
      <c r="G1154" s="40">
        <f t="shared" si="34"/>
        <v>3175.8480000000004</v>
      </c>
      <c r="H1154" s="17">
        <f>VLOOKUP($A1154,級距!$A:$K,9,FALSE)</f>
        <v>7</v>
      </c>
      <c r="I1154" s="17">
        <f>VLOOKUP($A1154,級距!$A:$K,10,FALSE)</f>
        <v>7</v>
      </c>
      <c r="J1154" s="17">
        <f>VLOOKUP($A1154,級距!$A:$K,11,FALSE)</f>
        <v>4</v>
      </c>
      <c r="K1154" s="17">
        <f t="shared" si="35"/>
        <v>4</v>
      </c>
    </row>
    <row r="1155" spans="1:11" x14ac:dyDescent="0.25">
      <c r="A1155" s="32" t="s">
        <v>1127</v>
      </c>
      <c r="B1155" s="31">
        <f>_xlfn.IFNA(VLOOKUP(A1155,'Trend Strategy'!$A$1:$B$1000,2,FALSE),0)</f>
        <v>0</v>
      </c>
      <c r="C1155" s="31">
        <f>_xlfn.IFNA(VLOOKUP(A1155,'ADX Strategy'!$A$2:$B$1000,2,FALSE),0)</f>
        <v>-14239.37</v>
      </c>
      <c r="D1155" s="31">
        <f>_xlfn.IFNA(VLOOKUP(A1155,'TXFN0002 Strategy'!$A$2:$B$1000,2,FALSE),0)</f>
        <v>0</v>
      </c>
      <c r="E1155" s="66">
        <f>_xlfn.IFNA(VLOOKUP(A1155,'TripleEMA Strategy'!$A$2:$B$1000,2,FALSE),0)</f>
        <v>-19038.939999999999</v>
      </c>
      <c r="F1155" s="66">
        <f>_xlfn.IFNA(VLOOKUP(A1155,'TXFN0001 Strategy'!$A$1:$B$1000,2,FALSE),0)</f>
        <v>0</v>
      </c>
      <c r="G1155" s="40">
        <f t="shared" si="34"/>
        <v>-6655.6619999999994</v>
      </c>
      <c r="H1155" s="17">
        <f>VLOOKUP($A1155,級距!$A:$K,9,FALSE)</f>
        <v>3</v>
      </c>
      <c r="I1155" s="17">
        <f>VLOOKUP($A1155,級距!$A:$K,10,FALSE)</f>
        <v>6</v>
      </c>
      <c r="J1155" s="17">
        <f>VLOOKUP($A1155,級距!$A:$K,11,FALSE)</f>
        <v>2</v>
      </c>
      <c r="K1155" s="17">
        <f t="shared" si="35"/>
        <v>2</v>
      </c>
    </row>
    <row r="1156" spans="1:11" x14ac:dyDescent="0.25">
      <c r="A1156" s="32" t="s">
        <v>1128</v>
      </c>
      <c r="B1156" s="31">
        <f>_xlfn.IFNA(VLOOKUP(A1156,'Trend Strategy'!$A$1:$B$1000,2,FALSE),0)</f>
        <v>-6144.74</v>
      </c>
      <c r="C1156" s="31">
        <f>_xlfn.IFNA(VLOOKUP(A1156,'ADX Strategy'!$A$2:$B$1000,2,FALSE),0)</f>
        <v>0</v>
      </c>
      <c r="D1156" s="31">
        <f>_xlfn.IFNA(VLOOKUP(A1156,'TXFN0002 Strategy'!$A$2:$B$1000,2,FALSE),0)</f>
        <v>12394.46</v>
      </c>
      <c r="E1156" s="66">
        <f>_xlfn.IFNA(VLOOKUP(A1156,'TripleEMA Strategy'!$A$2:$B$1000,2,FALSE),0)</f>
        <v>9379.94</v>
      </c>
      <c r="F1156" s="66">
        <f>_xlfn.IFNA(VLOOKUP(A1156,'TXFN0001 Strategy'!$A$1:$B$1000,2,FALSE),0)</f>
        <v>0</v>
      </c>
      <c r="G1156" s="40">
        <f t="shared" ref="G1156:G1219" si="36">AVERAGE(B1156:F1156)</f>
        <v>3125.9319999999998</v>
      </c>
      <c r="H1156" s="17">
        <f>VLOOKUP($A1156,級距!$A:$K,9,FALSE)</f>
        <v>6</v>
      </c>
      <c r="I1156" s="17">
        <f>VLOOKUP($A1156,級距!$A:$K,10,FALSE)</f>
        <v>9</v>
      </c>
      <c r="J1156" s="17">
        <f>VLOOKUP($A1156,級距!$A:$K,11,FALSE)</f>
        <v>4</v>
      </c>
      <c r="K1156" s="17">
        <f t="shared" ref="K1156:K1219" si="37">_xlfn.IFNA(J1156,0)</f>
        <v>4</v>
      </c>
    </row>
    <row r="1157" spans="1:11" x14ac:dyDescent="0.25">
      <c r="A1157" s="32" t="s">
        <v>1129</v>
      </c>
      <c r="B1157" s="31">
        <f>_xlfn.IFNA(VLOOKUP(A1157,'Trend Strategy'!$A$1:$B$1000,2,FALSE),0)</f>
        <v>0</v>
      </c>
      <c r="C1157" s="31">
        <f>_xlfn.IFNA(VLOOKUP(A1157,'ADX Strategy'!$A$2:$B$1000,2,FALSE),0)</f>
        <v>0</v>
      </c>
      <c r="D1157" s="31">
        <f>_xlfn.IFNA(VLOOKUP(A1157,'TXFN0002 Strategy'!$A$2:$B$1000,2,FALSE),0)</f>
        <v>0</v>
      </c>
      <c r="E1157" s="66">
        <f>_xlfn.IFNA(VLOOKUP(A1157,'TripleEMA Strategy'!$A$2:$B$1000,2,FALSE),0)</f>
        <v>36020.06</v>
      </c>
      <c r="F1157" s="66">
        <f>_xlfn.IFNA(VLOOKUP(A1157,'TXFN0001 Strategy'!$A$1:$B$1000,2,FALSE),0)</f>
        <v>0</v>
      </c>
      <c r="G1157" s="40">
        <f t="shared" si="36"/>
        <v>7204.0119999999997</v>
      </c>
      <c r="H1157" s="17">
        <f>VLOOKUP($A1157,級距!$A:$K,9,FALSE)</f>
        <v>4</v>
      </c>
      <c r="I1157" s="17">
        <f>VLOOKUP($A1157,級距!$A:$K,10,FALSE)</f>
        <v>2</v>
      </c>
      <c r="J1157" s="17">
        <f>VLOOKUP($A1157,級距!$A:$K,11,FALSE)</f>
        <v>2</v>
      </c>
      <c r="K1157" s="17">
        <f t="shared" si="37"/>
        <v>2</v>
      </c>
    </row>
    <row r="1158" spans="1:11" x14ac:dyDescent="0.25">
      <c r="A1158" s="32" t="s">
        <v>1130</v>
      </c>
      <c r="B1158" s="31">
        <f>_xlfn.IFNA(VLOOKUP(A1158,'Trend Strategy'!$A$1:$B$1000,2,FALSE),0)</f>
        <v>-46097.120000000003</v>
      </c>
      <c r="C1158" s="31">
        <f>_xlfn.IFNA(VLOOKUP(A1158,'ADX Strategy'!$A$2:$B$1000,2,FALSE),0)</f>
        <v>0</v>
      </c>
      <c r="D1158" s="31">
        <f>_xlfn.IFNA(VLOOKUP(A1158,'TXFN0002 Strategy'!$A$2:$B$1000,2,FALSE),0)</f>
        <v>0</v>
      </c>
      <c r="E1158" s="66">
        <f>_xlfn.IFNA(VLOOKUP(A1158,'TripleEMA Strategy'!$A$2:$B$1000,2,FALSE),0)</f>
        <v>-973.42</v>
      </c>
      <c r="F1158" s="66">
        <f>_xlfn.IFNA(VLOOKUP(A1158,'TXFN0001 Strategy'!$A$1:$B$1000,2,FALSE),0)</f>
        <v>0</v>
      </c>
      <c r="G1158" s="40">
        <f t="shared" si="36"/>
        <v>-9414.1080000000002</v>
      </c>
      <c r="H1158" s="17">
        <f>VLOOKUP($A1158,級距!$A:$K,9,FALSE)</f>
        <v>5</v>
      </c>
      <c r="I1158" s="17">
        <f>VLOOKUP($A1158,級距!$A:$K,10,FALSE)</f>
        <v>5</v>
      </c>
      <c r="J1158" s="17">
        <f>VLOOKUP($A1158,級距!$A:$K,11,FALSE)</f>
        <v>2</v>
      </c>
      <c r="K1158" s="17">
        <f t="shared" si="37"/>
        <v>2</v>
      </c>
    </row>
    <row r="1159" spans="1:11" x14ac:dyDescent="0.25">
      <c r="A1159" s="32" t="s">
        <v>1131</v>
      </c>
      <c r="B1159" s="31">
        <f>_xlfn.IFNA(VLOOKUP(A1159,'Trend Strategy'!$A$1:$B$1000,2,FALSE),0)</f>
        <v>16289.82</v>
      </c>
      <c r="C1159" s="31">
        <f>_xlfn.IFNA(VLOOKUP(A1159,'ADX Strategy'!$A$2:$B$1000,2,FALSE),0)</f>
        <v>23018.95</v>
      </c>
      <c r="D1159" s="31">
        <f>_xlfn.IFNA(VLOOKUP(A1159,'TXFN0002 Strategy'!$A$2:$B$1000,2,FALSE),0)</f>
        <v>0</v>
      </c>
      <c r="E1159" s="66">
        <f>_xlfn.IFNA(VLOOKUP(A1159,'TripleEMA Strategy'!$A$2:$B$1000,2,FALSE),0)</f>
        <v>31641.94</v>
      </c>
      <c r="F1159" s="66">
        <f>_xlfn.IFNA(VLOOKUP(A1159,'TXFN0001 Strategy'!$A$1:$B$1000,2,FALSE),0)</f>
        <v>0</v>
      </c>
      <c r="G1159" s="40">
        <f t="shared" si="36"/>
        <v>14190.142000000002</v>
      </c>
      <c r="H1159" s="17">
        <f>VLOOKUP($A1159,級距!$A:$K,9,FALSE)</f>
        <v>5</v>
      </c>
      <c r="I1159" s="17">
        <f>VLOOKUP($A1159,級距!$A:$K,10,FALSE)</f>
        <v>7</v>
      </c>
      <c r="J1159" s="17">
        <f>VLOOKUP($A1159,級距!$A:$K,11,FALSE)</f>
        <v>3</v>
      </c>
      <c r="K1159" s="17">
        <f t="shared" si="37"/>
        <v>3</v>
      </c>
    </row>
    <row r="1160" spans="1:11" x14ac:dyDescent="0.25">
      <c r="A1160" s="32" t="s">
        <v>1132</v>
      </c>
      <c r="B1160" s="31">
        <f>_xlfn.IFNA(VLOOKUP(A1160,'Trend Strategy'!$A$1:$B$1000,2,FALSE),0)</f>
        <v>-10904.99</v>
      </c>
      <c r="C1160" s="31">
        <f>_xlfn.IFNA(VLOOKUP(A1160,'ADX Strategy'!$A$2:$B$1000,2,FALSE),0)</f>
        <v>-22580.76</v>
      </c>
      <c r="D1160" s="31">
        <f>_xlfn.IFNA(VLOOKUP(A1160,'TXFN0002 Strategy'!$A$2:$B$1000,2,FALSE),0)</f>
        <v>-526.55999999999995</v>
      </c>
      <c r="E1160" s="66">
        <f>_xlfn.IFNA(VLOOKUP(A1160,'TripleEMA Strategy'!$A$2:$B$1000,2,FALSE),0)</f>
        <v>-1151.57</v>
      </c>
      <c r="F1160" s="66">
        <f>_xlfn.IFNA(VLOOKUP(A1160,'TXFN0001 Strategy'!$A$1:$B$1000,2,FALSE),0)</f>
        <v>0</v>
      </c>
      <c r="G1160" s="40">
        <f t="shared" si="36"/>
        <v>-7032.7759999999998</v>
      </c>
      <c r="H1160" s="17">
        <f>VLOOKUP($A1160,級距!$A:$K,9,FALSE)</f>
        <v>2</v>
      </c>
      <c r="I1160" s="17">
        <f>VLOOKUP($A1160,級距!$A:$K,10,FALSE)</f>
        <v>6</v>
      </c>
      <c r="J1160" s="17">
        <f>VLOOKUP($A1160,級距!$A:$K,11,FALSE)</f>
        <v>2</v>
      </c>
      <c r="K1160" s="17">
        <f t="shared" si="37"/>
        <v>2</v>
      </c>
    </row>
    <row r="1161" spans="1:11" x14ac:dyDescent="0.25">
      <c r="A1161" s="32" t="s">
        <v>1133</v>
      </c>
      <c r="B1161" s="31">
        <f>_xlfn.IFNA(VLOOKUP(A1161,'Trend Strategy'!$A$1:$B$1000,2,FALSE),0)</f>
        <v>0</v>
      </c>
      <c r="C1161" s="31">
        <f>_xlfn.IFNA(VLOOKUP(A1161,'ADX Strategy'!$A$2:$B$1000,2,FALSE),0)</f>
        <v>0</v>
      </c>
      <c r="D1161" s="31">
        <f>_xlfn.IFNA(VLOOKUP(A1161,'TXFN0002 Strategy'!$A$2:$B$1000,2,FALSE),0)</f>
        <v>1072.54</v>
      </c>
      <c r="E1161" s="66">
        <f>_xlfn.IFNA(VLOOKUP(A1161,'TripleEMA Strategy'!$A$2:$B$1000,2,FALSE),0)</f>
        <v>-16564.63</v>
      </c>
      <c r="F1161" s="66">
        <f>_xlfn.IFNA(VLOOKUP(A1161,'TXFN0001 Strategy'!$A$1:$B$1000,2,FALSE),0)</f>
        <v>-9703.51</v>
      </c>
      <c r="G1161" s="40">
        <f t="shared" si="36"/>
        <v>-5039.12</v>
      </c>
      <c r="H1161" s="17">
        <f>VLOOKUP($A1161,級距!$A:$K,9,FALSE)</f>
        <v>3</v>
      </c>
      <c r="I1161" s="17">
        <f>VLOOKUP($A1161,級距!$A:$K,10,FALSE)</f>
        <v>3</v>
      </c>
      <c r="J1161" s="17">
        <f>VLOOKUP($A1161,級距!$A:$K,11,FALSE)</f>
        <v>2</v>
      </c>
      <c r="K1161" s="17">
        <f t="shared" si="37"/>
        <v>2</v>
      </c>
    </row>
    <row r="1162" spans="1:11" x14ac:dyDescent="0.25">
      <c r="A1162" s="32" t="s">
        <v>1134</v>
      </c>
      <c r="B1162" s="31">
        <f>_xlfn.IFNA(VLOOKUP(A1162,'Trend Strategy'!$A$1:$B$1000,2,FALSE),0)</f>
        <v>-28467.360000000001</v>
      </c>
      <c r="C1162" s="31">
        <f>_xlfn.IFNA(VLOOKUP(A1162,'ADX Strategy'!$A$2:$B$1000,2,FALSE),0)</f>
        <v>0</v>
      </c>
      <c r="D1162" s="31">
        <f>_xlfn.IFNA(VLOOKUP(A1162,'TXFN0002 Strategy'!$A$2:$B$1000,2,FALSE),0)</f>
        <v>-34629.5</v>
      </c>
      <c r="E1162" s="66">
        <f>_xlfn.IFNA(VLOOKUP(A1162,'TripleEMA Strategy'!$A$2:$B$1000,2,FALSE),0)</f>
        <v>-16551.96</v>
      </c>
      <c r="F1162" s="66">
        <f>_xlfn.IFNA(VLOOKUP(A1162,'TXFN0001 Strategy'!$A$1:$B$1000,2,FALSE),0)</f>
        <v>11129.81</v>
      </c>
      <c r="G1162" s="40">
        <f t="shared" si="36"/>
        <v>-13703.802000000001</v>
      </c>
      <c r="H1162" s="17">
        <f>VLOOKUP($A1162,級距!$A:$K,9,FALSE)</f>
        <v>5</v>
      </c>
      <c r="I1162" s="17">
        <f>VLOOKUP($A1162,級距!$A:$K,10,FALSE)</f>
        <v>6</v>
      </c>
      <c r="J1162" s="17">
        <f>VLOOKUP($A1162,級距!$A:$K,11,FALSE)</f>
        <v>2</v>
      </c>
      <c r="K1162" s="17">
        <f t="shared" si="37"/>
        <v>2</v>
      </c>
    </row>
    <row r="1163" spans="1:11" x14ac:dyDescent="0.25">
      <c r="A1163" s="32" t="s">
        <v>1135</v>
      </c>
      <c r="B1163" s="31">
        <f>_xlfn.IFNA(VLOOKUP(A1163,'Trend Strategy'!$A$1:$B$1000,2,FALSE),0)</f>
        <v>306.52999999999997</v>
      </c>
      <c r="C1163" s="31">
        <f>_xlfn.IFNA(VLOOKUP(A1163,'ADX Strategy'!$A$2:$B$1000,2,FALSE),0)</f>
        <v>-30370.75</v>
      </c>
      <c r="D1163" s="31">
        <f>_xlfn.IFNA(VLOOKUP(A1163,'TXFN0002 Strategy'!$A$2:$B$1000,2,FALSE),0)</f>
        <v>-3630.98</v>
      </c>
      <c r="E1163" s="66">
        <f>_xlfn.IFNA(VLOOKUP(A1163,'TripleEMA Strategy'!$A$2:$B$1000,2,FALSE),0)</f>
        <v>-103942.94</v>
      </c>
      <c r="F1163" s="66">
        <f>_xlfn.IFNA(VLOOKUP(A1163,'TXFN0001 Strategy'!$A$1:$B$1000,2,FALSE),0)</f>
        <v>27644.3</v>
      </c>
      <c r="G1163" s="40">
        <f t="shared" si="36"/>
        <v>-21998.768000000004</v>
      </c>
      <c r="H1163" s="17">
        <f>VLOOKUP($A1163,級距!$A:$K,9,FALSE)</f>
        <v>5</v>
      </c>
      <c r="I1163" s="17">
        <f>VLOOKUP($A1163,級距!$A:$K,10,FALSE)</f>
        <v>5</v>
      </c>
      <c r="J1163" s="17">
        <f>VLOOKUP($A1163,級距!$A:$K,11,FALSE)</f>
        <v>2</v>
      </c>
      <c r="K1163" s="17">
        <f t="shared" si="37"/>
        <v>2</v>
      </c>
    </row>
    <row r="1164" spans="1:11" x14ac:dyDescent="0.25">
      <c r="A1164" s="32" t="s">
        <v>1136</v>
      </c>
      <c r="B1164" s="31">
        <f>_xlfn.IFNA(VLOOKUP(A1164,'Trend Strategy'!$A$1:$B$1000,2,FALSE),0)</f>
        <v>0</v>
      </c>
      <c r="C1164" s="31">
        <f>_xlfn.IFNA(VLOOKUP(A1164,'ADX Strategy'!$A$2:$B$1000,2,FALSE),0)</f>
        <v>0</v>
      </c>
      <c r="D1164" s="31">
        <f>_xlfn.IFNA(VLOOKUP(A1164,'TXFN0002 Strategy'!$A$2:$B$1000,2,FALSE),0)</f>
        <v>0</v>
      </c>
      <c r="E1164" s="66">
        <f>_xlfn.IFNA(VLOOKUP(A1164,'TripleEMA Strategy'!$A$2:$B$1000,2,FALSE),0)</f>
        <v>9230.98</v>
      </c>
      <c r="F1164" s="66">
        <f>_xlfn.IFNA(VLOOKUP(A1164,'TXFN0001 Strategy'!$A$1:$B$1000,2,FALSE),0)</f>
        <v>0</v>
      </c>
      <c r="G1164" s="40">
        <f t="shared" si="36"/>
        <v>1846.1959999999999</v>
      </c>
      <c r="H1164" s="17">
        <f>VLOOKUP($A1164,級距!$A:$K,9,FALSE)</f>
        <v>5</v>
      </c>
      <c r="I1164" s="17">
        <f>VLOOKUP($A1164,級距!$A:$K,10,FALSE)</f>
        <v>8</v>
      </c>
      <c r="J1164" s="17">
        <f>VLOOKUP($A1164,級距!$A:$K,11,FALSE)</f>
        <v>3</v>
      </c>
      <c r="K1164" s="17">
        <f t="shared" si="37"/>
        <v>3</v>
      </c>
    </row>
    <row r="1165" spans="1:11" x14ac:dyDescent="0.25">
      <c r="A1165" s="32" t="s">
        <v>1137</v>
      </c>
      <c r="B1165" s="31">
        <f>_xlfn.IFNA(VLOOKUP(A1165,'Trend Strategy'!$A$1:$B$1000,2,FALSE),0)</f>
        <v>0</v>
      </c>
      <c r="C1165" s="31">
        <f>_xlfn.IFNA(VLOOKUP(A1165,'ADX Strategy'!$A$2:$B$1000,2,FALSE),0)</f>
        <v>-8167.94</v>
      </c>
      <c r="D1165" s="31">
        <f>_xlfn.IFNA(VLOOKUP(A1165,'TXFN0002 Strategy'!$A$2:$B$1000,2,FALSE),0)</f>
        <v>0</v>
      </c>
      <c r="E1165" s="66">
        <f>_xlfn.IFNA(VLOOKUP(A1165,'TripleEMA Strategy'!$A$2:$B$1000,2,FALSE),0)</f>
        <v>-17169.02</v>
      </c>
      <c r="F1165" s="66">
        <f>_xlfn.IFNA(VLOOKUP(A1165,'TXFN0001 Strategy'!$A$1:$B$1000,2,FALSE),0)</f>
        <v>0</v>
      </c>
      <c r="G1165" s="40">
        <f t="shared" si="36"/>
        <v>-5067.3919999999998</v>
      </c>
      <c r="H1165" s="17">
        <f>VLOOKUP($A1165,級距!$A:$K,9,FALSE)</f>
        <v>3</v>
      </c>
      <c r="I1165" s="17">
        <f>VLOOKUP($A1165,級距!$A:$K,10,FALSE)</f>
        <v>8</v>
      </c>
      <c r="J1165" s="17">
        <f>VLOOKUP($A1165,級距!$A:$K,11,FALSE)</f>
        <v>3</v>
      </c>
      <c r="K1165" s="17">
        <f t="shared" si="37"/>
        <v>3</v>
      </c>
    </row>
    <row r="1166" spans="1:11" x14ac:dyDescent="0.25">
      <c r="A1166" s="32" t="s">
        <v>1138</v>
      </c>
      <c r="B1166" s="31">
        <f>_xlfn.IFNA(VLOOKUP(A1166,'Trend Strategy'!$A$1:$B$1000,2,FALSE),0)</f>
        <v>0</v>
      </c>
      <c r="C1166" s="31">
        <f>_xlfn.IFNA(VLOOKUP(A1166,'ADX Strategy'!$A$2:$B$1000,2,FALSE),0)</f>
        <v>116484.14</v>
      </c>
      <c r="D1166" s="31">
        <f>_xlfn.IFNA(VLOOKUP(A1166,'TXFN0002 Strategy'!$A$2:$B$1000,2,FALSE),0)</f>
        <v>72983.47</v>
      </c>
      <c r="E1166" s="66">
        <f>_xlfn.IFNA(VLOOKUP(A1166,'TripleEMA Strategy'!$A$2:$B$1000,2,FALSE),0)</f>
        <v>290128.37</v>
      </c>
      <c r="F1166" s="66">
        <f>_xlfn.IFNA(VLOOKUP(A1166,'TXFN0001 Strategy'!$A$1:$B$1000,2,FALSE),0)</f>
        <v>0</v>
      </c>
      <c r="G1166" s="40">
        <f t="shared" si="36"/>
        <v>95919.195999999996</v>
      </c>
      <c r="H1166" s="17">
        <f>VLOOKUP($A1166,級距!$A:$K,9,FALSE)</f>
        <v>10</v>
      </c>
      <c r="I1166" s="17">
        <f>VLOOKUP($A1166,級距!$A:$K,10,FALSE)</f>
        <v>9</v>
      </c>
      <c r="J1166" s="17">
        <f>VLOOKUP($A1166,級距!$A:$K,11,FALSE)</f>
        <v>4</v>
      </c>
      <c r="K1166" s="17">
        <f t="shared" si="37"/>
        <v>4</v>
      </c>
    </row>
    <row r="1167" spans="1:11" x14ac:dyDescent="0.25">
      <c r="A1167" s="32" t="s">
        <v>1139</v>
      </c>
      <c r="B1167" s="31">
        <f>_xlfn.IFNA(VLOOKUP(A1167,'Trend Strategy'!$A$1:$B$1000,2,FALSE),0)</f>
        <v>-14058.53</v>
      </c>
      <c r="C1167" s="31">
        <f>_xlfn.IFNA(VLOOKUP(A1167,'ADX Strategy'!$A$2:$B$1000,2,FALSE),0)</f>
        <v>0</v>
      </c>
      <c r="D1167" s="31">
        <f>_xlfn.IFNA(VLOOKUP(A1167,'TXFN0002 Strategy'!$A$2:$B$1000,2,FALSE),0)</f>
        <v>-17517.150000000001</v>
      </c>
      <c r="E1167" s="66">
        <f>_xlfn.IFNA(VLOOKUP(A1167,'TripleEMA Strategy'!$A$2:$B$1000,2,FALSE),0)</f>
        <v>-14144.9</v>
      </c>
      <c r="F1167" s="66">
        <f>_xlfn.IFNA(VLOOKUP(A1167,'TXFN0001 Strategy'!$A$1:$B$1000,2,FALSE),0)</f>
        <v>0</v>
      </c>
      <c r="G1167" s="40">
        <f t="shared" si="36"/>
        <v>-9144.116</v>
      </c>
      <c r="H1167" s="17">
        <f>VLOOKUP($A1167,級距!$A:$K,9,FALSE)</f>
        <v>8</v>
      </c>
      <c r="I1167" s="17">
        <f>VLOOKUP($A1167,級距!$A:$K,10,FALSE)</f>
        <v>6</v>
      </c>
      <c r="J1167" s="17">
        <f>VLOOKUP($A1167,級距!$A:$K,11,FALSE)</f>
        <v>1</v>
      </c>
      <c r="K1167" s="17">
        <f t="shared" si="37"/>
        <v>1</v>
      </c>
    </row>
    <row r="1168" spans="1:11" x14ac:dyDescent="0.25">
      <c r="A1168" s="32" t="s">
        <v>1140</v>
      </c>
      <c r="B1168" s="31">
        <f>_xlfn.IFNA(VLOOKUP(A1168,'Trend Strategy'!$A$1:$B$1000,2,FALSE),0)</f>
        <v>147258.21</v>
      </c>
      <c r="C1168" s="31">
        <f>_xlfn.IFNA(VLOOKUP(A1168,'ADX Strategy'!$A$2:$B$1000,2,FALSE),0)</f>
        <v>0</v>
      </c>
      <c r="D1168" s="31">
        <f>_xlfn.IFNA(VLOOKUP(A1168,'TXFN0002 Strategy'!$A$2:$B$1000,2,FALSE),0)</f>
        <v>-94977.31</v>
      </c>
      <c r="E1168" s="66">
        <f>_xlfn.IFNA(VLOOKUP(A1168,'TripleEMA Strategy'!$A$2:$B$1000,2,FALSE),0)</f>
        <v>0</v>
      </c>
      <c r="F1168" s="66">
        <f>_xlfn.IFNA(VLOOKUP(A1168,'TXFN0001 Strategy'!$A$1:$B$1000,2,FALSE),0)</f>
        <v>0</v>
      </c>
      <c r="G1168" s="40">
        <f t="shared" si="36"/>
        <v>10456.179999999998</v>
      </c>
      <c r="H1168" s="17">
        <f>VLOOKUP($A1168,級距!$A:$K,9,FALSE)</f>
        <v>10</v>
      </c>
      <c r="I1168" s="17">
        <f>VLOOKUP($A1168,級距!$A:$K,10,FALSE)</f>
        <v>5</v>
      </c>
      <c r="J1168" s="17">
        <f>VLOOKUP($A1168,級距!$A:$K,11,FALSE)</f>
        <v>1</v>
      </c>
      <c r="K1168" s="17">
        <f t="shared" si="37"/>
        <v>1</v>
      </c>
    </row>
    <row r="1169" spans="1:11" x14ac:dyDescent="0.25">
      <c r="A1169" s="32" t="s">
        <v>1141</v>
      </c>
      <c r="B1169" s="31">
        <f>_xlfn.IFNA(VLOOKUP(A1169,'Trend Strategy'!$A$1:$B$1000,2,FALSE),0)</f>
        <v>42815.43</v>
      </c>
      <c r="C1169" s="31">
        <f>_xlfn.IFNA(VLOOKUP(A1169,'ADX Strategy'!$A$2:$B$1000,2,FALSE),0)</f>
        <v>-5759.59</v>
      </c>
      <c r="D1169" s="31">
        <f>_xlfn.IFNA(VLOOKUP(A1169,'TXFN0002 Strategy'!$A$2:$B$1000,2,FALSE),0)</f>
        <v>-93965.71</v>
      </c>
      <c r="E1169" s="66">
        <f>_xlfn.IFNA(VLOOKUP(A1169,'TripleEMA Strategy'!$A$2:$B$1000,2,FALSE),0)</f>
        <v>150941.32999999999</v>
      </c>
      <c r="F1169" s="66">
        <f>_xlfn.IFNA(VLOOKUP(A1169,'TXFN0001 Strategy'!$A$1:$B$1000,2,FALSE),0)</f>
        <v>0</v>
      </c>
      <c r="G1169" s="40">
        <f t="shared" si="36"/>
        <v>18806.291999999994</v>
      </c>
      <c r="H1169" s="17">
        <f>VLOOKUP($A1169,級距!$A:$K,9,FALSE)</f>
        <v>9</v>
      </c>
      <c r="I1169" s="17">
        <f>VLOOKUP($A1169,級距!$A:$K,10,FALSE)</f>
        <v>6</v>
      </c>
      <c r="J1169" s="17">
        <f>VLOOKUP($A1169,級距!$A:$K,11,FALSE)</f>
        <v>1</v>
      </c>
      <c r="K1169" s="17">
        <f t="shared" si="37"/>
        <v>1</v>
      </c>
    </row>
    <row r="1170" spans="1:11" x14ac:dyDescent="0.25">
      <c r="A1170" s="32" t="s">
        <v>1142</v>
      </c>
      <c r="B1170" s="31">
        <f>_xlfn.IFNA(VLOOKUP(A1170,'Trend Strategy'!$A$1:$B$1000,2,FALSE),0)</f>
        <v>0</v>
      </c>
      <c r="C1170" s="31">
        <f>_xlfn.IFNA(VLOOKUP(A1170,'ADX Strategy'!$A$2:$B$1000,2,FALSE),0)</f>
        <v>0</v>
      </c>
      <c r="D1170" s="31">
        <f>_xlfn.IFNA(VLOOKUP(A1170,'TXFN0002 Strategy'!$A$2:$B$1000,2,FALSE),0)</f>
        <v>0</v>
      </c>
      <c r="E1170" s="66">
        <f>_xlfn.IFNA(VLOOKUP(A1170,'TripleEMA Strategy'!$A$2:$B$1000,2,FALSE),0)</f>
        <v>-8170.68</v>
      </c>
      <c r="F1170" s="66">
        <f>_xlfn.IFNA(VLOOKUP(A1170,'TXFN0001 Strategy'!$A$1:$B$1000,2,FALSE),0)</f>
        <v>0</v>
      </c>
      <c r="G1170" s="40">
        <f t="shared" si="36"/>
        <v>-1634.136</v>
      </c>
      <c r="H1170" s="17">
        <f>VLOOKUP($A1170,級距!$A:$K,9,FALSE)</f>
        <v>9</v>
      </c>
      <c r="I1170" s="17">
        <f>VLOOKUP($A1170,級距!$A:$K,10,FALSE)</f>
        <v>5</v>
      </c>
      <c r="J1170" s="17">
        <f>VLOOKUP($A1170,級距!$A:$K,11,FALSE)</f>
        <v>1</v>
      </c>
      <c r="K1170" s="17">
        <f t="shared" si="37"/>
        <v>1</v>
      </c>
    </row>
    <row r="1171" spans="1:11" x14ac:dyDescent="0.25">
      <c r="A1171" s="32" t="s">
        <v>1143</v>
      </c>
      <c r="B1171" s="31">
        <f>_xlfn.IFNA(VLOOKUP(A1171,'Trend Strategy'!$A$1:$B$1000,2,FALSE),0)</f>
        <v>0</v>
      </c>
      <c r="C1171" s="31">
        <f>_xlfn.IFNA(VLOOKUP(A1171,'ADX Strategy'!$A$2:$B$1000,2,FALSE),0)</f>
        <v>-27371.69</v>
      </c>
      <c r="D1171" s="31">
        <f>_xlfn.IFNA(VLOOKUP(A1171,'TXFN0002 Strategy'!$A$2:$B$1000,2,FALSE),0)</f>
        <v>0</v>
      </c>
      <c r="E1171" s="66">
        <f>_xlfn.IFNA(VLOOKUP(A1171,'TripleEMA Strategy'!$A$2:$B$1000,2,FALSE),0)</f>
        <v>0</v>
      </c>
      <c r="F1171" s="66">
        <f>_xlfn.IFNA(VLOOKUP(A1171,'TXFN0001 Strategy'!$A$1:$B$1000,2,FALSE),0)</f>
        <v>0</v>
      </c>
      <c r="G1171" s="40">
        <f t="shared" si="36"/>
        <v>-5474.3379999999997</v>
      </c>
      <c r="H1171" s="17">
        <f>VLOOKUP($A1171,級距!$A:$K,9,FALSE)</f>
        <v>6</v>
      </c>
      <c r="I1171" s="17">
        <f>VLOOKUP($A1171,級距!$A:$K,10,FALSE)</f>
        <v>6</v>
      </c>
      <c r="J1171" s="17">
        <f>VLOOKUP($A1171,級距!$A:$K,11,FALSE)</f>
        <v>1</v>
      </c>
      <c r="K1171" s="17">
        <f t="shared" si="37"/>
        <v>1</v>
      </c>
    </row>
    <row r="1172" spans="1:11" x14ac:dyDescent="0.25">
      <c r="A1172" s="32" t="s">
        <v>1144</v>
      </c>
      <c r="B1172" s="31">
        <f>_xlfn.IFNA(VLOOKUP(A1172,'Trend Strategy'!$A$1:$B$1000,2,FALSE),0)</f>
        <v>0</v>
      </c>
      <c r="C1172" s="31">
        <f>_xlfn.IFNA(VLOOKUP(A1172,'ADX Strategy'!$A$2:$B$1000,2,FALSE),0)</f>
        <v>0</v>
      </c>
      <c r="D1172" s="31">
        <f>_xlfn.IFNA(VLOOKUP(A1172,'TXFN0002 Strategy'!$A$2:$B$1000,2,FALSE),0)</f>
        <v>15825.43</v>
      </c>
      <c r="E1172" s="66">
        <f>_xlfn.IFNA(VLOOKUP(A1172,'TripleEMA Strategy'!$A$2:$B$1000,2,FALSE),0)</f>
        <v>14343.86</v>
      </c>
      <c r="F1172" s="66">
        <f>_xlfn.IFNA(VLOOKUP(A1172,'TXFN0001 Strategy'!$A$1:$B$1000,2,FALSE),0)</f>
        <v>-13446.26</v>
      </c>
      <c r="G1172" s="40">
        <f t="shared" si="36"/>
        <v>3344.6059999999998</v>
      </c>
      <c r="H1172" s="17">
        <f>VLOOKUP($A1172,級距!$A:$K,9,FALSE)</f>
        <v>5</v>
      </c>
      <c r="I1172" s="17">
        <f>VLOOKUP($A1172,級距!$A:$K,10,FALSE)</f>
        <v>8</v>
      </c>
      <c r="J1172" s="17">
        <f>VLOOKUP($A1172,級距!$A:$K,11,FALSE)</f>
        <v>3</v>
      </c>
      <c r="K1172" s="17">
        <f t="shared" si="37"/>
        <v>3</v>
      </c>
    </row>
    <row r="1173" spans="1:11" x14ac:dyDescent="0.25">
      <c r="A1173" s="32" t="s">
        <v>1145</v>
      </c>
      <c r="B1173" s="31">
        <f>_xlfn.IFNA(VLOOKUP(A1173,'Trend Strategy'!$A$1:$B$1000,2,FALSE),0)</f>
        <v>-2881.38</v>
      </c>
      <c r="C1173" s="31">
        <f>_xlfn.IFNA(VLOOKUP(A1173,'ADX Strategy'!$A$2:$B$1000,2,FALSE),0)</f>
        <v>0</v>
      </c>
      <c r="D1173" s="31">
        <f>_xlfn.IFNA(VLOOKUP(A1173,'TXFN0002 Strategy'!$A$2:$B$1000,2,FALSE),0)</f>
        <v>0</v>
      </c>
      <c r="E1173" s="66">
        <f>_xlfn.IFNA(VLOOKUP(A1173,'TripleEMA Strategy'!$A$2:$B$1000,2,FALSE),0)</f>
        <v>-28327.25</v>
      </c>
      <c r="F1173" s="66">
        <f>_xlfn.IFNA(VLOOKUP(A1173,'TXFN0001 Strategy'!$A$1:$B$1000,2,FALSE),0)</f>
        <v>0</v>
      </c>
      <c r="G1173" s="40">
        <f t="shared" si="36"/>
        <v>-6241.7260000000006</v>
      </c>
      <c r="H1173" s="17">
        <f>VLOOKUP($A1173,級距!$A:$K,9,FALSE)</f>
        <v>3</v>
      </c>
      <c r="I1173" s="17">
        <f>VLOOKUP($A1173,級距!$A:$K,10,FALSE)</f>
        <v>5</v>
      </c>
      <c r="J1173" s="17">
        <f>VLOOKUP($A1173,級距!$A:$K,11,FALSE)</f>
        <v>2</v>
      </c>
      <c r="K1173" s="17">
        <f t="shared" si="37"/>
        <v>2</v>
      </c>
    </row>
    <row r="1174" spans="1:11" x14ac:dyDescent="0.25">
      <c r="A1174" s="32" t="s">
        <v>1146</v>
      </c>
      <c r="B1174" s="31">
        <f>_xlfn.IFNA(VLOOKUP(A1174,'Trend Strategy'!$A$1:$B$1000,2,FALSE),0)</f>
        <v>32077.69</v>
      </c>
      <c r="C1174" s="31">
        <f>_xlfn.IFNA(VLOOKUP(A1174,'ADX Strategy'!$A$2:$B$1000,2,FALSE),0)</f>
        <v>0</v>
      </c>
      <c r="D1174" s="31">
        <f>_xlfn.IFNA(VLOOKUP(A1174,'TXFN0002 Strategy'!$A$2:$B$1000,2,FALSE),0)</f>
        <v>-20115.95</v>
      </c>
      <c r="E1174" s="66">
        <f>_xlfn.IFNA(VLOOKUP(A1174,'TripleEMA Strategy'!$A$2:$B$1000,2,FALSE),0)</f>
        <v>-17146.7</v>
      </c>
      <c r="F1174" s="66">
        <f>_xlfn.IFNA(VLOOKUP(A1174,'TXFN0001 Strategy'!$A$1:$B$1000,2,FALSE),0)</f>
        <v>0</v>
      </c>
      <c r="G1174" s="40">
        <f t="shared" si="36"/>
        <v>-1036.9920000000006</v>
      </c>
      <c r="H1174" s="17">
        <f>VLOOKUP($A1174,級距!$A:$K,9,FALSE)</f>
        <v>7</v>
      </c>
      <c r="I1174" s="17">
        <f>VLOOKUP($A1174,級距!$A:$K,10,FALSE)</f>
        <v>7</v>
      </c>
      <c r="J1174" s="17">
        <f>VLOOKUP($A1174,級距!$A:$K,11,FALSE)</f>
        <v>4</v>
      </c>
      <c r="K1174" s="17">
        <f t="shared" si="37"/>
        <v>4</v>
      </c>
    </row>
    <row r="1175" spans="1:11" x14ac:dyDescent="0.25">
      <c r="A1175" s="32" t="s">
        <v>1147</v>
      </c>
      <c r="B1175" s="31">
        <f>_xlfn.IFNA(VLOOKUP(A1175,'Trend Strategy'!$A$1:$B$1000,2,FALSE),0)</f>
        <v>21148.38</v>
      </c>
      <c r="C1175" s="31">
        <f>_xlfn.IFNA(VLOOKUP(A1175,'ADX Strategy'!$A$2:$B$1000,2,FALSE),0)</f>
        <v>-23743.18</v>
      </c>
      <c r="D1175" s="31">
        <f>_xlfn.IFNA(VLOOKUP(A1175,'TXFN0002 Strategy'!$A$2:$B$1000,2,FALSE),0)</f>
        <v>58464.05</v>
      </c>
      <c r="E1175" s="66">
        <f>_xlfn.IFNA(VLOOKUP(A1175,'TripleEMA Strategy'!$A$2:$B$1000,2,FALSE),0)</f>
        <v>-7894.27</v>
      </c>
      <c r="F1175" s="66">
        <f>_xlfn.IFNA(VLOOKUP(A1175,'TXFN0001 Strategy'!$A$1:$B$1000,2,FALSE),0)</f>
        <v>-42056.7</v>
      </c>
      <c r="G1175" s="40">
        <f t="shared" si="36"/>
        <v>1183.6559999999997</v>
      </c>
      <c r="H1175" s="17">
        <f>VLOOKUP($A1175,級距!$A:$K,9,FALSE)</f>
        <v>5</v>
      </c>
      <c r="I1175" s="17">
        <f>VLOOKUP($A1175,級距!$A:$K,10,FALSE)</f>
        <v>6</v>
      </c>
      <c r="J1175" s="17">
        <f>VLOOKUP($A1175,級距!$A:$K,11,FALSE)</f>
        <v>2</v>
      </c>
      <c r="K1175" s="17">
        <f t="shared" si="37"/>
        <v>2</v>
      </c>
    </row>
    <row r="1176" spans="1:11" x14ac:dyDescent="0.25">
      <c r="A1176" s="32" t="s">
        <v>1148</v>
      </c>
      <c r="B1176" s="31">
        <f>_xlfn.IFNA(VLOOKUP(A1176,'Trend Strategy'!$A$1:$B$1000,2,FALSE),0)</f>
        <v>-21682.11</v>
      </c>
      <c r="C1176" s="31">
        <f>_xlfn.IFNA(VLOOKUP(A1176,'ADX Strategy'!$A$2:$B$1000,2,FALSE),0)</f>
        <v>17666.98</v>
      </c>
      <c r="D1176" s="31">
        <f>_xlfn.IFNA(VLOOKUP(A1176,'TXFN0002 Strategy'!$A$2:$B$1000,2,FALSE),0)</f>
        <v>-66161.179999999993</v>
      </c>
      <c r="E1176" s="66">
        <f>_xlfn.IFNA(VLOOKUP(A1176,'TripleEMA Strategy'!$A$2:$B$1000,2,FALSE),0)</f>
        <v>0</v>
      </c>
      <c r="F1176" s="66">
        <f>_xlfn.IFNA(VLOOKUP(A1176,'TXFN0001 Strategy'!$A$1:$B$1000,2,FALSE),0)</f>
        <v>44523.92</v>
      </c>
      <c r="G1176" s="40">
        <f t="shared" si="36"/>
        <v>-5130.4780000000001</v>
      </c>
      <c r="H1176" s="17">
        <f>VLOOKUP($A1176,級距!$A:$K,9,FALSE)</f>
        <v>7</v>
      </c>
      <c r="I1176" s="17">
        <f>VLOOKUP($A1176,級距!$A:$K,10,FALSE)</f>
        <v>4</v>
      </c>
      <c r="J1176" s="17">
        <f>VLOOKUP($A1176,級距!$A:$K,11,FALSE)</f>
        <v>1</v>
      </c>
      <c r="K1176" s="17">
        <f t="shared" si="37"/>
        <v>1</v>
      </c>
    </row>
    <row r="1177" spans="1:11" x14ac:dyDescent="0.25">
      <c r="A1177" s="32" t="s">
        <v>1149</v>
      </c>
      <c r="B1177" s="31">
        <f>_xlfn.IFNA(VLOOKUP(A1177,'Trend Strategy'!$A$1:$B$1000,2,FALSE),0)</f>
        <v>41113.15</v>
      </c>
      <c r="C1177" s="31">
        <f>_xlfn.IFNA(VLOOKUP(A1177,'ADX Strategy'!$A$2:$B$1000,2,FALSE),0)</f>
        <v>-69448.320000000007</v>
      </c>
      <c r="D1177" s="31">
        <f>_xlfn.IFNA(VLOOKUP(A1177,'TXFN0002 Strategy'!$A$2:$B$1000,2,FALSE),0)</f>
        <v>0</v>
      </c>
      <c r="E1177" s="66">
        <f>_xlfn.IFNA(VLOOKUP(A1177,'TripleEMA Strategy'!$A$2:$B$1000,2,FALSE),0)</f>
        <v>28677.14</v>
      </c>
      <c r="F1177" s="66">
        <f>_xlfn.IFNA(VLOOKUP(A1177,'TXFN0001 Strategy'!$A$1:$B$1000,2,FALSE),0)</f>
        <v>0</v>
      </c>
      <c r="G1177" s="40">
        <f t="shared" si="36"/>
        <v>68.393999999998783</v>
      </c>
      <c r="H1177" s="17">
        <f>VLOOKUP($A1177,級距!$A:$K,9,FALSE)</f>
        <v>10</v>
      </c>
      <c r="I1177" s="17">
        <f>VLOOKUP($A1177,級距!$A:$K,10,FALSE)</f>
        <v>8</v>
      </c>
      <c r="J1177" s="17">
        <f>VLOOKUP($A1177,級距!$A:$K,11,FALSE)</f>
        <v>4</v>
      </c>
      <c r="K1177" s="17">
        <f t="shared" si="37"/>
        <v>4</v>
      </c>
    </row>
    <row r="1178" spans="1:11" x14ac:dyDescent="0.25">
      <c r="A1178" s="32" t="s">
        <v>1150</v>
      </c>
      <c r="B1178" s="31">
        <f>_xlfn.IFNA(VLOOKUP(A1178,'Trend Strategy'!$A$1:$B$1000,2,FALSE),0)</f>
        <v>43530.14</v>
      </c>
      <c r="C1178" s="31">
        <f>_xlfn.IFNA(VLOOKUP(A1178,'ADX Strategy'!$A$2:$B$1000,2,FALSE),0)</f>
        <v>0</v>
      </c>
      <c r="D1178" s="31">
        <f>_xlfn.IFNA(VLOOKUP(A1178,'TXFN0002 Strategy'!$A$2:$B$1000,2,FALSE),0)</f>
        <v>103150.96</v>
      </c>
      <c r="E1178" s="66">
        <f>_xlfn.IFNA(VLOOKUP(A1178,'TripleEMA Strategy'!$A$2:$B$1000,2,FALSE),0)</f>
        <v>118939.3</v>
      </c>
      <c r="F1178" s="66">
        <f>_xlfn.IFNA(VLOOKUP(A1178,'TXFN0001 Strategy'!$A$1:$B$1000,2,FALSE),0)</f>
        <v>85552.11</v>
      </c>
      <c r="G1178" s="40">
        <f t="shared" si="36"/>
        <v>70234.502000000008</v>
      </c>
      <c r="H1178" s="17">
        <f>VLOOKUP($A1178,級距!$A:$K,9,FALSE)</f>
        <v>8</v>
      </c>
      <c r="I1178" s="17">
        <f>VLOOKUP($A1178,級距!$A:$K,10,FALSE)</f>
        <v>9</v>
      </c>
      <c r="J1178" s="17">
        <f>VLOOKUP($A1178,級距!$A:$K,11,FALSE)</f>
        <v>4</v>
      </c>
      <c r="K1178" s="17">
        <f t="shared" si="37"/>
        <v>4</v>
      </c>
    </row>
    <row r="1179" spans="1:11" x14ac:dyDescent="0.25">
      <c r="A1179" s="32" t="s">
        <v>1151</v>
      </c>
      <c r="B1179" s="31">
        <f>_xlfn.IFNA(VLOOKUP(A1179,'Trend Strategy'!$A$1:$B$1000,2,FALSE),0)</f>
        <v>0</v>
      </c>
      <c r="C1179" s="31">
        <f>_xlfn.IFNA(VLOOKUP(A1179,'ADX Strategy'!$A$2:$B$1000,2,FALSE),0)</f>
        <v>-33932.160000000003</v>
      </c>
      <c r="D1179" s="31">
        <f>_xlfn.IFNA(VLOOKUP(A1179,'TXFN0002 Strategy'!$A$2:$B$1000,2,FALSE),0)</f>
        <v>0</v>
      </c>
      <c r="E1179" s="66">
        <f>_xlfn.IFNA(VLOOKUP(A1179,'TripleEMA Strategy'!$A$2:$B$1000,2,FALSE),0)</f>
        <v>536.98</v>
      </c>
      <c r="F1179" s="66">
        <f>_xlfn.IFNA(VLOOKUP(A1179,'TXFN0001 Strategy'!$A$1:$B$1000,2,FALSE),0)</f>
        <v>0</v>
      </c>
      <c r="G1179" s="40">
        <f t="shared" si="36"/>
        <v>-6679.0360000000001</v>
      </c>
      <c r="H1179" s="17">
        <f>VLOOKUP($A1179,級距!$A:$K,9,FALSE)</f>
        <v>6</v>
      </c>
      <c r="I1179" s="17">
        <f>VLOOKUP($A1179,級距!$A:$K,10,FALSE)</f>
        <v>3</v>
      </c>
      <c r="J1179" s="17">
        <f>VLOOKUP($A1179,級距!$A:$K,11,FALSE)</f>
        <v>1</v>
      </c>
      <c r="K1179" s="17">
        <f t="shared" si="37"/>
        <v>1</v>
      </c>
    </row>
    <row r="1180" spans="1:11" x14ac:dyDescent="0.25">
      <c r="A1180" s="32" t="s">
        <v>1152</v>
      </c>
      <c r="B1180" s="31">
        <f>_xlfn.IFNA(VLOOKUP(A1180,'Trend Strategy'!$A$1:$B$1000,2,FALSE),0)</f>
        <v>-10028.290000000001</v>
      </c>
      <c r="C1180" s="31">
        <f>_xlfn.IFNA(VLOOKUP(A1180,'ADX Strategy'!$A$2:$B$1000,2,FALSE),0)</f>
        <v>8073.74</v>
      </c>
      <c r="D1180" s="31">
        <f>_xlfn.IFNA(VLOOKUP(A1180,'TXFN0002 Strategy'!$A$2:$B$1000,2,FALSE),0)</f>
        <v>-9415.82</v>
      </c>
      <c r="E1180" s="66">
        <f>_xlfn.IFNA(VLOOKUP(A1180,'TripleEMA Strategy'!$A$2:$B$1000,2,FALSE),0)</f>
        <v>-20722.37</v>
      </c>
      <c r="F1180" s="66">
        <f>_xlfn.IFNA(VLOOKUP(A1180,'TXFN0001 Strategy'!$A$1:$B$1000,2,FALSE),0)</f>
        <v>0</v>
      </c>
      <c r="G1180" s="40">
        <f t="shared" si="36"/>
        <v>-6418.5479999999998</v>
      </c>
      <c r="H1180" s="17">
        <f>VLOOKUP($A1180,級距!$A:$K,9,FALSE)</f>
        <v>5</v>
      </c>
      <c r="I1180" s="17">
        <f>VLOOKUP($A1180,級距!$A:$K,10,FALSE)</f>
        <v>6</v>
      </c>
      <c r="J1180" s="17">
        <f>VLOOKUP($A1180,級距!$A:$K,11,FALSE)</f>
        <v>2</v>
      </c>
      <c r="K1180" s="17">
        <f t="shared" si="37"/>
        <v>2</v>
      </c>
    </row>
    <row r="1181" spans="1:11" x14ac:dyDescent="0.25">
      <c r="A1181" s="32" t="s">
        <v>1153</v>
      </c>
      <c r="B1181" s="31">
        <f>_xlfn.IFNA(VLOOKUP(A1181,'Trend Strategy'!$A$1:$B$1000,2,FALSE),0)</f>
        <v>-31583.65</v>
      </c>
      <c r="C1181" s="31">
        <f>_xlfn.IFNA(VLOOKUP(A1181,'ADX Strategy'!$A$2:$B$1000,2,FALSE),0)</f>
        <v>7510.68</v>
      </c>
      <c r="D1181" s="31">
        <f>_xlfn.IFNA(VLOOKUP(A1181,'TXFN0002 Strategy'!$A$2:$B$1000,2,FALSE),0)</f>
        <v>-33016.89</v>
      </c>
      <c r="E1181" s="66">
        <f>_xlfn.IFNA(VLOOKUP(A1181,'TripleEMA Strategy'!$A$2:$B$1000,2,FALSE),0)</f>
        <v>-18286.22</v>
      </c>
      <c r="F1181" s="66">
        <f>_xlfn.IFNA(VLOOKUP(A1181,'TXFN0001 Strategy'!$A$1:$B$1000,2,FALSE),0)</f>
        <v>-65922.94</v>
      </c>
      <c r="G1181" s="40">
        <f t="shared" si="36"/>
        <v>-28259.804000000004</v>
      </c>
      <c r="H1181" s="17">
        <f>VLOOKUP($A1181,級距!$A:$K,9,FALSE)</f>
        <v>5</v>
      </c>
      <c r="I1181" s="17">
        <f>VLOOKUP($A1181,級距!$A:$K,10,FALSE)</f>
        <v>7</v>
      </c>
      <c r="J1181" s="17">
        <f>VLOOKUP($A1181,級距!$A:$K,11,FALSE)</f>
        <v>3</v>
      </c>
      <c r="K1181" s="17">
        <f t="shared" si="37"/>
        <v>3</v>
      </c>
    </row>
    <row r="1182" spans="1:11" x14ac:dyDescent="0.25">
      <c r="A1182" s="32" t="s">
        <v>1154</v>
      </c>
      <c r="B1182" s="31">
        <f>_xlfn.IFNA(VLOOKUP(A1182,'Trend Strategy'!$A$1:$B$1000,2,FALSE),0)</f>
        <v>0</v>
      </c>
      <c r="C1182" s="31">
        <f>_xlfn.IFNA(VLOOKUP(A1182,'ADX Strategy'!$A$2:$B$1000,2,FALSE),0)</f>
        <v>0</v>
      </c>
      <c r="D1182" s="31">
        <f>_xlfn.IFNA(VLOOKUP(A1182,'TXFN0002 Strategy'!$A$2:$B$1000,2,FALSE),0)</f>
        <v>0</v>
      </c>
      <c r="E1182" s="66">
        <f>_xlfn.IFNA(VLOOKUP(A1182,'TripleEMA Strategy'!$A$2:$B$1000,2,FALSE),0)</f>
        <v>-107936.98</v>
      </c>
      <c r="F1182" s="66">
        <f>_xlfn.IFNA(VLOOKUP(A1182,'TXFN0001 Strategy'!$A$1:$B$1000,2,FALSE),0)</f>
        <v>-20436.77</v>
      </c>
      <c r="G1182" s="40">
        <f t="shared" si="36"/>
        <v>-25674.75</v>
      </c>
      <c r="H1182" s="17">
        <f>VLOOKUP($A1182,級距!$A:$K,9,FALSE)</f>
        <v>6</v>
      </c>
      <c r="I1182" s="17">
        <f>VLOOKUP($A1182,級距!$A:$K,10,FALSE)</f>
        <v>3</v>
      </c>
      <c r="J1182" s="17">
        <f>VLOOKUP($A1182,級距!$A:$K,11,FALSE)</f>
        <v>1</v>
      </c>
      <c r="K1182" s="17">
        <f t="shared" si="37"/>
        <v>1</v>
      </c>
    </row>
    <row r="1183" spans="1:11" x14ac:dyDescent="0.25">
      <c r="A1183" s="32" t="s">
        <v>1155</v>
      </c>
      <c r="B1183" s="31">
        <f>_xlfn.IFNA(VLOOKUP(A1183,'Trend Strategy'!$A$1:$B$1000,2,FALSE),0)</f>
        <v>-20370.400000000001</v>
      </c>
      <c r="C1183" s="31">
        <f>_xlfn.IFNA(VLOOKUP(A1183,'ADX Strategy'!$A$2:$B$1000,2,FALSE),0)</f>
        <v>0</v>
      </c>
      <c r="D1183" s="31">
        <f>_xlfn.IFNA(VLOOKUP(A1183,'TXFN0002 Strategy'!$A$2:$B$1000,2,FALSE),0)</f>
        <v>0</v>
      </c>
      <c r="E1183" s="66">
        <f>_xlfn.IFNA(VLOOKUP(A1183,'TripleEMA Strategy'!$A$2:$B$1000,2,FALSE),0)</f>
        <v>-15277.66</v>
      </c>
      <c r="F1183" s="66">
        <f>_xlfn.IFNA(VLOOKUP(A1183,'TXFN0001 Strategy'!$A$1:$B$1000,2,FALSE),0)</f>
        <v>-41969.54</v>
      </c>
      <c r="G1183" s="40">
        <f t="shared" si="36"/>
        <v>-15523.52</v>
      </c>
      <c r="H1183" s="17">
        <f>VLOOKUP($A1183,級距!$A:$K,9,FALSE)</f>
        <v>7</v>
      </c>
      <c r="I1183" s="17">
        <f>VLOOKUP($A1183,級距!$A:$K,10,FALSE)</f>
        <v>4</v>
      </c>
      <c r="J1183" s="17">
        <f>VLOOKUP($A1183,級距!$A:$K,11,FALSE)</f>
        <v>1</v>
      </c>
      <c r="K1183" s="17">
        <f t="shared" si="37"/>
        <v>1</v>
      </c>
    </row>
    <row r="1184" spans="1:11" x14ac:dyDescent="0.25">
      <c r="A1184" s="32" t="s">
        <v>1156</v>
      </c>
      <c r="B1184" s="31">
        <f>_xlfn.IFNA(VLOOKUP(A1184,'Trend Strategy'!$A$1:$B$1000,2,FALSE),0)</f>
        <v>-43083.87</v>
      </c>
      <c r="C1184" s="31">
        <f>_xlfn.IFNA(VLOOKUP(A1184,'ADX Strategy'!$A$2:$B$1000,2,FALSE),0)</f>
        <v>3945.67</v>
      </c>
      <c r="D1184" s="31">
        <f>_xlfn.IFNA(VLOOKUP(A1184,'TXFN0002 Strategy'!$A$2:$B$1000,2,FALSE),0)</f>
        <v>71915.240000000005</v>
      </c>
      <c r="E1184" s="66">
        <f>_xlfn.IFNA(VLOOKUP(A1184,'TripleEMA Strategy'!$A$2:$B$1000,2,FALSE),0)</f>
        <v>-27255.91</v>
      </c>
      <c r="F1184" s="66">
        <f>_xlfn.IFNA(VLOOKUP(A1184,'TXFN0001 Strategy'!$A$1:$B$1000,2,FALSE),0)</f>
        <v>0</v>
      </c>
      <c r="G1184" s="40">
        <f t="shared" si="36"/>
        <v>1104.2260000000001</v>
      </c>
      <c r="H1184" s="17">
        <f>VLOOKUP($A1184,級距!$A:$K,9,FALSE)</f>
        <v>10</v>
      </c>
      <c r="I1184" s="17">
        <f>VLOOKUP($A1184,級距!$A:$K,10,FALSE)</f>
        <v>6</v>
      </c>
      <c r="J1184" s="17">
        <f>VLOOKUP($A1184,級距!$A:$K,11,FALSE)</f>
        <v>1</v>
      </c>
      <c r="K1184" s="17">
        <f t="shared" si="37"/>
        <v>1</v>
      </c>
    </row>
    <row r="1185" spans="1:11" x14ac:dyDescent="0.25">
      <c r="A1185" s="32" t="s">
        <v>1157</v>
      </c>
      <c r="B1185" s="31">
        <f>_xlfn.IFNA(VLOOKUP(A1185,'Trend Strategy'!$A$1:$B$1000,2,FALSE),0)</f>
        <v>3598.5</v>
      </c>
      <c r="C1185" s="31">
        <f>_xlfn.IFNA(VLOOKUP(A1185,'ADX Strategy'!$A$2:$B$1000,2,FALSE),0)</f>
        <v>-1493.42</v>
      </c>
      <c r="D1185" s="31">
        <f>_xlfn.IFNA(VLOOKUP(A1185,'TXFN0002 Strategy'!$A$2:$B$1000,2,FALSE),0)</f>
        <v>-13700.4</v>
      </c>
      <c r="E1185" s="66">
        <f>_xlfn.IFNA(VLOOKUP(A1185,'TripleEMA Strategy'!$A$2:$B$1000,2,FALSE),0)</f>
        <v>-105892.44</v>
      </c>
      <c r="F1185" s="66">
        <f>_xlfn.IFNA(VLOOKUP(A1185,'TXFN0001 Strategy'!$A$1:$B$1000,2,FALSE),0)</f>
        <v>0</v>
      </c>
      <c r="G1185" s="40">
        <f t="shared" si="36"/>
        <v>-23497.552000000003</v>
      </c>
      <c r="H1185" s="17">
        <f>VLOOKUP($A1185,級距!$A:$K,9,FALSE)</f>
        <v>7</v>
      </c>
      <c r="I1185" s="17">
        <f>VLOOKUP($A1185,級距!$A:$K,10,FALSE)</f>
        <v>8</v>
      </c>
      <c r="J1185" s="17">
        <f>VLOOKUP($A1185,級距!$A:$K,11,FALSE)</f>
        <v>4</v>
      </c>
      <c r="K1185" s="17">
        <f t="shared" si="37"/>
        <v>4</v>
      </c>
    </row>
    <row r="1186" spans="1:11" x14ac:dyDescent="0.25">
      <c r="A1186" s="32" t="s">
        <v>1158</v>
      </c>
      <c r="B1186" s="31">
        <f>_xlfn.IFNA(VLOOKUP(A1186,'Trend Strategy'!$A$1:$B$1000,2,FALSE),0)</f>
        <v>26981.72</v>
      </c>
      <c r="C1186" s="31">
        <f>_xlfn.IFNA(VLOOKUP(A1186,'ADX Strategy'!$A$2:$B$1000,2,FALSE),0)</f>
        <v>0</v>
      </c>
      <c r="D1186" s="31">
        <f>_xlfn.IFNA(VLOOKUP(A1186,'TXFN0002 Strategy'!$A$2:$B$1000,2,FALSE),0)</f>
        <v>-22607.9</v>
      </c>
      <c r="E1186" s="66">
        <f>_xlfn.IFNA(VLOOKUP(A1186,'TripleEMA Strategy'!$A$2:$B$1000,2,FALSE),0)</f>
        <v>7486.92</v>
      </c>
      <c r="F1186" s="66">
        <f>_xlfn.IFNA(VLOOKUP(A1186,'TXFN0001 Strategy'!$A$1:$B$1000,2,FALSE),0)</f>
        <v>0</v>
      </c>
      <c r="G1186" s="40">
        <f t="shared" si="36"/>
        <v>2372.1480000000001</v>
      </c>
      <c r="H1186" s="17">
        <f>VLOOKUP($A1186,級距!$A:$K,9,FALSE)</f>
        <v>5</v>
      </c>
      <c r="I1186" s="17">
        <f>VLOOKUP($A1186,級距!$A:$K,10,FALSE)</f>
        <v>2</v>
      </c>
      <c r="J1186" s="17">
        <f>VLOOKUP($A1186,級距!$A:$K,11,FALSE)</f>
        <v>2</v>
      </c>
      <c r="K1186" s="17">
        <f t="shared" si="37"/>
        <v>2</v>
      </c>
    </row>
    <row r="1187" spans="1:11" x14ac:dyDescent="0.25">
      <c r="A1187" s="32" t="s">
        <v>1159</v>
      </c>
      <c r="B1187" s="31">
        <f>_xlfn.IFNA(VLOOKUP(A1187,'Trend Strategy'!$A$1:$B$1000,2,FALSE),0)</f>
        <v>-10802.85</v>
      </c>
      <c r="C1187" s="31">
        <f>_xlfn.IFNA(VLOOKUP(A1187,'ADX Strategy'!$A$2:$B$1000,2,FALSE),0)</f>
        <v>0</v>
      </c>
      <c r="D1187" s="31">
        <f>_xlfn.IFNA(VLOOKUP(A1187,'TXFN0002 Strategy'!$A$2:$B$1000,2,FALSE),0)</f>
        <v>-54144.77</v>
      </c>
      <c r="E1187" s="66">
        <f>_xlfn.IFNA(VLOOKUP(A1187,'TripleEMA Strategy'!$A$2:$B$1000,2,FALSE),0)</f>
        <v>-14093.95</v>
      </c>
      <c r="F1187" s="66">
        <f>_xlfn.IFNA(VLOOKUP(A1187,'TXFN0001 Strategy'!$A$1:$B$1000,2,FALSE),0)</f>
        <v>40553.78</v>
      </c>
      <c r="G1187" s="40">
        <f t="shared" si="36"/>
        <v>-7697.5579999999991</v>
      </c>
      <c r="H1187" s="17">
        <f>VLOOKUP($A1187,級距!$A:$K,9,FALSE)</f>
        <v>7</v>
      </c>
      <c r="I1187" s="17">
        <f>VLOOKUP($A1187,級距!$A:$K,10,FALSE)</f>
        <v>3</v>
      </c>
      <c r="J1187" s="17">
        <f>VLOOKUP($A1187,級距!$A:$K,11,FALSE)</f>
        <v>1</v>
      </c>
      <c r="K1187" s="17">
        <f t="shared" si="37"/>
        <v>1</v>
      </c>
    </row>
    <row r="1188" spans="1:11" x14ac:dyDescent="0.25">
      <c r="A1188" s="32" t="s">
        <v>1160</v>
      </c>
      <c r="B1188" s="31">
        <f>_xlfn.IFNA(VLOOKUP(A1188,'Trend Strategy'!$A$1:$B$1000,2,FALSE),0)</f>
        <v>36639.699999999997</v>
      </c>
      <c r="C1188" s="31">
        <f>_xlfn.IFNA(VLOOKUP(A1188,'ADX Strategy'!$A$2:$B$1000,2,FALSE),0)</f>
        <v>-17669.02</v>
      </c>
      <c r="D1188" s="31">
        <f>_xlfn.IFNA(VLOOKUP(A1188,'TXFN0002 Strategy'!$A$2:$B$1000,2,FALSE),0)</f>
        <v>5728.18</v>
      </c>
      <c r="E1188" s="66">
        <f>_xlfn.IFNA(VLOOKUP(A1188,'TripleEMA Strategy'!$A$2:$B$1000,2,FALSE),0)</f>
        <v>45060.67</v>
      </c>
      <c r="F1188" s="66">
        <f>_xlfn.IFNA(VLOOKUP(A1188,'TXFN0001 Strategy'!$A$1:$B$1000,2,FALSE),0)</f>
        <v>-2670.91</v>
      </c>
      <c r="G1188" s="40">
        <f t="shared" si="36"/>
        <v>13417.723999999998</v>
      </c>
      <c r="H1188" s="17">
        <f>VLOOKUP($A1188,級距!$A:$K,9,FALSE)</f>
        <v>8</v>
      </c>
      <c r="I1188" s="17">
        <f>VLOOKUP($A1188,級距!$A:$K,10,FALSE)</f>
        <v>7</v>
      </c>
      <c r="J1188" s="17">
        <f>VLOOKUP($A1188,級距!$A:$K,11,FALSE)</f>
        <v>4</v>
      </c>
      <c r="K1188" s="17">
        <f t="shared" si="37"/>
        <v>4</v>
      </c>
    </row>
    <row r="1189" spans="1:11" x14ac:dyDescent="0.25">
      <c r="A1189" s="32" t="s">
        <v>1161</v>
      </c>
      <c r="B1189" s="31">
        <f>_xlfn.IFNA(VLOOKUP(A1189,'Trend Strategy'!$A$1:$B$1000,2,FALSE),0)</f>
        <v>20029.22</v>
      </c>
      <c r="C1189" s="31">
        <f>_xlfn.IFNA(VLOOKUP(A1189,'ADX Strategy'!$A$2:$B$1000,2,FALSE),0)</f>
        <v>0</v>
      </c>
      <c r="D1189" s="31">
        <f>_xlfn.IFNA(VLOOKUP(A1189,'TXFN0002 Strategy'!$A$2:$B$1000,2,FALSE),0)</f>
        <v>13717.97</v>
      </c>
      <c r="E1189" s="66">
        <f>_xlfn.IFNA(VLOOKUP(A1189,'TripleEMA Strategy'!$A$2:$B$1000,2,FALSE),0)</f>
        <v>612.42999999999995</v>
      </c>
      <c r="F1189" s="66">
        <f>_xlfn.IFNA(VLOOKUP(A1189,'TXFN0001 Strategy'!$A$1:$B$1000,2,FALSE),0)</f>
        <v>0</v>
      </c>
      <c r="G1189" s="40">
        <f t="shared" si="36"/>
        <v>6871.9240000000009</v>
      </c>
      <c r="H1189" s="17">
        <f>VLOOKUP($A1189,級距!$A:$K,9,FALSE)</f>
        <v>5</v>
      </c>
      <c r="I1189" s="17">
        <f>VLOOKUP($A1189,級距!$A:$K,10,FALSE)</f>
        <v>6</v>
      </c>
      <c r="J1189" s="17">
        <f>VLOOKUP($A1189,級距!$A:$K,11,FALSE)</f>
        <v>2</v>
      </c>
      <c r="K1189" s="17">
        <f t="shared" si="37"/>
        <v>2</v>
      </c>
    </row>
    <row r="1190" spans="1:11" x14ac:dyDescent="0.25">
      <c r="A1190" s="32" t="s">
        <v>1162</v>
      </c>
      <c r="B1190" s="31">
        <f>_xlfn.IFNA(VLOOKUP(A1190,'Trend Strategy'!$A$1:$B$1000,2,FALSE),0)</f>
        <v>-21940.26</v>
      </c>
      <c r="C1190" s="31">
        <f>_xlfn.IFNA(VLOOKUP(A1190,'ADX Strategy'!$A$2:$B$1000,2,FALSE),0)</f>
        <v>0</v>
      </c>
      <c r="D1190" s="31">
        <f>_xlfn.IFNA(VLOOKUP(A1190,'TXFN0002 Strategy'!$A$2:$B$1000,2,FALSE),0)</f>
        <v>0</v>
      </c>
      <c r="E1190" s="66">
        <f>_xlfn.IFNA(VLOOKUP(A1190,'TripleEMA Strategy'!$A$2:$B$1000,2,FALSE),0)</f>
        <v>-12256.56</v>
      </c>
      <c r="F1190" s="66">
        <f>_xlfn.IFNA(VLOOKUP(A1190,'TXFN0001 Strategy'!$A$1:$B$1000,2,FALSE),0)</f>
        <v>-1614.5</v>
      </c>
      <c r="G1190" s="40">
        <f t="shared" si="36"/>
        <v>-7162.2640000000001</v>
      </c>
      <c r="H1190" s="17">
        <f>VLOOKUP($A1190,級距!$A:$K,9,FALSE)</f>
        <v>2</v>
      </c>
      <c r="I1190" s="17">
        <f>VLOOKUP($A1190,級距!$A:$K,10,FALSE)</f>
        <v>7</v>
      </c>
      <c r="J1190" s="17">
        <f>VLOOKUP($A1190,級距!$A:$K,11,FALSE)</f>
        <v>3</v>
      </c>
      <c r="K1190" s="17">
        <f t="shared" si="37"/>
        <v>3</v>
      </c>
    </row>
    <row r="1191" spans="1:11" x14ac:dyDescent="0.25">
      <c r="A1191" s="32" t="s">
        <v>1163</v>
      </c>
      <c r="B1191" s="31">
        <f>_xlfn.IFNA(VLOOKUP(A1191,'Trend Strategy'!$A$1:$B$1000,2,FALSE),0)</f>
        <v>16454.37</v>
      </c>
      <c r="C1191" s="31">
        <f>_xlfn.IFNA(VLOOKUP(A1191,'ADX Strategy'!$A$2:$B$1000,2,FALSE),0)</f>
        <v>-4462.3900000000003</v>
      </c>
      <c r="D1191" s="31">
        <f>_xlfn.IFNA(VLOOKUP(A1191,'TXFN0002 Strategy'!$A$2:$B$1000,2,FALSE),0)</f>
        <v>0</v>
      </c>
      <c r="E1191" s="66">
        <f>_xlfn.IFNA(VLOOKUP(A1191,'TripleEMA Strategy'!$A$2:$B$1000,2,FALSE),0)</f>
        <v>0</v>
      </c>
      <c r="F1191" s="66">
        <f>_xlfn.IFNA(VLOOKUP(A1191,'TXFN0001 Strategy'!$A$1:$B$1000,2,FALSE),0)</f>
        <v>0</v>
      </c>
      <c r="G1191" s="40">
        <f t="shared" si="36"/>
        <v>2398.3959999999997</v>
      </c>
      <c r="H1191" s="17">
        <f>VLOOKUP($A1191,級距!$A:$K,9,FALSE)</f>
        <v>5</v>
      </c>
      <c r="I1191" s="17">
        <f>VLOOKUP($A1191,級距!$A:$K,10,FALSE)</f>
        <v>1</v>
      </c>
      <c r="J1191" s="17">
        <f>VLOOKUP($A1191,級距!$A:$K,11,FALSE)</f>
        <v>2</v>
      </c>
      <c r="K1191" s="17">
        <f t="shared" si="37"/>
        <v>2</v>
      </c>
    </row>
    <row r="1192" spans="1:11" x14ac:dyDescent="0.25">
      <c r="A1192" s="32" t="s">
        <v>1164</v>
      </c>
      <c r="B1192" s="31">
        <f>_xlfn.IFNA(VLOOKUP(A1192,'Trend Strategy'!$A$1:$B$1000,2,FALSE),0)</f>
        <v>0</v>
      </c>
      <c r="C1192" s="31">
        <f>_xlfn.IFNA(VLOOKUP(A1192,'ADX Strategy'!$A$2:$B$1000,2,FALSE),0)</f>
        <v>-64447.42</v>
      </c>
      <c r="D1192" s="31">
        <f>_xlfn.IFNA(VLOOKUP(A1192,'TXFN0002 Strategy'!$A$2:$B$1000,2,FALSE),0)</f>
        <v>0</v>
      </c>
      <c r="E1192" s="66">
        <f>_xlfn.IFNA(VLOOKUP(A1192,'TripleEMA Strategy'!$A$2:$B$1000,2,FALSE),0)</f>
        <v>-71901.53</v>
      </c>
      <c r="F1192" s="66">
        <f>_xlfn.IFNA(VLOOKUP(A1192,'TXFN0001 Strategy'!$A$1:$B$1000,2,FALSE),0)</f>
        <v>-41932.86</v>
      </c>
      <c r="G1192" s="40">
        <f t="shared" si="36"/>
        <v>-35656.362000000001</v>
      </c>
      <c r="H1192" s="17">
        <f>VLOOKUP($A1192,級距!$A:$K,9,FALSE)</f>
        <v>9</v>
      </c>
      <c r="I1192" s="17">
        <f>VLOOKUP($A1192,級距!$A:$K,10,FALSE)</f>
        <v>4</v>
      </c>
      <c r="J1192" s="17">
        <f>VLOOKUP($A1192,級距!$A:$K,11,FALSE)</f>
        <v>1</v>
      </c>
      <c r="K1192" s="17">
        <f t="shared" si="37"/>
        <v>1</v>
      </c>
    </row>
    <row r="1193" spans="1:11" x14ac:dyDescent="0.25">
      <c r="A1193" s="32" t="s">
        <v>1165</v>
      </c>
      <c r="B1193" s="31">
        <f>_xlfn.IFNA(VLOOKUP(A1193,'Trend Strategy'!$A$1:$B$1000,2,FALSE),0)</f>
        <v>-41133.730000000003</v>
      </c>
      <c r="C1193" s="31">
        <f>_xlfn.IFNA(VLOOKUP(A1193,'ADX Strategy'!$A$2:$B$1000,2,FALSE),0)</f>
        <v>0</v>
      </c>
      <c r="D1193" s="31">
        <f>_xlfn.IFNA(VLOOKUP(A1193,'TXFN0002 Strategy'!$A$2:$B$1000,2,FALSE),0)</f>
        <v>11028.29</v>
      </c>
      <c r="E1193" s="66">
        <f>_xlfn.IFNA(VLOOKUP(A1193,'TripleEMA Strategy'!$A$2:$B$1000,2,FALSE),0)</f>
        <v>0</v>
      </c>
      <c r="F1193" s="66">
        <f>_xlfn.IFNA(VLOOKUP(A1193,'TXFN0001 Strategy'!$A$1:$B$1000,2,FALSE),0)</f>
        <v>0</v>
      </c>
      <c r="G1193" s="40">
        <f t="shared" si="36"/>
        <v>-6021.0880000000006</v>
      </c>
      <c r="H1193" s="17">
        <f>VLOOKUP($A1193,級距!$A:$K,9,FALSE)</f>
        <v>8</v>
      </c>
      <c r="I1193" s="17">
        <f>VLOOKUP($A1193,級距!$A:$K,10,FALSE)</f>
        <v>5</v>
      </c>
      <c r="J1193" s="17">
        <f>VLOOKUP($A1193,級距!$A:$K,11,FALSE)</f>
        <v>1</v>
      </c>
      <c r="K1193" s="17">
        <f t="shared" si="37"/>
        <v>1</v>
      </c>
    </row>
    <row r="1194" spans="1:11" x14ac:dyDescent="0.25">
      <c r="A1194" s="32" t="s">
        <v>1166</v>
      </c>
      <c r="B1194" s="31">
        <f>_xlfn.IFNA(VLOOKUP(A1194,'Trend Strategy'!$A$1:$B$1000,2,FALSE),0)</f>
        <v>0</v>
      </c>
      <c r="C1194" s="31">
        <f>_xlfn.IFNA(VLOOKUP(A1194,'ADX Strategy'!$A$2:$B$1000,2,FALSE),0)</f>
        <v>0</v>
      </c>
      <c r="D1194" s="31">
        <f>_xlfn.IFNA(VLOOKUP(A1194,'TXFN0002 Strategy'!$A$2:$B$1000,2,FALSE),0)</f>
        <v>9697.32</v>
      </c>
      <c r="E1194" s="66">
        <f>_xlfn.IFNA(VLOOKUP(A1194,'TripleEMA Strategy'!$A$2:$B$1000,2,FALSE),0)</f>
        <v>11742.43</v>
      </c>
      <c r="F1194" s="66">
        <f>_xlfn.IFNA(VLOOKUP(A1194,'TXFN0001 Strategy'!$A$1:$B$1000,2,FALSE),0)</f>
        <v>2286.4499999999998</v>
      </c>
      <c r="G1194" s="40">
        <f t="shared" si="36"/>
        <v>4745.24</v>
      </c>
      <c r="H1194" s="17">
        <f>VLOOKUP($A1194,級距!$A:$K,9,FALSE)</f>
        <v>10</v>
      </c>
      <c r="I1194" s="17">
        <f>VLOOKUP($A1194,級距!$A:$K,10,FALSE)</f>
        <v>5</v>
      </c>
      <c r="J1194" s="17">
        <f>VLOOKUP($A1194,級距!$A:$K,11,FALSE)</f>
        <v>1</v>
      </c>
      <c r="K1194" s="17">
        <f t="shared" si="37"/>
        <v>1</v>
      </c>
    </row>
    <row r="1195" spans="1:11" x14ac:dyDescent="0.25">
      <c r="A1195" s="32" t="s">
        <v>1167</v>
      </c>
      <c r="B1195" s="31">
        <f>_xlfn.IFNA(VLOOKUP(A1195,'Trend Strategy'!$A$1:$B$1000,2,FALSE),0)</f>
        <v>152477.51999999999</v>
      </c>
      <c r="C1195" s="31">
        <f>_xlfn.IFNA(VLOOKUP(A1195,'ADX Strategy'!$A$2:$B$1000,2,FALSE),0)</f>
        <v>0</v>
      </c>
      <c r="D1195" s="31">
        <f>_xlfn.IFNA(VLOOKUP(A1195,'TXFN0002 Strategy'!$A$2:$B$1000,2,FALSE),0)</f>
        <v>34735.89</v>
      </c>
      <c r="E1195" s="66">
        <f>_xlfn.IFNA(VLOOKUP(A1195,'TripleEMA Strategy'!$A$2:$B$1000,2,FALSE),0)</f>
        <v>187124.57</v>
      </c>
      <c r="F1195" s="66">
        <f>_xlfn.IFNA(VLOOKUP(A1195,'TXFN0001 Strategy'!$A$1:$B$1000,2,FALSE),0)</f>
        <v>0</v>
      </c>
      <c r="G1195" s="40">
        <f t="shared" si="36"/>
        <v>74867.59599999999</v>
      </c>
      <c r="H1195" s="17">
        <f>VLOOKUP($A1195,級距!$A:$K,9,FALSE)</f>
        <v>10</v>
      </c>
      <c r="I1195" s="17">
        <f>VLOOKUP($A1195,級距!$A:$K,10,FALSE)</f>
        <v>8</v>
      </c>
      <c r="J1195" s="17">
        <f>VLOOKUP($A1195,級距!$A:$K,11,FALSE)</f>
        <v>4</v>
      </c>
      <c r="K1195" s="17">
        <f t="shared" si="37"/>
        <v>4</v>
      </c>
    </row>
    <row r="1196" spans="1:11" x14ac:dyDescent="0.25">
      <c r="A1196" s="32" t="s">
        <v>1168</v>
      </c>
      <c r="B1196" s="31">
        <f>_xlfn.IFNA(VLOOKUP(A1196,'Trend Strategy'!$A$1:$B$1000,2,FALSE),0)</f>
        <v>0</v>
      </c>
      <c r="C1196" s="31">
        <f>_xlfn.IFNA(VLOOKUP(A1196,'ADX Strategy'!$A$2:$B$1000,2,FALSE),0)</f>
        <v>0</v>
      </c>
      <c r="D1196" s="31">
        <f>_xlfn.IFNA(VLOOKUP(A1196,'TXFN0002 Strategy'!$A$2:$B$1000,2,FALSE),0)</f>
        <v>0</v>
      </c>
      <c r="E1196" s="66">
        <f>_xlfn.IFNA(VLOOKUP(A1196,'TripleEMA Strategy'!$A$2:$B$1000,2,FALSE),0)</f>
        <v>-15766.56</v>
      </c>
      <c r="F1196" s="66">
        <f>_xlfn.IFNA(VLOOKUP(A1196,'TXFN0001 Strategy'!$A$1:$B$1000,2,FALSE),0)</f>
        <v>0</v>
      </c>
      <c r="G1196" s="40">
        <f t="shared" si="36"/>
        <v>-3153.3119999999999</v>
      </c>
      <c r="H1196" s="17">
        <f>VLOOKUP($A1196,級距!$A:$K,9,FALSE)</f>
        <v>7</v>
      </c>
      <c r="I1196" s="17">
        <f>VLOOKUP($A1196,級距!$A:$K,10,FALSE)</f>
        <v>4</v>
      </c>
      <c r="J1196" s="17">
        <f>VLOOKUP($A1196,級距!$A:$K,11,FALSE)</f>
        <v>1</v>
      </c>
      <c r="K1196" s="17">
        <f t="shared" si="37"/>
        <v>1</v>
      </c>
    </row>
    <row r="1197" spans="1:11" x14ac:dyDescent="0.25">
      <c r="A1197" s="32" t="s">
        <v>1169</v>
      </c>
      <c r="B1197" s="31">
        <f>_xlfn.IFNA(VLOOKUP(A1197,'Trend Strategy'!$A$1:$B$1000,2,FALSE),0)</f>
        <v>92327.039999999994</v>
      </c>
      <c r="C1197" s="31">
        <f>_xlfn.IFNA(VLOOKUP(A1197,'ADX Strategy'!$A$2:$B$1000,2,FALSE),0)</f>
        <v>160639.93</v>
      </c>
      <c r="D1197" s="31">
        <f>_xlfn.IFNA(VLOOKUP(A1197,'TXFN0002 Strategy'!$A$2:$B$1000,2,FALSE),0)</f>
        <v>31612.92</v>
      </c>
      <c r="E1197" s="66">
        <f>_xlfn.IFNA(VLOOKUP(A1197,'TripleEMA Strategy'!$A$2:$B$1000,2,FALSE),0)</f>
        <v>42446.2</v>
      </c>
      <c r="F1197" s="66">
        <f>_xlfn.IFNA(VLOOKUP(A1197,'TXFN0001 Strategy'!$A$1:$B$1000,2,FALSE),0)</f>
        <v>73735.520000000004</v>
      </c>
      <c r="G1197" s="40">
        <f t="shared" si="36"/>
        <v>80152.322</v>
      </c>
      <c r="H1197" s="17">
        <f>VLOOKUP($A1197,級距!$A:$K,9,FALSE)</f>
        <v>10</v>
      </c>
      <c r="I1197" s="17">
        <f>VLOOKUP($A1197,級距!$A:$K,10,FALSE)</f>
        <v>6</v>
      </c>
      <c r="J1197" s="17">
        <f>VLOOKUP($A1197,級距!$A:$K,11,FALSE)</f>
        <v>1</v>
      </c>
      <c r="K1197" s="17">
        <f t="shared" si="37"/>
        <v>1</v>
      </c>
    </row>
    <row r="1198" spans="1:11" x14ac:dyDescent="0.25">
      <c r="A1198" s="32" t="s">
        <v>1170</v>
      </c>
      <c r="B1198" s="31">
        <f>_xlfn.IFNA(VLOOKUP(A1198,'Trend Strategy'!$A$1:$B$1000,2,FALSE),0)</f>
        <v>-124637.15</v>
      </c>
      <c r="C1198" s="31">
        <f>_xlfn.IFNA(VLOOKUP(A1198,'ADX Strategy'!$A$2:$B$1000,2,FALSE),0)</f>
        <v>0</v>
      </c>
      <c r="D1198" s="31">
        <f>_xlfn.IFNA(VLOOKUP(A1198,'TXFN0002 Strategy'!$A$2:$B$1000,2,FALSE),0)</f>
        <v>0</v>
      </c>
      <c r="E1198" s="66">
        <f>_xlfn.IFNA(VLOOKUP(A1198,'TripleEMA Strategy'!$A$2:$B$1000,2,FALSE),0)</f>
        <v>0</v>
      </c>
      <c r="F1198" s="66">
        <f>_xlfn.IFNA(VLOOKUP(A1198,'TXFN0001 Strategy'!$A$1:$B$1000,2,FALSE),0)</f>
        <v>0</v>
      </c>
      <c r="G1198" s="40">
        <f t="shared" si="36"/>
        <v>-24927.43</v>
      </c>
      <c r="H1198" s="17">
        <f>VLOOKUP($A1198,級距!$A:$K,9,FALSE)</f>
        <v>10</v>
      </c>
      <c r="I1198" s="17">
        <f>VLOOKUP($A1198,級距!$A:$K,10,FALSE)</f>
        <v>9</v>
      </c>
      <c r="J1198" s="17">
        <f>VLOOKUP($A1198,級距!$A:$K,11,FALSE)</f>
        <v>4</v>
      </c>
      <c r="K1198" s="17">
        <f t="shared" si="37"/>
        <v>4</v>
      </c>
    </row>
    <row r="1199" spans="1:11" x14ac:dyDescent="0.25">
      <c r="A1199" s="32" t="s">
        <v>1171</v>
      </c>
      <c r="B1199" s="31">
        <f>_xlfn.IFNA(VLOOKUP(A1199,'Trend Strategy'!$A$1:$B$1000,2,FALSE),0)</f>
        <v>-90075.26</v>
      </c>
      <c r="C1199" s="31">
        <f>_xlfn.IFNA(VLOOKUP(A1199,'ADX Strategy'!$A$2:$B$1000,2,FALSE),0)</f>
        <v>0</v>
      </c>
      <c r="D1199" s="31">
        <f>_xlfn.IFNA(VLOOKUP(A1199,'TXFN0002 Strategy'!$A$2:$B$1000,2,FALSE),0)</f>
        <v>67607.740000000005</v>
      </c>
      <c r="E1199" s="66">
        <f>_xlfn.IFNA(VLOOKUP(A1199,'TripleEMA Strategy'!$A$2:$B$1000,2,FALSE),0)</f>
        <v>302800.84999999998</v>
      </c>
      <c r="F1199" s="66">
        <f>_xlfn.IFNA(VLOOKUP(A1199,'TXFN0001 Strategy'!$A$1:$B$1000,2,FALSE),0)</f>
        <v>0</v>
      </c>
      <c r="G1199" s="40">
        <f t="shared" si="36"/>
        <v>56066.66599999999</v>
      </c>
      <c r="H1199" s="17">
        <f>VLOOKUP($A1199,級距!$A:$K,9,FALSE)</f>
        <v>10</v>
      </c>
      <c r="I1199" s="17">
        <f>VLOOKUP($A1199,級距!$A:$K,10,FALSE)</f>
        <v>9</v>
      </c>
      <c r="J1199" s="17">
        <f>VLOOKUP($A1199,級距!$A:$K,11,FALSE)</f>
        <v>4</v>
      </c>
      <c r="K1199" s="17">
        <f t="shared" si="37"/>
        <v>4</v>
      </c>
    </row>
    <row r="1200" spans="1:11" x14ac:dyDescent="0.25">
      <c r="A1200" s="32" t="s">
        <v>1172</v>
      </c>
      <c r="B1200" s="31">
        <f>_xlfn.IFNA(VLOOKUP(A1200,'Trend Strategy'!$A$1:$B$1000,2,FALSE),0)</f>
        <v>103293.42</v>
      </c>
      <c r="C1200" s="31">
        <f>_xlfn.IFNA(VLOOKUP(A1200,'ADX Strategy'!$A$2:$B$1000,2,FALSE),0)</f>
        <v>0</v>
      </c>
      <c r="D1200" s="31">
        <f>_xlfn.IFNA(VLOOKUP(A1200,'TXFN0002 Strategy'!$A$2:$B$1000,2,FALSE),0)</f>
        <v>0</v>
      </c>
      <c r="E1200" s="66">
        <f>_xlfn.IFNA(VLOOKUP(A1200,'TripleEMA Strategy'!$A$2:$B$1000,2,FALSE),0)</f>
        <v>0</v>
      </c>
      <c r="F1200" s="66">
        <f>_xlfn.IFNA(VLOOKUP(A1200,'TXFN0001 Strategy'!$A$1:$B$1000,2,FALSE),0)</f>
        <v>0</v>
      </c>
      <c r="G1200" s="40">
        <f t="shared" si="36"/>
        <v>20658.684000000001</v>
      </c>
      <c r="H1200" s="17">
        <f>VLOOKUP($A1200,級距!$A:$K,9,FALSE)</f>
        <v>10</v>
      </c>
      <c r="I1200" s="17">
        <f>VLOOKUP($A1200,級距!$A:$K,10,FALSE)</f>
        <v>2</v>
      </c>
      <c r="J1200" s="17">
        <f>VLOOKUP($A1200,級距!$A:$K,11,FALSE)</f>
        <v>1</v>
      </c>
      <c r="K1200" s="17">
        <f t="shared" si="37"/>
        <v>1</v>
      </c>
    </row>
    <row r="1201" spans="1:11" x14ac:dyDescent="0.25">
      <c r="A1201" s="32" t="s">
        <v>1173</v>
      </c>
      <c r="B1201" s="31">
        <f>_xlfn.IFNA(VLOOKUP(A1201,'Trend Strategy'!$A$1:$B$1000,2,FALSE),0)</f>
        <v>-121987.52</v>
      </c>
      <c r="C1201" s="31">
        <f>_xlfn.IFNA(VLOOKUP(A1201,'ADX Strategy'!$A$2:$B$1000,2,FALSE),0)</f>
        <v>51050.91</v>
      </c>
      <c r="D1201" s="31">
        <f>_xlfn.IFNA(VLOOKUP(A1201,'TXFN0002 Strategy'!$A$2:$B$1000,2,FALSE),0)</f>
        <v>43125.58</v>
      </c>
      <c r="E1201" s="66">
        <f>_xlfn.IFNA(VLOOKUP(A1201,'TripleEMA Strategy'!$A$2:$B$1000,2,FALSE),0)</f>
        <v>0</v>
      </c>
      <c r="F1201" s="66">
        <f>_xlfn.IFNA(VLOOKUP(A1201,'TXFN0001 Strategy'!$A$1:$B$1000,2,FALSE),0)</f>
        <v>0</v>
      </c>
      <c r="G1201" s="40">
        <f t="shared" si="36"/>
        <v>-5562.2060000000001</v>
      </c>
      <c r="H1201" s="17">
        <f>VLOOKUP($A1201,級距!$A:$K,9,FALSE)</f>
        <v>10</v>
      </c>
      <c r="I1201" s="17">
        <f>VLOOKUP($A1201,級距!$A:$K,10,FALSE)</f>
        <v>8</v>
      </c>
      <c r="J1201" s="17">
        <f>VLOOKUP($A1201,級距!$A:$K,11,FALSE)</f>
        <v>4</v>
      </c>
      <c r="K1201" s="17">
        <f t="shared" si="37"/>
        <v>4</v>
      </c>
    </row>
    <row r="1202" spans="1:11" x14ac:dyDescent="0.25">
      <c r="A1202" s="32" t="s">
        <v>1174</v>
      </c>
      <c r="B1202" s="31">
        <f>_xlfn.IFNA(VLOOKUP(A1202,'Trend Strategy'!$A$1:$B$1000,2,FALSE),0)</f>
        <v>-122199.98</v>
      </c>
      <c r="C1202" s="31">
        <f>_xlfn.IFNA(VLOOKUP(A1202,'ADX Strategy'!$A$2:$B$1000,2,FALSE),0)</f>
        <v>0</v>
      </c>
      <c r="D1202" s="31">
        <f>_xlfn.IFNA(VLOOKUP(A1202,'TXFN0002 Strategy'!$A$2:$B$1000,2,FALSE),0)</f>
        <v>-93686.5</v>
      </c>
      <c r="E1202" s="66">
        <f>_xlfn.IFNA(VLOOKUP(A1202,'TripleEMA Strategy'!$A$2:$B$1000,2,FALSE),0)</f>
        <v>-101462.38</v>
      </c>
      <c r="F1202" s="66">
        <f>_xlfn.IFNA(VLOOKUP(A1202,'TXFN0001 Strategy'!$A$1:$B$1000,2,FALSE),0)</f>
        <v>0</v>
      </c>
      <c r="G1202" s="40">
        <f t="shared" si="36"/>
        <v>-63469.771999999997</v>
      </c>
      <c r="H1202" s="17">
        <f>VLOOKUP($A1202,級距!$A:$K,9,FALSE)</f>
        <v>10</v>
      </c>
      <c r="I1202" s="17">
        <f>VLOOKUP($A1202,級距!$A:$K,10,FALSE)</f>
        <v>3</v>
      </c>
      <c r="J1202" s="17">
        <f>VLOOKUP($A1202,級距!$A:$K,11,FALSE)</f>
        <v>1</v>
      </c>
      <c r="K1202" s="17">
        <f t="shared" si="37"/>
        <v>1</v>
      </c>
    </row>
    <row r="1203" spans="1:11" x14ac:dyDescent="0.25">
      <c r="A1203" s="32" t="s">
        <v>1175</v>
      </c>
      <c r="B1203" s="31">
        <f>_xlfn.IFNA(VLOOKUP(A1203,'Trend Strategy'!$A$1:$B$1000,2,FALSE),0)</f>
        <v>64562.74</v>
      </c>
      <c r="C1203" s="31">
        <f>_xlfn.IFNA(VLOOKUP(A1203,'ADX Strategy'!$A$2:$B$1000,2,FALSE),0)</f>
        <v>0</v>
      </c>
      <c r="D1203" s="31">
        <f>_xlfn.IFNA(VLOOKUP(A1203,'TXFN0002 Strategy'!$A$2:$B$1000,2,FALSE),0)</f>
        <v>0</v>
      </c>
      <c r="E1203" s="66">
        <f>_xlfn.IFNA(VLOOKUP(A1203,'TripleEMA Strategy'!$A$2:$B$1000,2,FALSE),0)</f>
        <v>124587.55</v>
      </c>
      <c r="F1203" s="66">
        <f>_xlfn.IFNA(VLOOKUP(A1203,'TXFN0001 Strategy'!$A$1:$B$1000,2,FALSE),0)</f>
        <v>0</v>
      </c>
      <c r="G1203" s="40">
        <f t="shared" si="36"/>
        <v>37830.058000000005</v>
      </c>
      <c r="H1203" s="17">
        <f>VLOOKUP($A1203,級距!$A:$K,9,FALSE)</f>
        <v>10</v>
      </c>
      <c r="I1203" s="17">
        <f>VLOOKUP($A1203,級距!$A:$K,10,FALSE)</f>
        <v>6</v>
      </c>
      <c r="J1203" s="17">
        <f>VLOOKUP($A1203,級距!$A:$K,11,FALSE)</f>
        <v>1</v>
      </c>
      <c r="K1203" s="17">
        <f t="shared" si="37"/>
        <v>1</v>
      </c>
    </row>
    <row r="1204" spans="1:11" x14ac:dyDescent="0.25">
      <c r="A1204" s="32" t="s">
        <v>1176</v>
      </c>
      <c r="B1204" s="31">
        <f>_xlfn.IFNA(VLOOKUP(A1204,'Trend Strategy'!$A$1:$B$1000,2,FALSE),0)</f>
        <v>0</v>
      </c>
      <c r="C1204" s="31">
        <f>_xlfn.IFNA(VLOOKUP(A1204,'ADX Strategy'!$A$2:$B$1000,2,FALSE),0)</f>
        <v>34772.400000000001</v>
      </c>
      <c r="D1204" s="31">
        <f>_xlfn.IFNA(VLOOKUP(A1204,'TXFN0002 Strategy'!$A$2:$B$1000,2,FALSE),0)</f>
        <v>-15610.3</v>
      </c>
      <c r="E1204" s="66">
        <f>_xlfn.IFNA(VLOOKUP(A1204,'TripleEMA Strategy'!$A$2:$B$1000,2,FALSE),0)</f>
        <v>13124.78</v>
      </c>
      <c r="F1204" s="66">
        <f>_xlfn.IFNA(VLOOKUP(A1204,'TXFN0001 Strategy'!$A$1:$B$1000,2,FALSE),0)</f>
        <v>-82442.14</v>
      </c>
      <c r="G1204" s="40">
        <f t="shared" si="36"/>
        <v>-10031.052</v>
      </c>
      <c r="H1204" s="17">
        <f>VLOOKUP($A1204,級距!$A:$K,9,FALSE)</f>
        <v>10</v>
      </c>
      <c r="I1204" s="17">
        <f>VLOOKUP($A1204,級距!$A:$K,10,FALSE)</f>
        <v>2</v>
      </c>
      <c r="J1204" s="17">
        <f>VLOOKUP($A1204,級距!$A:$K,11,FALSE)</f>
        <v>1</v>
      </c>
      <c r="K1204" s="17">
        <f t="shared" si="37"/>
        <v>1</v>
      </c>
    </row>
    <row r="1205" spans="1:11" x14ac:dyDescent="0.25">
      <c r="A1205" s="32" t="s">
        <v>1177</v>
      </c>
      <c r="B1205" s="31">
        <f>_xlfn.IFNA(VLOOKUP(A1205,'Trend Strategy'!$A$1:$B$1000,2,FALSE),0)</f>
        <v>-111278.56</v>
      </c>
      <c r="C1205" s="31">
        <f>_xlfn.IFNA(VLOOKUP(A1205,'ADX Strategy'!$A$2:$B$1000,2,FALSE),0)</f>
        <v>-101086.72</v>
      </c>
      <c r="D1205" s="31">
        <f>_xlfn.IFNA(VLOOKUP(A1205,'TXFN0002 Strategy'!$A$2:$B$1000,2,FALSE),0)</f>
        <v>-93648.19</v>
      </c>
      <c r="E1205" s="66">
        <f>_xlfn.IFNA(VLOOKUP(A1205,'TripleEMA Strategy'!$A$2:$B$1000,2,FALSE),0)</f>
        <v>3900.83</v>
      </c>
      <c r="F1205" s="66">
        <f>_xlfn.IFNA(VLOOKUP(A1205,'TXFN0001 Strategy'!$A$1:$B$1000,2,FALSE),0)</f>
        <v>0</v>
      </c>
      <c r="G1205" s="40">
        <f t="shared" si="36"/>
        <v>-60422.527999999991</v>
      </c>
      <c r="H1205" s="17">
        <f>VLOOKUP($A1205,級距!$A:$K,9,FALSE)</f>
        <v>10</v>
      </c>
      <c r="I1205" s="17">
        <f>VLOOKUP($A1205,級距!$A:$K,10,FALSE)</f>
        <v>3</v>
      </c>
      <c r="J1205" s="17">
        <f>VLOOKUP($A1205,級距!$A:$K,11,FALSE)</f>
        <v>1</v>
      </c>
      <c r="K1205" s="17">
        <f t="shared" si="37"/>
        <v>1</v>
      </c>
    </row>
    <row r="1206" spans="1:11" x14ac:dyDescent="0.25">
      <c r="A1206" s="32" t="s">
        <v>1178</v>
      </c>
      <c r="B1206" s="31">
        <f>_xlfn.IFNA(VLOOKUP(A1206,'Trend Strategy'!$A$1:$B$1000,2,FALSE),0)</f>
        <v>0</v>
      </c>
      <c r="C1206" s="31">
        <f>_xlfn.IFNA(VLOOKUP(A1206,'ADX Strategy'!$A$2:$B$1000,2,FALSE),0)</f>
        <v>89663.56</v>
      </c>
      <c r="D1206" s="31">
        <f>_xlfn.IFNA(VLOOKUP(A1206,'TXFN0002 Strategy'!$A$2:$B$1000,2,FALSE),0)</f>
        <v>67048.7</v>
      </c>
      <c r="E1206" s="66">
        <f>_xlfn.IFNA(VLOOKUP(A1206,'TripleEMA Strategy'!$A$2:$B$1000,2,FALSE),0)</f>
        <v>0</v>
      </c>
      <c r="F1206" s="66">
        <f>_xlfn.IFNA(VLOOKUP(A1206,'TXFN0001 Strategy'!$A$1:$B$1000,2,FALSE),0)</f>
        <v>0</v>
      </c>
      <c r="G1206" s="40">
        <f t="shared" si="36"/>
        <v>31342.452000000001</v>
      </c>
      <c r="H1206" s="17">
        <f>VLOOKUP($A1206,級距!$A:$K,9,FALSE)</f>
        <v>10</v>
      </c>
      <c r="I1206" s="17">
        <f>VLOOKUP($A1206,級距!$A:$K,10,FALSE)</f>
        <v>2</v>
      </c>
      <c r="J1206" s="17">
        <f>VLOOKUP($A1206,級距!$A:$K,11,FALSE)</f>
        <v>1</v>
      </c>
      <c r="K1206" s="17">
        <f t="shared" si="37"/>
        <v>1</v>
      </c>
    </row>
    <row r="1207" spans="1:11" x14ac:dyDescent="0.25">
      <c r="A1207" s="32" t="s">
        <v>1179</v>
      </c>
      <c r="B1207" s="31">
        <f>_xlfn.IFNA(VLOOKUP(A1207,'Trend Strategy'!$A$1:$B$1000,2,FALSE),0)</f>
        <v>-54026.78</v>
      </c>
      <c r="C1207" s="31">
        <f>_xlfn.IFNA(VLOOKUP(A1207,'ADX Strategy'!$A$2:$B$1000,2,FALSE),0)</f>
        <v>0</v>
      </c>
      <c r="D1207" s="31">
        <f>_xlfn.IFNA(VLOOKUP(A1207,'TXFN0002 Strategy'!$A$2:$B$1000,2,FALSE),0)</f>
        <v>-93743.66</v>
      </c>
      <c r="E1207" s="66">
        <f>_xlfn.IFNA(VLOOKUP(A1207,'TripleEMA Strategy'!$A$2:$B$1000,2,FALSE),0)</f>
        <v>-103521.02</v>
      </c>
      <c r="F1207" s="66">
        <f>_xlfn.IFNA(VLOOKUP(A1207,'TXFN0001 Strategy'!$A$1:$B$1000,2,FALSE),0)</f>
        <v>-9792.1299999999992</v>
      </c>
      <c r="G1207" s="40">
        <f t="shared" si="36"/>
        <v>-52216.718000000008</v>
      </c>
      <c r="H1207" s="17">
        <f>VLOOKUP($A1207,級距!$A:$K,9,FALSE)</f>
        <v>10</v>
      </c>
      <c r="I1207" s="17">
        <f>VLOOKUP($A1207,級距!$A:$K,10,FALSE)</f>
        <v>9</v>
      </c>
      <c r="J1207" s="17">
        <f>VLOOKUP($A1207,級距!$A:$K,11,FALSE)</f>
        <v>4</v>
      </c>
      <c r="K1207" s="17">
        <f t="shared" si="37"/>
        <v>4</v>
      </c>
    </row>
    <row r="1208" spans="1:11" x14ac:dyDescent="0.25">
      <c r="A1208" s="32" t="s">
        <v>1180</v>
      </c>
      <c r="B1208" s="31">
        <f>_xlfn.IFNA(VLOOKUP(A1208,'Trend Strategy'!$A$1:$B$1000,2,FALSE),0)</f>
        <v>123670.3</v>
      </c>
      <c r="C1208" s="31">
        <f>_xlfn.IFNA(VLOOKUP(A1208,'ADX Strategy'!$A$2:$B$1000,2,FALSE),0)</f>
        <v>-60281.760000000002</v>
      </c>
      <c r="D1208" s="31">
        <f>_xlfn.IFNA(VLOOKUP(A1208,'TXFN0002 Strategy'!$A$2:$B$1000,2,FALSE),0)</f>
        <v>0</v>
      </c>
      <c r="E1208" s="66">
        <f>_xlfn.IFNA(VLOOKUP(A1208,'TripleEMA Strategy'!$A$2:$B$1000,2,FALSE),0)</f>
        <v>103756.06</v>
      </c>
      <c r="F1208" s="66">
        <f>_xlfn.IFNA(VLOOKUP(A1208,'TXFN0001 Strategy'!$A$1:$B$1000,2,FALSE),0)</f>
        <v>0</v>
      </c>
      <c r="G1208" s="40">
        <f t="shared" si="36"/>
        <v>33428.92</v>
      </c>
      <c r="H1208" s="17">
        <f>VLOOKUP($A1208,級距!$A:$K,9,FALSE)</f>
        <v>10</v>
      </c>
      <c r="I1208" s="17">
        <f>VLOOKUP($A1208,級距!$A:$K,10,FALSE)</f>
        <v>3</v>
      </c>
      <c r="J1208" s="17">
        <f>VLOOKUP($A1208,級距!$A:$K,11,FALSE)</f>
        <v>1</v>
      </c>
      <c r="K1208" s="17">
        <f t="shared" si="37"/>
        <v>1</v>
      </c>
    </row>
    <row r="1209" spans="1:11" x14ac:dyDescent="0.25">
      <c r="A1209" s="32" t="s">
        <v>1181</v>
      </c>
      <c r="B1209" s="31">
        <f>_xlfn.IFNA(VLOOKUP(A1209,'Trend Strategy'!$A$1:$B$1000,2,FALSE),0)</f>
        <v>-11242.04</v>
      </c>
      <c r="C1209" s="31">
        <f>_xlfn.IFNA(VLOOKUP(A1209,'ADX Strategy'!$A$2:$B$1000,2,FALSE),0)</f>
        <v>0</v>
      </c>
      <c r="D1209" s="31">
        <f>_xlfn.IFNA(VLOOKUP(A1209,'TXFN0002 Strategy'!$A$2:$B$1000,2,FALSE),0)</f>
        <v>-26147.33</v>
      </c>
      <c r="E1209" s="66">
        <f>_xlfn.IFNA(VLOOKUP(A1209,'TripleEMA Strategy'!$A$2:$B$1000,2,FALSE),0)</f>
        <v>0</v>
      </c>
      <c r="F1209" s="66">
        <f>_xlfn.IFNA(VLOOKUP(A1209,'TXFN0001 Strategy'!$A$1:$B$1000,2,FALSE),0)</f>
        <v>0</v>
      </c>
      <c r="G1209" s="40">
        <f t="shared" si="36"/>
        <v>-7477.8740000000007</v>
      </c>
      <c r="H1209" s="17">
        <f>VLOOKUP($A1209,級距!$A:$K,9,FALSE)</f>
        <v>10</v>
      </c>
      <c r="I1209" s="17">
        <f>VLOOKUP($A1209,級距!$A:$K,10,FALSE)</f>
        <v>10</v>
      </c>
      <c r="J1209" s="17">
        <f>VLOOKUP($A1209,級距!$A:$K,11,FALSE)</f>
        <v>4</v>
      </c>
      <c r="K1209" s="17">
        <f t="shared" si="37"/>
        <v>4</v>
      </c>
    </row>
    <row r="1210" spans="1:11" x14ac:dyDescent="0.25">
      <c r="A1210" s="32" t="s">
        <v>1182</v>
      </c>
      <c r="B1210" s="31">
        <f>_xlfn.IFNA(VLOOKUP(A1210,'Trend Strategy'!$A$1:$B$1000,2,FALSE),0)</f>
        <v>40525.75</v>
      </c>
      <c r="C1210" s="31">
        <f>_xlfn.IFNA(VLOOKUP(A1210,'ADX Strategy'!$A$2:$B$1000,2,FALSE),0)</f>
        <v>0</v>
      </c>
      <c r="D1210" s="31">
        <f>_xlfn.IFNA(VLOOKUP(A1210,'TXFN0002 Strategy'!$A$2:$B$1000,2,FALSE),0)</f>
        <v>0</v>
      </c>
      <c r="E1210" s="66">
        <f>_xlfn.IFNA(VLOOKUP(A1210,'TripleEMA Strategy'!$A$2:$B$1000,2,FALSE),0)</f>
        <v>0</v>
      </c>
      <c r="F1210" s="66">
        <f>_xlfn.IFNA(VLOOKUP(A1210,'TXFN0001 Strategy'!$A$1:$B$1000,2,FALSE),0)</f>
        <v>0</v>
      </c>
      <c r="G1210" s="40">
        <f t="shared" si="36"/>
        <v>8105.15</v>
      </c>
      <c r="H1210" s="17">
        <f>VLOOKUP($A1210,級距!$A:$K,9,FALSE)</f>
        <v>8</v>
      </c>
      <c r="I1210" s="17">
        <f>VLOOKUP($A1210,級距!$A:$K,10,FALSE)</f>
        <v>5</v>
      </c>
      <c r="J1210" s="17">
        <f>VLOOKUP($A1210,級距!$A:$K,11,FALSE)</f>
        <v>1</v>
      </c>
      <c r="K1210" s="17">
        <f t="shared" si="37"/>
        <v>1</v>
      </c>
    </row>
    <row r="1211" spans="1:11" x14ac:dyDescent="0.25">
      <c r="A1211" s="32" t="s">
        <v>1183</v>
      </c>
      <c r="B1211" s="31">
        <f>_xlfn.IFNA(VLOOKUP(A1211,'Trend Strategy'!$A$1:$B$1000,2,FALSE),0)</f>
        <v>79584.52</v>
      </c>
      <c r="C1211" s="31">
        <f>_xlfn.IFNA(VLOOKUP(A1211,'ADX Strategy'!$A$2:$B$1000,2,FALSE),0)</f>
        <v>51016.6</v>
      </c>
      <c r="D1211" s="31">
        <f>_xlfn.IFNA(VLOOKUP(A1211,'TXFN0002 Strategy'!$A$2:$B$1000,2,FALSE),0)</f>
        <v>33813.620000000003</v>
      </c>
      <c r="E1211" s="66">
        <f>_xlfn.IFNA(VLOOKUP(A1211,'TripleEMA Strategy'!$A$2:$B$1000,2,FALSE),0)</f>
        <v>-12972.84</v>
      </c>
      <c r="F1211" s="66">
        <f>_xlfn.IFNA(VLOOKUP(A1211,'TXFN0001 Strategy'!$A$1:$B$1000,2,FALSE),0)</f>
        <v>0</v>
      </c>
      <c r="G1211" s="40">
        <f t="shared" si="36"/>
        <v>30288.379999999997</v>
      </c>
      <c r="H1211" s="17">
        <f>VLOOKUP($A1211,級距!$A:$K,9,FALSE)</f>
        <v>9</v>
      </c>
      <c r="I1211" s="17">
        <f>VLOOKUP($A1211,級距!$A:$K,10,FALSE)</f>
        <v>5</v>
      </c>
      <c r="J1211" s="17">
        <f>VLOOKUP($A1211,級距!$A:$K,11,FALSE)</f>
        <v>1</v>
      </c>
      <c r="K1211" s="17">
        <f t="shared" si="37"/>
        <v>1</v>
      </c>
    </row>
    <row r="1212" spans="1:11" x14ac:dyDescent="0.25">
      <c r="A1212" s="32" t="s">
        <v>1184</v>
      </c>
      <c r="B1212" s="31">
        <f>_xlfn.IFNA(VLOOKUP(A1212,'Trend Strategy'!$A$1:$B$1000,2,FALSE),0)</f>
        <v>-55662.75</v>
      </c>
      <c r="C1212" s="31">
        <f>_xlfn.IFNA(VLOOKUP(A1212,'ADX Strategy'!$A$2:$B$1000,2,FALSE),0)</f>
        <v>0</v>
      </c>
      <c r="D1212" s="31">
        <f>_xlfn.IFNA(VLOOKUP(A1212,'TXFN0002 Strategy'!$A$2:$B$1000,2,FALSE),0)</f>
        <v>0</v>
      </c>
      <c r="E1212" s="66">
        <f>_xlfn.IFNA(VLOOKUP(A1212,'TripleEMA Strategy'!$A$2:$B$1000,2,FALSE),0)</f>
        <v>0</v>
      </c>
      <c r="F1212" s="66">
        <f>_xlfn.IFNA(VLOOKUP(A1212,'TXFN0001 Strategy'!$A$1:$B$1000,2,FALSE),0)</f>
        <v>0</v>
      </c>
      <c r="G1212" s="40">
        <f t="shared" si="36"/>
        <v>-11132.55</v>
      </c>
      <c r="H1212" s="17">
        <f>VLOOKUP($A1212,級距!$A:$K,9,FALSE)</f>
        <v>10</v>
      </c>
      <c r="I1212" s="17">
        <f>VLOOKUP($A1212,級距!$A:$K,10,FALSE)</f>
        <v>8</v>
      </c>
      <c r="J1212" s="17">
        <f>VLOOKUP($A1212,級距!$A:$K,11,FALSE)</f>
        <v>4</v>
      </c>
      <c r="K1212" s="17">
        <f t="shared" si="37"/>
        <v>4</v>
      </c>
    </row>
    <row r="1213" spans="1:11" x14ac:dyDescent="0.25">
      <c r="A1213" s="32" t="s">
        <v>1185</v>
      </c>
      <c r="B1213" s="31">
        <f>_xlfn.IFNA(VLOOKUP(A1213,'Trend Strategy'!$A$1:$B$1000,2,FALSE),0)</f>
        <v>-40293.22</v>
      </c>
      <c r="C1213" s="31">
        <f>_xlfn.IFNA(VLOOKUP(A1213,'ADX Strategy'!$A$2:$B$1000,2,FALSE),0)</f>
        <v>6991.32</v>
      </c>
      <c r="D1213" s="31">
        <f>_xlfn.IFNA(VLOOKUP(A1213,'TXFN0002 Strategy'!$A$2:$B$1000,2,FALSE),0)</f>
        <v>-34404.17</v>
      </c>
      <c r="E1213" s="66">
        <f>_xlfn.IFNA(VLOOKUP(A1213,'TripleEMA Strategy'!$A$2:$B$1000,2,FALSE),0)</f>
        <v>-57622.27</v>
      </c>
      <c r="F1213" s="66">
        <f>_xlfn.IFNA(VLOOKUP(A1213,'TXFN0001 Strategy'!$A$1:$B$1000,2,FALSE),0)</f>
        <v>46120.65</v>
      </c>
      <c r="G1213" s="40">
        <f t="shared" si="36"/>
        <v>-15841.538</v>
      </c>
      <c r="H1213" s="17">
        <f>VLOOKUP($A1213,級距!$A:$K,9,FALSE)</f>
        <v>8</v>
      </c>
      <c r="I1213" s="17">
        <f>VLOOKUP($A1213,級距!$A:$K,10,FALSE)</f>
        <v>3</v>
      </c>
      <c r="J1213" s="17">
        <f>VLOOKUP($A1213,級距!$A:$K,11,FALSE)</f>
        <v>1</v>
      </c>
      <c r="K1213" s="17">
        <f t="shared" si="37"/>
        <v>1</v>
      </c>
    </row>
    <row r="1214" spans="1:11" x14ac:dyDescent="0.25">
      <c r="A1214" s="32" t="s">
        <v>1186</v>
      </c>
      <c r="B1214" s="31">
        <f>_xlfn.IFNA(VLOOKUP(A1214,'Trend Strategy'!$A$1:$B$1000,2,FALSE),0)</f>
        <v>0</v>
      </c>
      <c r="C1214" s="31">
        <f>_xlfn.IFNA(VLOOKUP(A1214,'ADX Strategy'!$A$2:$B$1000,2,FALSE),0)</f>
        <v>0</v>
      </c>
      <c r="D1214" s="31">
        <f>_xlfn.IFNA(VLOOKUP(A1214,'TXFN0002 Strategy'!$A$2:$B$1000,2,FALSE),0)</f>
        <v>0</v>
      </c>
      <c r="E1214" s="66">
        <f>_xlfn.IFNA(VLOOKUP(A1214,'TripleEMA Strategy'!$A$2:$B$1000,2,FALSE),0)</f>
        <v>9156.67</v>
      </c>
      <c r="F1214" s="66">
        <f>_xlfn.IFNA(VLOOKUP(A1214,'TXFN0001 Strategy'!$A$1:$B$1000,2,FALSE),0)</f>
        <v>0</v>
      </c>
      <c r="G1214" s="40">
        <f t="shared" si="36"/>
        <v>1831.3340000000001</v>
      </c>
      <c r="H1214" s="17">
        <f>VLOOKUP($A1214,級距!$A:$K,9,FALSE)</f>
        <v>5</v>
      </c>
      <c r="I1214" s="17">
        <f>VLOOKUP($A1214,級距!$A:$K,10,FALSE)</f>
        <v>8</v>
      </c>
      <c r="J1214" s="17">
        <f>VLOOKUP($A1214,級距!$A:$K,11,FALSE)</f>
        <v>3</v>
      </c>
      <c r="K1214" s="17">
        <f t="shared" si="37"/>
        <v>3</v>
      </c>
    </row>
    <row r="1215" spans="1:11" x14ac:dyDescent="0.25">
      <c r="A1215" s="32" t="s">
        <v>1187</v>
      </c>
      <c r="B1215" s="31">
        <f>_xlfn.IFNA(VLOOKUP(A1215,'Trend Strategy'!$A$1:$B$1000,2,FALSE),0)</f>
        <v>0</v>
      </c>
      <c r="C1215" s="31">
        <f>_xlfn.IFNA(VLOOKUP(A1215,'ADX Strategy'!$A$2:$B$1000,2,FALSE),0)</f>
        <v>0</v>
      </c>
      <c r="D1215" s="31">
        <f>_xlfn.IFNA(VLOOKUP(A1215,'TXFN0002 Strategy'!$A$2:$B$1000,2,FALSE),0)</f>
        <v>0</v>
      </c>
      <c r="E1215" s="66">
        <f>_xlfn.IFNA(VLOOKUP(A1215,'TripleEMA Strategy'!$A$2:$B$1000,2,FALSE),0)</f>
        <v>-11242.9</v>
      </c>
      <c r="F1215" s="66">
        <f>_xlfn.IFNA(VLOOKUP(A1215,'TXFN0001 Strategy'!$A$1:$B$1000,2,FALSE),0)</f>
        <v>24229.26</v>
      </c>
      <c r="G1215" s="40">
        <f t="shared" si="36"/>
        <v>2597.2719999999999</v>
      </c>
      <c r="H1215" s="17">
        <f>VLOOKUP($A1215,級距!$A:$K,9,FALSE)</f>
        <v>4</v>
      </c>
      <c r="I1215" s="17">
        <f>VLOOKUP($A1215,級距!$A:$K,10,FALSE)</f>
        <v>9</v>
      </c>
      <c r="J1215" s="17">
        <f>VLOOKUP($A1215,級距!$A:$K,11,FALSE)</f>
        <v>3</v>
      </c>
      <c r="K1215" s="17">
        <f t="shared" si="37"/>
        <v>3</v>
      </c>
    </row>
    <row r="1216" spans="1:11" x14ac:dyDescent="0.25">
      <c r="A1216" s="32" t="s">
        <v>1188</v>
      </c>
      <c r="B1216" s="31">
        <f>_xlfn.IFNA(VLOOKUP(A1216,'Trend Strategy'!$A$1:$B$1000,2,FALSE),0)</f>
        <v>-73945.820000000007</v>
      </c>
      <c r="C1216" s="31">
        <f>_xlfn.IFNA(VLOOKUP(A1216,'ADX Strategy'!$A$2:$B$1000,2,FALSE),0)</f>
        <v>-49026.84</v>
      </c>
      <c r="D1216" s="31">
        <f>_xlfn.IFNA(VLOOKUP(A1216,'TXFN0002 Strategy'!$A$2:$B$1000,2,FALSE),0)</f>
        <v>0</v>
      </c>
      <c r="E1216" s="66">
        <f>_xlfn.IFNA(VLOOKUP(A1216,'TripleEMA Strategy'!$A$2:$B$1000,2,FALSE),0)</f>
        <v>-49904.86</v>
      </c>
      <c r="F1216" s="66">
        <f>_xlfn.IFNA(VLOOKUP(A1216,'TXFN0001 Strategy'!$A$1:$B$1000,2,FALSE),0)</f>
        <v>0</v>
      </c>
      <c r="G1216" s="40">
        <f t="shared" si="36"/>
        <v>-34575.504000000001</v>
      </c>
      <c r="H1216" s="17">
        <f>VLOOKUP($A1216,級距!$A:$K,9,FALSE)</f>
        <v>9</v>
      </c>
      <c r="I1216" s="17">
        <f>VLOOKUP($A1216,級距!$A:$K,10,FALSE)</f>
        <v>4</v>
      </c>
      <c r="J1216" s="17">
        <f>VLOOKUP($A1216,級距!$A:$K,11,FALSE)</f>
        <v>1</v>
      </c>
      <c r="K1216" s="17">
        <f t="shared" si="37"/>
        <v>1</v>
      </c>
    </row>
    <row r="1217" spans="1:11" x14ac:dyDescent="0.25">
      <c r="A1217" s="32" t="s">
        <v>1189</v>
      </c>
      <c r="B1217" s="31">
        <f>_xlfn.IFNA(VLOOKUP(A1217,'Trend Strategy'!$A$1:$B$1000,2,FALSE),0)</f>
        <v>0</v>
      </c>
      <c r="C1217" s="31">
        <f>_xlfn.IFNA(VLOOKUP(A1217,'ADX Strategy'!$A$2:$B$1000,2,FALSE),0)</f>
        <v>0</v>
      </c>
      <c r="D1217" s="31">
        <f>_xlfn.IFNA(VLOOKUP(A1217,'TXFN0002 Strategy'!$A$2:$B$1000,2,FALSE),0)</f>
        <v>15319.95</v>
      </c>
      <c r="E1217" s="66">
        <f>_xlfn.IFNA(VLOOKUP(A1217,'TripleEMA Strategy'!$A$2:$B$1000,2,FALSE),0)</f>
        <v>0</v>
      </c>
      <c r="F1217" s="66">
        <f>_xlfn.IFNA(VLOOKUP(A1217,'TXFN0001 Strategy'!$A$1:$B$1000,2,FALSE),0)</f>
        <v>0</v>
      </c>
      <c r="G1217" s="40">
        <f t="shared" si="36"/>
        <v>3063.9900000000002</v>
      </c>
      <c r="H1217" s="17">
        <f>VLOOKUP($A1217,級距!$A:$K,9,FALSE)</f>
        <v>10</v>
      </c>
      <c r="I1217" s="17">
        <f>VLOOKUP($A1217,級距!$A:$K,10,FALSE)</f>
        <v>6</v>
      </c>
      <c r="J1217" s="17">
        <f>VLOOKUP($A1217,級距!$A:$K,11,FALSE)</f>
        <v>1</v>
      </c>
      <c r="K1217" s="17">
        <f t="shared" si="37"/>
        <v>1</v>
      </c>
    </row>
    <row r="1218" spans="1:11" x14ac:dyDescent="0.25">
      <c r="A1218" s="32" t="s">
        <v>1190</v>
      </c>
      <c r="B1218" s="31">
        <f>_xlfn.IFNA(VLOOKUP(A1218,'Trend Strategy'!$A$1:$B$1000,2,FALSE),0)</f>
        <v>3431.26</v>
      </c>
      <c r="C1218" s="31">
        <f>_xlfn.IFNA(VLOOKUP(A1218,'ADX Strategy'!$A$2:$B$1000,2,FALSE),0)</f>
        <v>0</v>
      </c>
      <c r="D1218" s="31">
        <f>_xlfn.IFNA(VLOOKUP(A1218,'TXFN0002 Strategy'!$A$2:$B$1000,2,FALSE),0)</f>
        <v>3789</v>
      </c>
      <c r="E1218" s="66">
        <f>_xlfn.IFNA(VLOOKUP(A1218,'TripleEMA Strategy'!$A$2:$B$1000,2,FALSE),0)</f>
        <v>-60839.71</v>
      </c>
      <c r="F1218" s="66">
        <f>_xlfn.IFNA(VLOOKUP(A1218,'TXFN0001 Strategy'!$A$1:$B$1000,2,FALSE),0)</f>
        <v>0</v>
      </c>
      <c r="G1218" s="40">
        <f t="shared" si="36"/>
        <v>-10723.89</v>
      </c>
      <c r="H1218" s="17">
        <f>VLOOKUP($A1218,級距!$A:$K,9,FALSE)</f>
        <v>9</v>
      </c>
      <c r="I1218" s="17">
        <f>VLOOKUP($A1218,級距!$A:$K,10,FALSE)</f>
        <v>8</v>
      </c>
      <c r="J1218" s="17">
        <f>VLOOKUP($A1218,級距!$A:$K,11,FALSE)</f>
        <v>4</v>
      </c>
      <c r="K1218" s="17">
        <f t="shared" si="37"/>
        <v>4</v>
      </c>
    </row>
    <row r="1219" spans="1:11" x14ac:dyDescent="0.25">
      <c r="A1219" s="32" t="s">
        <v>1191</v>
      </c>
      <c r="B1219" s="31">
        <f>_xlfn.IFNA(VLOOKUP(A1219,'Trend Strategy'!$A$1:$B$1000,2,FALSE),0)</f>
        <v>81006.399999999994</v>
      </c>
      <c r="C1219" s="31">
        <f>_xlfn.IFNA(VLOOKUP(A1219,'ADX Strategy'!$A$2:$B$1000,2,FALSE),0)</f>
        <v>0</v>
      </c>
      <c r="D1219" s="31">
        <f>_xlfn.IFNA(VLOOKUP(A1219,'TXFN0002 Strategy'!$A$2:$B$1000,2,FALSE),0)</f>
        <v>0</v>
      </c>
      <c r="E1219" s="66">
        <f>_xlfn.IFNA(VLOOKUP(A1219,'TripleEMA Strategy'!$A$2:$B$1000,2,FALSE),0)</f>
        <v>0</v>
      </c>
      <c r="F1219" s="66">
        <f>_xlfn.IFNA(VLOOKUP(A1219,'TXFN0001 Strategy'!$A$1:$B$1000,2,FALSE),0)</f>
        <v>-7027.89</v>
      </c>
      <c r="G1219" s="40">
        <f t="shared" si="36"/>
        <v>14795.701999999999</v>
      </c>
      <c r="H1219" s="17">
        <f>VLOOKUP($A1219,級距!$A:$K,9,FALSE)</f>
        <v>10</v>
      </c>
      <c r="I1219" s="17">
        <f>VLOOKUP($A1219,級距!$A:$K,10,FALSE)</f>
        <v>10</v>
      </c>
      <c r="J1219" s="17">
        <f>VLOOKUP($A1219,級距!$A:$K,11,FALSE)</f>
        <v>4</v>
      </c>
      <c r="K1219" s="17">
        <f t="shared" si="37"/>
        <v>4</v>
      </c>
    </row>
    <row r="1220" spans="1:11" x14ac:dyDescent="0.25">
      <c r="A1220" s="32" t="s">
        <v>1192</v>
      </c>
      <c r="B1220" s="31">
        <f>_xlfn.IFNA(VLOOKUP(A1220,'Trend Strategy'!$A$1:$B$1000,2,FALSE),0)</f>
        <v>-8582.27</v>
      </c>
      <c r="C1220" s="31">
        <f>_xlfn.IFNA(VLOOKUP(A1220,'ADX Strategy'!$A$2:$B$1000,2,FALSE),0)</f>
        <v>-83506.58</v>
      </c>
      <c r="D1220" s="31">
        <f>_xlfn.IFNA(VLOOKUP(A1220,'TXFN0002 Strategy'!$A$2:$B$1000,2,FALSE),0)</f>
        <v>0</v>
      </c>
      <c r="E1220" s="66">
        <f>_xlfn.IFNA(VLOOKUP(A1220,'TripleEMA Strategy'!$A$2:$B$1000,2,FALSE),0)</f>
        <v>0</v>
      </c>
      <c r="F1220" s="66">
        <f>_xlfn.IFNA(VLOOKUP(A1220,'TXFN0001 Strategy'!$A$1:$B$1000,2,FALSE),0)</f>
        <v>-19964.59</v>
      </c>
      <c r="G1220" s="40">
        <f t="shared" ref="G1220:G1283" si="38">AVERAGE(B1220:F1220)</f>
        <v>-22410.688000000002</v>
      </c>
      <c r="H1220" s="17">
        <f>VLOOKUP($A1220,級距!$A:$K,9,FALSE)</f>
        <v>9</v>
      </c>
      <c r="I1220" s="17">
        <f>VLOOKUP($A1220,級距!$A:$K,10,FALSE)</f>
        <v>9</v>
      </c>
      <c r="J1220" s="17">
        <f>VLOOKUP($A1220,級距!$A:$K,11,FALSE)</f>
        <v>4</v>
      </c>
      <c r="K1220" s="17">
        <f t="shared" ref="K1220:K1283" si="39">_xlfn.IFNA(J1220,0)</f>
        <v>4</v>
      </c>
    </row>
    <row r="1221" spans="1:11" x14ac:dyDescent="0.25">
      <c r="A1221" s="32" t="s">
        <v>1193</v>
      </c>
      <c r="B1221" s="31">
        <f>_xlfn.IFNA(VLOOKUP(A1221,'Trend Strategy'!$A$1:$B$1000,2,FALSE),0)</f>
        <v>-5436.8</v>
      </c>
      <c r="C1221" s="31">
        <f>_xlfn.IFNA(VLOOKUP(A1221,'ADX Strategy'!$A$2:$B$1000,2,FALSE),0)</f>
        <v>0</v>
      </c>
      <c r="D1221" s="31">
        <f>_xlfn.IFNA(VLOOKUP(A1221,'TXFN0002 Strategy'!$A$2:$B$1000,2,FALSE),0)</f>
        <v>0</v>
      </c>
      <c r="E1221" s="66">
        <f>_xlfn.IFNA(VLOOKUP(A1221,'TripleEMA Strategy'!$A$2:$B$1000,2,FALSE),0)</f>
        <v>-16679.400000000001</v>
      </c>
      <c r="F1221" s="66">
        <f>_xlfn.IFNA(VLOOKUP(A1221,'TXFN0001 Strategy'!$A$1:$B$1000,2,FALSE),0)</f>
        <v>-42236.03</v>
      </c>
      <c r="G1221" s="40">
        <f t="shared" si="38"/>
        <v>-12870.446</v>
      </c>
      <c r="H1221" s="17">
        <f>VLOOKUP($A1221,級距!$A:$K,9,FALSE)</f>
        <v>3</v>
      </c>
      <c r="I1221" s="17">
        <f>VLOOKUP($A1221,級距!$A:$K,10,FALSE)</f>
        <v>9</v>
      </c>
      <c r="J1221" s="17">
        <f>VLOOKUP($A1221,級距!$A:$K,11,FALSE)</f>
        <v>3</v>
      </c>
      <c r="K1221" s="17">
        <f t="shared" si="39"/>
        <v>3</v>
      </c>
    </row>
    <row r="1222" spans="1:11" x14ac:dyDescent="0.25">
      <c r="A1222" s="32" t="s">
        <v>1194</v>
      </c>
      <c r="B1222" s="31">
        <f>_xlfn.IFNA(VLOOKUP(A1222,'Trend Strategy'!$A$1:$B$1000,2,FALSE),0)</f>
        <v>41759.26</v>
      </c>
      <c r="C1222" s="31">
        <f>_xlfn.IFNA(VLOOKUP(A1222,'ADX Strategy'!$A$2:$B$1000,2,FALSE),0)</f>
        <v>-41281.629999999997</v>
      </c>
      <c r="D1222" s="31">
        <f>_xlfn.IFNA(VLOOKUP(A1222,'TXFN0002 Strategy'!$A$2:$B$1000,2,FALSE),0)</f>
        <v>0</v>
      </c>
      <c r="E1222" s="66">
        <f>_xlfn.IFNA(VLOOKUP(A1222,'TripleEMA Strategy'!$A$2:$B$1000,2,FALSE),0)</f>
        <v>35519.81</v>
      </c>
      <c r="F1222" s="66">
        <f>_xlfn.IFNA(VLOOKUP(A1222,'TXFN0001 Strategy'!$A$1:$B$1000,2,FALSE),0)</f>
        <v>0</v>
      </c>
      <c r="G1222" s="40">
        <f t="shared" si="38"/>
        <v>7199.4880000000003</v>
      </c>
      <c r="H1222" s="17">
        <f>VLOOKUP($A1222,級距!$A:$K,9,FALSE)</f>
        <v>5</v>
      </c>
      <c r="I1222" s="17">
        <f>VLOOKUP($A1222,級距!$A:$K,10,FALSE)</f>
        <v>5</v>
      </c>
      <c r="J1222" s="17">
        <f>VLOOKUP($A1222,級距!$A:$K,11,FALSE)</f>
        <v>2</v>
      </c>
      <c r="K1222" s="17">
        <f t="shared" si="39"/>
        <v>2</v>
      </c>
    </row>
    <row r="1223" spans="1:11" x14ac:dyDescent="0.25">
      <c r="A1223" s="32" t="s">
        <v>1195</v>
      </c>
      <c r="B1223" s="31">
        <f>_xlfn.IFNA(VLOOKUP(A1223,'Trend Strategy'!$A$1:$B$1000,2,FALSE),0)</f>
        <v>-23861.279999999999</v>
      </c>
      <c r="C1223" s="31">
        <f>_xlfn.IFNA(VLOOKUP(A1223,'ADX Strategy'!$A$2:$B$1000,2,FALSE),0)</f>
        <v>0</v>
      </c>
      <c r="D1223" s="31">
        <f>_xlfn.IFNA(VLOOKUP(A1223,'TXFN0002 Strategy'!$A$2:$B$1000,2,FALSE),0)</f>
        <v>0</v>
      </c>
      <c r="E1223" s="66">
        <f>_xlfn.IFNA(VLOOKUP(A1223,'TripleEMA Strategy'!$A$2:$B$1000,2,FALSE),0)</f>
        <v>-6087.79</v>
      </c>
      <c r="F1223" s="66">
        <f>_xlfn.IFNA(VLOOKUP(A1223,'TXFN0001 Strategy'!$A$1:$B$1000,2,FALSE),0)</f>
        <v>0</v>
      </c>
      <c r="G1223" s="40">
        <f t="shared" si="38"/>
        <v>-5989.8140000000003</v>
      </c>
      <c r="H1223" s="17">
        <f>VLOOKUP($A1223,級距!$A:$K,9,FALSE)</f>
        <v>2</v>
      </c>
      <c r="I1223" s="17">
        <f>VLOOKUP($A1223,級距!$A:$K,10,FALSE)</f>
        <v>6</v>
      </c>
      <c r="J1223" s="17">
        <f>VLOOKUP($A1223,級距!$A:$K,11,FALSE)</f>
        <v>2</v>
      </c>
      <c r="K1223" s="17">
        <f t="shared" si="39"/>
        <v>2</v>
      </c>
    </row>
    <row r="1224" spans="1:11" x14ac:dyDescent="0.25">
      <c r="A1224" s="32" t="s">
        <v>1196</v>
      </c>
      <c r="B1224" s="31">
        <f>_xlfn.IFNA(VLOOKUP(A1224,'Trend Strategy'!$A$1:$B$1000,2,FALSE),0)</f>
        <v>-20633.439999999999</v>
      </c>
      <c r="C1224" s="31">
        <f>_xlfn.IFNA(VLOOKUP(A1224,'ADX Strategy'!$A$2:$B$1000,2,FALSE),0)</f>
        <v>1325.5</v>
      </c>
      <c r="D1224" s="31">
        <f>_xlfn.IFNA(VLOOKUP(A1224,'TXFN0002 Strategy'!$A$2:$B$1000,2,FALSE),0)</f>
        <v>0</v>
      </c>
      <c r="E1224" s="66">
        <f>_xlfn.IFNA(VLOOKUP(A1224,'TripleEMA Strategy'!$A$2:$B$1000,2,FALSE),0)</f>
        <v>-63451.27</v>
      </c>
      <c r="F1224" s="66">
        <f>_xlfn.IFNA(VLOOKUP(A1224,'TXFN0001 Strategy'!$A$1:$B$1000,2,FALSE),0)</f>
        <v>0</v>
      </c>
      <c r="G1224" s="40">
        <f t="shared" si="38"/>
        <v>-16551.841999999997</v>
      </c>
      <c r="H1224" s="17">
        <f>VLOOKUP($A1224,級距!$A:$K,9,FALSE)</f>
        <v>1</v>
      </c>
      <c r="I1224" s="17">
        <f>VLOOKUP($A1224,級距!$A:$K,10,FALSE)</f>
        <v>2</v>
      </c>
      <c r="J1224" s="17">
        <f>VLOOKUP($A1224,級距!$A:$K,11,FALSE)</f>
        <v>2</v>
      </c>
      <c r="K1224" s="17">
        <f t="shared" si="39"/>
        <v>2</v>
      </c>
    </row>
    <row r="1225" spans="1:11" x14ac:dyDescent="0.25">
      <c r="A1225" s="32" t="s">
        <v>1197</v>
      </c>
      <c r="B1225" s="31">
        <f>_xlfn.IFNA(VLOOKUP(A1225,'Trend Strategy'!$A$1:$B$1000,2,FALSE),0)</f>
        <v>141.41</v>
      </c>
      <c r="C1225" s="31">
        <f>_xlfn.IFNA(VLOOKUP(A1225,'ADX Strategy'!$A$2:$B$1000,2,FALSE),0)</f>
        <v>-8294.81</v>
      </c>
      <c r="D1225" s="31">
        <f>_xlfn.IFNA(VLOOKUP(A1225,'TXFN0002 Strategy'!$A$2:$B$1000,2,FALSE),0)</f>
        <v>0</v>
      </c>
      <c r="E1225" s="66">
        <f>_xlfn.IFNA(VLOOKUP(A1225,'TripleEMA Strategy'!$A$2:$B$1000,2,FALSE),0)</f>
        <v>-41575.919999999998</v>
      </c>
      <c r="F1225" s="66">
        <f>_xlfn.IFNA(VLOOKUP(A1225,'TXFN0001 Strategy'!$A$1:$B$1000,2,FALSE),0)</f>
        <v>0</v>
      </c>
      <c r="G1225" s="40">
        <f t="shared" si="38"/>
        <v>-9945.8639999999996</v>
      </c>
      <c r="H1225" s="17">
        <f>VLOOKUP($A1225,級距!$A:$K,9,FALSE)</f>
        <v>1</v>
      </c>
      <c r="I1225" s="17">
        <f>VLOOKUP($A1225,級距!$A:$K,10,FALSE)</f>
        <v>3</v>
      </c>
      <c r="J1225" s="17">
        <f>VLOOKUP($A1225,級距!$A:$K,11,FALSE)</f>
        <v>2</v>
      </c>
      <c r="K1225" s="17">
        <f t="shared" si="39"/>
        <v>2</v>
      </c>
    </row>
    <row r="1226" spans="1:11" x14ac:dyDescent="0.25">
      <c r="A1226" s="32" t="s">
        <v>1198</v>
      </c>
      <c r="B1226" s="31">
        <f>_xlfn.IFNA(VLOOKUP(A1226,'Trend Strategy'!$A$1:$B$1000,2,FALSE),0)</f>
        <v>4941.79</v>
      </c>
      <c r="C1226" s="31">
        <f>_xlfn.IFNA(VLOOKUP(A1226,'ADX Strategy'!$A$2:$B$1000,2,FALSE),0)</f>
        <v>-11891.78</v>
      </c>
      <c r="D1226" s="31">
        <f>_xlfn.IFNA(VLOOKUP(A1226,'TXFN0002 Strategy'!$A$2:$B$1000,2,FALSE),0)</f>
        <v>0</v>
      </c>
      <c r="E1226" s="66">
        <f>_xlfn.IFNA(VLOOKUP(A1226,'TripleEMA Strategy'!$A$2:$B$1000,2,FALSE),0)</f>
        <v>0</v>
      </c>
      <c r="F1226" s="66">
        <f>_xlfn.IFNA(VLOOKUP(A1226,'TXFN0001 Strategy'!$A$1:$B$1000,2,FALSE),0)</f>
        <v>0</v>
      </c>
      <c r="G1226" s="40">
        <f t="shared" si="38"/>
        <v>-1389.998</v>
      </c>
      <c r="H1226" s="17">
        <f>VLOOKUP($A1226,級距!$A:$K,9,FALSE)</f>
        <v>3</v>
      </c>
      <c r="I1226" s="17">
        <f>VLOOKUP($A1226,級距!$A:$K,10,FALSE)</f>
        <v>7</v>
      </c>
      <c r="J1226" s="17">
        <f>VLOOKUP($A1226,級距!$A:$K,11,FALSE)</f>
        <v>3</v>
      </c>
      <c r="K1226" s="17">
        <f t="shared" si="39"/>
        <v>3</v>
      </c>
    </row>
    <row r="1227" spans="1:11" x14ac:dyDescent="0.25">
      <c r="A1227" s="32" t="s">
        <v>1199</v>
      </c>
      <c r="B1227" s="31">
        <f>_xlfn.IFNA(VLOOKUP(A1227,'Trend Strategy'!$A$1:$B$1000,2,FALSE),0)</f>
        <v>-7863.78</v>
      </c>
      <c r="C1227" s="31">
        <f>_xlfn.IFNA(VLOOKUP(A1227,'ADX Strategy'!$A$2:$B$1000,2,FALSE),0)</f>
        <v>38213.019999999997</v>
      </c>
      <c r="D1227" s="31">
        <f>_xlfn.IFNA(VLOOKUP(A1227,'TXFN0002 Strategy'!$A$2:$B$1000,2,FALSE),0)</f>
        <v>-27244.42</v>
      </c>
      <c r="E1227" s="66">
        <f>_xlfn.IFNA(VLOOKUP(A1227,'TripleEMA Strategy'!$A$2:$B$1000,2,FALSE),0)</f>
        <v>12104.62</v>
      </c>
      <c r="F1227" s="66">
        <f>_xlfn.IFNA(VLOOKUP(A1227,'TXFN0001 Strategy'!$A$1:$B$1000,2,FALSE),0)</f>
        <v>0</v>
      </c>
      <c r="G1227" s="40">
        <f t="shared" si="38"/>
        <v>3041.8879999999999</v>
      </c>
      <c r="H1227" s="17">
        <f>VLOOKUP($A1227,級距!$A:$K,9,FALSE)</f>
        <v>5</v>
      </c>
      <c r="I1227" s="17">
        <f>VLOOKUP($A1227,級距!$A:$K,10,FALSE)</f>
        <v>1</v>
      </c>
      <c r="J1227" s="17">
        <f>VLOOKUP($A1227,級距!$A:$K,11,FALSE)</f>
        <v>2</v>
      </c>
      <c r="K1227" s="17">
        <f t="shared" si="39"/>
        <v>2</v>
      </c>
    </row>
    <row r="1228" spans="1:11" x14ac:dyDescent="0.25">
      <c r="A1228" s="32" t="s">
        <v>1200</v>
      </c>
      <c r="B1228" s="31">
        <f>_xlfn.IFNA(VLOOKUP(A1228,'Trend Strategy'!$A$1:$B$1000,2,FALSE),0)</f>
        <v>0</v>
      </c>
      <c r="C1228" s="31">
        <f>_xlfn.IFNA(VLOOKUP(A1228,'ADX Strategy'!$A$2:$B$1000,2,FALSE),0)</f>
        <v>9096.34</v>
      </c>
      <c r="D1228" s="31">
        <f>_xlfn.IFNA(VLOOKUP(A1228,'TXFN0002 Strategy'!$A$2:$B$1000,2,FALSE),0)</f>
        <v>0</v>
      </c>
      <c r="E1228" s="66">
        <f>_xlfn.IFNA(VLOOKUP(A1228,'TripleEMA Strategy'!$A$2:$B$1000,2,FALSE),0)</f>
        <v>12793.18</v>
      </c>
      <c r="F1228" s="66">
        <f>_xlfn.IFNA(VLOOKUP(A1228,'TXFN0001 Strategy'!$A$1:$B$1000,2,FALSE),0)</f>
        <v>21382.15</v>
      </c>
      <c r="G1228" s="40">
        <f t="shared" si="38"/>
        <v>8654.3339999999989</v>
      </c>
      <c r="H1228" s="17">
        <f>VLOOKUP($A1228,級距!$A:$K,9,FALSE)</f>
        <v>2</v>
      </c>
      <c r="I1228" s="17">
        <f>VLOOKUP($A1228,級距!$A:$K,10,FALSE)</f>
        <v>9</v>
      </c>
      <c r="J1228" s="17">
        <f>VLOOKUP($A1228,級距!$A:$K,11,FALSE)</f>
        <v>3</v>
      </c>
      <c r="K1228" s="17">
        <f t="shared" si="39"/>
        <v>3</v>
      </c>
    </row>
    <row r="1229" spans="1:11" x14ac:dyDescent="0.25">
      <c r="A1229" s="32" t="s">
        <v>1201</v>
      </c>
      <c r="B1229" s="31">
        <f>_xlfn.IFNA(VLOOKUP(A1229,'Trend Strategy'!$A$1:$B$1000,2,FALSE),0)</f>
        <v>-10891.65</v>
      </c>
      <c r="C1229" s="31">
        <f>_xlfn.IFNA(VLOOKUP(A1229,'ADX Strategy'!$A$2:$B$1000,2,FALSE),0)</f>
        <v>0</v>
      </c>
      <c r="D1229" s="31">
        <f>_xlfn.IFNA(VLOOKUP(A1229,'TXFN0002 Strategy'!$A$2:$B$1000,2,FALSE),0)</f>
        <v>0</v>
      </c>
      <c r="E1229" s="66">
        <f>_xlfn.IFNA(VLOOKUP(A1229,'TripleEMA Strategy'!$A$2:$B$1000,2,FALSE),0)</f>
        <v>9833.7099999999991</v>
      </c>
      <c r="F1229" s="66">
        <f>_xlfn.IFNA(VLOOKUP(A1229,'TXFN0001 Strategy'!$A$1:$B$1000,2,FALSE),0)</f>
        <v>0</v>
      </c>
      <c r="G1229" s="40">
        <f t="shared" si="38"/>
        <v>-211.58800000000011</v>
      </c>
      <c r="H1229" s="17">
        <f>VLOOKUP($A1229,級距!$A:$K,9,FALSE)</f>
        <v>2</v>
      </c>
      <c r="I1229" s="17">
        <f>VLOOKUP($A1229,級距!$A:$K,10,FALSE)</f>
        <v>3</v>
      </c>
      <c r="J1229" s="17">
        <f>VLOOKUP($A1229,級距!$A:$K,11,FALSE)</f>
        <v>2</v>
      </c>
      <c r="K1229" s="17">
        <f t="shared" si="39"/>
        <v>2</v>
      </c>
    </row>
    <row r="1230" spans="1:11" x14ac:dyDescent="0.25">
      <c r="A1230" s="32" t="s">
        <v>1202</v>
      </c>
      <c r="B1230" s="31">
        <f>_xlfn.IFNA(VLOOKUP(A1230,'Trend Strategy'!$A$1:$B$1000,2,FALSE),0)</f>
        <v>0</v>
      </c>
      <c r="C1230" s="31">
        <f>_xlfn.IFNA(VLOOKUP(A1230,'ADX Strategy'!$A$2:$B$1000,2,FALSE),0)</f>
        <v>8533.56</v>
      </c>
      <c r="D1230" s="31">
        <f>_xlfn.IFNA(VLOOKUP(A1230,'TXFN0002 Strategy'!$A$2:$B$1000,2,FALSE),0)</f>
        <v>10244.74</v>
      </c>
      <c r="E1230" s="66">
        <f>_xlfn.IFNA(VLOOKUP(A1230,'TripleEMA Strategy'!$A$2:$B$1000,2,FALSE),0)</f>
        <v>-23731.73</v>
      </c>
      <c r="F1230" s="66">
        <f>_xlfn.IFNA(VLOOKUP(A1230,'TXFN0001 Strategy'!$A$1:$B$1000,2,FALSE),0)</f>
        <v>0</v>
      </c>
      <c r="G1230" s="40">
        <f t="shared" si="38"/>
        <v>-990.68600000000004</v>
      </c>
      <c r="H1230" s="17">
        <f>VLOOKUP($A1230,級距!$A:$K,9,FALSE)</f>
        <v>3</v>
      </c>
      <c r="I1230" s="17">
        <f>VLOOKUP($A1230,級距!$A:$K,10,FALSE)</f>
        <v>4</v>
      </c>
      <c r="J1230" s="17">
        <f>VLOOKUP($A1230,級距!$A:$K,11,FALSE)</f>
        <v>2</v>
      </c>
      <c r="K1230" s="17">
        <f t="shared" si="39"/>
        <v>2</v>
      </c>
    </row>
    <row r="1231" spans="1:11" x14ac:dyDescent="0.25">
      <c r="A1231" s="32" t="s">
        <v>1203</v>
      </c>
      <c r="B1231" s="31">
        <f>_xlfn.IFNA(VLOOKUP(A1231,'Trend Strategy'!$A$1:$B$1000,2,FALSE),0)</f>
        <v>-7807.14</v>
      </c>
      <c r="C1231" s="31">
        <f>_xlfn.IFNA(VLOOKUP(A1231,'ADX Strategy'!$A$2:$B$1000,2,FALSE),0)</f>
        <v>-30458.45</v>
      </c>
      <c r="D1231" s="31">
        <f>_xlfn.IFNA(VLOOKUP(A1231,'TXFN0002 Strategy'!$A$2:$B$1000,2,FALSE),0)</f>
        <v>37235.440000000002</v>
      </c>
      <c r="E1231" s="66">
        <f>_xlfn.IFNA(VLOOKUP(A1231,'TripleEMA Strategy'!$A$2:$B$1000,2,FALSE),0)</f>
        <v>3743.5</v>
      </c>
      <c r="F1231" s="66">
        <f>_xlfn.IFNA(VLOOKUP(A1231,'TXFN0001 Strategy'!$A$1:$B$1000,2,FALSE),0)</f>
        <v>0</v>
      </c>
      <c r="G1231" s="40">
        <f t="shared" si="38"/>
        <v>542.66999999999973</v>
      </c>
      <c r="H1231" s="17">
        <f>VLOOKUP($A1231,級距!$A:$K,9,FALSE)</f>
        <v>7</v>
      </c>
      <c r="I1231" s="17">
        <f>VLOOKUP($A1231,級距!$A:$K,10,FALSE)</f>
        <v>9</v>
      </c>
      <c r="J1231" s="17">
        <f>VLOOKUP($A1231,級距!$A:$K,11,FALSE)</f>
        <v>4</v>
      </c>
      <c r="K1231" s="17">
        <f t="shared" si="39"/>
        <v>4</v>
      </c>
    </row>
    <row r="1232" spans="1:11" x14ac:dyDescent="0.25">
      <c r="A1232" s="32" t="s">
        <v>1204</v>
      </c>
      <c r="B1232" s="31">
        <f>_xlfn.IFNA(VLOOKUP(A1232,'Trend Strategy'!$A$1:$B$1000,2,FALSE),0)</f>
        <v>-9442.27</v>
      </c>
      <c r="C1232" s="31">
        <f>_xlfn.IFNA(VLOOKUP(A1232,'ADX Strategy'!$A$2:$B$1000,2,FALSE),0)</f>
        <v>-7684.08</v>
      </c>
      <c r="D1232" s="31">
        <f>_xlfn.IFNA(VLOOKUP(A1232,'TXFN0002 Strategy'!$A$2:$B$1000,2,FALSE),0)</f>
        <v>0</v>
      </c>
      <c r="E1232" s="66">
        <f>_xlfn.IFNA(VLOOKUP(A1232,'TripleEMA Strategy'!$A$2:$B$1000,2,FALSE),0)</f>
        <v>-25685.66</v>
      </c>
      <c r="F1232" s="66">
        <f>_xlfn.IFNA(VLOOKUP(A1232,'TXFN0001 Strategy'!$A$1:$B$1000,2,FALSE),0)</f>
        <v>0</v>
      </c>
      <c r="G1232" s="40">
        <f t="shared" si="38"/>
        <v>-8562.4019999999982</v>
      </c>
      <c r="H1232" s="17">
        <f>VLOOKUP($A1232,級距!$A:$K,9,FALSE)</f>
        <v>4</v>
      </c>
      <c r="I1232" s="17">
        <f>VLOOKUP($A1232,級距!$A:$K,10,FALSE)</f>
        <v>6</v>
      </c>
      <c r="J1232" s="17">
        <f>VLOOKUP($A1232,級距!$A:$K,11,FALSE)</f>
        <v>2</v>
      </c>
      <c r="K1232" s="17">
        <f t="shared" si="39"/>
        <v>2</v>
      </c>
    </row>
    <row r="1233" spans="1:11" x14ac:dyDescent="0.25">
      <c r="A1233" s="32" t="s">
        <v>1205</v>
      </c>
      <c r="B1233" s="31">
        <f>_xlfn.IFNA(VLOOKUP(A1233,'Trend Strategy'!$A$1:$B$1000,2,FALSE),0)</f>
        <v>-23031.81</v>
      </c>
      <c r="C1233" s="31">
        <f>_xlfn.IFNA(VLOOKUP(A1233,'ADX Strategy'!$A$2:$B$1000,2,FALSE),0)</f>
        <v>0</v>
      </c>
      <c r="D1233" s="31">
        <f>_xlfn.IFNA(VLOOKUP(A1233,'TXFN0002 Strategy'!$A$2:$B$1000,2,FALSE),0)</f>
        <v>-8038.51</v>
      </c>
      <c r="E1233" s="66">
        <f>_xlfn.IFNA(VLOOKUP(A1233,'TripleEMA Strategy'!$A$2:$B$1000,2,FALSE),0)</f>
        <v>4926.22</v>
      </c>
      <c r="F1233" s="66">
        <f>_xlfn.IFNA(VLOOKUP(A1233,'TXFN0001 Strategy'!$A$1:$B$1000,2,FALSE),0)</f>
        <v>0</v>
      </c>
      <c r="G1233" s="40">
        <f t="shared" si="38"/>
        <v>-5228.82</v>
      </c>
      <c r="H1233" s="17">
        <f>VLOOKUP($A1233,級距!$A:$K,9,FALSE)</f>
        <v>6</v>
      </c>
      <c r="I1233" s="17">
        <f>VLOOKUP($A1233,級距!$A:$K,10,FALSE)</f>
        <v>7</v>
      </c>
      <c r="J1233" s="17">
        <f>VLOOKUP($A1233,級距!$A:$K,11,FALSE)</f>
        <v>4</v>
      </c>
      <c r="K1233" s="17">
        <f t="shared" si="39"/>
        <v>4</v>
      </c>
    </row>
    <row r="1234" spans="1:11" x14ac:dyDescent="0.25">
      <c r="A1234" s="32" t="s">
        <v>1206</v>
      </c>
      <c r="B1234" s="31">
        <f>_xlfn.IFNA(VLOOKUP(A1234,'Trend Strategy'!$A$1:$B$1000,2,FALSE),0)</f>
        <v>0</v>
      </c>
      <c r="C1234" s="31">
        <f>_xlfn.IFNA(VLOOKUP(A1234,'ADX Strategy'!$A$2:$B$1000,2,FALSE),0)</f>
        <v>18394.2</v>
      </c>
      <c r="D1234" s="31">
        <f>_xlfn.IFNA(VLOOKUP(A1234,'TXFN0002 Strategy'!$A$2:$B$1000,2,FALSE),0)</f>
        <v>0</v>
      </c>
      <c r="E1234" s="66">
        <f>_xlfn.IFNA(VLOOKUP(A1234,'TripleEMA Strategy'!$A$2:$B$1000,2,FALSE),0)</f>
        <v>54506.74</v>
      </c>
      <c r="F1234" s="66">
        <f>_xlfn.IFNA(VLOOKUP(A1234,'TXFN0001 Strategy'!$A$1:$B$1000,2,FALSE),0)</f>
        <v>32009.78</v>
      </c>
      <c r="G1234" s="40">
        <f t="shared" si="38"/>
        <v>20982.144</v>
      </c>
      <c r="H1234" s="17">
        <f>VLOOKUP($A1234,級距!$A:$K,9,FALSE)</f>
        <v>6</v>
      </c>
      <c r="I1234" s="17">
        <f>VLOOKUP($A1234,級距!$A:$K,10,FALSE)</f>
        <v>7</v>
      </c>
      <c r="J1234" s="17">
        <f>VLOOKUP($A1234,級距!$A:$K,11,FALSE)</f>
        <v>4</v>
      </c>
      <c r="K1234" s="17">
        <f t="shared" si="39"/>
        <v>4</v>
      </c>
    </row>
    <row r="1235" spans="1:11" x14ac:dyDescent="0.25">
      <c r="A1235" s="32" t="s">
        <v>1207</v>
      </c>
      <c r="B1235" s="31">
        <f>_xlfn.IFNA(VLOOKUP(A1235,'Trend Strategy'!$A$1:$B$1000,2,FALSE),0)</f>
        <v>0</v>
      </c>
      <c r="C1235" s="31">
        <f>_xlfn.IFNA(VLOOKUP(A1235,'ADX Strategy'!$A$2:$B$1000,2,FALSE),0)</f>
        <v>15334.01</v>
      </c>
      <c r="D1235" s="31">
        <f>_xlfn.IFNA(VLOOKUP(A1235,'TXFN0002 Strategy'!$A$2:$B$1000,2,FALSE),0)</f>
        <v>0</v>
      </c>
      <c r="E1235" s="66">
        <f>_xlfn.IFNA(VLOOKUP(A1235,'TripleEMA Strategy'!$A$2:$B$1000,2,FALSE),0)</f>
        <v>23131.78</v>
      </c>
      <c r="F1235" s="66">
        <f>_xlfn.IFNA(VLOOKUP(A1235,'TXFN0001 Strategy'!$A$1:$B$1000,2,FALSE),0)</f>
        <v>0</v>
      </c>
      <c r="G1235" s="40">
        <f t="shared" si="38"/>
        <v>7693.1580000000004</v>
      </c>
      <c r="H1235" s="17">
        <f>VLOOKUP($A1235,級距!$A:$K,9,FALSE)</f>
        <v>3</v>
      </c>
      <c r="I1235" s="17">
        <f>VLOOKUP($A1235,級距!$A:$K,10,FALSE)</f>
        <v>6</v>
      </c>
      <c r="J1235" s="17">
        <f>VLOOKUP($A1235,級距!$A:$K,11,FALSE)</f>
        <v>2</v>
      </c>
      <c r="K1235" s="17">
        <f t="shared" si="39"/>
        <v>2</v>
      </c>
    </row>
    <row r="1236" spans="1:11" x14ac:dyDescent="0.25">
      <c r="A1236" s="32" t="s">
        <v>1208</v>
      </c>
      <c r="B1236" s="31">
        <f>_xlfn.IFNA(VLOOKUP(A1236,'Trend Strategy'!$A$1:$B$1000,2,FALSE),0)</f>
        <v>62423.56</v>
      </c>
      <c r="C1236" s="31">
        <f>_xlfn.IFNA(VLOOKUP(A1236,'ADX Strategy'!$A$2:$B$1000,2,FALSE),0)</f>
        <v>-3071.45</v>
      </c>
      <c r="D1236" s="31">
        <f>_xlfn.IFNA(VLOOKUP(A1236,'TXFN0002 Strategy'!$A$2:$B$1000,2,FALSE),0)</f>
        <v>34116.46</v>
      </c>
      <c r="E1236" s="66">
        <f>_xlfn.IFNA(VLOOKUP(A1236,'TripleEMA Strategy'!$A$2:$B$1000,2,FALSE),0)</f>
        <v>45569.39</v>
      </c>
      <c r="F1236" s="66">
        <f>_xlfn.IFNA(VLOOKUP(A1236,'TXFN0001 Strategy'!$A$1:$B$1000,2,FALSE),0)</f>
        <v>108342.67</v>
      </c>
      <c r="G1236" s="40">
        <f t="shared" si="38"/>
        <v>49476.126000000004</v>
      </c>
      <c r="H1236" s="17">
        <f>VLOOKUP($A1236,級距!$A:$K,9,FALSE)</f>
        <v>10</v>
      </c>
      <c r="I1236" s="17">
        <f>VLOOKUP($A1236,級距!$A:$K,10,FALSE)</f>
        <v>9</v>
      </c>
      <c r="J1236" s="17">
        <f>VLOOKUP($A1236,級距!$A:$K,11,FALSE)</f>
        <v>4</v>
      </c>
      <c r="K1236" s="17">
        <f t="shared" si="39"/>
        <v>4</v>
      </c>
    </row>
    <row r="1237" spans="1:11" x14ac:dyDescent="0.25">
      <c r="A1237" s="32" t="s">
        <v>1209</v>
      </c>
      <c r="B1237" s="31">
        <f>_xlfn.IFNA(VLOOKUP(A1237,'Trend Strategy'!$A$1:$B$1000,2,FALSE),0)</f>
        <v>-26783.74</v>
      </c>
      <c r="C1237" s="31">
        <f>_xlfn.IFNA(VLOOKUP(A1237,'ADX Strategy'!$A$2:$B$1000,2,FALSE),0)</f>
        <v>12158.04</v>
      </c>
      <c r="D1237" s="31">
        <f>_xlfn.IFNA(VLOOKUP(A1237,'TXFN0002 Strategy'!$A$2:$B$1000,2,FALSE),0)</f>
        <v>6154.15</v>
      </c>
      <c r="E1237" s="66">
        <f>_xlfn.IFNA(VLOOKUP(A1237,'TripleEMA Strategy'!$A$2:$B$1000,2,FALSE),0)</f>
        <v>0</v>
      </c>
      <c r="F1237" s="66">
        <f>_xlfn.IFNA(VLOOKUP(A1237,'TXFN0001 Strategy'!$A$1:$B$1000,2,FALSE),0)</f>
        <v>0</v>
      </c>
      <c r="G1237" s="40">
        <f t="shared" si="38"/>
        <v>-1694.3100000000002</v>
      </c>
      <c r="H1237" s="17">
        <f>VLOOKUP($A1237,級距!$A:$K,9,FALSE)</f>
        <v>9</v>
      </c>
      <c r="I1237" s="17">
        <f>VLOOKUP($A1237,級距!$A:$K,10,FALSE)</f>
        <v>5</v>
      </c>
      <c r="J1237" s="17">
        <f>VLOOKUP($A1237,級距!$A:$K,11,FALSE)</f>
        <v>1</v>
      </c>
      <c r="K1237" s="17">
        <f t="shared" si="39"/>
        <v>1</v>
      </c>
    </row>
    <row r="1238" spans="1:11" x14ac:dyDescent="0.25">
      <c r="A1238" s="32" t="s">
        <v>1210</v>
      </c>
      <c r="B1238" s="31">
        <f>_xlfn.IFNA(VLOOKUP(A1238,'Trend Strategy'!$A$1:$B$1000,2,FALSE),0)</f>
        <v>-7122.05</v>
      </c>
      <c r="C1238" s="31">
        <f>_xlfn.IFNA(VLOOKUP(A1238,'ADX Strategy'!$A$2:$B$1000,2,FALSE),0)</f>
        <v>0</v>
      </c>
      <c r="D1238" s="31">
        <f>_xlfn.IFNA(VLOOKUP(A1238,'TXFN0002 Strategy'!$A$2:$B$1000,2,FALSE),0)</f>
        <v>0</v>
      </c>
      <c r="E1238" s="66">
        <f>_xlfn.IFNA(VLOOKUP(A1238,'TripleEMA Strategy'!$A$2:$B$1000,2,FALSE),0)</f>
        <v>0</v>
      </c>
      <c r="F1238" s="66">
        <f>_xlfn.IFNA(VLOOKUP(A1238,'TXFN0001 Strategy'!$A$1:$B$1000,2,FALSE),0)</f>
        <v>0</v>
      </c>
      <c r="G1238" s="40">
        <f t="shared" si="38"/>
        <v>-1424.41</v>
      </c>
      <c r="H1238" s="17">
        <f>VLOOKUP($A1238,級距!$A:$K,9,FALSE)</f>
        <v>1</v>
      </c>
      <c r="I1238" s="17">
        <f>VLOOKUP($A1238,級距!$A:$K,10,FALSE)</f>
        <v>5</v>
      </c>
      <c r="J1238" s="17">
        <f>VLOOKUP($A1238,級距!$A:$K,11,FALSE)</f>
        <v>2</v>
      </c>
      <c r="K1238" s="17">
        <f t="shared" si="39"/>
        <v>2</v>
      </c>
    </row>
    <row r="1239" spans="1:11" x14ac:dyDescent="0.25">
      <c r="A1239" s="32" t="s">
        <v>1211</v>
      </c>
      <c r="B1239" s="31">
        <f>_xlfn.IFNA(VLOOKUP(A1239,'Trend Strategy'!$A$1:$B$1000,2,FALSE),0)</f>
        <v>0</v>
      </c>
      <c r="C1239" s="31">
        <f>_xlfn.IFNA(VLOOKUP(A1239,'ADX Strategy'!$A$2:$B$1000,2,FALSE),0)</f>
        <v>58.97</v>
      </c>
      <c r="D1239" s="31">
        <f>_xlfn.IFNA(VLOOKUP(A1239,'TXFN0002 Strategy'!$A$2:$B$1000,2,FALSE),0)</f>
        <v>0</v>
      </c>
      <c r="E1239" s="66">
        <f>_xlfn.IFNA(VLOOKUP(A1239,'TripleEMA Strategy'!$A$2:$B$1000,2,FALSE),0)</f>
        <v>-10681.06</v>
      </c>
      <c r="F1239" s="66">
        <f>_xlfn.IFNA(VLOOKUP(A1239,'TXFN0001 Strategy'!$A$1:$B$1000,2,FALSE),0)</f>
        <v>0</v>
      </c>
      <c r="G1239" s="40">
        <f t="shared" si="38"/>
        <v>-2124.4180000000001</v>
      </c>
      <c r="H1239" s="17">
        <f>VLOOKUP($A1239,級距!$A:$K,9,FALSE)</f>
        <v>1</v>
      </c>
      <c r="I1239" s="17">
        <f>VLOOKUP($A1239,級距!$A:$K,10,FALSE)</f>
        <v>9</v>
      </c>
      <c r="J1239" s="17">
        <f>VLOOKUP($A1239,級距!$A:$K,11,FALSE)</f>
        <v>3</v>
      </c>
      <c r="K1239" s="17">
        <f t="shared" si="39"/>
        <v>3</v>
      </c>
    </row>
    <row r="1240" spans="1:11" x14ac:dyDescent="0.25">
      <c r="A1240" s="32" t="s">
        <v>1212</v>
      </c>
      <c r="B1240" s="31">
        <f>_xlfn.IFNA(VLOOKUP(A1240,'Trend Strategy'!$A$1:$B$1000,2,FALSE),0)</f>
        <v>0</v>
      </c>
      <c r="C1240" s="31">
        <f>_xlfn.IFNA(VLOOKUP(A1240,'ADX Strategy'!$A$2:$B$1000,2,FALSE),0)</f>
        <v>24237.02</v>
      </c>
      <c r="D1240" s="31">
        <f>_xlfn.IFNA(VLOOKUP(A1240,'TXFN0002 Strategy'!$A$2:$B$1000,2,FALSE),0)</f>
        <v>0</v>
      </c>
      <c r="E1240" s="66">
        <f>_xlfn.IFNA(VLOOKUP(A1240,'TripleEMA Strategy'!$A$2:$B$1000,2,FALSE),0)</f>
        <v>8766.0499999999993</v>
      </c>
      <c r="F1240" s="66">
        <f>_xlfn.IFNA(VLOOKUP(A1240,'TXFN0001 Strategy'!$A$1:$B$1000,2,FALSE),0)</f>
        <v>20951.29</v>
      </c>
      <c r="G1240" s="40">
        <f t="shared" si="38"/>
        <v>10790.871999999999</v>
      </c>
      <c r="H1240" s="17">
        <f>VLOOKUP($A1240,級距!$A:$K,9,FALSE)</f>
        <v>1</v>
      </c>
      <c r="I1240" s="17">
        <f>VLOOKUP($A1240,級距!$A:$K,10,FALSE)</f>
        <v>6</v>
      </c>
      <c r="J1240" s="17">
        <f>VLOOKUP($A1240,級距!$A:$K,11,FALSE)</f>
        <v>2</v>
      </c>
      <c r="K1240" s="17">
        <f t="shared" si="39"/>
        <v>2</v>
      </c>
    </row>
    <row r="1241" spans="1:11" x14ac:dyDescent="0.25">
      <c r="A1241" s="32" t="s">
        <v>1213</v>
      </c>
      <c r="B1241" s="31">
        <f>_xlfn.IFNA(VLOOKUP(A1241,'Trend Strategy'!$A$1:$B$1000,2,FALSE),0)</f>
        <v>-19909.38</v>
      </c>
      <c r="C1241" s="31">
        <f>_xlfn.IFNA(VLOOKUP(A1241,'ADX Strategy'!$A$2:$B$1000,2,FALSE),0)</f>
        <v>0</v>
      </c>
      <c r="D1241" s="31">
        <f>_xlfn.IFNA(VLOOKUP(A1241,'TXFN0002 Strategy'!$A$2:$B$1000,2,FALSE),0)</f>
        <v>0</v>
      </c>
      <c r="E1241" s="66">
        <f>_xlfn.IFNA(VLOOKUP(A1241,'TripleEMA Strategy'!$A$2:$B$1000,2,FALSE),0)</f>
        <v>-113621.86</v>
      </c>
      <c r="F1241" s="66">
        <f>_xlfn.IFNA(VLOOKUP(A1241,'TXFN0001 Strategy'!$A$1:$B$1000,2,FALSE),0)</f>
        <v>0</v>
      </c>
      <c r="G1241" s="40">
        <f t="shared" si="38"/>
        <v>-26706.248</v>
      </c>
      <c r="H1241" s="17">
        <f>VLOOKUP($A1241,級距!$A:$K,9,FALSE)</f>
        <v>2</v>
      </c>
      <c r="I1241" s="17">
        <f>VLOOKUP($A1241,級距!$A:$K,10,FALSE)</f>
        <v>5</v>
      </c>
      <c r="J1241" s="17">
        <f>VLOOKUP($A1241,級距!$A:$K,11,FALSE)</f>
        <v>2</v>
      </c>
      <c r="K1241" s="17">
        <f t="shared" si="39"/>
        <v>2</v>
      </c>
    </row>
    <row r="1242" spans="1:11" x14ac:dyDescent="0.25">
      <c r="A1242" s="32" t="s">
        <v>1214</v>
      </c>
      <c r="B1242" s="31">
        <f>_xlfn.IFNA(VLOOKUP(A1242,'Trend Strategy'!$A$1:$B$1000,2,FALSE),0)</f>
        <v>0</v>
      </c>
      <c r="C1242" s="31">
        <f>_xlfn.IFNA(VLOOKUP(A1242,'ADX Strategy'!$A$2:$B$1000,2,FALSE),0)</f>
        <v>46.01</v>
      </c>
      <c r="D1242" s="31">
        <f>_xlfn.IFNA(VLOOKUP(A1242,'TXFN0002 Strategy'!$A$2:$B$1000,2,FALSE),0)</f>
        <v>0</v>
      </c>
      <c r="E1242" s="66">
        <f>_xlfn.IFNA(VLOOKUP(A1242,'TripleEMA Strategy'!$A$2:$B$1000,2,FALSE),0)</f>
        <v>-9506.5400000000009</v>
      </c>
      <c r="F1242" s="66">
        <f>_xlfn.IFNA(VLOOKUP(A1242,'TXFN0001 Strategy'!$A$1:$B$1000,2,FALSE),0)</f>
        <v>0</v>
      </c>
      <c r="G1242" s="40">
        <f t="shared" si="38"/>
        <v>-1892.1060000000002</v>
      </c>
      <c r="H1242" s="17">
        <f>VLOOKUP($A1242,級距!$A:$K,9,FALSE)</f>
        <v>1</v>
      </c>
      <c r="I1242" s="17">
        <f>VLOOKUP($A1242,級距!$A:$K,10,FALSE)</f>
        <v>1</v>
      </c>
      <c r="J1242" s="17">
        <f>VLOOKUP($A1242,級距!$A:$K,11,FALSE)</f>
        <v>2</v>
      </c>
      <c r="K1242" s="17">
        <f t="shared" si="39"/>
        <v>2</v>
      </c>
    </row>
    <row r="1243" spans="1:11" x14ac:dyDescent="0.25">
      <c r="A1243" s="32" t="s">
        <v>1215</v>
      </c>
      <c r="B1243" s="31">
        <f>_xlfn.IFNA(VLOOKUP(A1243,'Trend Strategy'!$A$1:$B$1000,2,FALSE),0)</f>
        <v>0</v>
      </c>
      <c r="C1243" s="31">
        <f>_xlfn.IFNA(VLOOKUP(A1243,'ADX Strategy'!$A$2:$B$1000,2,FALSE),0)</f>
        <v>0</v>
      </c>
      <c r="D1243" s="31">
        <f>_xlfn.IFNA(VLOOKUP(A1243,'TXFN0002 Strategy'!$A$2:$B$1000,2,FALSE),0)</f>
        <v>0</v>
      </c>
      <c r="E1243" s="66">
        <f>_xlfn.IFNA(VLOOKUP(A1243,'TripleEMA Strategy'!$A$2:$B$1000,2,FALSE),0)</f>
        <v>-15547.37</v>
      </c>
      <c r="F1243" s="66">
        <f>_xlfn.IFNA(VLOOKUP(A1243,'TXFN0001 Strategy'!$A$1:$B$1000,2,FALSE),0)</f>
        <v>0</v>
      </c>
      <c r="G1243" s="40">
        <f t="shared" si="38"/>
        <v>-3109.4740000000002</v>
      </c>
      <c r="H1243" s="17">
        <f>VLOOKUP($A1243,級距!$A:$K,9,FALSE)</f>
        <v>2</v>
      </c>
      <c r="I1243" s="17">
        <f>VLOOKUP($A1243,級距!$A:$K,10,FALSE)</f>
        <v>9</v>
      </c>
      <c r="J1243" s="17">
        <f>VLOOKUP($A1243,級距!$A:$K,11,FALSE)</f>
        <v>3</v>
      </c>
      <c r="K1243" s="17">
        <f t="shared" si="39"/>
        <v>3</v>
      </c>
    </row>
    <row r="1244" spans="1:11" x14ac:dyDescent="0.25">
      <c r="A1244" s="32" t="s">
        <v>1216</v>
      </c>
      <c r="B1244" s="31">
        <f>_xlfn.IFNA(VLOOKUP(A1244,'Trend Strategy'!$A$1:$B$1000,2,FALSE),0)</f>
        <v>0</v>
      </c>
      <c r="C1244" s="31">
        <f>_xlfn.IFNA(VLOOKUP(A1244,'ADX Strategy'!$A$2:$B$1000,2,FALSE),0)</f>
        <v>9068.98</v>
      </c>
      <c r="D1244" s="31">
        <f>_xlfn.IFNA(VLOOKUP(A1244,'TXFN0002 Strategy'!$A$2:$B$1000,2,FALSE),0)</f>
        <v>0</v>
      </c>
      <c r="E1244" s="66">
        <f>_xlfn.IFNA(VLOOKUP(A1244,'TripleEMA Strategy'!$A$2:$B$1000,2,FALSE),0)</f>
        <v>-16130.59</v>
      </c>
      <c r="F1244" s="66">
        <f>_xlfn.IFNA(VLOOKUP(A1244,'TXFN0001 Strategy'!$A$1:$B$1000,2,FALSE),0)</f>
        <v>0</v>
      </c>
      <c r="G1244" s="40">
        <f t="shared" si="38"/>
        <v>-1412.3220000000001</v>
      </c>
      <c r="H1244" s="17">
        <f>VLOOKUP($A1244,級距!$A:$K,9,FALSE)</f>
        <v>1</v>
      </c>
      <c r="I1244" s="17">
        <f>VLOOKUP($A1244,級距!$A:$K,10,FALSE)</f>
        <v>1</v>
      </c>
      <c r="J1244" s="17">
        <f>VLOOKUP($A1244,級距!$A:$K,11,FALSE)</f>
        <v>2</v>
      </c>
      <c r="K1244" s="17">
        <f t="shared" si="39"/>
        <v>2</v>
      </c>
    </row>
    <row r="1245" spans="1:11" x14ac:dyDescent="0.25">
      <c r="A1245" s="32" t="s">
        <v>1217</v>
      </c>
      <c r="B1245" s="31">
        <f>_xlfn.IFNA(VLOOKUP(A1245,'Trend Strategy'!$A$1:$B$1000,2,FALSE),0)</f>
        <v>12102.72</v>
      </c>
      <c r="C1245" s="31">
        <f>_xlfn.IFNA(VLOOKUP(A1245,'ADX Strategy'!$A$2:$B$1000,2,FALSE),0)</f>
        <v>0</v>
      </c>
      <c r="D1245" s="31">
        <f>_xlfn.IFNA(VLOOKUP(A1245,'TXFN0002 Strategy'!$A$2:$B$1000,2,FALSE),0)</f>
        <v>0</v>
      </c>
      <c r="E1245" s="66">
        <f>_xlfn.IFNA(VLOOKUP(A1245,'TripleEMA Strategy'!$A$2:$B$1000,2,FALSE),0)</f>
        <v>-23925.19</v>
      </c>
      <c r="F1245" s="66">
        <f>_xlfn.IFNA(VLOOKUP(A1245,'TXFN0001 Strategy'!$A$1:$B$1000,2,FALSE),0)</f>
        <v>0</v>
      </c>
      <c r="G1245" s="40">
        <f t="shared" si="38"/>
        <v>-2364.4939999999997</v>
      </c>
      <c r="H1245" s="17">
        <f>VLOOKUP($A1245,級距!$A:$K,9,FALSE)</f>
        <v>2</v>
      </c>
      <c r="I1245" s="17">
        <f>VLOOKUP($A1245,級距!$A:$K,10,FALSE)</f>
        <v>2</v>
      </c>
      <c r="J1245" s="17">
        <f>VLOOKUP($A1245,級距!$A:$K,11,FALSE)</f>
        <v>2</v>
      </c>
      <c r="K1245" s="17">
        <f t="shared" si="39"/>
        <v>2</v>
      </c>
    </row>
    <row r="1246" spans="1:11" x14ac:dyDescent="0.25">
      <c r="A1246" s="32" t="s">
        <v>1218</v>
      </c>
      <c r="B1246" s="31">
        <f>_xlfn.IFNA(VLOOKUP(A1246,'Trend Strategy'!$A$1:$B$1000,2,FALSE),0)</f>
        <v>-5373.15</v>
      </c>
      <c r="C1246" s="31">
        <f>_xlfn.IFNA(VLOOKUP(A1246,'ADX Strategy'!$A$2:$B$1000,2,FALSE),0)</f>
        <v>0</v>
      </c>
      <c r="D1246" s="31">
        <f>_xlfn.IFNA(VLOOKUP(A1246,'TXFN0002 Strategy'!$A$2:$B$1000,2,FALSE),0)</f>
        <v>0</v>
      </c>
      <c r="E1246" s="66">
        <f>_xlfn.IFNA(VLOOKUP(A1246,'TripleEMA Strategy'!$A$2:$B$1000,2,FALSE),0)</f>
        <v>82464.53</v>
      </c>
      <c r="F1246" s="66">
        <f>_xlfn.IFNA(VLOOKUP(A1246,'TXFN0001 Strategy'!$A$1:$B$1000,2,FALSE),0)</f>
        <v>0</v>
      </c>
      <c r="G1246" s="40">
        <f t="shared" si="38"/>
        <v>15418.276000000002</v>
      </c>
      <c r="H1246" s="17">
        <f>VLOOKUP($A1246,級距!$A:$K,9,FALSE)</f>
        <v>5</v>
      </c>
      <c r="I1246" s="17">
        <f>VLOOKUP($A1246,級距!$A:$K,10,FALSE)</f>
        <v>8</v>
      </c>
      <c r="J1246" s="17">
        <f>VLOOKUP($A1246,級距!$A:$K,11,FALSE)</f>
        <v>3</v>
      </c>
      <c r="K1246" s="17">
        <f t="shared" si="39"/>
        <v>3</v>
      </c>
    </row>
    <row r="1247" spans="1:11" x14ac:dyDescent="0.25">
      <c r="A1247" s="32" t="s">
        <v>1219</v>
      </c>
      <c r="B1247" s="31">
        <f>_xlfn.IFNA(VLOOKUP(A1247,'Trend Strategy'!$A$1:$B$1000,2,FALSE),0)</f>
        <v>-10277.89</v>
      </c>
      <c r="C1247" s="31">
        <f>_xlfn.IFNA(VLOOKUP(A1247,'ADX Strategy'!$A$2:$B$1000,2,FALSE),0)</f>
        <v>24176.69</v>
      </c>
      <c r="D1247" s="31">
        <f>_xlfn.IFNA(VLOOKUP(A1247,'TXFN0002 Strategy'!$A$2:$B$1000,2,FALSE),0)</f>
        <v>0</v>
      </c>
      <c r="E1247" s="66">
        <f>_xlfn.IFNA(VLOOKUP(A1247,'TripleEMA Strategy'!$A$2:$B$1000,2,FALSE),0)</f>
        <v>35240.86</v>
      </c>
      <c r="F1247" s="66">
        <f>_xlfn.IFNA(VLOOKUP(A1247,'TXFN0001 Strategy'!$A$1:$B$1000,2,FALSE),0)</f>
        <v>0</v>
      </c>
      <c r="G1247" s="40">
        <f t="shared" si="38"/>
        <v>9827.9320000000007</v>
      </c>
      <c r="H1247" s="17">
        <f>VLOOKUP($A1247,級距!$A:$K,9,FALSE)</f>
        <v>2</v>
      </c>
      <c r="I1247" s="17">
        <f>VLOOKUP($A1247,級距!$A:$K,10,FALSE)</f>
        <v>7</v>
      </c>
      <c r="J1247" s="17">
        <f>VLOOKUP($A1247,級距!$A:$K,11,FALSE)</f>
        <v>3</v>
      </c>
      <c r="K1247" s="17">
        <f t="shared" si="39"/>
        <v>3</v>
      </c>
    </row>
    <row r="1248" spans="1:11" x14ac:dyDescent="0.25">
      <c r="A1248" s="32" t="s">
        <v>1220</v>
      </c>
      <c r="B1248" s="31">
        <f>_xlfn.IFNA(VLOOKUP(A1248,'Trend Strategy'!$A$1:$B$1000,2,FALSE),0)</f>
        <v>0</v>
      </c>
      <c r="C1248" s="31">
        <f>_xlfn.IFNA(VLOOKUP(A1248,'ADX Strategy'!$A$2:$B$1000,2,FALSE),0)</f>
        <v>0</v>
      </c>
      <c r="D1248" s="31">
        <f>_xlfn.IFNA(VLOOKUP(A1248,'TXFN0002 Strategy'!$A$2:$B$1000,2,FALSE),0)</f>
        <v>0</v>
      </c>
      <c r="E1248" s="66">
        <f>_xlfn.IFNA(VLOOKUP(A1248,'TripleEMA Strategy'!$A$2:$B$1000,2,FALSE),0)</f>
        <v>41114.5</v>
      </c>
      <c r="F1248" s="66">
        <f>_xlfn.IFNA(VLOOKUP(A1248,'TXFN0001 Strategy'!$A$1:$B$1000,2,FALSE),0)</f>
        <v>19676.5</v>
      </c>
      <c r="G1248" s="40">
        <f t="shared" si="38"/>
        <v>12158.2</v>
      </c>
      <c r="H1248" s="17">
        <f>VLOOKUP($A1248,級距!$A:$K,9,FALSE)</f>
        <v>3</v>
      </c>
      <c r="I1248" s="17">
        <f>VLOOKUP($A1248,級距!$A:$K,10,FALSE)</f>
        <v>6</v>
      </c>
      <c r="J1248" s="17">
        <f>VLOOKUP($A1248,級距!$A:$K,11,FALSE)</f>
        <v>2</v>
      </c>
      <c r="K1248" s="17">
        <f t="shared" si="39"/>
        <v>2</v>
      </c>
    </row>
    <row r="1249" spans="1:11" x14ac:dyDescent="0.25">
      <c r="A1249" s="32" t="s">
        <v>1221</v>
      </c>
      <c r="B1249" s="31">
        <f>_xlfn.IFNA(VLOOKUP(A1249,'Trend Strategy'!$A$1:$B$1000,2,FALSE),0)</f>
        <v>0</v>
      </c>
      <c r="C1249" s="31">
        <f>_xlfn.IFNA(VLOOKUP(A1249,'ADX Strategy'!$A$2:$B$1000,2,FALSE),0)</f>
        <v>0</v>
      </c>
      <c r="D1249" s="31">
        <f>_xlfn.IFNA(VLOOKUP(A1249,'TXFN0002 Strategy'!$A$2:$B$1000,2,FALSE),0)</f>
        <v>0</v>
      </c>
      <c r="E1249" s="66">
        <f>_xlfn.IFNA(VLOOKUP(A1249,'TripleEMA Strategy'!$A$2:$B$1000,2,FALSE),0)</f>
        <v>-74748.94</v>
      </c>
      <c r="F1249" s="66">
        <f>_xlfn.IFNA(VLOOKUP(A1249,'TXFN0001 Strategy'!$A$1:$B$1000,2,FALSE),0)</f>
        <v>-19447.61</v>
      </c>
      <c r="G1249" s="40">
        <f t="shared" si="38"/>
        <v>-18839.310000000001</v>
      </c>
      <c r="H1249" s="17">
        <f>VLOOKUP($A1249,級距!$A:$K,9,FALSE)</f>
        <v>2</v>
      </c>
      <c r="I1249" s="17">
        <f>VLOOKUP($A1249,級距!$A:$K,10,FALSE)</f>
        <v>9</v>
      </c>
      <c r="J1249" s="17">
        <f>VLOOKUP($A1249,級距!$A:$K,11,FALSE)</f>
        <v>3</v>
      </c>
      <c r="K1249" s="17">
        <f t="shared" si="39"/>
        <v>3</v>
      </c>
    </row>
    <row r="1250" spans="1:11" x14ac:dyDescent="0.25">
      <c r="A1250" s="32" t="s">
        <v>1222</v>
      </c>
      <c r="B1250" s="31">
        <f>_xlfn.IFNA(VLOOKUP(A1250,'Trend Strategy'!$A$1:$B$1000,2,FALSE),0)</f>
        <v>26660.06</v>
      </c>
      <c r="C1250" s="31">
        <f>_xlfn.IFNA(VLOOKUP(A1250,'ADX Strategy'!$A$2:$B$1000,2,FALSE),0)</f>
        <v>11545.01</v>
      </c>
      <c r="D1250" s="31">
        <f>_xlfn.IFNA(VLOOKUP(A1250,'TXFN0002 Strategy'!$A$2:$B$1000,2,FALSE),0)</f>
        <v>0</v>
      </c>
      <c r="E1250" s="66">
        <f>_xlfn.IFNA(VLOOKUP(A1250,'TripleEMA Strategy'!$A$2:$B$1000,2,FALSE),0)</f>
        <v>122711.47</v>
      </c>
      <c r="F1250" s="66">
        <f>_xlfn.IFNA(VLOOKUP(A1250,'TXFN0001 Strategy'!$A$1:$B$1000,2,FALSE),0)</f>
        <v>0</v>
      </c>
      <c r="G1250" s="40">
        <f t="shared" si="38"/>
        <v>32183.308000000001</v>
      </c>
      <c r="H1250" s="17">
        <f>VLOOKUP($A1250,級距!$A:$K,9,FALSE)</f>
        <v>3</v>
      </c>
      <c r="I1250" s="17">
        <f>VLOOKUP($A1250,級距!$A:$K,10,FALSE)</f>
        <v>10</v>
      </c>
      <c r="J1250" s="17">
        <f>VLOOKUP($A1250,級距!$A:$K,11,FALSE)</f>
        <v>3</v>
      </c>
      <c r="K1250" s="17">
        <f t="shared" si="39"/>
        <v>3</v>
      </c>
    </row>
    <row r="1251" spans="1:11" x14ac:dyDescent="0.25">
      <c r="A1251" s="32" t="s">
        <v>1223</v>
      </c>
      <c r="B1251" s="31">
        <f>_xlfn.IFNA(VLOOKUP(A1251,'Trend Strategy'!$A$1:$B$1000,2,FALSE),0)</f>
        <v>0</v>
      </c>
      <c r="C1251" s="31">
        <f>_xlfn.IFNA(VLOOKUP(A1251,'ADX Strategy'!$A$2:$B$1000,2,FALSE),0)</f>
        <v>0</v>
      </c>
      <c r="D1251" s="31">
        <f>_xlfn.IFNA(VLOOKUP(A1251,'TXFN0002 Strategy'!$A$2:$B$1000,2,FALSE),0)</f>
        <v>9424.0499999999993</v>
      </c>
      <c r="E1251" s="66">
        <f>_xlfn.IFNA(VLOOKUP(A1251,'TripleEMA Strategy'!$A$2:$B$1000,2,FALSE),0)</f>
        <v>-455.93</v>
      </c>
      <c r="F1251" s="66">
        <f>_xlfn.IFNA(VLOOKUP(A1251,'TXFN0001 Strategy'!$A$1:$B$1000,2,FALSE),0)</f>
        <v>0</v>
      </c>
      <c r="G1251" s="40">
        <f t="shared" si="38"/>
        <v>1793.6239999999998</v>
      </c>
      <c r="H1251" s="17">
        <f>VLOOKUP($A1251,級距!$A:$K,9,FALSE)</f>
        <v>2</v>
      </c>
      <c r="I1251" s="17">
        <f>VLOOKUP($A1251,級距!$A:$K,10,FALSE)</f>
        <v>5</v>
      </c>
      <c r="J1251" s="17">
        <f>VLOOKUP($A1251,級距!$A:$K,11,FALSE)</f>
        <v>2</v>
      </c>
      <c r="K1251" s="17">
        <f t="shared" si="39"/>
        <v>2</v>
      </c>
    </row>
    <row r="1252" spans="1:11" x14ac:dyDescent="0.25">
      <c r="A1252" s="32" t="s">
        <v>1224</v>
      </c>
      <c r="B1252" s="31">
        <f>_xlfn.IFNA(VLOOKUP(A1252,'Trend Strategy'!$A$1:$B$1000,2,FALSE),0)</f>
        <v>10487.74</v>
      </c>
      <c r="C1252" s="31">
        <f>_xlfn.IFNA(VLOOKUP(A1252,'ADX Strategy'!$A$2:$B$1000,2,FALSE),0)</f>
        <v>-2933.33</v>
      </c>
      <c r="D1252" s="31">
        <f>_xlfn.IFNA(VLOOKUP(A1252,'TXFN0002 Strategy'!$A$2:$B$1000,2,FALSE),0)</f>
        <v>67.61</v>
      </c>
      <c r="E1252" s="66">
        <f>_xlfn.IFNA(VLOOKUP(A1252,'TripleEMA Strategy'!$A$2:$B$1000,2,FALSE),0)</f>
        <v>8531.33</v>
      </c>
      <c r="F1252" s="66">
        <f>_xlfn.IFNA(VLOOKUP(A1252,'TXFN0001 Strategy'!$A$1:$B$1000,2,FALSE),0)</f>
        <v>0</v>
      </c>
      <c r="G1252" s="40">
        <f t="shared" si="38"/>
        <v>3230.6699999999996</v>
      </c>
      <c r="H1252" s="17">
        <f>VLOOKUP($A1252,級距!$A:$K,9,FALSE)</f>
        <v>1</v>
      </c>
      <c r="I1252" s="17">
        <f>VLOOKUP($A1252,級距!$A:$K,10,FALSE)</f>
        <v>9</v>
      </c>
      <c r="J1252" s="17">
        <f>VLOOKUP($A1252,級距!$A:$K,11,FALSE)</f>
        <v>3</v>
      </c>
      <c r="K1252" s="17">
        <f t="shared" si="39"/>
        <v>3</v>
      </c>
    </row>
    <row r="1253" spans="1:11" x14ac:dyDescent="0.25">
      <c r="A1253" s="32" t="s">
        <v>1225</v>
      </c>
      <c r="B1253" s="31">
        <f>_xlfn.IFNA(VLOOKUP(A1253,'Trend Strategy'!$A$1:$B$1000,2,FALSE),0)</f>
        <v>16078.43</v>
      </c>
      <c r="C1253" s="31">
        <f>_xlfn.IFNA(VLOOKUP(A1253,'ADX Strategy'!$A$2:$B$1000,2,FALSE),0)</f>
        <v>0</v>
      </c>
      <c r="D1253" s="31">
        <f>_xlfn.IFNA(VLOOKUP(A1253,'TXFN0002 Strategy'!$A$2:$B$1000,2,FALSE),0)</f>
        <v>0</v>
      </c>
      <c r="E1253" s="66">
        <f>_xlfn.IFNA(VLOOKUP(A1253,'TripleEMA Strategy'!$A$2:$B$1000,2,FALSE),0)</f>
        <v>7859.04</v>
      </c>
      <c r="F1253" s="66">
        <f>_xlfn.IFNA(VLOOKUP(A1253,'TXFN0001 Strategy'!$A$1:$B$1000,2,FALSE),0)</f>
        <v>0</v>
      </c>
      <c r="G1253" s="40">
        <f t="shared" si="38"/>
        <v>4787.4940000000006</v>
      </c>
      <c r="H1253" s="17">
        <f>VLOOKUP($A1253,級距!$A:$K,9,FALSE)</f>
        <v>1</v>
      </c>
      <c r="I1253" s="17">
        <f>VLOOKUP($A1253,級距!$A:$K,10,FALSE)</f>
        <v>6</v>
      </c>
      <c r="J1253" s="17">
        <f>VLOOKUP($A1253,級距!$A:$K,11,FALSE)</f>
        <v>2</v>
      </c>
      <c r="K1253" s="17">
        <f t="shared" si="39"/>
        <v>2</v>
      </c>
    </row>
    <row r="1254" spans="1:11" x14ac:dyDescent="0.25">
      <c r="A1254" s="32" t="s">
        <v>1226</v>
      </c>
      <c r="B1254" s="31">
        <f>_xlfn.IFNA(VLOOKUP(A1254,'Trend Strategy'!$A$1:$B$1000,2,FALSE),0)</f>
        <v>-3107.55</v>
      </c>
      <c r="C1254" s="31">
        <f>_xlfn.IFNA(VLOOKUP(A1254,'ADX Strategy'!$A$2:$B$1000,2,FALSE),0)</f>
        <v>3669.77</v>
      </c>
      <c r="D1254" s="31">
        <f>_xlfn.IFNA(VLOOKUP(A1254,'TXFN0002 Strategy'!$A$2:$B$1000,2,FALSE),0)</f>
        <v>0</v>
      </c>
      <c r="E1254" s="66">
        <f>_xlfn.IFNA(VLOOKUP(A1254,'TripleEMA Strategy'!$A$2:$B$1000,2,FALSE),0)</f>
        <v>12345.53</v>
      </c>
      <c r="F1254" s="66">
        <f>_xlfn.IFNA(VLOOKUP(A1254,'TXFN0001 Strategy'!$A$1:$B$1000,2,FALSE),0)</f>
        <v>-1948.18</v>
      </c>
      <c r="G1254" s="40">
        <f t="shared" si="38"/>
        <v>2191.9139999999998</v>
      </c>
      <c r="H1254" s="17">
        <f>VLOOKUP($A1254,級距!$A:$K,9,FALSE)</f>
        <v>1</v>
      </c>
      <c r="I1254" s="17">
        <f>VLOOKUP($A1254,級距!$A:$K,10,FALSE)</f>
        <v>7</v>
      </c>
      <c r="J1254" s="17">
        <f>VLOOKUP($A1254,級距!$A:$K,11,FALSE)</f>
        <v>3</v>
      </c>
      <c r="K1254" s="17">
        <f t="shared" si="39"/>
        <v>3</v>
      </c>
    </row>
    <row r="1255" spans="1:11" x14ac:dyDescent="0.25">
      <c r="A1255" s="32" t="s">
        <v>1227</v>
      </c>
      <c r="B1255" s="31">
        <f>_xlfn.IFNA(VLOOKUP(A1255,'Trend Strategy'!$A$1:$B$1000,2,FALSE),0)</f>
        <v>-3107.55</v>
      </c>
      <c r="C1255" s="31">
        <f>_xlfn.IFNA(VLOOKUP(A1255,'ADX Strategy'!$A$2:$B$1000,2,FALSE),0)</f>
        <v>-6922.37</v>
      </c>
      <c r="D1255" s="31">
        <f>_xlfn.IFNA(VLOOKUP(A1255,'TXFN0002 Strategy'!$A$2:$B$1000,2,FALSE),0)</f>
        <v>0</v>
      </c>
      <c r="E1255" s="66">
        <f>_xlfn.IFNA(VLOOKUP(A1255,'TripleEMA Strategy'!$A$2:$B$1000,2,FALSE),0)</f>
        <v>-4130.88</v>
      </c>
      <c r="F1255" s="66">
        <f>_xlfn.IFNA(VLOOKUP(A1255,'TXFN0001 Strategy'!$A$1:$B$1000,2,FALSE),0)</f>
        <v>0</v>
      </c>
      <c r="G1255" s="40">
        <f t="shared" si="38"/>
        <v>-2832.16</v>
      </c>
      <c r="H1255" s="17">
        <f>VLOOKUP($A1255,級距!$A:$K,9,FALSE)</f>
        <v>1</v>
      </c>
      <c r="I1255" s="17">
        <f>VLOOKUP($A1255,級距!$A:$K,10,FALSE)</f>
        <v>1</v>
      </c>
      <c r="J1255" s="17">
        <f>VLOOKUP($A1255,級距!$A:$K,11,FALSE)</f>
        <v>2</v>
      </c>
      <c r="K1255" s="17">
        <f t="shared" si="39"/>
        <v>2</v>
      </c>
    </row>
    <row r="1256" spans="1:11" x14ac:dyDescent="0.25">
      <c r="A1256" s="32" t="s">
        <v>1228</v>
      </c>
      <c r="B1256" s="31">
        <f>_xlfn.IFNA(VLOOKUP(A1256,'Trend Strategy'!$A$1:$B$1000,2,FALSE),0)</f>
        <v>10500.61</v>
      </c>
      <c r="C1256" s="31">
        <f>_xlfn.IFNA(VLOOKUP(A1256,'ADX Strategy'!$A$2:$B$1000,2,FALSE),0)</f>
        <v>-9525.19</v>
      </c>
      <c r="D1256" s="31">
        <f>_xlfn.IFNA(VLOOKUP(A1256,'TXFN0002 Strategy'!$A$2:$B$1000,2,FALSE),0)</f>
        <v>0</v>
      </c>
      <c r="E1256" s="66">
        <f>_xlfn.IFNA(VLOOKUP(A1256,'TripleEMA Strategy'!$A$2:$B$1000,2,FALSE),0)</f>
        <v>-11325.41</v>
      </c>
      <c r="F1256" s="66">
        <f>_xlfn.IFNA(VLOOKUP(A1256,'TXFN0001 Strategy'!$A$1:$B$1000,2,FALSE),0)</f>
        <v>0</v>
      </c>
      <c r="G1256" s="40">
        <f t="shared" si="38"/>
        <v>-2069.998</v>
      </c>
      <c r="H1256" s="17">
        <f>VLOOKUP($A1256,級距!$A:$K,9,FALSE)</f>
        <v>1</v>
      </c>
      <c r="I1256" s="17">
        <f>VLOOKUP($A1256,級距!$A:$K,10,FALSE)</f>
        <v>3</v>
      </c>
      <c r="J1256" s="17">
        <f>VLOOKUP($A1256,級距!$A:$K,11,FALSE)</f>
        <v>2</v>
      </c>
      <c r="K1256" s="17">
        <f t="shared" si="39"/>
        <v>2</v>
      </c>
    </row>
    <row r="1257" spans="1:11" x14ac:dyDescent="0.25">
      <c r="A1257" s="32" t="s">
        <v>1229</v>
      </c>
      <c r="B1257" s="31">
        <f>_xlfn.IFNA(VLOOKUP(A1257,'Trend Strategy'!$A$1:$B$1000,2,FALSE),0)</f>
        <v>-8708.7999999999993</v>
      </c>
      <c r="C1257" s="31">
        <f>_xlfn.IFNA(VLOOKUP(A1257,'ADX Strategy'!$A$2:$B$1000,2,FALSE),0)</f>
        <v>0</v>
      </c>
      <c r="D1257" s="31">
        <f>_xlfn.IFNA(VLOOKUP(A1257,'TXFN0002 Strategy'!$A$2:$B$1000,2,FALSE),0)</f>
        <v>0</v>
      </c>
      <c r="E1257" s="66">
        <f>_xlfn.IFNA(VLOOKUP(A1257,'TripleEMA Strategy'!$A$2:$B$1000,2,FALSE),0)</f>
        <v>-2932.75</v>
      </c>
      <c r="F1257" s="66">
        <f>_xlfn.IFNA(VLOOKUP(A1257,'TXFN0001 Strategy'!$A$1:$B$1000,2,FALSE),0)</f>
        <v>-1509.86</v>
      </c>
      <c r="G1257" s="40">
        <f t="shared" si="38"/>
        <v>-2630.2820000000002</v>
      </c>
      <c r="H1257" s="17">
        <f>VLOOKUP($A1257,級距!$A:$K,9,FALSE)</f>
        <v>1</v>
      </c>
      <c r="I1257" s="17">
        <f>VLOOKUP($A1257,級距!$A:$K,10,FALSE)</f>
        <v>6</v>
      </c>
      <c r="J1257" s="17">
        <f>VLOOKUP($A1257,級距!$A:$K,11,FALSE)</f>
        <v>2</v>
      </c>
      <c r="K1257" s="17">
        <f t="shared" si="39"/>
        <v>2</v>
      </c>
    </row>
    <row r="1258" spans="1:11" x14ac:dyDescent="0.25">
      <c r="A1258" s="32" t="s">
        <v>1230</v>
      </c>
      <c r="B1258" s="31">
        <f>_xlfn.IFNA(VLOOKUP(A1258,'Trend Strategy'!$A$1:$B$1000,2,FALSE),0)</f>
        <v>0</v>
      </c>
      <c r="C1258" s="31">
        <f>_xlfn.IFNA(VLOOKUP(A1258,'ADX Strategy'!$A$2:$B$1000,2,FALSE),0)</f>
        <v>14470.49</v>
      </c>
      <c r="D1258" s="31">
        <f>_xlfn.IFNA(VLOOKUP(A1258,'TXFN0002 Strategy'!$A$2:$B$1000,2,FALSE),0)</f>
        <v>0</v>
      </c>
      <c r="E1258" s="66">
        <f>_xlfn.IFNA(VLOOKUP(A1258,'TripleEMA Strategy'!$A$2:$B$1000,2,FALSE),0)</f>
        <v>6739.46</v>
      </c>
      <c r="F1258" s="66">
        <f>_xlfn.IFNA(VLOOKUP(A1258,'TXFN0001 Strategy'!$A$1:$B$1000,2,FALSE),0)</f>
        <v>0</v>
      </c>
      <c r="G1258" s="40">
        <f t="shared" si="38"/>
        <v>4241.99</v>
      </c>
      <c r="H1258" s="17">
        <f>VLOOKUP($A1258,級距!$A:$K,9,FALSE)</f>
        <v>2</v>
      </c>
      <c r="I1258" s="17">
        <f>VLOOKUP($A1258,級距!$A:$K,10,FALSE)</f>
        <v>7</v>
      </c>
      <c r="J1258" s="17">
        <f>VLOOKUP($A1258,級距!$A:$K,11,FALSE)</f>
        <v>3</v>
      </c>
      <c r="K1258" s="17">
        <f t="shared" si="39"/>
        <v>3</v>
      </c>
    </row>
    <row r="1259" spans="1:11" x14ac:dyDescent="0.25">
      <c r="A1259" s="32" t="s">
        <v>1231</v>
      </c>
      <c r="B1259" s="31">
        <f>_xlfn.IFNA(VLOOKUP(A1259,'Trend Strategy'!$A$1:$B$1000,2,FALSE),0)</f>
        <v>-24714.18</v>
      </c>
      <c r="C1259" s="31">
        <f>_xlfn.IFNA(VLOOKUP(A1259,'ADX Strategy'!$A$2:$B$1000,2,FALSE),0)</f>
        <v>0</v>
      </c>
      <c r="D1259" s="31">
        <f>_xlfn.IFNA(VLOOKUP(A1259,'TXFN0002 Strategy'!$A$2:$B$1000,2,FALSE),0)</f>
        <v>0</v>
      </c>
      <c r="E1259" s="66">
        <f>_xlfn.IFNA(VLOOKUP(A1259,'TripleEMA Strategy'!$A$2:$B$1000,2,FALSE),0)</f>
        <v>-6885.86</v>
      </c>
      <c r="F1259" s="66">
        <f>_xlfn.IFNA(VLOOKUP(A1259,'TXFN0001 Strategy'!$A$1:$B$1000,2,FALSE),0)</f>
        <v>0</v>
      </c>
      <c r="G1259" s="40">
        <f t="shared" si="38"/>
        <v>-6320.0079999999998</v>
      </c>
      <c r="H1259" s="17">
        <f>VLOOKUP($A1259,級距!$A:$K,9,FALSE)</f>
        <v>1</v>
      </c>
      <c r="I1259" s="17">
        <f>VLOOKUP($A1259,級距!$A:$K,10,FALSE)</f>
        <v>7</v>
      </c>
      <c r="J1259" s="17">
        <f>VLOOKUP($A1259,級距!$A:$K,11,FALSE)</f>
        <v>3</v>
      </c>
      <c r="K1259" s="17">
        <f t="shared" si="39"/>
        <v>3</v>
      </c>
    </row>
    <row r="1260" spans="1:11" x14ac:dyDescent="0.25">
      <c r="A1260" s="32" t="s">
        <v>1232</v>
      </c>
      <c r="B1260" s="31">
        <f>_xlfn.IFNA(VLOOKUP(A1260,'Trend Strategy'!$A$1:$B$1000,2,FALSE),0)</f>
        <v>-5522.62</v>
      </c>
      <c r="C1260" s="31">
        <f>_xlfn.IFNA(VLOOKUP(A1260,'ADX Strategy'!$A$2:$B$1000,2,FALSE),0)</f>
        <v>0</v>
      </c>
      <c r="D1260" s="31">
        <f>_xlfn.IFNA(VLOOKUP(A1260,'TXFN0002 Strategy'!$A$2:$B$1000,2,FALSE),0)</f>
        <v>0</v>
      </c>
      <c r="E1260" s="66">
        <f>_xlfn.IFNA(VLOOKUP(A1260,'TripleEMA Strategy'!$A$2:$B$1000,2,FALSE),0)</f>
        <v>57.96</v>
      </c>
      <c r="F1260" s="66">
        <f>_xlfn.IFNA(VLOOKUP(A1260,'TXFN0001 Strategy'!$A$1:$B$1000,2,FALSE),0)</f>
        <v>-1161.7</v>
      </c>
      <c r="G1260" s="40">
        <f t="shared" si="38"/>
        <v>-1325.2719999999999</v>
      </c>
      <c r="H1260" s="17">
        <f>VLOOKUP($A1260,級距!$A:$K,9,FALSE)</f>
        <v>1</v>
      </c>
      <c r="I1260" s="17">
        <f>VLOOKUP($A1260,級距!$A:$K,10,FALSE)</f>
        <v>5</v>
      </c>
      <c r="J1260" s="17">
        <f>VLOOKUP($A1260,級距!$A:$K,11,FALSE)</f>
        <v>2</v>
      </c>
      <c r="K1260" s="17">
        <f t="shared" si="39"/>
        <v>2</v>
      </c>
    </row>
    <row r="1261" spans="1:11" x14ac:dyDescent="0.25">
      <c r="A1261" s="32" t="s">
        <v>1233</v>
      </c>
      <c r="B1261" s="31">
        <f>_xlfn.IFNA(VLOOKUP(A1261,'Trend Strategy'!$A$1:$B$1000,2,FALSE),0)</f>
        <v>-15118.78</v>
      </c>
      <c r="C1261" s="31">
        <f>_xlfn.IFNA(VLOOKUP(A1261,'ADX Strategy'!$A$2:$B$1000,2,FALSE),0)</f>
        <v>60.41</v>
      </c>
      <c r="D1261" s="31">
        <f>_xlfn.IFNA(VLOOKUP(A1261,'TXFN0002 Strategy'!$A$2:$B$1000,2,FALSE),0)</f>
        <v>0</v>
      </c>
      <c r="E1261" s="66">
        <f>_xlfn.IFNA(VLOOKUP(A1261,'TripleEMA Strategy'!$A$2:$B$1000,2,FALSE),0)</f>
        <v>-8339.4500000000007</v>
      </c>
      <c r="F1261" s="66">
        <f>_xlfn.IFNA(VLOOKUP(A1261,'TXFN0001 Strategy'!$A$1:$B$1000,2,FALSE),0)</f>
        <v>0</v>
      </c>
      <c r="G1261" s="40">
        <f t="shared" si="38"/>
        <v>-4679.5640000000003</v>
      </c>
      <c r="H1261" s="17">
        <f>VLOOKUP($A1261,級距!$A:$K,9,FALSE)</f>
        <v>1</v>
      </c>
      <c r="I1261" s="17">
        <f>VLOOKUP($A1261,級距!$A:$K,10,FALSE)</f>
        <v>3</v>
      </c>
      <c r="J1261" s="17">
        <f>VLOOKUP($A1261,級距!$A:$K,11,FALSE)</f>
        <v>2</v>
      </c>
      <c r="K1261" s="17">
        <f t="shared" si="39"/>
        <v>2</v>
      </c>
    </row>
    <row r="1262" spans="1:11" x14ac:dyDescent="0.25">
      <c r="A1262" s="32" t="s">
        <v>1234</v>
      </c>
      <c r="B1262" s="31">
        <f>_xlfn.IFNA(VLOOKUP(A1262,'Trend Strategy'!$A$1:$B$1000,2,FALSE),0)</f>
        <v>0</v>
      </c>
      <c r="C1262" s="31">
        <f>_xlfn.IFNA(VLOOKUP(A1262,'ADX Strategy'!$A$2:$B$1000,2,FALSE),0)</f>
        <v>12675.46</v>
      </c>
      <c r="D1262" s="31">
        <f>_xlfn.IFNA(VLOOKUP(A1262,'TXFN0002 Strategy'!$A$2:$B$1000,2,FALSE),0)</f>
        <v>0</v>
      </c>
      <c r="E1262" s="66">
        <f>_xlfn.IFNA(VLOOKUP(A1262,'TripleEMA Strategy'!$A$2:$B$1000,2,FALSE),0)</f>
        <v>0</v>
      </c>
      <c r="F1262" s="66">
        <f>_xlfn.IFNA(VLOOKUP(A1262,'TXFN0001 Strategy'!$A$1:$B$1000,2,FALSE),0)</f>
        <v>10163.459999999999</v>
      </c>
      <c r="G1262" s="40">
        <f t="shared" si="38"/>
        <v>4567.7839999999997</v>
      </c>
      <c r="H1262" s="17">
        <f>VLOOKUP($A1262,級距!$A:$K,9,FALSE)</f>
        <v>1</v>
      </c>
      <c r="I1262" s="17">
        <f>VLOOKUP($A1262,級距!$A:$K,10,FALSE)</f>
        <v>4</v>
      </c>
      <c r="J1262" s="17">
        <f>VLOOKUP($A1262,級距!$A:$K,11,FALSE)</f>
        <v>2</v>
      </c>
      <c r="K1262" s="17">
        <f t="shared" si="39"/>
        <v>2</v>
      </c>
    </row>
    <row r="1263" spans="1:11" x14ac:dyDescent="0.25">
      <c r="A1263" s="32" t="s">
        <v>1235</v>
      </c>
      <c r="B1263" s="31">
        <f>_xlfn.IFNA(VLOOKUP(A1263,'Trend Strategy'!$A$1:$B$1000,2,FALSE),0)</f>
        <v>-19094.3</v>
      </c>
      <c r="C1263" s="31">
        <f>_xlfn.IFNA(VLOOKUP(A1263,'ADX Strategy'!$A$2:$B$1000,2,FALSE),0)</f>
        <v>0</v>
      </c>
      <c r="D1263" s="31">
        <f>_xlfn.IFNA(VLOOKUP(A1263,'TXFN0002 Strategy'!$A$2:$B$1000,2,FALSE),0)</f>
        <v>5141.1099999999997</v>
      </c>
      <c r="E1263" s="66">
        <f>_xlfn.IFNA(VLOOKUP(A1263,'TripleEMA Strategy'!$A$2:$B$1000,2,FALSE),0)</f>
        <v>0</v>
      </c>
      <c r="F1263" s="66">
        <f>_xlfn.IFNA(VLOOKUP(A1263,'TXFN0001 Strategy'!$A$1:$B$1000,2,FALSE),0)</f>
        <v>-3495.98</v>
      </c>
      <c r="G1263" s="40">
        <f t="shared" si="38"/>
        <v>-3489.8339999999998</v>
      </c>
      <c r="H1263" s="17">
        <f>VLOOKUP($A1263,級距!$A:$K,9,FALSE)</f>
        <v>4</v>
      </c>
      <c r="I1263" s="17">
        <f>VLOOKUP($A1263,級距!$A:$K,10,FALSE)</f>
        <v>5</v>
      </c>
      <c r="J1263" s="17">
        <f>VLOOKUP($A1263,級距!$A:$K,11,FALSE)</f>
        <v>2</v>
      </c>
      <c r="K1263" s="17">
        <f t="shared" si="39"/>
        <v>2</v>
      </c>
    </row>
    <row r="1264" spans="1:11" x14ac:dyDescent="0.25">
      <c r="A1264" s="32" t="s">
        <v>1236</v>
      </c>
      <c r="B1264" s="31">
        <f>_xlfn.IFNA(VLOOKUP(A1264,'Trend Strategy'!$A$1:$B$1000,2,FALSE),0)</f>
        <v>-129830.34</v>
      </c>
      <c r="C1264" s="31">
        <f>_xlfn.IFNA(VLOOKUP(A1264,'ADX Strategy'!$A$2:$B$1000,2,FALSE),0)</f>
        <v>32366.06</v>
      </c>
      <c r="D1264" s="31">
        <f>_xlfn.IFNA(VLOOKUP(A1264,'TXFN0002 Strategy'!$A$2:$B$1000,2,FALSE),0)</f>
        <v>4880.42</v>
      </c>
      <c r="E1264" s="66">
        <f>_xlfn.IFNA(VLOOKUP(A1264,'TripleEMA Strategy'!$A$2:$B$1000,2,FALSE),0)</f>
        <v>0</v>
      </c>
      <c r="F1264" s="66">
        <f>_xlfn.IFNA(VLOOKUP(A1264,'TXFN0001 Strategy'!$A$1:$B$1000,2,FALSE),0)</f>
        <v>0</v>
      </c>
      <c r="G1264" s="40">
        <f t="shared" si="38"/>
        <v>-18516.772000000001</v>
      </c>
      <c r="H1264" s="17">
        <f>VLOOKUP($A1264,級距!$A:$K,9,FALSE)</f>
        <v>5</v>
      </c>
      <c r="I1264" s="17">
        <f>VLOOKUP($A1264,級距!$A:$K,10,FALSE)</f>
        <v>8</v>
      </c>
      <c r="J1264" s="17">
        <f>VLOOKUP($A1264,級距!$A:$K,11,FALSE)</f>
        <v>3</v>
      </c>
      <c r="K1264" s="17">
        <f t="shared" si="39"/>
        <v>3</v>
      </c>
    </row>
    <row r="1265" spans="1:11" x14ac:dyDescent="0.25">
      <c r="A1265" s="32" t="s">
        <v>1237</v>
      </c>
      <c r="B1265" s="31">
        <f>_xlfn.IFNA(VLOOKUP(A1265,'Trend Strategy'!$A$1:$B$1000,2,FALSE),0)</f>
        <v>0</v>
      </c>
      <c r="C1265" s="31">
        <f>_xlfn.IFNA(VLOOKUP(A1265,'ADX Strategy'!$A$2:$B$1000,2,FALSE),0)</f>
        <v>0</v>
      </c>
      <c r="D1265" s="31">
        <f>_xlfn.IFNA(VLOOKUP(A1265,'TXFN0002 Strategy'!$A$2:$B$1000,2,FALSE),0)</f>
        <v>0</v>
      </c>
      <c r="E1265" s="66">
        <f>_xlfn.IFNA(VLOOKUP(A1265,'TripleEMA Strategy'!$A$2:$B$1000,2,FALSE),0)</f>
        <v>0</v>
      </c>
      <c r="F1265" s="66">
        <f>_xlfn.IFNA(VLOOKUP(A1265,'TXFN0001 Strategy'!$A$1:$B$1000,2,FALSE),0)</f>
        <v>39593.07</v>
      </c>
      <c r="G1265" s="40">
        <f t="shared" si="38"/>
        <v>7918.6139999999996</v>
      </c>
      <c r="H1265" s="17">
        <f>VLOOKUP($A1265,級距!$A:$K,9,FALSE)</f>
        <v>3</v>
      </c>
      <c r="I1265" s="17">
        <f>VLOOKUP($A1265,級距!$A:$K,10,FALSE)</f>
        <v>8</v>
      </c>
      <c r="J1265" s="17">
        <f>VLOOKUP($A1265,級距!$A:$K,11,FALSE)</f>
        <v>3</v>
      </c>
      <c r="K1265" s="17">
        <f t="shared" si="39"/>
        <v>3</v>
      </c>
    </row>
    <row r="1266" spans="1:11" x14ac:dyDescent="0.25">
      <c r="A1266" s="32" t="s">
        <v>1238</v>
      </c>
      <c r="B1266" s="31">
        <f>_xlfn.IFNA(VLOOKUP(A1266,'Trend Strategy'!$A$1:$B$1000,2,FALSE),0)</f>
        <v>-9257.2800000000007</v>
      </c>
      <c r="C1266" s="31">
        <f>_xlfn.IFNA(VLOOKUP(A1266,'ADX Strategy'!$A$2:$B$1000,2,FALSE),0)</f>
        <v>0</v>
      </c>
      <c r="D1266" s="31">
        <f>_xlfn.IFNA(VLOOKUP(A1266,'TXFN0002 Strategy'!$A$2:$B$1000,2,FALSE),0)</f>
        <v>-10307.76</v>
      </c>
      <c r="E1266" s="66">
        <f>_xlfn.IFNA(VLOOKUP(A1266,'TripleEMA Strategy'!$A$2:$B$1000,2,FALSE),0)</f>
        <v>0</v>
      </c>
      <c r="F1266" s="66">
        <f>_xlfn.IFNA(VLOOKUP(A1266,'TXFN0001 Strategy'!$A$1:$B$1000,2,FALSE),0)</f>
        <v>0</v>
      </c>
      <c r="G1266" s="40">
        <f t="shared" si="38"/>
        <v>-3913.0080000000003</v>
      </c>
      <c r="H1266" s="17">
        <f>VLOOKUP($A1266,級距!$A:$K,9,FALSE)</f>
        <v>3</v>
      </c>
      <c r="I1266" s="17">
        <f>VLOOKUP($A1266,級距!$A:$K,10,FALSE)</f>
        <v>1</v>
      </c>
      <c r="J1266" s="17">
        <f>VLOOKUP($A1266,級距!$A:$K,11,FALSE)</f>
        <v>2</v>
      </c>
      <c r="K1266" s="17">
        <f t="shared" si="39"/>
        <v>2</v>
      </c>
    </row>
    <row r="1267" spans="1:11" x14ac:dyDescent="0.25">
      <c r="A1267" s="32" t="s">
        <v>1239</v>
      </c>
      <c r="B1267" s="31">
        <f>_xlfn.IFNA(VLOOKUP(A1267,'Trend Strategy'!$A$1:$B$1000,2,FALSE),0)</f>
        <v>-1438.43</v>
      </c>
      <c r="C1267" s="31">
        <f>_xlfn.IFNA(VLOOKUP(A1267,'ADX Strategy'!$A$2:$B$1000,2,FALSE),0)</f>
        <v>-38758.300000000003</v>
      </c>
      <c r="D1267" s="31">
        <f>_xlfn.IFNA(VLOOKUP(A1267,'TXFN0002 Strategy'!$A$2:$B$1000,2,FALSE),0)</f>
        <v>0</v>
      </c>
      <c r="E1267" s="66">
        <f>_xlfn.IFNA(VLOOKUP(A1267,'TripleEMA Strategy'!$A$2:$B$1000,2,FALSE),0)</f>
        <v>0</v>
      </c>
      <c r="F1267" s="66">
        <f>_xlfn.IFNA(VLOOKUP(A1267,'TXFN0001 Strategy'!$A$1:$B$1000,2,FALSE),0)</f>
        <v>0</v>
      </c>
      <c r="G1267" s="40">
        <f t="shared" si="38"/>
        <v>-8039.3460000000005</v>
      </c>
      <c r="H1267" s="17">
        <f>VLOOKUP($A1267,級距!$A:$K,9,FALSE)</f>
        <v>1</v>
      </c>
      <c r="I1267" s="17">
        <f>VLOOKUP($A1267,級距!$A:$K,10,FALSE)</f>
        <v>8</v>
      </c>
      <c r="J1267" s="17">
        <f>VLOOKUP($A1267,級距!$A:$K,11,FALSE)</f>
        <v>3</v>
      </c>
      <c r="K1267" s="17">
        <f t="shared" si="39"/>
        <v>3</v>
      </c>
    </row>
    <row r="1268" spans="1:11" x14ac:dyDescent="0.25">
      <c r="A1268" s="32" t="s">
        <v>1240</v>
      </c>
      <c r="B1268" s="31">
        <f>_xlfn.IFNA(VLOOKUP(A1268,'Trend Strategy'!$A$1:$B$1000,2,FALSE),0)</f>
        <v>16320.83</v>
      </c>
      <c r="C1268" s="31">
        <f>_xlfn.IFNA(VLOOKUP(A1268,'ADX Strategy'!$A$2:$B$1000,2,FALSE),0)</f>
        <v>89285.57</v>
      </c>
      <c r="D1268" s="31">
        <f>_xlfn.IFNA(VLOOKUP(A1268,'TXFN0002 Strategy'!$A$2:$B$1000,2,FALSE),0)</f>
        <v>0</v>
      </c>
      <c r="E1268" s="66">
        <f>_xlfn.IFNA(VLOOKUP(A1268,'TripleEMA Strategy'!$A$2:$B$1000,2,FALSE),0)</f>
        <v>0</v>
      </c>
      <c r="F1268" s="66">
        <f>_xlfn.IFNA(VLOOKUP(A1268,'TXFN0001 Strategy'!$A$1:$B$1000,2,FALSE),0)</f>
        <v>0</v>
      </c>
      <c r="G1268" s="40">
        <f t="shared" si="38"/>
        <v>21121.280000000002</v>
      </c>
      <c r="H1268" s="17">
        <f>VLOOKUP($A1268,級距!$A:$K,9,FALSE)</f>
        <v>2</v>
      </c>
      <c r="I1268" s="17">
        <f>VLOOKUP($A1268,級距!$A:$K,10,FALSE)</f>
        <v>9</v>
      </c>
      <c r="J1268" s="17">
        <f>VLOOKUP($A1268,級距!$A:$K,11,FALSE)</f>
        <v>3</v>
      </c>
      <c r="K1268" s="17">
        <f t="shared" si="39"/>
        <v>3</v>
      </c>
    </row>
    <row r="1269" spans="1:11" x14ac:dyDescent="0.25">
      <c r="A1269" s="32" t="s">
        <v>1241</v>
      </c>
      <c r="B1269" s="31">
        <f>_xlfn.IFNA(VLOOKUP(A1269,'Trend Strategy'!$A$1:$B$1000,2,FALSE),0)</f>
        <v>-15028.74</v>
      </c>
      <c r="C1269" s="31">
        <f>_xlfn.IFNA(VLOOKUP(A1269,'ADX Strategy'!$A$2:$B$1000,2,FALSE),0)</f>
        <v>15853.15</v>
      </c>
      <c r="D1269" s="31">
        <f>_xlfn.IFNA(VLOOKUP(A1269,'TXFN0002 Strategy'!$A$2:$B$1000,2,FALSE),0)</f>
        <v>0</v>
      </c>
      <c r="E1269" s="66">
        <f>_xlfn.IFNA(VLOOKUP(A1269,'TripleEMA Strategy'!$A$2:$B$1000,2,FALSE),0)</f>
        <v>0</v>
      </c>
      <c r="F1269" s="66">
        <f>_xlfn.IFNA(VLOOKUP(A1269,'TXFN0001 Strategy'!$A$1:$B$1000,2,FALSE),0)</f>
        <v>0</v>
      </c>
      <c r="G1269" s="40">
        <f t="shared" si="38"/>
        <v>164.88199999999998</v>
      </c>
      <c r="H1269" s="17">
        <f>VLOOKUP($A1269,級距!$A:$K,9,FALSE)</f>
        <v>1</v>
      </c>
      <c r="I1269" s="17">
        <f>VLOOKUP($A1269,級距!$A:$K,10,FALSE)</f>
        <v>6</v>
      </c>
      <c r="J1269" s="17">
        <f>VLOOKUP($A1269,級距!$A:$K,11,FALSE)</f>
        <v>2</v>
      </c>
      <c r="K1269" s="17">
        <f t="shared" si="39"/>
        <v>2</v>
      </c>
    </row>
    <row r="1270" spans="1:11" x14ac:dyDescent="0.25">
      <c r="A1270" s="32" t="s">
        <v>1242</v>
      </c>
      <c r="B1270" s="31">
        <f>_xlfn.IFNA(VLOOKUP(A1270,'Trend Strategy'!$A$1:$B$1000,2,FALSE),0)</f>
        <v>0</v>
      </c>
      <c r="C1270" s="31">
        <f>_xlfn.IFNA(VLOOKUP(A1270,'ADX Strategy'!$A$2:$B$1000,2,FALSE),0)</f>
        <v>0</v>
      </c>
      <c r="D1270" s="31">
        <f>_xlfn.IFNA(VLOOKUP(A1270,'TXFN0002 Strategy'!$A$2:$B$1000,2,FALSE),0)</f>
        <v>10554.02</v>
      </c>
      <c r="E1270" s="66">
        <f>_xlfn.IFNA(VLOOKUP(A1270,'TripleEMA Strategy'!$A$2:$B$1000,2,FALSE),0)</f>
        <v>0</v>
      </c>
      <c r="F1270" s="66">
        <f>_xlfn.IFNA(VLOOKUP(A1270,'TXFN0001 Strategy'!$A$1:$B$1000,2,FALSE),0)</f>
        <v>0</v>
      </c>
      <c r="G1270" s="40">
        <f t="shared" si="38"/>
        <v>2110.8040000000001</v>
      </c>
      <c r="H1270" s="17">
        <f>VLOOKUP($A1270,級距!$A:$K,9,FALSE)</f>
        <v>3</v>
      </c>
      <c r="I1270" s="17">
        <f>VLOOKUP($A1270,級距!$A:$K,10,FALSE)</f>
        <v>6</v>
      </c>
      <c r="J1270" s="17">
        <f>VLOOKUP($A1270,級距!$A:$K,11,FALSE)</f>
        <v>2</v>
      </c>
      <c r="K1270" s="17">
        <f t="shared" si="39"/>
        <v>2</v>
      </c>
    </row>
    <row r="1271" spans="1:11" x14ac:dyDescent="0.25">
      <c r="A1271" s="32" t="s">
        <v>1243</v>
      </c>
      <c r="B1271" s="31">
        <f>_xlfn.IFNA(VLOOKUP(A1271,'Trend Strategy'!$A$1:$B$1000,2,FALSE),0)</f>
        <v>20195.46</v>
      </c>
      <c r="C1271" s="31">
        <f>_xlfn.IFNA(VLOOKUP(A1271,'ADX Strategy'!$A$2:$B$1000,2,FALSE),0)</f>
        <v>0</v>
      </c>
      <c r="D1271" s="31">
        <f>_xlfn.IFNA(VLOOKUP(A1271,'TXFN0002 Strategy'!$A$2:$B$1000,2,FALSE),0)</f>
        <v>6145.51</v>
      </c>
      <c r="E1271" s="66">
        <f>_xlfn.IFNA(VLOOKUP(A1271,'TripleEMA Strategy'!$A$2:$B$1000,2,FALSE),0)</f>
        <v>0</v>
      </c>
      <c r="F1271" s="66">
        <f>_xlfn.IFNA(VLOOKUP(A1271,'TXFN0001 Strategy'!$A$1:$B$1000,2,FALSE),0)</f>
        <v>0</v>
      </c>
      <c r="G1271" s="40">
        <f t="shared" si="38"/>
        <v>5268.1940000000004</v>
      </c>
      <c r="H1271" s="17">
        <f>VLOOKUP($A1271,級距!$A:$K,9,FALSE)</f>
        <v>5</v>
      </c>
      <c r="I1271" s="17">
        <f>VLOOKUP($A1271,級距!$A:$K,10,FALSE)</f>
        <v>5</v>
      </c>
      <c r="J1271" s="17">
        <f>VLOOKUP($A1271,級距!$A:$K,11,FALSE)</f>
        <v>2</v>
      </c>
      <c r="K1271" s="17">
        <f t="shared" si="39"/>
        <v>2</v>
      </c>
    </row>
    <row r="1272" spans="1:11" x14ac:dyDescent="0.25">
      <c r="A1272" s="32" t="s">
        <v>1244</v>
      </c>
      <c r="B1272" s="31">
        <f>_xlfn.IFNA(VLOOKUP(A1272,'Trend Strategy'!$A$1:$B$1000,2,FALSE),0)</f>
        <v>51595</v>
      </c>
      <c r="C1272" s="31">
        <f>_xlfn.IFNA(VLOOKUP(A1272,'ADX Strategy'!$A$2:$B$1000,2,FALSE),0)</f>
        <v>7950.19</v>
      </c>
      <c r="D1272" s="31">
        <f>_xlfn.IFNA(VLOOKUP(A1272,'TXFN0002 Strategy'!$A$2:$B$1000,2,FALSE),0)</f>
        <v>0</v>
      </c>
      <c r="E1272" s="66">
        <f>_xlfn.IFNA(VLOOKUP(A1272,'TripleEMA Strategy'!$A$2:$B$1000,2,FALSE),0)</f>
        <v>0</v>
      </c>
      <c r="F1272" s="66">
        <f>_xlfn.IFNA(VLOOKUP(A1272,'TXFN0001 Strategy'!$A$1:$B$1000,2,FALSE),0)</f>
        <v>0</v>
      </c>
      <c r="G1272" s="40">
        <f t="shared" si="38"/>
        <v>11909.038</v>
      </c>
      <c r="H1272" s="17">
        <f>VLOOKUP($A1272,級距!$A:$K,9,FALSE)</f>
        <v>5</v>
      </c>
      <c r="I1272" s="17">
        <f>VLOOKUP($A1272,級距!$A:$K,10,FALSE)</f>
        <v>7</v>
      </c>
      <c r="J1272" s="17">
        <f>VLOOKUP($A1272,級距!$A:$K,11,FALSE)</f>
        <v>3</v>
      </c>
      <c r="K1272" s="17">
        <f t="shared" si="39"/>
        <v>3</v>
      </c>
    </row>
    <row r="1273" spans="1:11" x14ac:dyDescent="0.25">
      <c r="A1273" s="32" t="s">
        <v>1245</v>
      </c>
      <c r="B1273" s="31">
        <f>_xlfn.IFNA(VLOOKUP(A1273,'Trend Strategy'!$A$1:$B$1000,2,FALSE),0)</f>
        <v>-8603.9699999999993</v>
      </c>
      <c r="C1273" s="31">
        <f>_xlfn.IFNA(VLOOKUP(A1273,'ADX Strategy'!$A$2:$B$1000,2,FALSE),0)</f>
        <v>0</v>
      </c>
      <c r="D1273" s="31">
        <f>_xlfn.IFNA(VLOOKUP(A1273,'TXFN0002 Strategy'!$A$2:$B$1000,2,FALSE),0)</f>
        <v>0</v>
      </c>
      <c r="E1273" s="66">
        <f>_xlfn.IFNA(VLOOKUP(A1273,'TripleEMA Strategy'!$A$2:$B$1000,2,FALSE),0)</f>
        <v>0</v>
      </c>
      <c r="F1273" s="66">
        <f>_xlfn.IFNA(VLOOKUP(A1273,'TXFN0001 Strategy'!$A$1:$B$1000,2,FALSE),0)</f>
        <v>0</v>
      </c>
      <c r="G1273" s="40">
        <f t="shared" si="38"/>
        <v>-1720.7939999999999</v>
      </c>
      <c r="H1273" s="17">
        <f>VLOOKUP($A1273,級距!$A:$K,9,FALSE)</f>
        <v>3</v>
      </c>
      <c r="I1273" s="17">
        <f>VLOOKUP($A1273,級距!$A:$K,10,FALSE)</f>
        <v>3</v>
      </c>
      <c r="J1273" s="17">
        <f>VLOOKUP($A1273,級距!$A:$K,11,FALSE)</f>
        <v>2</v>
      </c>
      <c r="K1273" s="17">
        <f t="shared" si="39"/>
        <v>2</v>
      </c>
    </row>
    <row r="1274" spans="1:11" x14ac:dyDescent="0.25">
      <c r="A1274" s="32" t="s">
        <v>1246</v>
      </c>
      <c r="B1274" s="31">
        <f>_xlfn.IFNA(VLOOKUP(A1274,'Trend Strategy'!$A$1:$B$1000,2,FALSE),0)</f>
        <v>0</v>
      </c>
      <c r="C1274" s="31">
        <f>_xlfn.IFNA(VLOOKUP(A1274,'ADX Strategy'!$A$2:$B$1000,2,FALSE),0)</f>
        <v>0</v>
      </c>
      <c r="D1274" s="31">
        <f>_xlfn.IFNA(VLOOKUP(A1274,'TXFN0002 Strategy'!$A$2:$B$1000,2,FALSE),0)</f>
        <v>0</v>
      </c>
      <c r="E1274" s="66">
        <f>_xlfn.IFNA(VLOOKUP(A1274,'TripleEMA Strategy'!$A$2:$B$1000,2,FALSE),0)</f>
        <v>0</v>
      </c>
      <c r="F1274" s="66">
        <f>_xlfn.IFNA(VLOOKUP(A1274,'TXFN0001 Strategy'!$A$1:$B$1000,2,FALSE),0)</f>
        <v>0</v>
      </c>
      <c r="G1274" s="40">
        <f t="shared" si="38"/>
        <v>0</v>
      </c>
      <c r="H1274" s="17">
        <f>VLOOKUP($A1274,級距!$A:$K,9,FALSE)</f>
        <v>1</v>
      </c>
      <c r="I1274" s="17">
        <f>VLOOKUP($A1274,級距!$A:$K,10,FALSE)</f>
        <v>1</v>
      </c>
      <c r="J1274" s="17">
        <f>VLOOKUP($A1274,級距!$A:$K,11,FALSE)</f>
        <v>2</v>
      </c>
      <c r="K1274" s="17">
        <f t="shared" si="39"/>
        <v>2</v>
      </c>
    </row>
    <row r="1275" spans="1:11" x14ac:dyDescent="0.25">
      <c r="A1275" s="32" t="s">
        <v>1247</v>
      </c>
      <c r="B1275" s="31">
        <f>_xlfn.IFNA(VLOOKUP(A1275,'Trend Strategy'!$A$1:$B$1000,2,FALSE),0)</f>
        <v>0</v>
      </c>
      <c r="C1275" s="31">
        <f>_xlfn.IFNA(VLOOKUP(A1275,'ADX Strategy'!$A$2:$B$1000,2,FALSE),0)</f>
        <v>-1072.92</v>
      </c>
      <c r="D1275" s="31">
        <f>_xlfn.IFNA(VLOOKUP(A1275,'TXFN0002 Strategy'!$A$2:$B$1000,2,FALSE),0)</f>
        <v>0</v>
      </c>
      <c r="E1275" s="66">
        <f>_xlfn.IFNA(VLOOKUP(A1275,'TripleEMA Strategy'!$A$2:$B$1000,2,FALSE),0)</f>
        <v>0</v>
      </c>
      <c r="F1275" s="66">
        <f>_xlfn.IFNA(VLOOKUP(A1275,'TXFN0001 Strategy'!$A$1:$B$1000,2,FALSE),0)</f>
        <v>0</v>
      </c>
      <c r="G1275" s="40">
        <f t="shared" si="38"/>
        <v>-214.584</v>
      </c>
      <c r="H1275" s="17">
        <f>VLOOKUP($A1275,級距!$A:$K,9,FALSE)</f>
        <v>1</v>
      </c>
      <c r="I1275" s="17">
        <f>VLOOKUP($A1275,級距!$A:$K,10,FALSE)</f>
        <v>5</v>
      </c>
      <c r="J1275" s="17">
        <f>VLOOKUP($A1275,級距!$A:$K,11,FALSE)</f>
        <v>2</v>
      </c>
      <c r="K1275" s="17">
        <f t="shared" si="39"/>
        <v>2</v>
      </c>
    </row>
    <row r="1276" spans="1:11" x14ac:dyDescent="0.25">
      <c r="A1276" s="32" t="s">
        <v>1248</v>
      </c>
      <c r="B1276" s="31">
        <f>_xlfn.IFNA(VLOOKUP(A1276,'Trend Strategy'!$A$1:$B$1000,2,FALSE),0)</f>
        <v>10571.07</v>
      </c>
      <c r="C1276" s="31">
        <f>_xlfn.IFNA(VLOOKUP(A1276,'ADX Strategy'!$A$2:$B$1000,2,FALSE),0)</f>
        <v>24258.19</v>
      </c>
      <c r="D1276" s="31">
        <f>_xlfn.IFNA(VLOOKUP(A1276,'TXFN0002 Strategy'!$A$2:$B$1000,2,FALSE),0)</f>
        <v>0</v>
      </c>
      <c r="E1276" s="66">
        <f>_xlfn.IFNA(VLOOKUP(A1276,'TripleEMA Strategy'!$A$2:$B$1000,2,FALSE),0)</f>
        <v>0</v>
      </c>
      <c r="F1276" s="66">
        <f>_xlfn.IFNA(VLOOKUP(A1276,'TXFN0001 Strategy'!$A$1:$B$1000,2,FALSE),0)</f>
        <v>0</v>
      </c>
      <c r="G1276" s="40">
        <f t="shared" si="38"/>
        <v>6965.851999999999</v>
      </c>
      <c r="H1276" s="17">
        <f>VLOOKUP($A1276,級距!$A:$K,9,FALSE)</f>
        <v>2</v>
      </c>
      <c r="I1276" s="17">
        <f>VLOOKUP($A1276,級距!$A:$K,10,FALSE)</f>
        <v>10</v>
      </c>
      <c r="J1276" s="17">
        <f>VLOOKUP($A1276,級距!$A:$K,11,FALSE)</f>
        <v>3</v>
      </c>
      <c r="K1276" s="17">
        <f t="shared" si="39"/>
        <v>3</v>
      </c>
    </row>
    <row r="1277" spans="1:11" x14ac:dyDescent="0.25">
      <c r="A1277" s="32" t="s">
        <v>1249</v>
      </c>
      <c r="B1277" s="31">
        <f>_xlfn.IFNA(VLOOKUP(A1277,'Trend Strategy'!$A$1:$B$1000,2,FALSE),0)</f>
        <v>0</v>
      </c>
      <c r="C1277" s="31">
        <f>_xlfn.IFNA(VLOOKUP(A1277,'ADX Strategy'!$A$2:$B$1000,2,FALSE),0)</f>
        <v>-1529.06</v>
      </c>
      <c r="D1277" s="31">
        <f>_xlfn.IFNA(VLOOKUP(A1277,'TXFN0002 Strategy'!$A$2:$B$1000,2,FALSE),0)</f>
        <v>0</v>
      </c>
      <c r="E1277" s="66">
        <f>_xlfn.IFNA(VLOOKUP(A1277,'TripleEMA Strategy'!$A$2:$B$1000,2,FALSE),0)</f>
        <v>0</v>
      </c>
      <c r="F1277" s="66">
        <f>_xlfn.IFNA(VLOOKUP(A1277,'TXFN0001 Strategy'!$A$1:$B$1000,2,FALSE),0)</f>
        <v>0</v>
      </c>
      <c r="G1277" s="40">
        <f t="shared" si="38"/>
        <v>-305.81200000000001</v>
      </c>
      <c r="H1277" s="17">
        <f>VLOOKUP($A1277,級距!$A:$K,9,FALSE)</f>
        <v>1</v>
      </c>
      <c r="I1277" s="17">
        <f>VLOOKUP($A1277,級距!$A:$K,10,FALSE)</f>
        <v>3</v>
      </c>
      <c r="J1277" s="17">
        <f>VLOOKUP($A1277,級距!$A:$K,11,FALSE)</f>
        <v>2</v>
      </c>
      <c r="K1277" s="17">
        <f t="shared" si="39"/>
        <v>2</v>
      </c>
    </row>
    <row r="1278" spans="1:11" x14ac:dyDescent="0.25">
      <c r="A1278" s="32" t="s">
        <v>1250</v>
      </c>
      <c r="B1278" s="31">
        <f>_xlfn.IFNA(VLOOKUP(A1278,'Trend Strategy'!$A$1:$B$1000,2,FALSE),0)</f>
        <v>-5415.68</v>
      </c>
      <c r="C1278" s="31">
        <f>_xlfn.IFNA(VLOOKUP(A1278,'ADX Strategy'!$A$2:$B$1000,2,FALSE),0)</f>
        <v>-461.76</v>
      </c>
      <c r="D1278" s="31">
        <f>_xlfn.IFNA(VLOOKUP(A1278,'TXFN0002 Strategy'!$A$2:$B$1000,2,FALSE),0)</f>
        <v>0</v>
      </c>
      <c r="E1278" s="66">
        <f>_xlfn.IFNA(VLOOKUP(A1278,'TripleEMA Strategy'!$A$2:$B$1000,2,FALSE),0)</f>
        <v>0</v>
      </c>
      <c r="F1278" s="66">
        <f>_xlfn.IFNA(VLOOKUP(A1278,'TXFN0001 Strategy'!$A$1:$B$1000,2,FALSE),0)</f>
        <v>0</v>
      </c>
      <c r="G1278" s="40">
        <f t="shared" si="38"/>
        <v>-1175.4880000000001</v>
      </c>
      <c r="H1278" s="17">
        <f>VLOOKUP($A1278,級距!$A:$K,9,FALSE)</f>
        <v>1</v>
      </c>
      <c r="I1278" s="17">
        <f>VLOOKUP($A1278,級距!$A:$K,10,FALSE)</f>
        <v>3</v>
      </c>
      <c r="J1278" s="17">
        <f>VLOOKUP($A1278,級距!$A:$K,11,FALSE)</f>
        <v>2</v>
      </c>
      <c r="K1278" s="17">
        <f t="shared" si="39"/>
        <v>2</v>
      </c>
    </row>
    <row r="1279" spans="1:11" x14ac:dyDescent="0.25">
      <c r="A1279" s="32" t="s">
        <v>1251</v>
      </c>
      <c r="B1279" s="31">
        <f>_xlfn.IFNA(VLOOKUP(A1279,'Trend Strategy'!$A$1:$B$1000,2,FALSE),0)</f>
        <v>-8618.75</v>
      </c>
      <c r="C1279" s="31">
        <f>_xlfn.IFNA(VLOOKUP(A1279,'ADX Strategy'!$A$2:$B$1000,2,FALSE),0)</f>
        <v>-14268.02</v>
      </c>
      <c r="D1279" s="31">
        <f>_xlfn.IFNA(VLOOKUP(A1279,'TXFN0002 Strategy'!$A$2:$B$1000,2,FALSE),0)</f>
        <v>0</v>
      </c>
      <c r="E1279" s="66">
        <f>_xlfn.IFNA(VLOOKUP(A1279,'TripleEMA Strategy'!$A$2:$B$1000,2,FALSE),0)</f>
        <v>0</v>
      </c>
      <c r="F1279" s="66">
        <f>_xlfn.IFNA(VLOOKUP(A1279,'TXFN0001 Strategy'!$A$1:$B$1000,2,FALSE),0)</f>
        <v>0</v>
      </c>
      <c r="G1279" s="40">
        <f t="shared" si="38"/>
        <v>-4577.3540000000003</v>
      </c>
      <c r="H1279" s="17">
        <f>VLOOKUP($A1279,級距!$A:$K,9,FALSE)</f>
        <v>3</v>
      </c>
      <c r="I1279" s="17">
        <f>VLOOKUP($A1279,級距!$A:$K,10,FALSE)</f>
        <v>5</v>
      </c>
      <c r="J1279" s="17">
        <f>VLOOKUP($A1279,級距!$A:$K,11,FALSE)</f>
        <v>2</v>
      </c>
      <c r="K1279" s="17">
        <f t="shared" si="39"/>
        <v>2</v>
      </c>
    </row>
    <row r="1280" spans="1:11" x14ac:dyDescent="0.25">
      <c r="A1280" s="32" t="s">
        <v>1252</v>
      </c>
      <c r="B1280" s="31">
        <f>_xlfn.IFNA(VLOOKUP(A1280,'Trend Strategy'!$A$1:$B$1000,2,FALSE),0)</f>
        <v>0</v>
      </c>
      <c r="C1280" s="31">
        <f>_xlfn.IFNA(VLOOKUP(A1280,'ADX Strategy'!$A$2:$B$1000,2,FALSE),0)</f>
        <v>-5877.96</v>
      </c>
      <c r="D1280" s="31">
        <f>_xlfn.IFNA(VLOOKUP(A1280,'TXFN0002 Strategy'!$A$2:$B$1000,2,FALSE),0)</f>
        <v>0</v>
      </c>
      <c r="E1280" s="66">
        <f>_xlfn.IFNA(VLOOKUP(A1280,'TripleEMA Strategy'!$A$2:$B$1000,2,FALSE),0)</f>
        <v>0</v>
      </c>
      <c r="F1280" s="66">
        <f>_xlfn.IFNA(VLOOKUP(A1280,'TXFN0001 Strategy'!$A$1:$B$1000,2,FALSE),0)</f>
        <v>0</v>
      </c>
      <c r="G1280" s="40">
        <f t="shared" si="38"/>
        <v>-1175.5920000000001</v>
      </c>
      <c r="H1280" s="17">
        <f>VLOOKUP($A1280,級距!$A:$K,9,FALSE)</f>
        <v>1</v>
      </c>
      <c r="I1280" s="17">
        <f>VLOOKUP($A1280,級距!$A:$K,10,FALSE)</f>
        <v>6</v>
      </c>
      <c r="J1280" s="17">
        <f>VLOOKUP($A1280,級距!$A:$K,11,FALSE)</f>
        <v>2</v>
      </c>
      <c r="K1280" s="17">
        <f t="shared" si="39"/>
        <v>2</v>
      </c>
    </row>
    <row r="1281" spans="1:11" x14ac:dyDescent="0.25">
      <c r="A1281" s="32" t="s">
        <v>1253</v>
      </c>
      <c r="B1281" s="31">
        <f>_xlfn.IFNA(VLOOKUP(A1281,'Trend Strategy'!$A$1:$B$1000,2,FALSE),0)</f>
        <v>1771.74</v>
      </c>
      <c r="C1281" s="31">
        <f>_xlfn.IFNA(VLOOKUP(A1281,'ADX Strategy'!$A$2:$B$1000,2,FALSE),0)</f>
        <v>18513.07</v>
      </c>
      <c r="D1281" s="31">
        <f>_xlfn.IFNA(VLOOKUP(A1281,'TXFN0002 Strategy'!$A$2:$B$1000,2,FALSE),0)</f>
        <v>0</v>
      </c>
      <c r="E1281" s="66">
        <f>_xlfn.IFNA(VLOOKUP(A1281,'TripleEMA Strategy'!$A$2:$B$1000,2,FALSE),0)</f>
        <v>0</v>
      </c>
      <c r="F1281" s="66">
        <f>_xlfn.IFNA(VLOOKUP(A1281,'TXFN0001 Strategy'!$A$1:$B$1000,2,FALSE),0)</f>
        <v>-42228.54</v>
      </c>
      <c r="G1281" s="40">
        <f t="shared" si="38"/>
        <v>-4388.7460000000001</v>
      </c>
      <c r="H1281" s="17">
        <f>VLOOKUP($A1281,級距!$A:$K,9,FALSE)</f>
        <v>1</v>
      </c>
      <c r="I1281" s="17">
        <f>VLOOKUP($A1281,級距!$A:$K,10,FALSE)</f>
        <v>3</v>
      </c>
      <c r="J1281" s="17">
        <f>VLOOKUP($A1281,級距!$A:$K,11,FALSE)</f>
        <v>2</v>
      </c>
      <c r="K1281" s="17">
        <f t="shared" si="39"/>
        <v>2</v>
      </c>
    </row>
    <row r="1282" spans="1:11" x14ac:dyDescent="0.25">
      <c r="A1282" s="32" t="s">
        <v>1254</v>
      </c>
      <c r="B1282" s="31">
        <f>_xlfn.IFNA(VLOOKUP(A1282,'Trend Strategy'!$A$1:$B$1000,2,FALSE),0)</f>
        <v>-16614.14</v>
      </c>
      <c r="C1282" s="31">
        <f>_xlfn.IFNA(VLOOKUP(A1282,'ADX Strategy'!$A$2:$B$1000,2,FALSE),0)</f>
        <v>7939.1</v>
      </c>
      <c r="D1282" s="31">
        <f>_xlfn.IFNA(VLOOKUP(A1282,'TXFN0002 Strategy'!$A$2:$B$1000,2,FALSE),0)</f>
        <v>0</v>
      </c>
      <c r="E1282" s="66">
        <f>_xlfn.IFNA(VLOOKUP(A1282,'TripleEMA Strategy'!$A$2:$B$1000,2,FALSE),0)</f>
        <v>0</v>
      </c>
      <c r="F1282" s="66">
        <f>_xlfn.IFNA(VLOOKUP(A1282,'TXFN0001 Strategy'!$A$1:$B$1000,2,FALSE),0)</f>
        <v>10910.36</v>
      </c>
      <c r="G1282" s="40">
        <f t="shared" si="38"/>
        <v>447.06400000000031</v>
      </c>
      <c r="H1282" s="17">
        <f>VLOOKUP($A1282,級距!$A:$K,9,FALSE)</f>
        <v>1</v>
      </c>
      <c r="I1282" s="17">
        <f>VLOOKUP($A1282,級距!$A:$K,10,FALSE)</f>
        <v>5</v>
      </c>
      <c r="J1282" s="17">
        <f>VLOOKUP($A1282,級距!$A:$K,11,FALSE)</f>
        <v>2</v>
      </c>
      <c r="K1282" s="17">
        <f t="shared" si="39"/>
        <v>2</v>
      </c>
    </row>
    <row r="1283" spans="1:11" x14ac:dyDescent="0.25">
      <c r="A1283" s="32" t="s">
        <v>1255</v>
      </c>
      <c r="B1283" s="31">
        <f>_xlfn.IFNA(VLOOKUP(A1283,'Trend Strategy'!$A$1:$B$1000,2,FALSE),0)</f>
        <v>0</v>
      </c>
      <c r="C1283" s="31">
        <f>_xlfn.IFNA(VLOOKUP(A1283,'ADX Strategy'!$A$2:$B$1000,2,FALSE),0)</f>
        <v>0</v>
      </c>
      <c r="D1283" s="31">
        <f>_xlfn.IFNA(VLOOKUP(A1283,'TXFN0002 Strategy'!$A$2:$B$1000,2,FALSE),0)</f>
        <v>0</v>
      </c>
      <c r="E1283" s="66">
        <f>_xlfn.IFNA(VLOOKUP(A1283,'TripleEMA Strategy'!$A$2:$B$1000,2,FALSE),0)</f>
        <v>0</v>
      </c>
      <c r="F1283" s="66">
        <f>_xlfn.IFNA(VLOOKUP(A1283,'TXFN0001 Strategy'!$A$1:$B$1000,2,FALSE),0)</f>
        <v>0</v>
      </c>
      <c r="G1283" s="40">
        <f t="shared" si="38"/>
        <v>0</v>
      </c>
      <c r="H1283" s="17">
        <f>VLOOKUP($A1283,級距!$A:$K,9,FALSE)</f>
        <v>1</v>
      </c>
      <c r="I1283" s="17">
        <f>VLOOKUP($A1283,級距!$A:$K,10,FALSE)</f>
        <v>6</v>
      </c>
      <c r="J1283" s="17">
        <f>VLOOKUP($A1283,級距!$A:$K,11,FALSE)</f>
        <v>2</v>
      </c>
      <c r="K1283" s="17">
        <f t="shared" si="39"/>
        <v>2</v>
      </c>
    </row>
    <row r="1284" spans="1:11" x14ac:dyDescent="0.25">
      <c r="A1284" s="32" t="s">
        <v>1256</v>
      </c>
      <c r="B1284" s="31">
        <f>_xlfn.IFNA(VLOOKUP(A1284,'Trend Strategy'!$A$1:$B$1000,2,FALSE),0)</f>
        <v>-30012.54</v>
      </c>
      <c r="C1284" s="31">
        <f>_xlfn.IFNA(VLOOKUP(A1284,'ADX Strategy'!$A$2:$B$1000,2,FALSE),0)</f>
        <v>-43365.26</v>
      </c>
      <c r="D1284" s="31">
        <f>_xlfn.IFNA(VLOOKUP(A1284,'TXFN0002 Strategy'!$A$2:$B$1000,2,FALSE),0)</f>
        <v>0</v>
      </c>
      <c r="E1284" s="66">
        <f>_xlfn.IFNA(VLOOKUP(A1284,'TripleEMA Strategy'!$A$2:$B$1000,2,FALSE),0)</f>
        <v>0</v>
      </c>
      <c r="F1284" s="66">
        <f>_xlfn.IFNA(VLOOKUP(A1284,'TXFN0001 Strategy'!$A$1:$B$1000,2,FALSE),0)</f>
        <v>0</v>
      </c>
      <c r="G1284" s="40">
        <f t="shared" ref="G1284:G1347" si="40">AVERAGE(B1284:F1284)</f>
        <v>-14675.560000000001</v>
      </c>
      <c r="H1284" s="17">
        <f>VLOOKUP($A1284,級距!$A:$K,9,FALSE)</f>
        <v>4</v>
      </c>
      <c r="I1284" s="17">
        <f>VLOOKUP($A1284,級距!$A:$K,10,FALSE)</f>
        <v>4</v>
      </c>
      <c r="J1284" s="17">
        <f>VLOOKUP($A1284,級距!$A:$K,11,FALSE)</f>
        <v>2</v>
      </c>
      <c r="K1284" s="17">
        <f t="shared" ref="K1284:K1347" si="41">_xlfn.IFNA(J1284,0)</f>
        <v>2</v>
      </c>
    </row>
    <row r="1285" spans="1:11" x14ac:dyDescent="0.25">
      <c r="A1285" s="32" t="s">
        <v>1257</v>
      </c>
      <c r="B1285" s="31">
        <f>_xlfn.IFNA(VLOOKUP(A1285,'Trend Strategy'!$A$1:$B$1000,2,FALSE),0)</f>
        <v>-11809.54</v>
      </c>
      <c r="C1285" s="31">
        <f>_xlfn.IFNA(VLOOKUP(A1285,'ADX Strategy'!$A$2:$B$1000,2,FALSE),0)</f>
        <v>0</v>
      </c>
      <c r="D1285" s="31">
        <f>_xlfn.IFNA(VLOOKUP(A1285,'TXFN0002 Strategy'!$A$2:$B$1000,2,FALSE),0)</f>
        <v>0</v>
      </c>
      <c r="E1285" s="66">
        <f>_xlfn.IFNA(VLOOKUP(A1285,'TripleEMA Strategy'!$A$2:$B$1000,2,FALSE),0)</f>
        <v>0</v>
      </c>
      <c r="F1285" s="66">
        <f>_xlfn.IFNA(VLOOKUP(A1285,'TXFN0001 Strategy'!$A$1:$B$1000,2,FALSE),0)</f>
        <v>0</v>
      </c>
      <c r="G1285" s="40">
        <f t="shared" si="40"/>
        <v>-2361.9080000000004</v>
      </c>
      <c r="H1285" s="17">
        <f>VLOOKUP($A1285,級距!$A:$K,9,FALSE)</f>
        <v>1</v>
      </c>
      <c r="I1285" s="17">
        <f>VLOOKUP($A1285,級距!$A:$K,10,FALSE)</f>
        <v>8</v>
      </c>
      <c r="J1285" s="17">
        <f>VLOOKUP($A1285,級距!$A:$K,11,FALSE)</f>
        <v>3</v>
      </c>
      <c r="K1285" s="17">
        <f t="shared" si="41"/>
        <v>3</v>
      </c>
    </row>
    <row r="1286" spans="1:11" x14ac:dyDescent="0.25">
      <c r="A1286" s="32" t="s">
        <v>1258</v>
      </c>
      <c r="B1286" s="31">
        <f>_xlfn.IFNA(VLOOKUP(A1286,'Trend Strategy'!$A$1:$B$1000,2,FALSE),0)</f>
        <v>0</v>
      </c>
      <c r="C1286" s="31">
        <f>_xlfn.IFNA(VLOOKUP(A1286,'ADX Strategy'!$A$2:$B$1000,2,FALSE),0)</f>
        <v>13948.03</v>
      </c>
      <c r="D1286" s="31">
        <f>_xlfn.IFNA(VLOOKUP(A1286,'TXFN0002 Strategy'!$A$2:$B$1000,2,FALSE),0)</f>
        <v>0</v>
      </c>
      <c r="E1286" s="66">
        <f>_xlfn.IFNA(VLOOKUP(A1286,'TripleEMA Strategy'!$A$2:$B$1000,2,FALSE),0)</f>
        <v>0</v>
      </c>
      <c r="F1286" s="66">
        <f>_xlfn.IFNA(VLOOKUP(A1286,'TXFN0001 Strategy'!$A$1:$B$1000,2,FALSE),0)</f>
        <v>0</v>
      </c>
      <c r="G1286" s="40">
        <f t="shared" si="40"/>
        <v>2789.6060000000002</v>
      </c>
      <c r="H1286" s="17">
        <f>VLOOKUP($A1286,級距!$A:$K,9,FALSE)</f>
        <v>2</v>
      </c>
      <c r="I1286" s="17">
        <f>VLOOKUP($A1286,級距!$A:$K,10,FALSE)</f>
        <v>8</v>
      </c>
      <c r="J1286" s="17">
        <f>VLOOKUP($A1286,級距!$A:$K,11,FALSE)</f>
        <v>3</v>
      </c>
      <c r="K1286" s="17">
        <f t="shared" si="41"/>
        <v>3</v>
      </c>
    </row>
    <row r="1287" spans="1:11" x14ac:dyDescent="0.25">
      <c r="A1287" s="32" t="s">
        <v>1259</v>
      </c>
      <c r="B1287" s="31">
        <f>_xlfn.IFNA(VLOOKUP(A1287,'Trend Strategy'!$A$1:$B$1000,2,FALSE),0)</f>
        <v>-1424.22</v>
      </c>
      <c r="C1287" s="31">
        <f>_xlfn.IFNA(VLOOKUP(A1287,'ADX Strategy'!$A$2:$B$1000,2,FALSE),0)</f>
        <v>-4668.3100000000004</v>
      </c>
      <c r="D1287" s="31">
        <f>_xlfn.IFNA(VLOOKUP(A1287,'TXFN0002 Strategy'!$A$2:$B$1000,2,FALSE),0)</f>
        <v>0</v>
      </c>
      <c r="E1287" s="66">
        <f>_xlfn.IFNA(VLOOKUP(A1287,'TripleEMA Strategy'!$A$2:$B$1000,2,FALSE),0)</f>
        <v>0</v>
      </c>
      <c r="F1287" s="66">
        <f>_xlfn.IFNA(VLOOKUP(A1287,'TXFN0001 Strategy'!$A$1:$B$1000,2,FALSE),0)</f>
        <v>0</v>
      </c>
      <c r="G1287" s="40">
        <f t="shared" si="40"/>
        <v>-1218.5060000000001</v>
      </c>
      <c r="H1287" s="17">
        <f>VLOOKUP($A1287,級距!$A:$K,9,FALSE)</f>
        <v>1</v>
      </c>
      <c r="I1287" s="17">
        <f>VLOOKUP($A1287,級距!$A:$K,10,FALSE)</f>
        <v>5</v>
      </c>
      <c r="J1287" s="17">
        <f>VLOOKUP($A1287,級距!$A:$K,11,FALSE)</f>
        <v>2</v>
      </c>
      <c r="K1287" s="17">
        <f t="shared" si="41"/>
        <v>2</v>
      </c>
    </row>
    <row r="1288" spans="1:11" x14ac:dyDescent="0.25">
      <c r="A1288" s="32" t="s">
        <v>1260</v>
      </c>
      <c r="B1288" s="31">
        <f>_xlfn.IFNA(VLOOKUP(A1288,'Trend Strategy'!$A$1:$B$1000,2,FALSE),0)</f>
        <v>-6235.94</v>
      </c>
      <c r="C1288" s="31">
        <f>_xlfn.IFNA(VLOOKUP(A1288,'ADX Strategy'!$A$2:$B$1000,2,FALSE),0)</f>
        <v>0</v>
      </c>
      <c r="D1288" s="31">
        <f>_xlfn.IFNA(VLOOKUP(A1288,'TXFN0002 Strategy'!$A$2:$B$1000,2,FALSE),0)</f>
        <v>0</v>
      </c>
      <c r="E1288" s="66">
        <f>_xlfn.IFNA(VLOOKUP(A1288,'TripleEMA Strategy'!$A$2:$B$1000,2,FALSE),0)</f>
        <v>0</v>
      </c>
      <c r="F1288" s="66">
        <f>_xlfn.IFNA(VLOOKUP(A1288,'TXFN0001 Strategy'!$A$1:$B$1000,2,FALSE),0)</f>
        <v>0</v>
      </c>
      <c r="G1288" s="40">
        <f t="shared" si="40"/>
        <v>-1247.1879999999999</v>
      </c>
      <c r="H1288" s="17">
        <f>VLOOKUP($A1288,級距!$A:$K,9,FALSE)</f>
        <v>4</v>
      </c>
      <c r="I1288" s="17">
        <f>VLOOKUP($A1288,級距!$A:$K,10,FALSE)</f>
        <v>7</v>
      </c>
      <c r="J1288" s="17">
        <f>VLOOKUP($A1288,級距!$A:$K,11,FALSE)</f>
        <v>3</v>
      </c>
      <c r="K1288" s="17">
        <f t="shared" si="41"/>
        <v>3</v>
      </c>
    </row>
    <row r="1289" spans="1:11" x14ac:dyDescent="0.25">
      <c r="A1289" s="32" t="s">
        <v>1261</v>
      </c>
      <c r="B1289" s="31">
        <f>_xlfn.IFNA(VLOOKUP(A1289,'Trend Strategy'!$A$1:$B$1000,2,FALSE),0)</f>
        <v>-4635.17</v>
      </c>
      <c r="C1289" s="31">
        <f>_xlfn.IFNA(VLOOKUP(A1289,'ADX Strategy'!$A$2:$B$1000,2,FALSE),0)</f>
        <v>0</v>
      </c>
      <c r="D1289" s="31">
        <f>_xlfn.IFNA(VLOOKUP(A1289,'TXFN0002 Strategy'!$A$2:$B$1000,2,FALSE),0)</f>
        <v>0</v>
      </c>
      <c r="E1289" s="66">
        <f>_xlfn.IFNA(VLOOKUP(A1289,'TripleEMA Strategy'!$A$2:$B$1000,2,FALSE),0)</f>
        <v>0</v>
      </c>
      <c r="F1289" s="66">
        <f>_xlfn.IFNA(VLOOKUP(A1289,'TXFN0001 Strategy'!$A$1:$B$1000,2,FALSE),0)</f>
        <v>0</v>
      </c>
      <c r="G1289" s="40">
        <f t="shared" si="40"/>
        <v>-927.03399999999999</v>
      </c>
      <c r="H1289" s="17">
        <f>VLOOKUP($A1289,級距!$A:$K,9,FALSE)</f>
        <v>1</v>
      </c>
      <c r="I1289" s="17">
        <f>VLOOKUP($A1289,級距!$A:$K,10,FALSE)</f>
        <v>3</v>
      </c>
      <c r="J1289" s="17">
        <f>VLOOKUP($A1289,級距!$A:$K,11,FALSE)</f>
        <v>2</v>
      </c>
      <c r="K1289" s="17">
        <f t="shared" si="41"/>
        <v>2</v>
      </c>
    </row>
    <row r="1290" spans="1:11" x14ac:dyDescent="0.25">
      <c r="A1290" s="32" t="s">
        <v>1262</v>
      </c>
      <c r="B1290" s="31">
        <f>_xlfn.IFNA(VLOOKUP(A1290,'Trend Strategy'!$A$1:$B$1000,2,FALSE),0)</f>
        <v>11364.26</v>
      </c>
      <c r="C1290" s="31">
        <f>_xlfn.IFNA(VLOOKUP(A1290,'ADX Strategy'!$A$2:$B$1000,2,FALSE),0)</f>
        <v>0</v>
      </c>
      <c r="D1290" s="31">
        <f>_xlfn.IFNA(VLOOKUP(A1290,'TXFN0002 Strategy'!$A$2:$B$1000,2,FALSE),0)</f>
        <v>0</v>
      </c>
      <c r="E1290" s="66">
        <f>_xlfn.IFNA(VLOOKUP(A1290,'TripleEMA Strategy'!$A$2:$B$1000,2,FALSE),0)</f>
        <v>0</v>
      </c>
      <c r="F1290" s="66">
        <f>_xlfn.IFNA(VLOOKUP(A1290,'TXFN0001 Strategy'!$A$1:$B$1000,2,FALSE),0)</f>
        <v>0</v>
      </c>
      <c r="G1290" s="40">
        <f t="shared" si="40"/>
        <v>2272.8519999999999</v>
      </c>
      <c r="H1290" s="17">
        <f>VLOOKUP($A1290,級距!$A:$K,9,FALSE)</f>
        <v>2</v>
      </c>
      <c r="I1290" s="17">
        <f>VLOOKUP($A1290,級距!$A:$K,10,FALSE)</f>
        <v>3</v>
      </c>
      <c r="J1290" s="17">
        <f>VLOOKUP($A1290,級距!$A:$K,11,FALSE)</f>
        <v>2</v>
      </c>
      <c r="K1290" s="17">
        <f t="shared" si="41"/>
        <v>2</v>
      </c>
    </row>
    <row r="1291" spans="1:11" x14ac:dyDescent="0.25">
      <c r="A1291" s="32" t="s">
        <v>1263</v>
      </c>
      <c r="B1291" s="31">
        <f>_xlfn.IFNA(VLOOKUP(A1291,'Trend Strategy'!$A$1:$B$1000,2,FALSE),0)</f>
        <v>-11024.99</v>
      </c>
      <c r="C1291" s="31">
        <f>_xlfn.IFNA(VLOOKUP(A1291,'ADX Strategy'!$A$2:$B$1000,2,FALSE),0)</f>
        <v>-13540.3</v>
      </c>
      <c r="D1291" s="31">
        <f>_xlfn.IFNA(VLOOKUP(A1291,'TXFN0002 Strategy'!$A$2:$B$1000,2,FALSE),0)</f>
        <v>0</v>
      </c>
      <c r="E1291" s="66">
        <f>_xlfn.IFNA(VLOOKUP(A1291,'TripleEMA Strategy'!$A$2:$B$1000,2,FALSE),0)</f>
        <v>0</v>
      </c>
      <c r="F1291" s="66">
        <f>_xlfn.IFNA(VLOOKUP(A1291,'TXFN0001 Strategy'!$A$1:$B$1000,2,FALSE),0)</f>
        <v>-9792.3799999999992</v>
      </c>
      <c r="G1291" s="40">
        <f t="shared" si="40"/>
        <v>-6871.5339999999997</v>
      </c>
      <c r="H1291" s="17">
        <f>VLOOKUP($A1291,級距!$A:$K,9,FALSE)</f>
        <v>4</v>
      </c>
      <c r="I1291" s="17">
        <f>VLOOKUP($A1291,級距!$A:$K,10,FALSE)</f>
        <v>6</v>
      </c>
      <c r="J1291" s="17">
        <f>VLOOKUP($A1291,級距!$A:$K,11,FALSE)</f>
        <v>2</v>
      </c>
      <c r="K1291" s="17">
        <f t="shared" si="41"/>
        <v>2</v>
      </c>
    </row>
    <row r="1292" spans="1:11" x14ac:dyDescent="0.25">
      <c r="A1292" s="32" t="s">
        <v>1264</v>
      </c>
      <c r="B1292" s="31">
        <f>_xlfn.IFNA(VLOOKUP(A1292,'Trend Strategy'!$A$1:$B$1000,2,FALSE),0)</f>
        <v>0</v>
      </c>
      <c r="C1292" s="31">
        <f>_xlfn.IFNA(VLOOKUP(A1292,'ADX Strategy'!$A$2:$B$1000,2,FALSE),0)</f>
        <v>0</v>
      </c>
      <c r="D1292" s="31">
        <f>_xlfn.IFNA(VLOOKUP(A1292,'TXFN0002 Strategy'!$A$2:$B$1000,2,FALSE),0)</f>
        <v>0</v>
      </c>
      <c r="E1292" s="66">
        <f>_xlfn.IFNA(VLOOKUP(A1292,'TripleEMA Strategy'!$A$2:$B$1000,2,FALSE),0)</f>
        <v>0</v>
      </c>
      <c r="F1292" s="66">
        <f>_xlfn.IFNA(VLOOKUP(A1292,'TXFN0001 Strategy'!$A$1:$B$1000,2,FALSE),0)</f>
        <v>0</v>
      </c>
      <c r="G1292" s="40">
        <f t="shared" si="40"/>
        <v>0</v>
      </c>
      <c r="H1292" s="17">
        <f>VLOOKUP($A1292,級距!$A:$K,9,FALSE)</f>
        <v>1</v>
      </c>
      <c r="I1292" s="17">
        <f>VLOOKUP($A1292,級距!$A:$K,10,FALSE)</f>
        <v>8</v>
      </c>
      <c r="J1292" s="17">
        <f>VLOOKUP($A1292,級距!$A:$K,11,FALSE)</f>
        <v>3</v>
      </c>
      <c r="K1292" s="17">
        <f t="shared" si="41"/>
        <v>3</v>
      </c>
    </row>
    <row r="1293" spans="1:11" x14ac:dyDescent="0.25">
      <c r="A1293" s="32" t="s">
        <v>1265</v>
      </c>
      <c r="B1293" s="31">
        <f>_xlfn.IFNA(VLOOKUP(A1293,'Trend Strategy'!$A$1:$B$1000,2,FALSE),0)</f>
        <v>0</v>
      </c>
      <c r="C1293" s="31">
        <f>_xlfn.IFNA(VLOOKUP(A1293,'ADX Strategy'!$A$2:$B$1000,2,FALSE),0)</f>
        <v>0</v>
      </c>
      <c r="D1293" s="31">
        <f>_xlfn.IFNA(VLOOKUP(A1293,'TXFN0002 Strategy'!$A$2:$B$1000,2,FALSE),0)</f>
        <v>0</v>
      </c>
      <c r="E1293" s="66">
        <f>_xlfn.IFNA(VLOOKUP(A1293,'TripleEMA Strategy'!$A$2:$B$1000,2,FALSE),0)</f>
        <v>0</v>
      </c>
      <c r="F1293" s="66">
        <f>_xlfn.IFNA(VLOOKUP(A1293,'TXFN0001 Strategy'!$A$1:$B$1000,2,FALSE),0)</f>
        <v>0</v>
      </c>
      <c r="G1293" s="40">
        <f t="shared" si="40"/>
        <v>0</v>
      </c>
      <c r="H1293" s="17">
        <f>VLOOKUP($A1293,級距!$A:$K,9,FALSE)</f>
        <v>1</v>
      </c>
      <c r="I1293" s="17">
        <f>VLOOKUP($A1293,級距!$A:$K,10,FALSE)</f>
        <v>5</v>
      </c>
      <c r="J1293" s="17">
        <f>VLOOKUP($A1293,級距!$A:$K,11,FALSE)</f>
        <v>2</v>
      </c>
      <c r="K1293" s="17">
        <f t="shared" si="41"/>
        <v>2</v>
      </c>
    </row>
    <row r="1294" spans="1:11" x14ac:dyDescent="0.25">
      <c r="A1294" s="32" t="s">
        <v>1266</v>
      </c>
      <c r="B1294" s="31">
        <f>_xlfn.IFNA(VLOOKUP(A1294,'Trend Strategy'!$A$1:$B$1000,2,FALSE),0)</f>
        <v>-6974.98</v>
      </c>
      <c r="C1294" s="31">
        <f>_xlfn.IFNA(VLOOKUP(A1294,'ADX Strategy'!$A$2:$B$1000,2,FALSE),0)</f>
        <v>0</v>
      </c>
      <c r="D1294" s="31">
        <f>_xlfn.IFNA(VLOOKUP(A1294,'TXFN0002 Strategy'!$A$2:$B$1000,2,FALSE),0)</f>
        <v>0</v>
      </c>
      <c r="E1294" s="66">
        <f>_xlfn.IFNA(VLOOKUP(A1294,'TripleEMA Strategy'!$A$2:$B$1000,2,FALSE),0)</f>
        <v>0</v>
      </c>
      <c r="F1294" s="66">
        <f>_xlfn.IFNA(VLOOKUP(A1294,'TXFN0001 Strategy'!$A$1:$B$1000,2,FALSE),0)</f>
        <v>0</v>
      </c>
      <c r="G1294" s="40">
        <f t="shared" si="40"/>
        <v>-1394.9959999999999</v>
      </c>
      <c r="H1294" s="17">
        <f>VLOOKUP($A1294,級距!$A:$K,9,FALSE)</f>
        <v>1</v>
      </c>
      <c r="I1294" s="17">
        <f>VLOOKUP($A1294,級距!$A:$K,10,FALSE)</f>
        <v>5</v>
      </c>
      <c r="J1294" s="17">
        <f>VLOOKUP($A1294,級距!$A:$K,11,FALSE)</f>
        <v>2</v>
      </c>
      <c r="K1294" s="17">
        <f t="shared" si="41"/>
        <v>2</v>
      </c>
    </row>
    <row r="1295" spans="1:11" x14ac:dyDescent="0.25">
      <c r="A1295" s="32" t="s">
        <v>1267</v>
      </c>
      <c r="B1295" s="31">
        <f>_xlfn.IFNA(VLOOKUP(A1295,'Trend Strategy'!$A$1:$B$1000,2,FALSE),0)</f>
        <v>-6973.44</v>
      </c>
      <c r="C1295" s="31">
        <f>_xlfn.IFNA(VLOOKUP(A1295,'ADX Strategy'!$A$2:$B$1000,2,FALSE),0)</f>
        <v>-15860.81</v>
      </c>
      <c r="D1295" s="31">
        <f>_xlfn.IFNA(VLOOKUP(A1295,'TXFN0002 Strategy'!$A$2:$B$1000,2,FALSE),0)</f>
        <v>0</v>
      </c>
      <c r="E1295" s="66">
        <f>_xlfn.IFNA(VLOOKUP(A1295,'TripleEMA Strategy'!$A$2:$B$1000,2,FALSE),0)</f>
        <v>0</v>
      </c>
      <c r="F1295" s="66">
        <f>_xlfn.IFNA(VLOOKUP(A1295,'TXFN0001 Strategy'!$A$1:$B$1000,2,FALSE),0)</f>
        <v>0</v>
      </c>
      <c r="G1295" s="40">
        <f t="shared" si="40"/>
        <v>-4566.8500000000004</v>
      </c>
      <c r="H1295" s="17">
        <f>VLOOKUP($A1295,級距!$A:$K,9,FALSE)</f>
        <v>1</v>
      </c>
      <c r="I1295" s="17">
        <f>VLOOKUP($A1295,級距!$A:$K,10,FALSE)</f>
        <v>2</v>
      </c>
      <c r="J1295" s="17">
        <f>VLOOKUP($A1295,級距!$A:$K,11,FALSE)</f>
        <v>2</v>
      </c>
      <c r="K1295" s="17">
        <f t="shared" si="41"/>
        <v>2</v>
      </c>
    </row>
    <row r="1296" spans="1:11" x14ac:dyDescent="0.25">
      <c r="A1296" s="32" t="s">
        <v>1268</v>
      </c>
      <c r="B1296" s="31">
        <f>_xlfn.IFNA(VLOOKUP(A1296,'Trend Strategy'!$A$1:$B$1000,2,FALSE),0)</f>
        <v>0</v>
      </c>
      <c r="C1296" s="31">
        <f>_xlfn.IFNA(VLOOKUP(A1296,'ADX Strategy'!$A$2:$B$1000,2,FALSE),0)</f>
        <v>1966.18</v>
      </c>
      <c r="D1296" s="31">
        <f>_xlfn.IFNA(VLOOKUP(A1296,'TXFN0002 Strategy'!$A$2:$B$1000,2,FALSE),0)</f>
        <v>0</v>
      </c>
      <c r="E1296" s="66">
        <f>_xlfn.IFNA(VLOOKUP(A1296,'TripleEMA Strategy'!$A$2:$B$1000,2,FALSE),0)</f>
        <v>0</v>
      </c>
      <c r="F1296" s="66">
        <f>_xlfn.IFNA(VLOOKUP(A1296,'TXFN0001 Strategy'!$A$1:$B$1000,2,FALSE),0)</f>
        <v>8440.09</v>
      </c>
      <c r="G1296" s="40">
        <f t="shared" si="40"/>
        <v>2081.2539999999999</v>
      </c>
      <c r="H1296" s="17">
        <f>VLOOKUP($A1296,級距!$A:$K,9,FALSE)</f>
        <v>1</v>
      </c>
      <c r="I1296" s="17">
        <f>VLOOKUP($A1296,級距!$A:$K,10,FALSE)</f>
        <v>7</v>
      </c>
      <c r="J1296" s="17">
        <f>VLOOKUP($A1296,級距!$A:$K,11,FALSE)</f>
        <v>3</v>
      </c>
      <c r="K1296" s="17">
        <f t="shared" si="41"/>
        <v>3</v>
      </c>
    </row>
    <row r="1297" spans="1:11" x14ac:dyDescent="0.25">
      <c r="A1297" s="32" t="s">
        <v>1269</v>
      </c>
      <c r="B1297" s="31">
        <f>_xlfn.IFNA(VLOOKUP(A1297,'Trend Strategy'!$A$1:$B$1000,2,FALSE),0)</f>
        <v>0</v>
      </c>
      <c r="C1297" s="31">
        <f>_xlfn.IFNA(VLOOKUP(A1297,'ADX Strategy'!$A$2:$B$1000,2,FALSE),0)</f>
        <v>45743.75</v>
      </c>
      <c r="D1297" s="31">
        <f>_xlfn.IFNA(VLOOKUP(A1297,'TXFN0002 Strategy'!$A$2:$B$1000,2,FALSE),0)</f>
        <v>0</v>
      </c>
      <c r="E1297" s="66">
        <f>_xlfn.IFNA(VLOOKUP(A1297,'TripleEMA Strategy'!$A$2:$B$1000,2,FALSE),0)</f>
        <v>0</v>
      </c>
      <c r="F1297" s="66">
        <f>_xlfn.IFNA(VLOOKUP(A1297,'TXFN0001 Strategy'!$A$1:$B$1000,2,FALSE),0)</f>
        <v>0</v>
      </c>
      <c r="G1297" s="40">
        <f t="shared" si="40"/>
        <v>9148.75</v>
      </c>
      <c r="H1297" s="17">
        <f>VLOOKUP($A1297,級距!$A:$K,9,FALSE)</f>
        <v>2</v>
      </c>
      <c r="I1297" s="17">
        <f>VLOOKUP($A1297,級距!$A:$K,10,FALSE)</f>
        <v>8</v>
      </c>
      <c r="J1297" s="17">
        <f>VLOOKUP($A1297,級距!$A:$K,11,FALSE)</f>
        <v>3</v>
      </c>
      <c r="K1297" s="17">
        <f t="shared" si="41"/>
        <v>3</v>
      </c>
    </row>
    <row r="1298" spans="1:11" x14ac:dyDescent="0.25">
      <c r="A1298" s="32" t="s">
        <v>1270</v>
      </c>
      <c r="B1298" s="31">
        <f>_xlfn.IFNA(VLOOKUP(A1298,'Trend Strategy'!$A$1:$B$1000,2,FALSE),0)</f>
        <v>0</v>
      </c>
      <c r="C1298" s="31">
        <f>_xlfn.IFNA(VLOOKUP(A1298,'ADX Strategy'!$A$2:$B$1000,2,FALSE),0)</f>
        <v>0</v>
      </c>
      <c r="D1298" s="31">
        <f>_xlfn.IFNA(VLOOKUP(A1298,'TXFN0002 Strategy'!$A$2:$B$1000,2,FALSE),0)</f>
        <v>0</v>
      </c>
      <c r="E1298" s="66">
        <f>_xlfn.IFNA(VLOOKUP(A1298,'TripleEMA Strategy'!$A$2:$B$1000,2,FALSE),0)</f>
        <v>0</v>
      </c>
      <c r="F1298" s="66">
        <f>_xlfn.IFNA(VLOOKUP(A1298,'TXFN0001 Strategy'!$A$1:$B$1000,2,FALSE),0)</f>
        <v>0</v>
      </c>
      <c r="G1298" s="40">
        <f t="shared" si="40"/>
        <v>0</v>
      </c>
      <c r="H1298" s="17">
        <f>VLOOKUP($A1298,級距!$A:$K,9,FALSE)</f>
        <v>1</v>
      </c>
      <c r="I1298" s="17">
        <f>VLOOKUP($A1298,級距!$A:$K,10,FALSE)</f>
        <v>5</v>
      </c>
      <c r="J1298" s="17">
        <f>VLOOKUP($A1298,級距!$A:$K,11,FALSE)</f>
        <v>2</v>
      </c>
      <c r="K1298" s="17">
        <f t="shared" si="41"/>
        <v>2</v>
      </c>
    </row>
    <row r="1299" spans="1:11" x14ac:dyDescent="0.25">
      <c r="A1299" s="32" t="s">
        <v>1271</v>
      </c>
      <c r="B1299" s="31">
        <f>_xlfn.IFNA(VLOOKUP(A1299,'Trend Strategy'!$A$1:$B$1000,2,FALSE),0)</f>
        <v>-8553.2800000000007</v>
      </c>
      <c r="C1299" s="31">
        <f>_xlfn.IFNA(VLOOKUP(A1299,'ADX Strategy'!$A$2:$B$1000,2,FALSE),0)</f>
        <v>0</v>
      </c>
      <c r="D1299" s="31">
        <f>_xlfn.IFNA(VLOOKUP(A1299,'TXFN0002 Strategy'!$A$2:$B$1000,2,FALSE),0)</f>
        <v>0</v>
      </c>
      <c r="E1299" s="66">
        <f>_xlfn.IFNA(VLOOKUP(A1299,'TripleEMA Strategy'!$A$2:$B$1000,2,FALSE),0)</f>
        <v>0</v>
      </c>
      <c r="F1299" s="66">
        <f>_xlfn.IFNA(VLOOKUP(A1299,'TXFN0001 Strategy'!$A$1:$B$1000,2,FALSE),0)</f>
        <v>8454.1299999999992</v>
      </c>
      <c r="G1299" s="40">
        <f t="shared" si="40"/>
        <v>-19.83000000000029</v>
      </c>
      <c r="H1299" s="17">
        <f>VLOOKUP($A1299,級距!$A:$K,9,FALSE)</f>
        <v>1</v>
      </c>
      <c r="I1299" s="17">
        <f>VLOOKUP($A1299,級距!$A:$K,10,FALSE)</f>
        <v>6</v>
      </c>
      <c r="J1299" s="17">
        <f>VLOOKUP($A1299,級距!$A:$K,11,FALSE)</f>
        <v>2</v>
      </c>
      <c r="K1299" s="17">
        <f t="shared" si="41"/>
        <v>2</v>
      </c>
    </row>
    <row r="1300" spans="1:11" x14ac:dyDescent="0.25">
      <c r="A1300" s="32" t="s">
        <v>1272</v>
      </c>
      <c r="B1300" s="31">
        <f>_xlfn.IFNA(VLOOKUP(A1300,'Trend Strategy'!$A$1:$B$1000,2,FALSE),0)</f>
        <v>0</v>
      </c>
      <c r="C1300" s="31">
        <f>_xlfn.IFNA(VLOOKUP(A1300,'ADX Strategy'!$A$2:$B$1000,2,FALSE),0)</f>
        <v>0</v>
      </c>
      <c r="D1300" s="31">
        <f>_xlfn.IFNA(VLOOKUP(A1300,'TXFN0002 Strategy'!$A$2:$B$1000,2,FALSE),0)</f>
        <v>0</v>
      </c>
      <c r="E1300" s="66">
        <f>_xlfn.IFNA(VLOOKUP(A1300,'TripleEMA Strategy'!$A$2:$B$1000,2,FALSE),0)</f>
        <v>0</v>
      </c>
      <c r="F1300" s="66">
        <f>_xlfn.IFNA(VLOOKUP(A1300,'TXFN0001 Strategy'!$A$1:$B$1000,2,FALSE),0)</f>
        <v>0</v>
      </c>
      <c r="G1300" s="40">
        <f t="shared" si="40"/>
        <v>0</v>
      </c>
      <c r="H1300" s="17">
        <f>VLOOKUP($A1300,級距!$A:$K,9,FALSE)</f>
        <v>1</v>
      </c>
      <c r="I1300" s="17">
        <f>VLOOKUP($A1300,級距!$A:$K,10,FALSE)</f>
        <v>3</v>
      </c>
      <c r="J1300" s="17">
        <f>VLOOKUP($A1300,級距!$A:$K,11,FALSE)</f>
        <v>2</v>
      </c>
      <c r="K1300" s="17">
        <f t="shared" si="41"/>
        <v>2</v>
      </c>
    </row>
    <row r="1301" spans="1:11" x14ac:dyDescent="0.25">
      <c r="A1301" s="32" t="s">
        <v>1273</v>
      </c>
      <c r="B1301" s="31">
        <f>_xlfn.IFNA(VLOOKUP(A1301,'Trend Strategy'!$A$1:$B$1000,2,FALSE),0)</f>
        <v>0</v>
      </c>
      <c r="C1301" s="31">
        <f>_xlfn.IFNA(VLOOKUP(A1301,'ADX Strategy'!$A$2:$B$1000,2,FALSE),0)</f>
        <v>28579.08</v>
      </c>
      <c r="D1301" s="31">
        <f>_xlfn.IFNA(VLOOKUP(A1301,'TXFN0002 Strategy'!$A$2:$B$1000,2,FALSE),0)</f>
        <v>0</v>
      </c>
      <c r="E1301" s="66">
        <f>_xlfn.IFNA(VLOOKUP(A1301,'TripleEMA Strategy'!$A$2:$B$1000,2,FALSE),0)</f>
        <v>0</v>
      </c>
      <c r="F1301" s="66">
        <f>_xlfn.IFNA(VLOOKUP(A1301,'TXFN0001 Strategy'!$A$1:$B$1000,2,FALSE),0)</f>
        <v>0</v>
      </c>
      <c r="G1301" s="40">
        <f t="shared" si="40"/>
        <v>5715.8160000000007</v>
      </c>
      <c r="H1301" s="17">
        <f>VLOOKUP($A1301,級距!$A:$K,9,FALSE)</f>
        <v>2</v>
      </c>
      <c r="I1301" s="17">
        <f>VLOOKUP($A1301,級距!$A:$K,10,FALSE)</f>
        <v>8</v>
      </c>
      <c r="J1301" s="17">
        <f>VLOOKUP($A1301,級距!$A:$K,11,FALSE)</f>
        <v>3</v>
      </c>
      <c r="K1301" s="17">
        <f t="shared" si="41"/>
        <v>3</v>
      </c>
    </row>
    <row r="1302" spans="1:11" x14ac:dyDescent="0.25">
      <c r="A1302" s="32" t="s">
        <v>1274</v>
      </c>
      <c r="B1302" s="31">
        <f>_xlfn.IFNA(VLOOKUP(A1302,'Trend Strategy'!$A$1:$B$1000,2,FALSE),0)</f>
        <v>-25081.22</v>
      </c>
      <c r="C1302" s="31">
        <f>_xlfn.IFNA(VLOOKUP(A1302,'ADX Strategy'!$A$2:$B$1000,2,FALSE),0)</f>
        <v>0</v>
      </c>
      <c r="D1302" s="31">
        <f>_xlfn.IFNA(VLOOKUP(A1302,'TXFN0002 Strategy'!$A$2:$B$1000,2,FALSE),0)</f>
        <v>0</v>
      </c>
      <c r="E1302" s="66">
        <f>_xlfn.IFNA(VLOOKUP(A1302,'TripleEMA Strategy'!$A$2:$B$1000,2,FALSE),0)</f>
        <v>0</v>
      </c>
      <c r="F1302" s="66">
        <f>_xlfn.IFNA(VLOOKUP(A1302,'TXFN0001 Strategy'!$A$1:$B$1000,2,FALSE),0)</f>
        <v>0</v>
      </c>
      <c r="G1302" s="40">
        <f t="shared" si="40"/>
        <v>-5016.2440000000006</v>
      </c>
      <c r="H1302" s="17">
        <f>VLOOKUP($A1302,級距!$A:$K,9,FALSE)</f>
        <v>1</v>
      </c>
      <c r="I1302" s="17">
        <f>VLOOKUP($A1302,級距!$A:$K,10,FALSE)</f>
        <v>2</v>
      </c>
      <c r="J1302" s="17">
        <f>VLOOKUP($A1302,級距!$A:$K,11,FALSE)</f>
        <v>2</v>
      </c>
      <c r="K1302" s="17">
        <f t="shared" si="41"/>
        <v>2</v>
      </c>
    </row>
    <row r="1303" spans="1:11" x14ac:dyDescent="0.25">
      <c r="A1303" s="32" t="s">
        <v>1275</v>
      </c>
      <c r="B1303" s="31">
        <f>_xlfn.IFNA(VLOOKUP(A1303,'Trend Strategy'!$A$1:$B$1000,2,FALSE),0)</f>
        <v>0</v>
      </c>
      <c r="C1303" s="31">
        <f>_xlfn.IFNA(VLOOKUP(A1303,'ADX Strategy'!$A$2:$B$1000,2,FALSE),0)</f>
        <v>-15409.13</v>
      </c>
      <c r="D1303" s="31">
        <f>_xlfn.IFNA(VLOOKUP(A1303,'TXFN0002 Strategy'!$A$2:$B$1000,2,FALSE),0)</f>
        <v>0</v>
      </c>
      <c r="E1303" s="66">
        <f>_xlfn.IFNA(VLOOKUP(A1303,'TripleEMA Strategy'!$A$2:$B$1000,2,FALSE),0)</f>
        <v>0</v>
      </c>
      <c r="F1303" s="66">
        <f>_xlfn.IFNA(VLOOKUP(A1303,'TXFN0001 Strategy'!$A$1:$B$1000,2,FALSE),0)</f>
        <v>-48561.38</v>
      </c>
      <c r="G1303" s="40">
        <f t="shared" si="40"/>
        <v>-12794.101999999999</v>
      </c>
      <c r="H1303" s="17">
        <f>VLOOKUP($A1303,級距!$A:$K,9,FALSE)</f>
        <v>4</v>
      </c>
      <c r="I1303" s="17">
        <f>VLOOKUP($A1303,級距!$A:$K,10,FALSE)</f>
        <v>3</v>
      </c>
      <c r="J1303" s="17">
        <f>VLOOKUP($A1303,級距!$A:$K,11,FALSE)</f>
        <v>2</v>
      </c>
      <c r="K1303" s="17">
        <f t="shared" si="41"/>
        <v>2</v>
      </c>
    </row>
    <row r="1304" spans="1:11" x14ac:dyDescent="0.25">
      <c r="A1304" s="32" t="s">
        <v>1276</v>
      </c>
      <c r="B1304" s="31">
        <f>_xlfn.IFNA(VLOOKUP(A1304,'Trend Strategy'!$A$1:$B$1000,2,FALSE),0)</f>
        <v>0</v>
      </c>
      <c r="C1304" s="31">
        <f>_xlfn.IFNA(VLOOKUP(A1304,'ADX Strategy'!$A$2:$B$1000,2,FALSE),0)</f>
        <v>-30417.22</v>
      </c>
      <c r="D1304" s="31">
        <f>_xlfn.IFNA(VLOOKUP(A1304,'TXFN0002 Strategy'!$A$2:$B$1000,2,FALSE),0)</f>
        <v>0</v>
      </c>
      <c r="E1304" s="66">
        <f>_xlfn.IFNA(VLOOKUP(A1304,'TripleEMA Strategy'!$A$2:$B$1000,2,FALSE),0)</f>
        <v>0</v>
      </c>
      <c r="F1304" s="66">
        <f>_xlfn.IFNA(VLOOKUP(A1304,'TXFN0001 Strategy'!$A$1:$B$1000,2,FALSE),0)</f>
        <v>-8137.16</v>
      </c>
      <c r="G1304" s="40">
        <f t="shared" si="40"/>
        <v>-7710.8760000000011</v>
      </c>
      <c r="H1304" s="17">
        <f>VLOOKUP($A1304,級距!$A:$K,9,FALSE)</f>
        <v>1</v>
      </c>
      <c r="I1304" s="17">
        <f>VLOOKUP($A1304,級距!$A:$K,10,FALSE)</f>
        <v>2</v>
      </c>
      <c r="J1304" s="17">
        <f>VLOOKUP($A1304,級距!$A:$K,11,FALSE)</f>
        <v>2</v>
      </c>
      <c r="K1304" s="17">
        <f t="shared" si="41"/>
        <v>2</v>
      </c>
    </row>
    <row r="1305" spans="1:11" x14ac:dyDescent="0.25">
      <c r="A1305" s="32" t="s">
        <v>1277</v>
      </c>
      <c r="B1305" s="31">
        <f>_xlfn.IFNA(VLOOKUP(A1305,'Trend Strategy'!$A$1:$B$1000,2,FALSE),0)</f>
        <v>0</v>
      </c>
      <c r="C1305" s="31">
        <f>_xlfn.IFNA(VLOOKUP(A1305,'ADX Strategy'!$A$2:$B$1000,2,FALSE),0)</f>
        <v>32574.22</v>
      </c>
      <c r="D1305" s="31">
        <f>_xlfn.IFNA(VLOOKUP(A1305,'TXFN0002 Strategy'!$A$2:$B$1000,2,FALSE),0)</f>
        <v>0</v>
      </c>
      <c r="E1305" s="66">
        <f>_xlfn.IFNA(VLOOKUP(A1305,'TripleEMA Strategy'!$A$2:$B$1000,2,FALSE),0)</f>
        <v>0</v>
      </c>
      <c r="F1305" s="66">
        <f>_xlfn.IFNA(VLOOKUP(A1305,'TXFN0001 Strategy'!$A$1:$B$1000,2,FALSE),0)</f>
        <v>0</v>
      </c>
      <c r="G1305" s="40">
        <f t="shared" si="40"/>
        <v>6514.8440000000001</v>
      </c>
      <c r="H1305" s="17">
        <f>VLOOKUP($A1305,級距!$A:$K,9,FALSE)</f>
        <v>2</v>
      </c>
      <c r="I1305" s="17">
        <f>VLOOKUP($A1305,級距!$A:$K,10,FALSE)</f>
        <v>9</v>
      </c>
      <c r="J1305" s="17">
        <f>VLOOKUP($A1305,級距!$A:$K,11,FALSE)</f>
        <v>3</v>
      </c>
      <c r="K1305" s="17">
        <f t="shared" si="41"/>
        <v>3</v>
      </c>
    </row>
    <row r="1306" spans="1:11" x14ac:dyDescent="0.25">
      <c r="A1306" s="32" t="s">
        <v>1278</v>
      </c>
      <c r="B1306" s="31">
        <f>_xlfn.IFNA(VLOOKUP(A1306,'Trend Strategy'!$A$1:$B$1000,2,FALSE),0)</f>
        <v>0</v>
      </c>
      <c r="C1306" s="31">
        <f>_xlfn.IFNA(VLOOKUP(A1306,'ADX Strategy'!$A$2:$B$1000,2,FALSE),0)</f>
        <v>806.78</v>
      </c>
      <c r="D1306" s="31">
        <f>_xlfn.IFNA(VLOOKUP(A1306,'TXFN0002 Strategy'!$A$2:$B$1000,2,FALSE),0)</f>
        <v>0</v>
      </c>
      <c r="E1306" s="66">
        <f>_xlfn.IFNA(VLOOKUP(A1306,'TripleEMA Strategy'!$A$2:$B$1000,2,FALSE),0)</f>
        <v>0</v>
      </c>
      <c r="F1306" s="66">
        <f>_xlfn.IFNA(VLOOKUP(A1306,'TXFN0001 Strategy'!$A$1:$B$1000,2,FALSE),0)</f>
        <v>0</v>
      </c>
      <c r="G1306" s="40">
        <f t="shared" si="40"/>
        <v>161.35599999999999</v>
      </c>
      <c r="H1306" s="17">
        <f>VLOOKUP($A1306,級距!$A:$K,9,FALSE)</f>
        <v>1</v>
      </c>
      <c r="I1306" s="17">
        <f>VLOOKUP($A1306,級距!$A:$K,10,FALSE)</f>
        <v>1</v>
      </c>
      <c r="J1306" s="17">
        <f>VLOOKUP($A1306,級距!$A:$K,11,FALSE)</f>
        <v>2</v>
      </c>
      <c r="K1306" s="17">
        <f t="shared" si="41"/>
        <v>2</v>
      </c>
    </row>
    <row r="1307" spans="1:11" x14ac:dyDescent="0.25">
      <c r="A1307" s="32" t="s">
        <v>1279</v>
      </c>
      <c r="B1307" s="31">
        <f>_xlfn.IFNA(VLOOKUP(A1307,'Trend Strategy'!$A$1:$B$1000,2,FALSE),0)</f>
        <v>0</v>
      </c>
      <c r="C1307" s="31">
        <f>_xlfn.IFNA(VLOOKUP(A1307,'ADX Strategy'!$A$2:$B$1000,2,FALSE),0)</f>
        <v>4655.3999999999996</v>
      </c>
      <c r="D1307" s="31">
        <f>_xlfn.IFNA(VLOOKUP(A1307,'TXFN0002 Strategy'!$A$2:$B$1000,2,FALSE),0)</f>
        <v>0</v>
      </c>
      <c r="E1307" s="66">
        <f>_xlfn.IFNA(VLOOKUP(A1307,'TripleEMA Strategy'!$A$2:$B$1000,2,FALSE),0)</f>
        <v>0</v>
      </c>
      <c r="F1307" s="66">
        <f>_xlfn.IFNA(VLOOKUP(A1307,'TXFN0001 Strategy'!$A$1:$B$1000,2,FALSE),0)</f>
        <v>0</v>
      </c>
      <c r="G1307" s="40">
        <f t="shared" si="40"/>
        <v>931.07999999999993</v>
      </c>
      <c r="H1307" s="17">
        <f>VLOOKUP($A1307,級距!$A:$K,9,FALSE)</f>
        <v>9</v>
      </c>
      <c r="I1307" s="17">
        <f>VLOOKUP($A1307,級距!$A:$K,10,FALSE)</f>
        <v>3</v>
      </c>
      <c r="J1307" s="17">
        <f>VLOOKUP($A1307,級距!$A:$K,11,FALSE)</f>
        <v>1</v>
      </c>
      <c r="K1307" s="17">
        <f t="shared" si="41"/>
        <v>1</v>
      </c>
    </row>
    <row r="1308" spans="1:11" x14ac:dyDescent="0.25">
      <c r="A1308" s="32" t="s">
        <v>1280</v>
      </c>
      <c r="B1308" s="31">
        <f>_xlfn.IFNA(VLOOKUP(A1308,'Trend Strategy'!$A$1:$B$1000,2,FALSE),0)</f>
        <v>0</v>
      </c>
      <c r="C1308" s="31">
        <f>_xlfn.IFNA(VLOOKUP(A1308,'ADX Strategy'!$A$2:$B$1000,2,FALSE),0)</f>
        <v>0</v>
      </c>
      <c r="D1308" s="31">
        <f>_xlfn.IFNA(VLOOKUP(A1308,'TXFN0002 Strategy'!$A$2:$B$1000,2,FALSE),0)</f>
        <v>0</v>
      </c>
      <c r="E1308" s="66">
        <f>_xlfn.IFNA(VLOOKUP(A1308,'TripleEMA Strategy'!$A$2:$B$1000,2,FALSE),0)</f>
        <v>0</v>
      </c>
      <c r="F1308" s="66">
        <f>_xlfn.IFNA(VLOOKUP(A1308,'TXFN0001 Strategy'!$A$1:$B$1000,2,FALSE),0)</f>
        <v>0</v>
      </c>
      <c r="G1308" s="40">
        <f t="shared" si="40"/>
        <v>0</v>
      </c>
      <c r="H1308" s="17">
        <f>VLOOKUP($A1308,級距!$A:$K,9,FALSE)</f>
        <v>3</v>
      </c>
      <c r="I1308" s="17">
        <f>VLOOKUP($A1308,級距!$A:$K,10,FALSE)</f>
        <v>9</v>
      </c>
      <c r="J1308" s="17">
        <f>VLOOKUP($A1308,級距!$A:$K,11,FALSE)</f>
        <v>3</v>
      </c>
      <c r="K1308" s="17">
        <f t="shared" si="41"/>
        <v>3</v>
      </c>
    </row>
    <row r="1309" spans="1:11" x14ac:dyDescent="0.25">
      <c r="A1309" s="32" t="s">
        <v>1281</v>
      </c>
      <c r="B1309" s="31">
        <f>_xlfn.IFNA(VLOOKUP(A1309,'Trend Strategy'!$A$1:$B$1000,2,FALSE),0)</f>
        <v>0</v>
      </c>
      <c r="C1309" s="31">
        <f>_xlfn.IFNA(VLOOKUP(A1309,'ADX Strategy'!$A$2:$B$1000,2,FALSE),0)</f>
        <v>0</v>
      </c>
      <c r="D1309" s="31">
        <f>_xlfn.IFNA(VLOOKUP(A1309,'TXFN0002 Strategy'!$A$2:$B$1000,2,FALSE),0)</f>
        <v>0</v>
      </c>
      <c r="E1309" s="66">
        <f>_xlfn.IFNA(VLOOKUP(A1309,'TripleEMA Strategy'!$A$2:$B$1000,2,FALSE),0)</f>
        <v>0</v>
      </c>
      <c r="F1309" s="66">
        <f>_xlfn.IFNA(VLOOKUP(A1309,'TXFN0001 Strategy'!$A$1:$B$1000,2,FALSE),0)</f>
        <v>0</v>
      </c>
      <c r="G1309" s="40">
        <f t="shared" si="40"/>
        <v>0</v>
      </c>
      <c r="H1309" s="17">
        <f>VLOOKUP($A1309,級距!$A:$K,9,FALSE)</f>
        <v>1</v>
      </c>
      <c r="I1309" s="17">
        <f>VLOOKUP($A1309,級距!$A:$K,10,FALSE)</f>
        <v>4</v>
      </c>
      <c r="J1309" s="17">
        <f>VLOOKUP($A1309,級距!$A:$K,11,FALSE)</f>
        <v>2</v>
      </c>
      <c r="K1309" s="17">
        <f t="shared" si="41"/>
        <v>2</v>
      </c>
    </row>
    <row r="1310" spans="1:11" x14ac:dyDescent="0.25">
      <c r="A1310" s="32" t="s">
        <v>1282</v>
      </c>
      <c r="B1310" s="31">
        <f>_xlfn.IFNA(VLOOKUP(A1310,'Trend Strategy'!$A$1:$B$1000,2,FALSE),0)</f>
        <v>0</v>
      </c>
      <c r="C1310" s="31">
        <f>_xlfn.IFNA(VLOOKUP(A1310,'ADX Strategy'!$A$2:$B$1000,2,FALSE),0)</f>
        <v>58662.46</v>
      </c>
      <c r="D1310" s="31">
        <f>_xlfn.IFNA(VLOOKUP(A1310,'TXFN0002 Strategy'!$A$2:$B$1000,2,FALSE),0)</f>
        <v>0</v>
      </c>
      <c r="E1310" s="66">
        <f>_xlfn.IFNA(VLOOKUP(A1310,'TripleEMA Strategy'!$A$2:$B$1000,2,FALSE),0)</f>
        <v>0</v>
      </c>
      <c r="F1310" s="66">
        <f>_xlfn.IFNA(VLOOKUP(A1310,'TXFN0001 Strategy'!$A$1:$B$1000,2,FALSE),0)</f>
        <v>0</v>
      </c>
      <c r="G1310" s="40">
        <f t="shared" si="40"/>
        <v>11732.492</v>
      </c>
      <c r="H1310" s="17">
        <f>VLOOKUP($A1310,級距!$A:$K,9,FALSE)</f>
        <v>3</v>
      </c>
      <c r="I1310" s="17">
        <f>VLOOKUP($A1310,級距!$A:$K,10,FALSE)</f>
        <v>9</v>
      </c>
      <c r="J1310" s="17">
        <f>VLOOKUP($A1310,級距!$A:$K,11,FALSE)</f>
        <v>3</v>
      </c>
      <c r="K1310" s="17">
        <f t="shared" si="41"/>
        <v>3</v>
      </c>
    </row>
    <row r="1311" spans="1:11" x14ac:dyDescent="0.25">
      <c r="A1311" s="32" t="s">
        <v>1283</v>
      </c>
      <c r="B1311" s="66">
        <f>_xlfn.IFNA(VLOOKUP(A1311,'Trend Strategy'!$A$1:$B$1000,2,FALSE),0)</f>
        <v>-2083.9699999999998</v>
      </c>
      <c r="C1311" s="66">
        <f>_xlfn.IFNA(VLOOKUP(A1311,'ADX Strategy'!$A$2:$B$1000,2,FALSE),0)</f>
        <v>0</v>
      </c>
      <c r="D1311" s="66">
        <f>_xlfn.IFNA(VLOOKUP(A1311,'TXFN0002 Strategy'!$A$2:$B$1000,2,FALSE),0)</f>
        <v>0</v>
      </c>
      <c r="E1311" s="66">
        <f>_xlfn.IFNA(VLOOKUP(A1311,'TripleEMA Strategy'!$A$2:$B$1000,2,FALSE),0)</f>
        <v>0</v>
      </c>
      <c r="F1311" s="66">
        <f>_xlfn.IFNA(VLOOKUP(A1311,'TXFN0001 Strategy'!$A$1:$B$1000,2,FALSE),0)</f>
        <v>0</v>
      </c>
      <c r="G1311" s="40">
        <f t="shared" si="40"/>
        <v>-416.79399999999998</v>
      </c>
      <c r="H1311" s="50">
        <f>VLOOKUP($A1311,級距!$A:$K,9,FALSE)</f>
        <v>3</v>
      </c>
      <c r="I1311" s="50">
        <f>VLOOKUP($A1311,級距!$A:$K,10,FALSE)</f>
        <v>3</v>
      </c>
      <c r="J1311" s="50">
        <f>VLOOKUP($A1311,級距!$A:$K,11,FALSE)</f>
        <v>2</v>
      </c>
      <c r="K1311" s="50">
        <f t="shared" si="41"/>
        <v>2</v>
      </c>
    </row>
    <row r="1312" spans="1:11" x14ac:dyDescent="0.25">
      <c r="A1312" s="32" t="s">
        <v>1284</v>
      </c>
      <c r="B1312" s="66">
        <f>_xlfn.IFNA(VLOOKUP(A1312,'Trend Strategy'!$A$1:$B$1000,2,FALSE),0)</f>
        <v>34116.730000000003</v>
      </c>
      <c r="C1312" s="66">
        <f>_xlfn.IFNA(VLOOKUP(A1312,'ADX Strategy'!$A$2:$B$1000,2,FALSE),0)</f>
        <v>2638.39</v>
      </c>
      <c r="D1312" s="66">
        <f>_xlfn.IFNA(VLOOKUP(A1312,'TXFN0002 Strategy'!$A$2:$B$1000,2,FALSE),0)</f>
        <v>0</v>
      </c>
      <c r="E1312" s="66">
        <f>_xlfn.IFNA(VLOOKUP(A1312,'TripleEMA Strategy'!$A$2:$B$1000,2,FALSE),0)</f>
        <v>0</v>
      </c>
      <c r="F1312" s="66">
        <f>_xlfn.IFNA(VLOOKUP(A1312,'TXFN0001 Strategy'!$A$1:$B$1000,2,FALSE),0)</f>
        <v>0</v>
      </c>
      <c r="G1312" s="40">
        <f t="shared" si="40"/>
        <v>7351.0240000000003</v>
      </c>
      <c r="H1312" s="50">
        <f>VLOOKUP($A1312,級距!$A:$K,9,FALSE)</f>
        <v>5</v>
      </c>
      <c r="I1312" s="50">
        <f>VLOOKUP($A1312,級距!$A:$K,10,FALSE)</f>
        <v>8</v>
      </c>
      <c r="J1312" s="50">
        <f>VLOOKUP($A1312,級距!$A:$K,11,FALSE)</f>
        <v>3</v>
      </c>
      <c r="K1312" s="50">
        <f t="shared" si="41"/>
        <v>3</v>
      </c>
    </row>
    <row r="1313" spans="1:11" x14ac:dyDescent="0.25">
      <c r="A1313" s="32" t="s">
        <v>1285</v>
      </c>
      <c r="B1313" s="66">
        <f>_xlfn.IFNA(VLOOKUP(A1313,'Trend Strategy'!$A$1:$B$1000,2,FALSE),0)</f>
        <v>0</v>
      </c>
      <c r="C1313" s="66">
        <f>_xlfn.IFNA(VLOOKUP(A1313,'ADX Strategy'!$A$2:$B$1000,2,FALSE),0)</f>
        <v>0</v>
      </c>
      <c r="D1313" s="66">
        <f>_xlfn.IFNA(VLOOKUP(A1313,'TXFN0002 Strategy'!$A$2:$B$1000,2,FALSE),0)</f>
        <v>0</v>
      </c>
      <c r="E1313" s="66">
        <f>_xlfn.IFNA(VLOOKUP(A1313,'TripleEMA Strategy'!$A$2:$B$1000,2,FALSE),0)</f>
        <v>0</v>
      </c>
      <c r="F1313" s="66">
        <f>_xlfn.IFNA(VLOOKUP(A1313,'TXFN0001 Strategy'!$A$1:$B$1000,2,FALSE),0)</f>
        <v>-38512.92</v>
      </c>
      <c r="G1313" s="40">
        <f t="shared" si="40"/>
        <v>-7702.5839999999998</v>
      </c>
      <c r="H1313" s="50">
        <f>VLOOKUP($A1313,級距!$A:$K,9,FALSE)</f>
        <v>2</v>
      </c>
      <c r="I1313" s="50">
        <f>VLOOKUP($A1313,級距!$A:$K,10,FALSE)</f>
        <v>9</v>
      </c>
      <c r="J1313" s="50">
        <f>VLOOKUP($A1313,級距!$A:$K,11,FALSE)</f>
        <v>3</v>
      </c>
      <c r="K1313" s="50">
        <f t="shared" si="41"/>
        <v>3</v>
      </c>
    </row>
    <row r="1314" spans="1:11" x14ac:dyDescent="0.25">
      <c r="A1314" s="32" t="s">
        <v>1286</v>
      </c>
      <c r="B1314" s="66">
        <f>_xlfn.IFNA(VLOOKUP(A1314,'Trend Strategy'!$A$1:$B$1000,2,FALSE),0)</f>
        <v>-16160.35</v>
      </c>
      <c r="C1314" s="66">
        <f>_xlfn.IFNA(VLOOKUP(A1314,'ADX Strategy'!$A$2:$B$1000,2,FALSE),0)</f>
        <v>-15952.61</v>
      </c>
      <c r="D1314" s="66">
        <f>_xlfn.IFNA(VLOOKUP(A1314,'TXFN0002 Strategy'!$A$2:$B$1000,2,FALSE),0)</f>
        <v>0</v>
      </c>
      <c r="E1314" s="66">
        <f>_xlfn.IFNA(VLOOKUP(A1314,'TripleEMA Strategy'!$A$2:$B$1000,2,FALSE),0)</f>
        <v>0</v>
      </c>
      <c r="F1314" s="66">
        <f>_xlfn.IFNA(VLOOKUP(A1314,'TXFN0001 Strategy'!$A$1:$B$1000,2,FALSE),0)</f>
        <v>0</v>
      </c>
      <c r="G1314" s="40">
        <f t="shared" si="40"/>
        <v>-6422.5919999999996</v>
      </c>
      <c r="H1314" s="50">
        <f>VLOOKUP($A1314,級距!$A:$K,9,FALSE)</f>
        <v>5</v>
      </c>
      <c r="I1314" s="50">
        <f>VLOOKUP($A1314,級距!$A:$K,10,FALSE)</f>
        <v>5</v>
      </c>
      <c r="J1314" s="50">
        <f>VLOOKUP($A1314,級距!$A:$K,11,FALSE)</f>
        <v>2</v>
      </c>
      <c r="K1314" s="50">
        <f t="shared" si="41"/>
        <v>2</v>
      </c>
    </row>
    <row r="1315" spans="1:11" x14ac:dyDescent="0.25">
      <c r="A1315" s="32" t="s">
        <v>1287</v>
      </c>
      <c r="B1315" s="66">
        <f>_xlfn.IFNA(VLOOKUP(A1315,'Trend Strategy'!$A$1:$B$1000,2,FALSE),0)</f>
        <v>0</v>
      </c>
      <c r="C1315" s="66">
        <f>_xlfn.IFNA(VLOOKUP(A1315,'ADX Strategy'!$A$2:$B$1000,2,FALSE),0)</f>
        <v>22666.49</v>
      </c>
      <c r="D1315" s="66">
        <f>_xlfn.IFNA(VLOOKUP(A1315,'TXFN0002 Strategy'!$A$2:$B$1000,2,FALSE),0)</f>
        <v>0</v>
      </c>
      <c r="E1315" s="66">
        <f>_xlfn.IFNA(VLOOKUP(A1315,'TripleEMA Strategy'!$A$2:$B$1000,2,FALSE),0)</f>
        <v>0</v>
      </c>
      <c r="F1315" s="66">
        <f>_xlfn.IFNA(VLOOKUP(A1315,'TXFN0001 Strategy'!$A$1:$B$1000,2,FALSE),0)</f>
        <v>17610.41</v>
      </c>
      <c r="G1315" s="40">
        <f t="shared" si="40"/>
        <v>8055.38</v>
      </c>
      <c r="H1315" s="50">
        <f>VLOOKUP($A1315,級距!$A:$K,9,FALSE)</f>
        <v>2</v>
      </c>
      <c r="I1315" s="50">
        <f>VLOOKUP($A1315,級距!$A:$K,10,FALSE)</f>
        <v>8</v>
      </c>
      <c r="J1315" s="50">
        <f>VLOOKUP($A1315,級距!$A:$K,11,FALSE)</f>
        <v>3</v>
      </c>
      <c r="K1315" s="50">
        <f t="shared" si="41"/>
        <v>3</v>
      </c>
    </row>
    <row r="1316" spans="1:11" x14ac:dyDescent="0.25">
      <c r="A1316" s="32" t="s">
        <v>1288</v>
      </c>
      <c r="B1316" s="66">
        <f>_xlfn.IFNA(VLOOKUP(A1316,'Trend Strategy'!$A$1:$B$1000,2,FALSE),0)</f>
        <v>0</v>
      </c>
      <c r="C1316" s="66">
        <f>_xlfn.IFNA(VLOOKUP(A1316,'ADX Strategy'!$A$2:$B$1000,2,FALSE),0)</f>
        <v>0</v>
      </c>
      <c r="D1316" s="66">
        <f>_xlfn.IFNA(VLOOKUP(A1316,'TXFN0002 Strategy'!$A$2:$B$1000,2,FALSE),0)</f>
        <v>0</v>
      </c>
      <c r="E1316" s="66">
        <f>_xlfn.IFNA(VLOOKUP(A1316,'TripleEMA Strategy'!$A$2:$B$1000,2,FALSE),0)</f>
        <v>0</v>
      </c>
      <c r="F1316" s="66">
        <f>_xlfn.IFNA(VLOOKUP(A1316,'TXFN0001 Strategy'!$A$1:$B$1000,2,FALSE),0)</f>
        <v>36861.339999999997</v>
      </c>
      <c r="G1316" s="40">
        <f t="shared" si="40"/>
        <v>7372.2679999999991</v>
      </c>
      <c r="H1316" s="50">
        <f>VLOOKUP($A1316,級距!$A:$K,9,FALSE)</f>
        <v>5</v>
      </c>
      <c r="I1316" s="50">
        <f>VLOOKUP($A1316,級距!$A:$K,10,FALSE)</f>
        <v>6</v>
      </c>
      <c r="J1316" s="50">
        <f>VLOOKUP($A1316,級距!$A:$K,11,FALSE)</f>
        <v>2</v>
      </c>
      <c r="K1316" s="50">
        <f t="shared" si="41"/>
        <v>2</v>
      </c>
    </row>
    <row r="1317" spans="1:11" x14ac:dyDescent="0.25">
      <c r="A1317" s="32" t="s">
        <v>1289</v>
      </c>
      <c r="B1317" s="66">
        <f>_xlfn.IFNA(VLOOKUP(A1317,'Trend Strategy'!$A$1:$B$1000,2,FALSE),0)</f>
        <v>12310.66</v>
      </c>
      <c r="C1317" s="66">
        <f>_xlfn.IFNA(VLOOKUP(A1317,'ADX Strategy'!$A$2:$B$1000,2,FALSE),0)</f>
        <v>-41295.480000000003</v>
      </c>
      <c r="D1317" s="66">
        <f>_xlfn.IFNA(VLOOKUP(A1317,'TXFN0002 Strategy'!$A$2:$B$1000,2,FALSE),0)</f>
        <v>0</v>
      </c>
      <c r="E1317" s="66">
        <f>_xlfn.IFNA(VLOOKUP(A1317,'TripleEMA Strategy'!$A$2:$B$1000,2,FALSE),0)</f>
        <v>0</v>
      </c>
      <c r="F1317" s="66">
        <f>_xlfn.IFNA(VLOOKUP(A1317,'TXFN0001 Strategy'!$A$1:$B$1000,2,FALSE),0)</f>
        <v>0</v>
      </c>
      <c r="G1317" s="40">
        <f t="shared" si="40"/>
        <v>-5796.9640000000009</v>
      </c>
      <c r="H1317" s="50">
        <f>VLOOKUP($A1317,級距!$A:$K,9,FALSE)</f>
        <v>2</v>
      </c>
      <c r="I1317" s="50">
        <f>VLOOKUP($A1317,級距!$A:$K,10,FALSE)</f>
        <v>7</v>
      </c>
      <c r="J1317" s="50">
        <f>VLOOKUP($A1317,級距!$A:$K,11,FALSE)</f>
        <v>3</v>
      </c>
      <c r="K1317" s="50">
        <f t="shared" si="41"/>
        <v>3</v>
      </c>
    </row>
    <row r="1318" spans="1:11" x14ac:dyDescent="0.25">
      <c r="A1318" s="32" t="s">
        <v>1290</v>
      </c>
      <c r="B1318" s="66">
        <f>_xlfn.IFNA(VLOOKUP(A1318,'Trend Strategy'!$A$1:$B$1000,2,FALSE),0)</f>
        <v>-12488.1</v>
      </c>
      <c r="C1318" s="66">
        <f>_xlfn.IFNA(VLOOKUP(A1318,'ADX Strategy'!$A$2:$B$1000,2,FALSE),0)</f>
        <v>0</v>
      </c>
      <c r="D1318" s="66">
        <f>_xlfn.IFNA(VLOOKUP(A1318,'TXFN0002 Strategy'!$A$2:$B$1000,2,FALSE),0)</f>
        <v>0</v>
      </c>
      <c r="E1318" s="66">
        <f>_xlfn.IFNA(VLOOKUP(A1318,'TripleEMA Strategy'!$A$2:$B$1000,2,FALSE),0)</f>
        <v>0</v>
      </c>
      <c r="F1318" s="66">
        <f>_xlfn.IFNA(VLOOKUP(A1318,'TXFN0001 Strategy'!$A$1:$B$1000,2,FALSE),0)</f>
        <v>0</v>
      </c>
      <c r="G1318" s="40">
        <f t="shared" si="40"/>
        <v>-2497.62</v>
      </c>
      <c r="H1318" s="50">
        <f>VLOOKUP($A1318,級距!$A:$K,9,FALSE)</f>
        <v>1</v>
      </c>
      <c r="I1318" s="50">
        <f>VLOOKUP($A1318,級距!$A:$K,10,FALSE)</f>
        <v>1</v>
      </c>
      <c r="J1318" s="50">
        <f>VLOOKUP($A1318,級距!$A:$K,11,FALSE)</f>
        <v>2</v>
      </c>
      <c r="K1318" s="50">
        <f t="shared" si="41"/>
        <v>2</v>
      </c>
    </row>
    <row r="1319" spans="1:11" x14ac:dyDescent="0.25">
      <c r="A1319" s="32" t="s">
        <v>1291</v>
      </c>
      <c r="B1319" s="66">
        <f>_xlfn.IFNA(VLOOKUP(A1319,'Trend Strategy'!$A$1:$B$1000,2,FALSE),0)</f>
        <v>11512.86</v>
      </c>
      <c r="C1319" s="66">
        <f>_xlfn.IFNA(VLOOKUP(A1319,'ADX Strategy'!$A$2:$B$1000,2,FALSE),0)</f>
        <v>-21368.52</v>
      </c>
      <c r="D1319" s="66">
        <f>_xlfn.IFNA(VLOOKUP(A1319,'TXFN0002 Strategy'!$A$2:$B$1000,2,FALSE),0)</f>
        <v>0</v>
      </c>
      <c r="E1319" s="66">
        <f>_xlfn.IFNA(VLOOKUP(A1319,'TripleEMA Strategy'!$A$2:$B$1000,2,FALSE),0)</f>
        <v>0</v>
      </c>
      <c r="F1319" s="66">
        <f>_xlfn.IFNA(VLOOKUP(A1319,'TXFN0001 Strategy'!$A$1:$B$1000,2,FALSE),0)</f>
        <v>-42089.919999999998</v>
      </c>
      <c r="G1319" s="40">
        <f t="shared" si="40"/>
        <v>-10389.116</v>
      </c>
      <c r="H1319" s="50">
        <f>VLOOKUP($A1319,級距!$A:$K,9,FALSE)</f>
        <v>2</v>
      </c>
      <c r="I1319" s="50">
        <f>VLOOKUP($A1319,級距!$A:$K,10,FALSE)</f>
        <v>8</v>
      </c>
      <c r="J1319" s="50">
        <f>VLOOKUP($A1319,級距!$A:$K,11,FALSE)</f>
        <v>3</v>
      </c>
      <c r="K1319" s="50">
        <f t="shared" si="41"/>
        <v>3</v>
      </c>
    </row>
    <row r="1320" spans="1:11" x14ac:dyDescent="0.25">
      <c r="A1320" s="32" t="s">
        <v>1292</v>
      </c>
      <c r="B1320" s="66">
        <f>_xlfn.IFNA(VLOOKUP(A1320,'Trend Strategy'!$A$1:$B$1000,2,FALSE),0)</f>
        <v>0</v>
      </c>
      <c r="C1320" s="66">
        <f>_xlfn.IFNA(VLOOKUP(A1320,'ADX Strategy'!$A$2:$B$1000,2,FALSE),0)</f>
        <v>-10569.38</v>
      </c>
      <c r="D1320" s="66">
        <f>_xlfn.IFNA(VLOOKUP(A1320,'TXFN0002 Strategy'!$A$2:$B$1000,2,FALSE),0)</f>
        <v>0</v>
      </c>
      <c r="E1320" s="66">
        <f>_xlfn.IFNA(VLOOKUP(A1320,'TripleEMA Strategy'!$A$2:$B$1000,2,FALSE),0)</f>
        <v>0</v>
      </c>
      <c r="F1320" s="66">
        <f>_xlfn.IFNA(VLOOKUP(A1320,'TXFN0001 Strategy'!$A$1:$B$1000,2,FALSE),0)</f>
        <v>0</v>
      </c>
      <c r="G1320" s="40">
        <f t="shared" si="40"/>
        <v>-2113.8759999999997</v>
      </c>
      <c r="H1320" s="50">
        <f>VLOOKUP($A1320,級距!$A:$K,9,FALSE)</f>
        <v>2</v>
      </c>
      <c r="I1320" s="50">
        <f>VLOOKUP($A1320,級距!$A:$K,10,FALSE)</f>
        <v>4</v>
      </c>
      <c r="J1320" s="50">
        <f>VLOOKUP($A1320,級距!$A:$K,11,FALSE)</f>
        <v>2</v>
      </c>
      <c r="K1320" s="50">
        <f t="shared" si="41"/>
        <v>2</v>
      </c>
    </row>
    <row r="1321" spans="1:11" x14ac:dyDescent="0.25">
      <c r="A1321" s="32" t="s">
        <v>1293</v>
      </c>
      <c r="B1321" s="66">
        <f>_xlfn.IFNA(VLOOKUP(A1321,'Trend Strategy'!$A$1:$B$1000,2,FALSE),0)</f>
        <v>-7689.44</v>
      </c>
      <c r="C1321" s="66">
        <f>_xlfn.IFNA(VLOOKUP(A1321,'ADX Strategy'!$A$2:$B$1000,2,FALSE),0)</f>
        <v>0</v>
      </c>
      <c r="D1321" s="66">
        <f>_xlfn.IFNA(VLOOKUP(A1321,'TXFN0002 Strategy'!$A$2:$B$1000,2,FALSE),0)</f>
        <v>0</v>
      </c>
      <c r="E1321" s="66">
        <f>_xlfn.IFNA(VLOOKUP(A1321,'TripleEMA Strategy'!$A$2:$B$1000,2,FALSE),0)</f>
        <v>0</v>
      </c>
      <c r="F1321" s="66">
        <f>_xlfn.IFNA(VLOOKUP(A1321,'TXFN0001 Strategy'!$A$1:$B$1000,2,FALSE),0)</f>
        <v>0</v>
      </c>
      <c r="G1321" s="40">
        <f t="shared" si="40"/>
        <v>-1537.8879999999999</v>
      </c>
      <c r="H1321" s="50">
        <f>VLOOKUP($A1321,級距!$A:$K,9,FALSE)</f>
        <v>2</v>
      </c>
      <c r="I1321" s="50">
        <f>VLOOKUP($A1321,級距!$A:$K,10,FALSE)</f>
        <v>1</v>
      </c>
      <c r="J1321" s="50">
        <f>VLOOKUP($A1321,級距!$A:$K,11,FALSE)</f>
        <v>2</v>
      </c>
      <c r="K1321" s="50">
        <f t="shared" si="41"/>
        <v>2</v>
      </c>
    </row>
    <row r="1322" spans="1:11" x14ac:dyDescent="0.25">
      <c r="A1322" s="32" t="s">
        <v>1294</v>
      </c>
      <c r="B1322" s="66">
        <f>_xlfn.IFNA(VLOOKUP(A1322,'Trend Strategy'!$A$1:$B$1000,2,FALSE),0)</f>
        <v>0</v>
      </c>
      <c r="C1322" s="66">
        <f>_xlfn.IFNA(VLOOKUP(A1322,'ADX Strategy'!$A$2:$B$1000,2,FALSE),0)</f>
        <v>8029.54</v>
      </c>
      <c r="D1322" s="66">
        <f>_xlfn.IFNA(VLOOKUP(A1322,'TXFN0002 Strategy'!$A$2:$B$1000,2,FALSE),0)</f>
        <v>0</v>
      </c>
      <c r="E1322" s="66">
        <f>_xlfn.IFNA(VLOOKUP(A1322,'TripleEMA Strategy'!$A$2:$B$1000,2,FALSE),0)</f>
        <v>0</v>
      </c>
      <c r="F1322" s="66">
        <f>_xlfn.IFNA(VLOOKUP(A1322,'TXFN0001 Strategy'!$A$1:$B$1000,2,FALSE),0)</f>
        <v>0</v>
      </c>
      <c r="G1322" s="40">
        <f t="shared" si="40"/>
        <v>1605.9079999999999</v>
      </c>
      <c r="H1322" s="50">
        <f>VLOOKUP($A1322,級距!$A:$K,9,FALSE)</f>
        <v>2</v>
      </c>
      <c r="I1322" s="50">
        <f>VLOOKUP($A1322,級距!$A:$K,10,FALSE)</f>
        <v>8</v>
      </c>
      <c r="J1322" s="50">
        <f>VLOOKUP($A1322,級距!$A:$K,11,FALSE)</f>
        <v>3</v>
      </c>
      <c r="K1322" s="50">
        <f t="shared" si="41"/>
        <v>3</v>
      </c>
    </row>
    <row r="1323" spans="1:11" x14ac:dyDescent="0.25">
      <c r="A1323" s="32" t="s">
        <v>1295</v>
      </c>
      <c r="B1323" s="66">
        <f>_xlfn.IFNA(VLOOKUP(A1323,'Trend Strategy'!$A$1:$B$1000,2,FALSE),0)</f>
        <v>0</v>
      </c>
      <c r="C1323" s="66">
        <f>_xlfn.IFNA(VLOOKUP(A1323,'ADX Strategy'!$A$2:$B$1000,2,FALSE),0)</f>
        <v>0</v>
      </c>
      <c r="D1323" s="66">
        <f>_xlfn.IFNA(VLOOKUP(A1323,'TXFN0002 Strategy'!$A$2:$B$1000,2,FALSE),0)</f>
        <v>0</v>
      </c>
      <c r="E1323" s="66">
        <f>_xlfn.IFNA(VLOOKUP(A1323,'TripleEMA Strategy'!$A$2:$B$1000,2,FALSE),0)</f>
        <v>0</v>
      </c>
      <c r="F1323" s="66">
        <f>_xlfn.IFNA(VLOOKUP(A1323,'TXFN0001 Strategy'!$A$1:$B$1000,2,FALSE),0)</f>
        <v>0</v>
      </c>
      <c r="G1323" s="40">
        <f t="shared" si="40"/>
        <v>0</v>
      </c>
      <c r="H1323" s="50">
        <f>VLOOKUP($A1323,級距!$A:$K,9,FALSE)</f>
        <v>1</v>
      </c>
      <c r="I1323" s="50">
        <f>VLOOKUP($A1323,級距!$A:$K,10,FALSE)</f>
        <v>2</v>
      </c>
      <c r="J1323" s="50">
        <f>VLOOKUP($A1323,級距!$A:$K,11,FALSE)</f>
        <v>2</v>
      </c>
      <c r="K1323" s="50">
        <f t="shared" si="41"/>
        <v>2</v>
      </c>
    </row>
    <row r="1324" spans="1:11" x14ac:dyDescent="0.25">
      <c r="A1324" s="32" t="s">
        <v>1296</v>
      </c>
      <c r="B1324" s="66">
        <f>_xlfn.IFNA(VLOOKUP(A1324,'Trend Strategy'!$A$1:$B$1000,2,FALSE),0)</f>
        <v>-14875.52</v>
      </c>
      <c r="C1324" s="66">
        <f>_xlfn.IFNA(VLOOKUP(A1324,'ADX Strategy'!$A$2:$B$1000,2,FALSE),0)</f>
        <v>241.85</v>
      </c>
      <c r="D1324" s="66">
        <f>_xlfn.IFNA(VLOOKUP(A1324,'TXFN0002 Strategy'!$A$2:$B$1000,2,FALSE),0)</f>
        <v>0</v>
      </c>
      <c r="E1324" s="66">
        <f>_xlfn.IFNA(VLOOKUP(A1324,'TripleEMA Strategy'!$A$2:$B$1000,2,FALSE),0)</f>
        <v>0</v>
      </c>
      <c r="F1324" s="66">
        <f>_xlfn.IFNA(VLOOKUP(A1324,'TXFN0001 Strategy'!$A$1:$B$1000,2,FALSE),0)</f>
        <v>0</v>
      </c>
      <c r="G1324" s="40">
        <f t="shared" si="40"/>
        <v>-2926.7339999999999</v>
      </c>
      <c r="H1324" s="50">
        <f>VLOOKUP($A1324,級距!$A:$K,9,FALSE)</f>
        <v>1</v>
      </c>
      <c r="I1324" s="50">
        <f>VLOOKUP($A1324,級距!$A:$K,10,FALSE)</f>
        <v>1</v>
      </c>
      <c r="J1324" s="50">
        <f>VLOOKUP($A1324,級距!$A:$K,11,FALSE)</f>
        <v>2</v>
      </c>
      <c r="K1324" s="50">
        <f t="shared" si="41"/>
        <v>2</v>
      </c>
    </row>
    <row r="1325" spans="1:11" x14ac:dyDescent="0.25">
      <c r="A1325" s="32" t="s">
        <v>1297</v>
      </c>
      <c r="B1325" s="66">
        <f>_xlfn.IFNA(VLOOKUP(A1325,'Trend Strategy'!$A$1:$B$1000,2,FALSE),0)</f>
        <v>-10870.43</v>
      </c>
      <c r="C1325" s="66">
        <f>_xlfn.IFNA(VLOOKUP(A1325,'ADX Strategy'!$A$2:$B$1000,2,FALSE),0)</f>
        <v>0</v>
      </c>
      <c r="D1325" s="66">
        <f>_xlfn.IFNA(VLOOKUP(A1325,'TXFN0002 Strategy'!$A$2:$B$1000,2,FALSE),0)</f>
        <v>0</v>
      </c>
      <c r="E1325" s="66">
        <f>_xlfn.IFNA(VLOOKUP(A1325,'TripleEMA Strategy'!$A$2:$B$1000,2,FALSE),0)</f>
        <v>0</v>
      </c>
      <c r="F1325" s="66">
        <f>_xlfn.IFNA(VLOOKUP(A1325,'TXFN0001 Strategy'!$A$1:$B$1000,2,FALSE),0)</f>
        <v>0</v>
      </c>
      <c r="G1325" s="40">
        <f t="shared" si="40"/>
        <v>-2174.0860000000002</v>
      </c>
      <c r="H1325" s="50">
        <f>VLOOKUP($A1325,級距!$A:$K,9,FALSE)</f>
        <v>2</v>
      </c>
      <c r="I1325" s="50">
        <f>VLOOKUP($A1325,級距!$A:$K,10,FALSE)</f>
        <v>8</v>
      </c>
      <c r="J1325" s="50">
        <f>VLOOKUP($A1325,級距!$A:$K,11,FALSE)</f>
        <v>3</v>
      </c>
      <c r="K1325" s="50">
        <f t="shared" si="41"/>
        <v>3</v>
      </c>
    </row>
    <row r="1326" spans="1:11" x14ac:dyDescent="0.25">
      <c r="A1326" s="32" t="s">
        <v>1298</v>
      </c>
      <c r="B1326" s="66">
        <f>_xlfn.IFNA(VLOOKUP(A1326,'Trend Strategy'!$A$1:$B$1000,2,FALSE),0)</f>
        <v>0</v>
      </c>
      <c r="C1326" s="66">
        <f>_xlfn.IFNA(VLOOKUP(A1326,'ADX Strategy'!$A$2:$B$1000,2,FALSE),0)</f>
        <v>0</v>
      </c>
      <c r="D1326" s="66">
        <f>_xlfn.IFNA(VLOOKUP(A1326,'TXFN0002 Strategy'!$A$2:$B$1000,2,FALSE),0)</f>
        <v>0</v>
      </c>
      <c r="E1326" s="66">
        <f>_xlfn.IFNA(VLOOKUP(A1326,'TripleEMA Strategy'!$A$2:$B$1000,2,FALSE),0)</f>
        <v>0</v>
      </c>
      <c r="F1326" s="66">
        <f>_xlfn.IFNA(VLOOKUP(A1326,'TXFN0001 Strategy'!$A$1:$B$1000,2,FALSE),0)</f>
        <v>0</v>
      </c>
      <c r="G1326" s="40">
        <f t="shared" si="40"/>
        <v>0</v>
      </c>
      <c r="H1326" s="50">
        <f>VLOOKUP($A1326,級距!$A:$K,9,FALSE)</f>
        <v>3</v>
      </c>
      <c r="I1326" s="50">
        <f>VLOOKUP($A1326,級距!$A:$K,10,FALSE)</f>
        <v>6</v>
      </c>
      <c r="J1326" s="50">
        <f>VLOOKUP($A1326,級距!$A:$K,11,FALSE)</f>
        <v>2</v>
      </c>
      <c r="K1326" s="50">
        <f t="shared" si="41"/>
        <v>2</v>
      </c>
    </row>
    <row r="1327" spans="1:11" x14ac:dyDescent="0.25">
      <c r="A1327" s="32" t="s">
        <v>1299</v>
      </c>
      <c r="B1327" s="66">
        <f>_xlfn.IFNA(VLOOKUP(A1327,'Trend Strategy'!$A$1:$B$1000,2,FALSE),0)</f>
        <v>-16142.5</v>
      </c>
      <c r="C1327" s="66">
        <f>_xlfn.IFNA(VLOOKUP(A1327,'ADX Strategy'!$A$2:$B$1000,2,FALSE),0)</f>
        <v>-6953.69</v>
      </c>
      <c r="D1327" s="66">
        <f>_xlfn.IFNA(VLOOKUP(A1327,'TXFN0002 Strategy'!$A$2:$B$1000,2,FALSE),0)</f>
        <v>0</v>
      </c>
      <c r="E1327" s="66">
        <f>_xlfn.IFNA(VLOOKUP(A1327,'TripleEMA Strategy'!$A$2:$B$1000,2,FALSE),0)</f>
        <v>0</v>
      </c>
      <c r="F1327" s="66">
        <f>_xlfn.IFNA(VLOOKUP(A1327,'TXFN0001 Strategy'!$A$1:$B$1000,2,FALSE),0)</f>
        <v>0</v>
      </c>
      <c r="G1327" s="40">
        <f t="shared" si="40"/>
        <v>-4619.2379999999994</v>
      </c>
      <c r="H1327" s="50">
        <f>VLOOKUP($A1327,級距!$A:$K,9,FALSE)</f>
        <v>1</v>
      </c>
      <c r="I1327" s="50">
        <f>VLOOKUP($A1327,級距!$A:$K,10,FALSE)</f>
        <v>1</v>
      </c>
      <c r="J1327" s="50">
        <f>VLOOKUP($A1327,級距!$A:$K,11,FALSE)</f>
        <v>2</v>
      </c>
      <c r="K1327" s="50">
        <f t="shared" si="41"/>
        <v>2</v>
      </c>
    </row>
    <row r="1328" spans="1:11" x14ac:dyDescent="0.25">
      <c r="A1328" s="32" t="s">
        <v>1300</v>
      </c>
      <c r="B1328" s="66">
        <f>_xlfn.IFNA(VLOOKUP(A1328,'Trend Strategy'!$A$1:$B$1000,2,FALSE),0)</f>
        <v>0</v>
      </c>
      <c r="C1328" s="66">
        <f>_xlfn.IFNA(VLOOKUP(A1328,'ADX Strategy'!$A$2:$B$1000,2,FALSE),0)</f>
        <v>0</v>
      </c>
      <c r="D1328" s="66">
        <f>_xlfn.IFNA(VLOOKUP(A1328,'TXFN0002 Strategy'!$A$2:$B$1000,2,FALSE),0)</f>
        <v>0</v>
      </c>
      <c r="E1328" s="66">
        <f>_xlfn.IFNA(VLOOKUP(A1328,'TripleEMA Strategy'!$A$2:$B$1000,2,FALSE),0)</f>
        <v>0</v>
      </c>
      <c r="F1328" s="66">
        <f>_xlfn.IFNA(VLOOKUP(A1328,'TXFN0001 Strategy'!$A$1:$B$1000,2,FALSE),0)</f>
        <v>0</v>
      </c>
      <c r="G1328" s="40">
        <f t="shared" si="40"/>
        <v>0</v>
      </c>
      <c r="H1328" s="50">
        <f>VLOOKUP($A1328,級距!$A:$K,9,FALSE)</f>
        <v>1</v>
      </c>
      <c r="I1328" s="50">
        <f>VLOOKUP($A1328,級距!$A:$K,10,FALSE)</f>
        <v>1</v>
      </c>
      <c r="J1328" s="50">
        <f>VLOOKUP($A1328,級距!$A:$K,11,FALSE)</f>
        <v>2</v>
      </c>
      <c r="K1328" s="50">
        <f t="shared" si="41"/>
        <v>2</v>
      </c>
    </row>
    <row r="1329" spans="1:11" x14ac:dyDescent="0.25">
      <c r="A1329" s="32" t="s">
        <v>1301</v>
      </c>
      <c r="B1329" s="66">
        <f>_xlfn.IFNA(VLOOKUP(A1329,'Trend Strategy'!$A$1:$B$1000,2,FALSE),0)</f>
        <v>0</v>
      </c>
      <c r="C1329" s="66">
        <f>_xlfn.IFNA(VLOOKUP(A1329,'ADX Strategy'!$A$2:$B$1000,2,FALSE),0)</f>
        <v>53793.31</v>
      </c>
      <c r="D1329" s="66">
        <f>_xlfn.IFNA(VLOOKUP(A1329,'TXFN0002 Strategy'!$A$2:$B$1000,2,FALSE),0)</f>
        <v>0</v>
      </c>
      <c r="E1329" s="66">
        <f>_xlfn.IFNA(VLOOKUP(A1329,'TripleEMA Strategy'!$A$2:$B$1000,2,FALSE),0)</f>
        <v>0</v>
      </c>
      <c r="F1329" s="66">
        <f>_xlfn.IFNA(VLOOKUP(A1329,'TXFN0001 Strategy'!$A$1:$B$1000,2,FALSE),0)</f>
        <v>0</v>
      </c>
      <c r="G1329" s="40">
        <f t="shared" si="40"/>
        <v>10758.662</v>
      </c>
      <c r="H1329" s="50">
        <f>VLOOKUP($A1329,級距!$A:$K,9,FALSE)</f>
        <v>4</v>
      </c>
      <c r="I1329" s="50">
        <f>VLOOKUP($A1329,級距!$A:$K,10,FALSE)</f>
        <v>8</v>
      </c>
      <c r="J1329" s="50">
        <f>VLOOKUP($A1329,級距!$A:$K,11,FALSE)</f>
        <v>3</v>
      </c>
      <c r="K1329" s="50">
        <f t="shared" si="41"/>
        <v>3</v>
      </c>
    </row>
    <row r="1330" spans="1:11" x14ac:dyDescent="0.25">
      <c r="A1330" s="32" t="s">
        <v>1302</v>
      </c>
      <c r="B1330" s="66">
        <f>_xlfn.IFNA(VLOOKUP(A1330,'Trend Strategy'!$A$1:$B$1000,2,FALSE),0)</f>
        <v>0</v>
      </c>
      <c r="C1330" s="66">
        <f>_xlfn.IFNA(VLOOKUP(A1330,'ADX Strategy'!$A$2:$B$1000,2,FALSE),0)</f>
        <v>0</v>
      </c>
      <c r="D1330" s="66">
        <f>_xlfn.IFNA(VLOOKUP(A1330,'TXFN0002 Strategy'!$A$2:$B$1000,2,FALSE),0)</f>
        <v>0</v>
      </c>
      <c r="E1330" s="66">
        <f>_xlfn.IFNA(VLOOKUP(A1330,'TripleEMA Strategy'!$A$2:$B$1000,2,FALSE),0)</f>
        <v>0</v>
      </c>
      <c r="F1330" s="66">
        <f>_xlfn.IFNA(VLOOKUP(A1330,'TXFN0001 Strategy'!$A$1:$B$1000,2,FALSE),0)</f>
        <v>0</v>
      </c>
      <c r="G1330" s="40">
        <f t="shared" si="40"/>
        <v>0</v>
      </c>
      <c r="H1330" s="50">
        <f>VLOOKUP($A1330,級距!$A:$K,9,FALSE)</f>
        <v>1</v>
      </c>
      <c r="I1330" s="50">
        <f>VLOOKUP($A1330,級距!$A:$K,10,FALSE)</f>
        <v>6</v>
      </c>
      <c r="J1330" s="50">
        <f>VLOOKUP($A1330,級距!$A:$K,11,FALSE)</f>
        <v>2</v>
      </c>
      <c r="K1330" s="50">
        <f t="shared" si="41"/>
        <v>2</v>
      </c>
    </row>
    <row r="1331" spans="1:11" x14ac:dyDescent="0.25">
      <c r="A1331" s="32" t="s">
        <v>1303</v>
      </c>
      <c r="B1331" s="66">
        <f>_xlfn.IFNA(VLOOKUP(A1331,'Trend Strategy'!$A$1:$B$1000,2,FALSE),0)</f>
        <v>0</v>
      </c>
      <c r="C1331" s="66">
        <f>_xlfn.IFNA(VLOOKUP(A1331,'ADX Strategy'!$A$2:$B$1000,2,FALSE),0)</f>
        <v>3280.51</v>
      </c>
      <c r="D1331" s="66">
        <f>_xlfn.IFNA(VLOOKUP(A1331,'TXFN0002 Strategy'!$A$2:$B$1000,2,FALSE),0)</f>
        <v>0</v>
      </c>
      <c r="E1331" s="66">
        <f>_xlfn.IFNA(VLOOKUP(A1331,'TripleEMA Strategy'!$A$2:$B$1000,2,FALSE),0)</f>
        <v>0</v>
      </c>
      <c r="F1331" s="66">
        <f>_xlfn.IFNA(VLOOKUP(A1331,'TXFN0001 Strategy'!$A$1:$B$1000,2,FALSE),0)</f>
        <v>-10893.4</v>
      </c>
      <c r="G1331" s="40">
        <f t="shared" si="40"/>
        <v>-1522.578</v>
      </c>
      <c r="H1331" s="50">
        <f>VLOOKUP($A1331,級距!$A:$K,9,FALSE)</f>
        <v>1</v>
      </c>
      <c r="I1331" s="50">
        <f>VLOOKUP($A1331,級距!$A:$K,10,FALSE)</f>
        <v>4</v>
      </c>
      <c r="J1331" s="50">
        <f>VLOOKUP($A1331,級距!$A:$K,11,FALSE)</f>
        <v>2</v>
      </c>
      <c r="K1331" s="50">
        <f t="shared" si="41"/>
        <v>2</v>
      </c>
    </row>
    <row r="1332" spans="1:11" x14ac:dyDescent="0.25">
      <c r="A1332" s="32" t="s">
        <v>1304</v>
      </c>
      <c r="B1332" s="66">
        <f>_xlfn.IFNA(VLOOKUP(A1332,'Trend Strategy'!$A$1:$B$1000,2,FALSE),0)</f>
        <v>22766.62</v>
      </c>
      <c r="C1332" s="66">
        <f>_xlfn.IFNA(VLOOKUP(A1332,'ADX Strategy'!$A$2:$B$1000,2,FALSE),0)</f>
        <v>0</v>
      </c>
      <c r="D1332" s="66">
        <f>_xlfn.IFNA(VLOOKUP(A1332,'TXFN0002 Strategy'!$A$2:$B$1000,2,FALSE),0)</f>
        <v>0</v>
      </c>
      <c r="E1332" s="66">
        <f>_xlfn.IFNA(VLOOKUP(A1332,'TripleEMA Strategy'!$A$2:$B$1000,2,FALSE),0)</f>
        <v>0</v>
      </c>
      <c r="F1332" s="66">
        <f>_xlfn.IFNA(VLOOKUP(A1332,'TXFN0001 Strategy'!$A$1:$B$1000,2,FALSE),0)</f>
        <v>0</v>
      </c>
      <c r="G1332" s="40">
        <f t="shared" si="40"/>
        <v>4553.3239999999996</v>
      </c>
      <c r="H1332" s="50">
        <f>VLOOKUP($A1332,級距!$A:$K,9,FALSE)</f>
        <v>2</v>
      </c>
      <c r="I1332" s="50">
        <f>VLOOKUP($A1332,級距!$A:$K,10,FALSE)</f>
        <v>2</v>
      </c>
      <c r="J1332" s="50">
        <f>VLOOKUP($A1332,級距!$A:$K,11,FALSE)</f>
        <v>2</v>
      </c>
      <c r="K1332" s="50">
        <f t="shared" si="41"/>
        <v>2</v>
      </c>
    </row>
    <row r="1333" spans="1:11" x14ac:dyDescent="0.25">
      <c r="A1333" s="32" t="s">
        <v>1305</v>
      </c>
      <c r="B1333" s="66">
        <f>_xlfn.IFNA(VLOOKUP(A1333,'Trend Strategy'!$A$1:$B$1000,2,FALSE),0)</f>
        <v>-16414.849999999999</v>
      </c>
      <c r="C1333" s="66">
        <f>_xlfn.IFNA(VLOOKUP(A1333,'ADX Strategy'!$A$2:$B$1000,2,FALSE),0)</f>
        <v>-82250.38</v>
      </c>
      <c r="D1333" s="66">
        <f>_xlfn.IFNA(VLOOKUP(A1333,'TXFN0002 Strategy'!$A$2:$B$1000,2,FALSE),0)</f>
        <v>0</v>
      </c>
      <c r="E1333" s="66">
        <f>_xlfn.IFNA(VLOOKUP(A1333,'TripleEMA Strategy'!$A$2:$B$1000,2,FALSE),0)</f>
        <v>0</v>
      </c>
      <c r="F1333" s="66">
        <f>_xlfn.IFNA(VLOOKUP(A1333,'TXFN0001 Strategy'!$A$1:$B$1000,2,FALSE),0)</f>
        <v>0</v>
      </c>
      <c r="G1333" s="40">
        <f t="shared" si="40"/>
        <v>-19733.046000000002</v>
      </c>
      <c r="H1333" s="50">
        <f>VLOOKUP($A1333,級距!$A:$K,9,FALSE)</f>
        <v>5</v>
      </c>
      <c r="I1333" s="50">
        <f>VLOOKUP($A1333,級距!$A:$K,10,FALSE)</f>
        <v>9</v>
      </c>
      <c r="J1333" s="50">
        <f>VLOOKUP($A1333,級距!$A:$K,11,FALSE)</f>
        <v>3</v>
      </c>
      <c r="K1333" s="50">
        <f t="shared" si="41"/>
        <v>3</v>
      </c>
    </row>
    <row r="1334" spans="1:11" x14ac:dyDescent="0.25">
      <c r="A1334" s="32" t="s">
        <v>1306</v>
      </c>
      <c r="B1334" s="66">
        <f>_xlfn.IFNA(VLOOKUP(A1334,'Trend Strategy'!$A$1:$B$1000,2,FALSE),0)</f>
        <v>406.37</v>
      </c>
      <c r="C1334" s="66">
        <f>_xlfn.IFNA(VLOOKUP(A1334,'ADX Strategy'!$A$2:$B$1000,2,FALSE),0)</f>
        <v>0</v>
      </c>
      <c r="D1334" s="66">
        <f>_xlfn.IFNA(VLOOKUP(A1334,'TXFN0002 Strategy'!$A$2:$B$1000,2,FALSE),0)</f>
        <v>0</v>
      </c>
      <c r="E1334" s="66">
        <f>_xlfn.IFNA(VLOOKUP(A1334,'TripleEMA Strategy'!$A$2:$B$1000,2,FALSE),0)</f>
        <v>0</v>
      </c>
      <c r="F1334" s="66">
        <f>_xlfn.IFNA(VLOOKUP(A1334,'TXFN0001 Strategy'!$A$1:$B$1000,2,FALSE),0)</f>
        <v>0</v>
      </c>
      <c r="G1334" s="40">
        <f t="shared" si="40"/>
        <v>81.274000000000001</v>
      </c>
      <c r="H1334" s="50">
        <f>VLOOKUP($A1334,級距!$A:$K,9,FALSE)</f>
        <v>4</v>
      </c>
      <c r="I1334" s="50">
        <f>VLOOKUP($A1334,級距!$A:$K,10,FALSE)</f>
        <v>3</v>
      </c>
      <c r="J1334" s="50">
        <f>VLOOKUP($A1334,級距!$A:$K,11,FALSE)</f>
        <v>2</v>
      </c>
      <c r="K1334" s="50">
        <f t="shared" si="41"/>
        <v>2</v>
      </c>
    </row>
    <row r="1335" spans="1:11" x14ac:dyDescent="0.25">
      <c r="A1335" s="32" t="s">
        <v>1307</v>
      </c>
      <c r="B1335" s="66">
        <f>_xlfn.IFNA(VLOOKUP(A1335,'Trend Strategy'!$A$1:$B$1000,2,FALSE),0)</f>
        <v>7606.66</v>
      </c>
      <c r="C1335" s="66">
        <f>_xlfn.IFNA(VLOOKUP(A1335,'ADX Strategy'!$A$2:$B$1000,2,FALSE),0)</f>
        <v>0</v>
      </c>
      <c r="D1335" s="66">
        <f>_xlfn.IFNA(VLOOKUP(A1335,'TXFN0002 Strategy'!$A$2:$B$1000,2,FALSE),0)</f>
        <v>0</v>
      </c>
      <c r="E1335" s="66">
        <f>_xlfn.IFNA(VLOOKUP(A1335,'TripleEMA Strategy'!$A$2:$B$1000,2,FALSE),0)</f>
        <v>0</v>
      </c>
      <c r="F1335" s="66">
        <f>_xlfn.IFNA(VLOOKUP(A1335,'TXFN0001 Strategy'!$A$1:$B$1000,2,FALSE),0)</f>
        <v>-10646.18</v>
      </c>
      <c r="G1335" s="40">
        <f t="shared" si="40"/>
        <v>-607.90400000000011</v>
      </c>
      <c r="H1335" s="50">
        <f>VLOOKUP($A1335,級距!$A:$K,9,FALSE)</f>
        <v>3</v>
      </c>
      <c r="I1335" s="50">
        <f>VLOOKUP($A1335,級距!$A:$K,10,FALSE)</f>
        <v>2</v>
      </c>
      <c r="J1335" s="50">
        <f>VLOOKUP($A1335,級距!$A:$K,11,FALSE)</f>
        <v>2</v>
      </c>
      <c r="K1335" s="50">
        <f t="shared" si="41"/>
        <v>2</v>
      </c>
    </row>
    <row r="1336" spans="1:11" x14ac:dyDescent="0.25">
      <c r="A1336" s="32" t="s">
        <v>1308</v>
      </c>
      <c r="B1336" s="66">
        <f>_xlfn.IFNA(VLOOKUP(A1336,'Trend Strategy'!$A$1:$B$1000,2,FALSE),0)</f>
        <v>-15589.79</v>
      </c>
      <c r="C1336" s="66">
        <f>_xlfn.IFNA(VLOOKUP(A1336,'ADX Strategy'!$A$2:$B$1000,2,FALSE),0)</f>
        <v>0</v>
      </c>
      <c r="D1336" s="66">
        <f>_xlfn.IFNA(VLOOKUP(A1336,'TXFN0002 Strategy'!$A$2:$B$1000,2,FALSE),0)</f>
        <v>0</v>
      </c>
      <c r="E1336" s="66">
        <f>_xlfn.IFNA(VLOOKUP(A1336,'TripleEMA Strategy'!$A$2:$B$1000,2,FALSE),0)</f>
        <v>0</v>
      </c>
      <c r="F1336" s="66">
        <f>_xlfn.IFNA(VLOOKUP(A1336,'TXFN0001 Strategy'!$A$1:$B$1000,2,FALSE),0)</f>
        <v>0</v>
      </c>
      <c r="G1336" s="40">
        <f t="shared" si="40"/>
        <v>-3117.9580000000001</v>
      </c>
      <c r="H1336" s="50">
        <f>VLOOKUP($A1336,級距!$A:$K,9,FALSE)</f>
        <v>1</v>
      </c>
      <c r="I1336" s="50">
        <f>VLOOKUP($A1336,級距!$A:$K,10,FALSE)</f>
        <v>9</v>
      </c>
      <c r="J1336" s="50">
        <f>VLOOKUP($A1336,級距!$A:$K,11,FALSE)</f>
        <v>3</v>
      </c>
      <c r="K1336" s="50">
        <f t="shared" si="41"/>
        <v>3</v>
      </c>
    </row>
    <row r="1337" spans="1:11" x14ac:dyDescent="0.25">
      <c r="A1337" s="32" t="s">
        <v>1309</v>
      </c>
      <c r="B1337" s="66">
        <f>_xlfn.IFNA(VLOOKUP(A1337,'Trend Strategy'!$A$1:$B$1000,2,FALSE),0)</f>
        <v>66795.89</v>
      </c>
      <c r="C1337" s="66">
        <f>_xlfn.IFNA(VLOOKUP(A1337,'ADX Strategy'!$A$2:$B$1000,2,FALSE),0)</f>
        <v>0</v>
      </c>
      <c r="D1337" s="66">
        <f>_xlfn.IFNA(VLOOKUP(A1337,'TXFN0002 Strategy'!$A$2:$B$1000,2,FALSE),0)</f>
        <v>0</v>
      </c>
      <c r="E1337" s="66">
        <f>_xlfn.IFNA(VLOOKUP(A1337,'TripleEMA Strategy'!$A$2:$B$1000,2,FALSE),0)</f>
        <v>0</v>
      </c>
      <c r="F1337" s="66">
        <f>_xlfn.IFNA(VLOOKUP(A1337,'TXFN0001 Strategy'!$A$1:$B$1000,2,FALSE),0)</f>
        <v>0</v>
      </c>
      <c r="G1337" s="40">
        <f t="shared" si="40"/>
        <v>13359.178</v>
      </c>
      <c r="H1337" s="50">
        <f>VLOOKUP($A1337,級距!$A:$K,9,FALSE)</f>
        <v>9</v>
      </c>
      <c r="I1337" s="50">
        <f>VLOOKUP($A1337,級距!$A:$K,10,FALSE)</f>
        <v>9</v>
      </c>
      <c r="J1337" s="50">
        <f>VLOOKUP($A1337,級距!$A:$K,11,FALSE)</f>
        <v>4</v>
      </c>
      <c r="K1337" s="50">
        <f t="shared" si="41"/>
        <v>4</v>
      </c>
    </row>
    <row r="1338" spans="1:11" x14ac:dyDescent="0.25">
      <c r="A1338" s="32" t="s">
        <v>1310</v>
      </c>
      <c r="B1338" s="66">
        <f>_xlfn.IFNA(VLOOKUP(A1338,'Trend Strategy'!$A$1:$B$1000,2,FALSE),0)</f>
        <v>6791.78</v>
      </c>
      <c r="C1338" s="66">
        <f>_xlfn.IFNA(VLOOKUP(A1338,'ADX Strategy'!$A$2:$B$1000,2,FALSE),0)</f>
        <v>0</v>
      </c>
      <c r="D1338" s="66">
        <f>_xlfn.IFNA(VLOOKUP(A1338,'TXFN0002 Strategy'!$A$2:$B$1000,2,FALSE),0)</f>
        <v>0</v>
      </c>
      <c r="E1338" s="66">
        <f>_xlfn.IFNA(VLOOKUP(A1338,'TripleEMA Strategy'!$A$2:$B$1000,2,FALSE),0)</f>
        <v>0</v>
      </c>
      <c r="F1338" s="66">
        <f>_xlfn.IFNA(VLOOKUP(A1338,'TXFN0001 Strategy'!$A$1:$B$1000,2,FALSE),0)</f>
        <v>0</v>
      </c>
      <c r="G1338" s="40">
        <f t="shared" si="40"/>
        <v>1358.356</v>
      </c>
      <c r="H1338" s="50">
        <f>VLOOKUP($A1338,級距!$A:$K,9,FALSE)</f>
        <v>2</v>
      </c>
      <c r="I1338" s="50">
        <f>VLOOKUP($A1338,級距!$A:$K,10,FALSE)</f>
        <v>3</v>
      </c>
      <c r="J1338" s="50">
        <f>VLOOKUP($A1338,級距!$A:$K,11,FALSE)</f>
        <v>2</v>
      </c>
      <c r="K1338" s="50">
        <f t="shared" si="41"/>
        <v>2</v>
      </c>
    </row>
    <row r="1339" spans="1:11" x14ac:dyDescent="0.25">
      <c r="A1339" s="32" t="s">
        <v>1311</v>
      </c>
      <c r="B1339" s="66">
        <f>_xlfn.IFNA(VLOOKUP(A1339,'Trend Strategy'!$A$1:$B$1000,2,FALSE),0)</f>
        <v>0</v>
      </c>
      <c r="C1339" s="66">
        <f>_xlfn.IFNA(VLOOKUP(A1339,'ADX Strategy'!$A$2:$B$1000,2,FALSE),0)</f>
        <v>-9915.17</v>
      </c>
      <c r="D1339" s="66">
        <f>_xlfn.IFNA(VLOOKUP(A1339,'TXFN0002 Strategy'!$A$2:$B$1000,2,FALSE),0)</f>
        <v>0</v>
      </c>
      <c r="E1339" s="66">
        <f>_xlfn.IFNA(VLOOKUP(A1339,'TripleEMA Strategy'!$A$2:$B$1000,2,FALSE),0)</f>
        <v>0</v>
      </c>
      <c r="F1339" s="66">
        <f>_xlfn.IFNA(VLOOKUP(A1339,'TXFN0001 Strategy'!$A$1:$B$1000,2,FALSE),0)</f>
        <v>-2209.7800000000002</v>
      </c>
      <c r="G1339" s="40">
        <f t="shared" si="40"/>
        <v>-2424.9900000000002</v>
      </c>
      <c r="H1339" s="50">
        <f>VLOOKUP($A1339,級距!$A:$K,9,FALSE)</f>
        <v>10</v>
      </c>
      <c r="I1339" s="50">
        <f>VLOOKUP($A1339,級距!$A:$K,10,FALSE)</f>
        <v>2</v>
      </c>
      <c r="J1339" s="50">
        <f>VLOOKUP($A1339,級距!$A:$K,11,FALSE)</f>
        <v>1</v>
      </c>
      <c r="K1339" s="50">
        <f t="shared" si="41"/>
        <v>1</v>
      </c>
    </row>
    <row r="1340" spans="1:11" x14ac:dyDescent="0.25">
      <c r="A1340" s="32" t="s">
        <v>1312</v>
      </c>
      <c r="B1340" s="66">
        <f>_xlfn.IFNA(VLOOKUP(A1340,'Trend Strategy'!$A$1:$B$1000,2,FALSE),0)</f>
        <v>-6816.96</v>
      </c>
      <c r="C1340" s="66">
        <f>_xlfn.IFNA(VLOOKUP(A1340,'ADX Strategy'!$A$2:$B$1000,2,FALSE),0)</f>
        <v>-15913.73</v>
      </c>
      <c r="D1340" s="66">
        <f>_xlfn.IFNA(VLOOKUP(A1340,'TXFN0002 Strategy'!$A$2:$B$1000,2,FALSE),0)</f>
        <v>0</v>
      </c>
      <c r="E1340" s="66">
        <f>_xlfn.IFNA(VLOOKUP(A1340,'TripleEMA Strategy'!$A$2:$B$1000,2,FALSE),0)</f>
        <v>0</v>
      </c>
      <c r="F1340" s="66">
        <f>_xlfn.IFNA(VLOOKUP(A1340,'TXFN0001 Strategy'!$A$1:$B$1000,2,FALSE),0)</f>
        <v>0</v>
      </c>
      <c r="G1340" s="40">
        <f t="shared" si="40"/>
        <v>-4546.1379999999999</v>
      </c>
      <c r="H1340" s="50">
        <f>VLOOKUP($A1340,級距!$A:$K,9,FALSE)</f>
        <v>1</v>
      </c>
      <c r="I1340" s="50">
        <f>VLOOKUP($A1340,級距!$A:$K,10,FALSE)</f>
        <v>6</v>
      </c>
      <c r="J1340" s="50">
        <f>VLOOKUP($A1340,級距!$A:$K,11,FALSE)</f>
        <v>2</v>
      </c>
      <c r="K1340" s="50">
        <f t="shared" si="41"/>
        <v>2</v>
      </c>
    </row>
    <row r="1341" spans="1:11" x14ac:dyDescent="0.25">
      <c r="A1341" s="32" t="s">
        <v>1313</v>
      </c>
      <c r="B1341" s="66">
        <f>_xlfn.IFNA(VLOOKUP(A1341,'Trend Strategy'!$A$1:$B$1000,2,FALSE),0)</f>
        <v>-8414.08</v>
      </c>
      <c r="C1341" s="66">
        <f>_xlfn.IFNA(VLOOKUP(A1341,'ADX Strategy'!$A$2:$B$1000,2,FALSE),0)</f>
        <v>0</v>
      </c>
      <c r="D1341" s="66">
        <f>_xlfn.IFNA(VLOOKUP(A1341,'TXFN0002 Strategy'!$A$2:$B$1000,2,FALSE),0)</f>
        <v>0</v>
      </c>
      <c r="E1341" s="66">
        <f>_xlfn.IFNA(VLOOKUP(A1341,'TripleEMA Strategy'!$A$2:$B$1000,2,FALSE),0)</f>
        <v>0</v>
      </c>
      <c r="F1341" s="66">
        <f>_xlfn.IFNA(VLOOKUP(A1341,'TXFN0001 Strategy'!$A$1:$B$1000,2,FALSE),0)</f>
        <v>-21262.28</v>
      </c>
      <c r="G1341" s="40">
        <f t="shared" si="40"/>
        <v>-5935.2719999999999</v>
      </c>
      <c r="H1341" s="50">
        <f>VLOOKUP($A1341,級距!$A:$K,9,FALSE)</f>
        <v>2</v>
      </c>
      <c r="I1341" s="50">
        <f>VLOOKUP($A1341,級距!$A:$K,10,FALSE)</f>
        <v>1</v>
      </c>
      <c r="J1341" s="50">
        <f>VLOOKUP($A1341,級距!$A:$K,11,FALSE)</f>
        <v>2</v>
      </c>
      <c r="K1341" s="50">
        <f t="shared" si="41"/>
        <v>2</v>
      </c>
    </row>
    <row r="1342" spans="1:11" x14ac:dyDescent="0.25">
      <c r="A1342" s="32" t="s">
        <v>1314</v>
      </c>
      <c r="B1342" s="66">
        <f>_xlfn.IFNA(VLOOKUP(A1342,'Trend Strategy'!$A$1:$B$1000,2,FALSE),0)</f>
        <v>-10798.82</v>
      </c>
      <c r="C1342" s="66">
        <f>_xlfn.IFNA(VLOOKUP(A1342,'ADX Strategy'!$A$2:$B$1000,2,FALSE),0)</f>
        <v>1499.16</v>
      </c>
      <c r="D1342" s="66">
        <f>_xlfn.IFNA(VLOOKUP(A1342,'TXFN0002 Strategy'!$A$2:$B$1000,2,FALSE),0)</f>
        <v>0</v>
      </c>
      <c r="E1342" s="66">
        <f>_xlfn.IFNA(VLOOKUP(A1342,'TripleEMA Strategy'!$A$2:$B$1000,2,FALSE),0)</f>
        <v>0</v>
      </c>
      <c r="F1342" s="66">
        <f>_xlfn.IFNA(VLOOKUP(A1342,'TXFN0001 Strategy'!$A$1:$B$1000,2,FALSE),0)</f>
        <v>0</v>
      </c>
      <c r="G1342" s="40">
        <f t="shared" si="40"/>
        <v>-1859.932</v>
      </c>
      <c r="H1342" s="50">
        <f>VLOOKUP($A1342,級距!$A:$K,9,FALSE)</f>
        <v>2</v>
      </c>
      <c r="I1342" s="50">
        <f>VLOOKUP($A1342,級距!$A:$K,10,FALSE)</f>
        <v>3</v>
      </c>
      <c r="J1342" s="50">
        <f>VLOOKUP($A1342,級距!$A:$K,11,FALSE)</f>
        <v>2</v>
      </c>
      <c r="K1342" s="50">
        <f t="shared" si="41"/>
        <v>2</v>
      </c>
    </row>
    <row r="1343" spans="1:11" x14ac:dyDescent="0.25">
      <c r="A1343" s="32" t="s">
        <v>1315</v>
      </c>
      <c r="B1343" s="66">
        <f>_xlfn.IFNA(VLOOKUP(A1343,'Trend Strategy'!$A$1:$B$1000,2,FALSE),0)</f>
        <v>0</v>
      </c>
      <c r="C1343" s="66">
        <f>_xlfn.IFNA(VLOOKUP(A1343,'ADX Strategy'!$A$2:$B$1000,2,FALSE),0)</f>
        <v>0</v>
      </c>
      <c r="D1343" s="66">
        <f>_xlfn.IFNA(VLOOKUP(A1343,'TXFN0002 Strategy'!$A$2:$B$1000,2,FALSE),0)</f>
        <v>0</v>
      </c>
      <c r="E1343" s="66">
        <f>_xlfn.IFNA(VLOOKUP(A1343,'TripleEMA Strategy'!$A$2:$B$1000,2,FALSE),0)</f>
        <v>0</v>
      </c>
      <c r="F1343" s="66">
        <f>_xlfn.IFNA(VLOOKUP(A1343,'TXFN0001 Strategy'!$A$1:$B$1000,2,FALSE),0)</f>
        <v>-58163.71</v>
      </c>
      <c r="G1343" s="40">
        <f t="shared" si="40"/>
        <v>-11632.742</v>
      </c>
      <c r="H1343" s="50">
        <f>VLOOKUP($A1343,級距!$A:$K,9,FALSE)</f>
        <v>8</v>
      </c>
      <c r="I1343" s="50">
        <f>VLOOKUP($A1343,級距!$A:$K,10,FALSE)</f>
        <v>3</v>
      </c>
      <c r="J1343" s="50">
        <f>VLOOKUP($A1343,級距!$A:$K,11,FALSE)</f>
        <v>1</v>
      </c>
      <c r="K1343" s="50">
        <f t="shared" si="41"/>
        <v>1</v>
      </c>
    </row>
    <row r="1344" spans="1:11" x14ac:dyDescent="0.25">
      <c r="A1344" s="32" t="s">
        <v>1316</v>
      </c>
      <c r="B1344" s="66">
        <f>_xlfn.IFNA(VLOOKUP(A1344,'Trend Strategy'!$A$1:$B$1000,2,FALSE),0)</f>
        <v>44017.55</v>
      </c>
      <c r="C1344" s="66">
        <f>_xlfn.IFNA(VLOOKUP(A1344,'ADX Strategy'!$A$2:$B$1000,2,FALSE),0)</f>
        <v>101434.32</v>
      </c>
      <c r="D1344" s="66">
        <f>_xlfn.IFNA(VLOOKUP(A1344,'TXFN0002 Strategy'!$A$2:$B$1000,2,FALSE),0)</f>
        <v>0</v>
      </c>
      <c r="E1344" s="66">
        <f>_xlfn.IFNA(VLOOKUP(A1344,'TripleEMA Strategy'!$A$2:$B$1000,2,FALSE),0)</f>
        <v>0</v>
      </c>
      <c r="F1344" s="66">
        <f>_xlfn.IFNA(VLOOKUP(A1344,'TXFN0001 Strategy'!$A$1:$B$1000,2,FALSE),0)</f>
        <v>65228.93</v>
      </c>
      <c r="G1344" s="40">
        <f t="shared" si="40"/>
        <v>42136.159999999996</v>
      </c>
      <c r="H1344" s="50">
        <f>VLOOKUP($A1344,級距!$A:$K,9,FALSE)</f>
        <v>10</v>
      </c>
      <c r="I1344" s="50">
        <f>VLOOKUP($A1344,級距!$A:$K,10,FALSE)</f>
        <v>10</v>
      </c>
      <c r="J1344" s="50">
        <f>VLOOKUP($A1344,級距!$A:$K,11,FALSE)</f>
        <v>4</v>
      </c>
      <c r="K1344" s="50">
        <f t="shared" si="41"/>
        <v>4</v>
      </c>
    </row>
    <row r="1345" spans="1:11" x14ac:dyDescent="0.25">
      <c r="A1345" s="32" t="s">
        <v>1317</v>
      </c>
      <c r="B1345" s="66">
        <f>_xlfn.IFNA(VLOOKUP(A1345,'Trend Strategy'!$A$1:$B$1000,2,FALSE),0)</f>
        <v>100487.03999999999</v>
      </c>
      <c r="C1345" s="66">
        <f>_xlfn.IFNA(VLOOKUP(A1345,'ADX Strategy'!$A$2:$B$1000,2,FALSE),0)</f>
        <v>-3905.52</v>
      </c>
      <c r="D1345" s="66">
        <f>_xlfn.IFNA(VLOOKUP(A1345,'TXFN0002 Strategy'!$A$2:$B$1000,2,FALSE),0)</f>
        <v>0</v>
      </c>
      <c r="E1345" s="66">
        <f>_xlfn.IFNA(VLOOKUP(A1345,'TripleEMA Strategy'!$A$2:$B$1000,2,FALSE),0)</f>
        <v>0</v>
      </c>
      <c r="F1345" s="66">
        <f>_xlfn.IFNA(VLOOKUP(A1345,'TXFN0001 Strategy'!$A$1:$B$1000,2,FALSE),0)</f>
        <v>-40994.75</v>
      </c>
      <c r="G1345" s="40">
        <f t="shared" si="40"/>
        <v>11117.353999999998</v>
      </c>
      <c r="H1345" s="50">
        <f>VLOOKUP($A1345,級距!$A:$K,9,FALSE)</f>
        <v>9</v>
      </c>
      <c r="I1345" s="50">
        <f>VLOOKUP($A1345,級距!$A:$K,10,FALSE)</f>
        <v>8</v>
      </c>
      <c r="J1345" s="50">
        <f>VLOOKUP($A1345,級距!$A:$K,11,FALSE)</f>
        <v>4</v>
      </c>
      <c r="K1345" s="50">
        <f t="shared" si="41"/>
        <v>4</v>
      </c>
    </row>
    <row r="1346" spans="1:11" x14ac:dyDescent="0.25">
      <c r="A1346" s="32" t="s">
        <v>1318</v>
      </c>
      <c r="B1346" s="66">
        <f>_xlfn.IFNA(VLOOKUP(A1346,'Trend Strategy'!$A$1:$B$1000,2,FALSE),0)</f>
        <v>0</v>
      </c>
      <c r="C1346" s="66">
        <f>_xlfn.IFNA(VLOOKUP(A1346,'ADX Strategy'!$A$2:$B$1000,2,FALSE),0)</f>
        <v>10507.15</v>
      </c>
      <c r="D1346" s="66">
        <f>_xlfn.IFNA(VLOOKUP(A1346,'TXFN0002 Strategy'!$A$2:$B$1000,2,FALSE),0)</f>
        <v>0</v>
      </c>
      <c r="E1346" s="66">
        <f>_xlfn.IFNA(VLOOKUP(A1346,'TripleEMA Strategy'!$A$2:$B$1000,2,FALSE),0)</f>
        <v>0</v>
      </c>
      <c r="F1346" s="66">
        <f>_xlfn.IFNA(VLOOKUP(A1346,'TXFN0001 Strategy'!$A$1:$B$1000,2,FALSE),0)</f>
        <v>-10795.55</v>
      </c>
      <c r="G1346" s="40">
        <f t="shared" si="40"/>
        <v>-57.679999999999929</v>
      </c>
      <c r="H1346" s="50">
        <f>VLOOKUP($A1346,級距!$A:$K,9,FALSE)</f>
        <v>5</v>
      </c>
      <c r="I1346" s="50">
        <f>VLOOKUP($A1346,級距!$A:$K,10,FALSE)</f>
        <v>8</v>
      </c>
      <c r="J1346" s="50">
        <f>VLOOKUP($A1346,級距!$A:$K,11,FALSE)</f>
        <v>3</v>
      </c>
      <c r="K1346" s="50">
        <f t="shared" si="41"/>
        <v>3</v>
      </c>
    </row>
    <row r="1347" spans="1:11" x14ac:dyDescent="0.25">
      <c r="A1347" s="32" t="s">
        <v>1319</v>
      </c>
      <c r="B1347" s="66">
        <f>_xlfn.IFNA(VLOOKUP(A1347,'Trend Strategy'!$A$1:$B$1000,2,FALSE),0)</f>
        <v>0</v>
      </c>
      <c r="C1347" s="66">
        <f>_xlfn.IFNA(VLOOKUP(A1347,'ADX Strategy'!$A$2:$B$1000,2,FALSE),0)</f>
        <v>40188.379999999997</v>
      </c>
      <c r="D1347" s="66">
        <f>_xlfn.IFNA(VLOOKUP(A1347,'TXFN0002 Strategy'!$A$2:$B$1000,2,FALSE),0)</f>
        <v>0</v>
      </c>
      <c r="E1347" s="66">
        <f>_xlfn.IFNA(VLOOKUP(A1347,'TripleEMA Strategy'!$A$2:$B$1000,2,FALSE),0)</f>
        <v>0</v>
      </c>
      <c r="F1347" s="66">
        <f>_xlfn.IFNA(VLOOKUP(A1347,'TXFN0001 Strategy'!$A$1:$B$1000,2,FALSE),0)</f>
        <v>0</v>
      </c>
      <c r="G1347" s="40">
        <f t="shared" si="40"/>
        <v>8037.6759999999995</v>
      </c>
      <c r="H1347" s="50">
        <f>VLOOKUP($A1347,級距!$A:$K,9,FALSE)</f>
        <v>4</v>
      </c>
      <c r="I1347" s="50">
        <f>VLOOKUP($A1347,級距!$A:$K,10,FALSE)</f>
        <v>5</v>
      </c>
      <c r="J1347" s="50">
        <f>VLOOKUP($A1347,級距!$A:$K,11,FALSE)</f>
        <v>2</v>
      </c>
      <c r="K1347" s="50">
        <f t="shared" si="41"/>
        <v>2</v>
      </c>
    </row>
    <row r="1348" spans="1:11" x14ac:dyDescent="0.25">
      <c r="A1348" s="32" t="s">
        <v>1320</v>
      </c>
      <c r="B1348" s="66">
        <f>_xlfn.IFNA(VLOOKUP(A1348,'Trend Strategy'!$A$1:$B$1000,2,FALSE),0)</f>
        <v>46814.05</v>
      </c>
      <c r="C1348" s="66">
        <f>_xlfn.IFNA(VLOOKUP(A1348,'ADX Strategy'!$A$2:$B$1000,2,FALSE),0)</f>
        <v>0</v>
      </c>
      <c r="D1348" s="66">
        <f>_xlfn.IFNA(VLOOKUP(A1348,'TXFN0002 Strategy'!$A$2:$B$1000,2,FALSE),0)</f>
        <v>0</v>
      </c>
      <c r="E1348" s="66">
        <f>_xlfn.IFNA(VLOOKUP(A1348,'TripleEMA Strategy'!$A$2:$B$1000,2,FALSE),0)</f>
        <v>0</v>
      </c>
      <c r="F1348" s="66">
        <f>_xlfn.IFNA(VLOOKUP(A1348,'TXFN0001 Strategy'!$A$1:$B$1000,2,FALSE),0)</f>
        <v>0</v>
      </c>
      <c r="G1348" s="40">
        <f t="shared" ref="G1348:G1411" si="42">AVERAGE(B1348:F1348)</f>
        <v>9362.8100000000013</v>
      </c>
      <c r="H1348" s="50">
        <f>VLOOKUP($A1348,級距!$A:$K,9,FALSE)</f>
        <v>8</v>
      </c>
      <c r="I1348" s="50">
        <f>VLOOKUP($A1348,級距!$A:$K,10,FALSE)</f>
        <v>2</v>
      </c>
      <c r="J1348" s="50">
        <f>VLOOKUP($A1348,級距!$A:$K,11,FALSE)</f>
        <v>1</v>
      </c>
      <c r="K1348" s="50">
        <f t="shared" ref="K1348:K1411" si="43">_xlfn.IFNA(J1348,0)</f>
        <v>1</v>
      </c>
    </row>
    <row r="1349" spans="1:11" x14ac:dyDescent="0.25">
      <c r="A1349" s="32" t="s">
        <v>1321</v>
      </c>
      <c r="B1349" s="66">
        <f>_xlfn.IFNA(VLOOKUP(A1349,'Trend Strategy'!$A$1:$B$1000,2,FALSE),0)</f>
        <v>10816.06</v>
      </c>
      <c r="C1349" s="66">
        <f>_xlfn.IFNA(VLOOKUP(A1349,'ADX Strategy'!$A$2:$B$1000,2,FALSE),0)</f>
        <v>0</v>
      </c>
      <c r="D1349" s="66">
        <f>_xlfn.IFNA(VLOOKUP(A1349,'TXFN0002 Strategy'!$A$2:$B$1000,2,FALSE),0)</f>
        <v>0</v>
      </c>
      <c r="E1349" s="66">
        <f>_xlfn.IFNA(VLOOKUP(A1349,'TripleEMA Strategy'!$A$2:$B$1000,2,FALSE),0)</f>
        <v>0</v>
      </c>
      <c r="F1349" s="66">
        <f>_xlfn.IFNA(VLOOKUP(A1349,'TXFN0001 Strategy'!$A$1:$B$1000,2,FALSE),0)</f>
        <v>0</v>
      </c>
      <c r="G1349" s="40">
        <f t="shared" si="42"/>
        <v>2163.212</v>
      </c>
      <c r="H1349" s="50">
        <f>VLOOKUP($A1349,級距!$A:$K,9,FALSE)</f>
        <v>5</v>
      </c>
      <c r="I1349" s="50">
        <f>VLOOKUP($A1349,級距!$A:$K,10,FALSE)</f>
        <v>3</v>
      </c>
      <c r="J1349" s="50">
        <f>VLOOKUP($A1349,級距!$A:$K,11,FALSE)</f>
        <v>2</v>
      </c>
      <c r="K1349" s="50">
        <f t="shared" si="43"/>
        <v>2</v>
      </c>
    </row>
    <row r="1350" spans="1:11" x14ac:dyDescent="0.25">
      <c r="A1350" s="32" t="s">
        <v>1322</v>
      </c>
      <c r="B1350" s="66">
        <f>_xlfn.IFNA(VLOOKUP(A1350,'Trend Strategy'!$A$1:$B$1000,2,FALSE),0)</f>
        <v>56042.99</v>
      </c>
      <c r="C1350" s="66">
        <f>_xlfn.IFNA(VLOOKUP(A1350,'ADX Strategy'!$A$2:$B$1000,2,FALSE),0)</f>
        <v>53926.07</v>
      </c>
      <c r="D1350" s="66">
        <f>_xlfn.IFNA(VLOOKUP(A1350,'TXFN0002 Strategy'!$A$2:$B$1000,2,FALSE),0)</f>
        <v>0</v>
      </c>
      <c r="E1350" s="66">
        <f>_xlfn.IFNA(VLOOKUP(A1350,'TripleEMA Strategy'!$A$2:$B$1000,2,FALSE),0)</f>
        <v>0</v>
      </c>
      <c r="F1350" s="66">
        <f>_xlfn.IFNA(VLOOKUP(A1350,'TXFN0001 Strategy'!$A$1:$B$1000,2,FALSE),0)</f>
        <v>0</v>
      </c>
      <c r="G1350" s="40">
        <f t="shared" si="42"/>
        <v>21993.811999999998</v>
      </c>
      <c r="H1350" s="50">
        <f>VLOOKUP($A1350,級距!$A:$K,9,FALSE)</f>
        <v>10</v>
      </c>
      <c r="I1350" s="50">
        <f>VLOOKUP($A1350,級距!$A:$K,10,FALSE)</f>
        <v>10</v>
      </c>
      <c r="J1350" s="50">
        <f>VLOOKUP($A1350,級距!$A:$K,11,FALSE)</f>
        <v>4</v>
      </c>
      <c r="K1350" s="50">
        <f t="shared" si="43"/>
        <v>4</v>
      </c>
    </row>
    <row r="1351" spans="1:11" x14ac:dyDescent="0.25">
      <c r="A1351" s="32" t="s">
        <v>1323</v>
      </c>
      <c r="B1351" s="66">
        <f>_xlfn.IFNA(VLOOKUP(A1351,'Trend Strategy'!$A$1:$B$1000,2,FALSE),0)</f>
        <v>0</v>
      </c>
      <c r="C1351" s="66">
        <f>_xlfn.IFNA(VLOOKUP(A1351,'ADX Strategy'!$A$2:$B$1000,2,FALSE),0)</f>
        <v>0</v>
      </c>
      <c r="D1351" s="66">
        <f>_xlfn.IFNA(VLOOKUP(A1351,'TXFN0002 Strategy'!$A$2:$B$1000,2,FALSE),0)</f>
        <v>0</v>
      </c>
      <c r="E1351" s="66">
        <f>_xlfn.IFNA(VLOOKUP(A1351,'TripleEMA Strategy'!$A$2:$B$1000,2,FALSE),0)</f>
        <v>0</v>
      </c>
      <c r="F1351" s="66">
        <f>_xlfn.IFNA(VLOOKUP(A1351,'TXFN0001 Strategy'!$A$1:$B$1000,2,FALSE),0)</f>
        <v>0</v>
      </c>
      <c r="G1351" s="40">
        <f t="shared" si="42"/>
        <v>0</v>
      </c>
      <c r="H1351" s="50">
        <f>VLOOKUP($A1351,級距!$A:$K,9,FALSE)</f>
        <v>3</v>
      </c>
      <c r="I1351" s="50">
        <f>VLOOKUP($A1351,級距!$A:$K,10,FALSE)</f>
        <v>6</v>
      </c>
      <c r="J1351" s="50">
        <f>VLOOKUP($A1351,級距!$A:$K,11,FALSE)</f>
        <v>2</v>
      </c>
      <c r="K1351" s="50">
        <f t="shared" si="43"/>
        <v>2</v>
      </c>
    </row>
    <row r="1352" spans="1:11" x14ac:dyDescent="0.25">
      <c r="A1352" s="32" t="s">
        <v>1324</v>
      </c>
      <c r="B1352" s="66">
        <f>_xlfn.IFNA(VLOOKUP(A1352,'Trend Strategy'!$A$1:$B$1000,2,FALSE),0)</f>
        <v>51170.42</v>
      </c>
      <c r="C1352" s="66">
        <f>_xlfn.IFNA(VLOOKUP(A1352,'ADX Strategy'!$A$2:$B$1000,2,FALSE),0)</f>
        <v>4742.8100000000004</v>
      </c>
      <c r="D1352" s="66">
        <f>_xlfn.IFNA(VLOOKUP(A1352,'TXFN0002 Strategy'!$A$2:$B$1000,2,FALSE),0)</f>
        <v>0</v>
      </c>
      <c r="E1352" s="66">
        <f>_xlfn.IFNA(VLOOKUP(A1352,'TripleEMA Strategy'!$A$2:$B$1000,2,FALSE),0)</f>
        <v>0</v>
      </c>
      <c r="F1352" s="66">
        <f>_xlfn.IFNA(VLOOKUP(A1352,'TXFN0001 Strategy'!$A$1:$B$1000,2,FALSE),0)</f>
        <v>-61070.03</v>
      </c>
      <c r="G1352" s="40">
        <f t="shared" si="42"/>
        <v>-1031.3600000000006</v>
      </c>
      <c r="H1352" s="50">
        <f>VLOOKUP($A1352,級距!$A:$K,9,FALSE)</f>
        <v>9</v>
      </c>
      <c r="I1352" s="50">
        <f>VLOOKUP($A1352,級距!$A:$K,10,FALSE)</f>
        <v>6</v>
      </c>
      <c r="J1352" s="50">
        <f>VLOOKUP($A1352,級距!$A:$K,11,FALSE)</f>
        <v>1</v>
      </c>
      <c r="K1352" s="50">
        <f t="shared" si="43"/>
        <v>1</v>
      </c>
    </row>
    <row r="1353" spans="1:11" x14ac:dyDescent="0.25">
      <c r="A1353" s="32" t="s">
        <v>1325</v>
      </c>
      <c r="B1353" s="66">
        <f>_xlfn.IFNA(VLOOKUP(A1353,'Trend Strategy'!$A$1:$B$1000,2,FALSE),0)</f>
        <v>1160.96</v>
      </c>
      <c r="C1353" s="66">
        <f>_xlfn.IFNA(VLOOKUP(A1353,'ADX Strategy'!$A$2:$B$1000,2,FALSE),0)</f>
        <v>13469.35</v>
      </c>
      <c r="D1353" s="66">
        <f>_xlfn.IFNA(VLOOKUP(A1353,'TXFN0002 Strategy'!$A$2:$B$1000,2,FALSE),0)</f>
        <v>0</v>
      </c>
      <c r="E1353" s="66">
        <f>_xlfn.IFNA(VLOOKUP(A1353,'TripleEMA Strategy'!$A$2:$B$1000,2,FALSE),0)</f>
        <v>0</v>
      </c>
      <c r="F1353" s="66">
        <f>_xlfn.IFNA(VLOOKUP(A1353,'TXFN0001 Strategy'!$A$1:$B$1000,2,FALSE),0)</f>
        <v>-36509.9</v>
      </c>
      <c r="G1353" s="40">
        <f t="shared" si="42"/>
        <v>-4375.9179999999997</v>
      </c>
      <c r="H1353" s="50">
        <f>VLOOKUP($A1353,級距!$A:$K,9,FALSE)</f>
        <v>9</v>
      </c>
      <c r="I1353" s="50">
        <f>VLOOKUP($A1353,級距!$A:$K,10,FALSE)</f>
        <v>7</v>
      </c>
      <c r="J1353" s="50">
        <f>VLOOKUP($A1353,級距!$A:$K,11,FALSE)</f>
        <v>4</v>
      </c>
      <c r="K1353" s="50">
        <f t="shared" si="43"/>
        <v>4</v>
      </c>
    </row>
    <row r="1354" spans="1:11" x14ac:dyDescent="0.25">
      <c r="A1354" s="32" t="s">
        <v>1326</v>
      </c>
      <c r="B1354" s="66">
        <f>_xlfn.IFNA(VLOOKUP(A1354,'Trend Strategy'!$A$1:$B$1000,2,FALSE),0)</f>
        <v>0</v>
      </c>
      <c r="C1354" s="66">
        <f>_xlfn.IFNA(VLOOKUP(A1354,'ADX Strategy'!$A$2:$B$1000,2,FALSE),0)</f>
        <v>-39424.699999999997</v>
      </c>
      <c r="D1354" s="66">
        <f>_xlfn.IFNA(VLOOKUP(A1354,'TXFN0002 Strategy'!$A$2:$B$1000,2,FALSE),0)</f>
        <v>0</v>
      </c>
      <c r="E1354" s="66">
        <f>_xlfn.IFNA(VLOOKUP(A1354,'TripleEMA Strategy'!$A$2:$B$1000,2,FALSE),0)</f>
        <v>0</v>
      </c>
      <c r="F1354" s="66">
        <f>_xlfn.IFNA(VLOOKUP(A1354,'TXFN0001 Strategy'!$A$1:$B$1000,2,FALSE),0)</f>
        <v>0</v>
      </c>
      <c r="G1354" s="40">
        <f t="shared" si="42"/>
        <v>-7884.94</v>
      </c>
      <c r="H1354" s="50">
        <f>VLOOKUP($A1354,級距!$A:$K,9,FALSE)</f>
        <v>3</v>
      </c>
      <c r="I1354" s="50">
        <f>VLOOKUP($A1354,級距!$A:$K,10,FALSE)</f>
        <v>4</v>
      </c>
      <c r="J1354" s="50">
        <f>VLOOKUP($A1354,級距!$A:$K,11,FALSE)</f>
        <v>2</v>
      </c>
      <c r="K1354" s="50">
        <f t="shared" si="43"/>
        <v>2</v>
      </c>
    </row>
    <row r="1355" spans="1:11" x14ac:dyDescent="0.25">
      <c r="A1355" s="32" t="s">
        <v>1327</v>
      </c>
      <c r="B1355" s="66">
        <f>_xlfn.IFNA(VLOOKUP(A1355,'Trend Strategy'!$A$1:$B$1000,2,FALSE),0)</f>
        <v>-1270.82</v>
      </c>
      <c r="C1355" s="66">
        <f>_xlfn.IFNA(VLOOKUP(A1355,'ADX Strategy'!$A$2:$B$1000,2,FALSE),0)</f>
        <v>0</v>
      </c>
      <c r="D1355" s="66">
        <f>_xlfn.IFNA(VLOOKUP(A1355,'TXFN0002 Strategy'!$A$2:$B$1000,2,FALSE),0)</f>
        <v>0</v>
      </c>
      <c r="E1355" s="66">
        <f>_xlfn.IFNA(VLOOKUP(A1355,'TripleEMA Strategy'!$A$2:$B$1000,2,FALSE),0)</f>
        <v>0</v>
      </c>
      <c r="F1355" s="66">
        <f>_xlfn.IFNA(VLOOKUP(A1355,'TXFN0001 Strategy'!$A$1:$B$1000,2,FALSE),0)</f>
        <v>0</v>
      </c>
      <c r="G1355" s="40">
        <f t="shared" si="42"/>
        <v>-254.16399999999999</v>
      </c>
      <c r="H1355" s="50">
        <f>VLOOKUP($A1355,級距!$A:$K,9,FALSE)</f>
        <v>1</v>
      </c>
      <c r="I1355" s="50">
        <f>VLOOKUP($A1355,級距!$A:$K,10,FALSE)</f>
        <v>4</v>
      </c>
      <c r="J1355" s="50">
        <f>VLOOKUP($A1355,級距!$A:$K,11,FALSE)</f>
        <v>2</v>
      </c>
      <c r="K1355" s="50">
        <f t="shared" si="43"/>
        <v>2</v>
      </c>
    </row>
    <row r="1356" spans="1:11" x14ac:dyDescent="0.25">
      <c r="A1356" s="32" t="s">
        <v>1328</v>
      </c>
      <c r="B1356" s="66">
        <f>_xlfn.IFNA(VLOOKUP(A1356,'Trend Strategy'!$A$1:$B$1000,2,FALSE),0)</f>
        <v>-11671.3</v>
      </c>
      <c r="C1356" s="66">
        <f>_xlfn.IFNA(VLOOKUP(A1356,'ADX Strategy'!$A$2:$B$1000,2,FALSE),0)</f>
        <v>0</v>
      </c>
      <c r="D1356" s="66">
        <f>_xlfn.IFNA(VLOOKUP(A1356,'TXFN0002 Strategy'!$A$2:$B$1000,2,FALSE),0)</f>
        <v>0</v>
      </c>
      <c r="E1356" s="66">
        <f>_xlfn.IFNA(VLOOKUP(A1356,'TripleEMA Strategy'!$A$2:$B$1000,2,FALSE),0)</f>
        <v>0</v>
      </c>
      <c r="F1356" s="66">
        <f>_xlfn.IFNA(VLOOKUP(A1356,'TXFN0001 Strategy'!$A$1:$B$1000,2,FALSE),0)</f>
        <v>0</v>
      </c>
      <c r="G1356" s="40">
        <f t="shared" si="42"/>
        <v>-2334.2599999999998</v>
      </c>
      <c r="H1356" s="50">
        <f>VLOOKUP($A1356,級距!$A:$K,9,FALSE)</f>
        <v>1</v>
      </c>
      <c r="I1356" s="50">
        <f>VLOOKUP($A1356,級距!$A:$K,10,FALSE)</f>
        <v>4</v>
      </c>
      <c r="J1356" s="50">
        <f>VLOOKUP($A1356,級距!$A:$K,11,FALSE)</f>
        <v>2</v>
      </c>
      <c r="K1356" s="50">
        <f t="shared" si="43"/>
        <v>2</v>
      </c>
    </row>
    <row r="1357" spans="1:11" x14ac:dyDescent="0.25">
      <c r="A1357" s="32" t="s">
        <v>1329</v>
      </c>
      <c r="B1357" s="66">
        <f>_xlfn.IFNA(VLOOKUP(A1357,'Trend Strategy'!$A$1:$B$1000,2,FALSE),0)</f>
        <v>-9268.32</v>
      </c>
      <c r="C1357" s="66">
        <f>_xlfn.IFNA(VLOOKUP(A1357,'ADX Strategy'!$A$2:$B$1000,2,FALSE),0)</f>
        <v>-8152.54</v>
      </c>
      <c r="D1357" s="66">
        <f>_xlfn.IFNA(VLOOKUP(A1357,'TXFN0002 Strategy'!$A$2:$B$1000,2,FALSE),0)</f>
        <v>0</v>
      </c>
      <c r="E1357" s="66">
        <f>_xlfn.IFNA(VLOOKUP(A1357,'TripleEMA Strategy'!$A$2:$B$1000,2,FALSE),0)</f>
        <v>0</v>
      </c>
      <c r="F1357" s="66">
        <f>_xlfn.IFNA(VLOOKUP(A1357,'TXFN0001 Strategy'!$A$1:$B$1000,2,FALSE),0)</f>
        <v>0</v>
      </c>
      <c r="G1357" s="40">
        <f t="shared" si="42"/>
        <v>-3484.172</v>
      </c>
      <c r="H1357" s="50">
        <f>VLOOKUP($A1357,級距!$A:$K,9,FALSE)</f>
        <v>2</v>
      </c>
      <c r="I1357" s="50">
        <f>VLOOKUP($A1357,級距!$A:$K,10,FALSE)</f>
        <v>9</v>
      </c>
      <c r="J1357" s="50">
        <f>VLOOKUP($A1357,級距!$A:$K,11,FALSE)</f>
        <v>3</v>
      </c>
      <c r="K1357" s="50">
        <f t="shared" si="43"/>
        <v>3</v>
      </c>
    </row>
    <row r="1358" spans="1:11" x14ac:dyDescent="0.25">
      <c r="A1358" s="32" t="s">
        <v>1330</v>
      </c>
      <c r="B1358" s="66">
        <f>_xlfn.IFNA(VLOOKUP(A1358,'Trend Strategy'!$A$1:$B$1000,2,FALSE),0)</f>
        <v>0</v>
      </c>
      <c r="C1358" s="66">
        <f>_xlfn.IFNA(VLOOKUP(A1358,'ADX Strategy'!$A$2:$B$1000,2,FALSE),0)</f>
        <v>0</v>
      </c>
      <c r="D1358" s="66">
        <f>_xlfn.IFNA(VLOOKUP(A1358,'TXFN0002 Strategy'!$A$2:$B$1000,2,FALSE),0)</f>
        <v>0</v>
      </c>
      <c r="E1358" s="66">
        <f>_xlfn.IFNA(VLOOKUP(A1358,'TripleEMA Strategy'!$A$2:$B$1000,2,FALSE),0)</f>
        <v>0</v>
      </c>
      <c r="F1358" s="66">
        <f>_xlfn.IFNA(VLOOKUP(A1358,'TXFN0001 Strategy'!$A$1:$B$1000,2,FALSE),0)</f>
        <v>0</v>
      </c>
      <c r="G1358" s="40">
        <f t="shared" si="42"/>
        <v>0</v>
      </c>
      <c r="H1358" s="50">
        <f>VLOOKUP($A1358,級距!$A:$K,9,FALSE)</f>
        <v>1</v>
      </c>
      <c r="I1358" s="50">
        <f>VLOOKUP($A1358,級距!$A:$K,10,FALSE)</f>
        <v>6</v>
      </c>
      <c r="J1358" s="50">
        <f>VLOOKUP($A1358,級距!$A:$K,11,FALSE)</f>
        <v>2</v>
      </c>
      <c r="K1358" s="50">
        <f t="shared" si="43"/>
        <v>2</v>
      </c>
    </row>
    <row r="1359" spans="1:11" x14ac:dyDescent="0.25">
      <c r="A1359" s="32" t="s">
        <v>1331</v>
      </c>
      <c r="B1359" s="66">
        <f>_xlfn.IFNA(VLOOKUP(A1359,'Trend Strategy'!$A$1:$B$1000,2,FALSE),0)</f>
        <v>1123.52</v>
      </c>
      <c r="C1359" s="66">
        <f>_xlfn.IFNA(VLOOKUP(A1359,'ADX Strategy'!$A$2:$B$1000,2,FALSE),0)</f>
        <v>-5158.8</v>
      </c>
      <c r="D1359" s="66">
        <f>_xlfn.IFNA(VLOOKUP(A1359,'TXFN0002 Strategy'!$A$2:$B$1000,2,FALSE),0)</f>
        <v>0</v>
      </c>
      <c r="E1359" s="66">
        <f>_xlfn.IFNA(VLOOKUP(A1359,'TripleEMA Strategy'!$A$2:$B$1000,2,FALSE),0)</f>
        <v>0</v>
      </c>
      <c r="F1359" s="66">
        <f>_xlfn.IFNA(VLOOKUP(A1359,'TXFN0001 Strategy'!$A$1:$B$1000,2,FALSE),0)</f>
        <v>16624.98</v>
      </c>
      <c r="G1359" s="40">
        <f t="shared" si="42"/>
        <v>2517.9399999999996</v>
      </c>
      <c r="H1359" s="50">
        <f>VLOOKUP($A1359,級距!$A:$K,9,FALSE)</f>
        <v>1</v>
      </c>
      <c r="I1359" s="50">
        <f>VLOOKUP($A1359,級距!$A:$K,10,FALSE)</f>
        <v>6</v>
      </c>
      <c r="J1359" s="50">
        <f>VLOOKUP($A1359,級距!$A:$K,11,FALSE)</f>
        <v>2</v>
      </c>
      <c r="K1359" s="50">
        <f t="shared" si="43"/>
        <v>2</v>
      </c>
    </row>
    <row r="1360" spans="1:11" x14ac:dyDescent="0.25">
      <c r="A1360" s="32" t="s">
        <v>1332</v>
      </c>
      <c r="B1360" s="66">
        <f>_xlfn.IFNA(VLOOKUP(A1360,'Trend Strategy'!$A$1:$B$1000,2,FALSE),0)</f>
        <v>-6872.64</v>
      </c>
      <c r="C1360" s="66">
        <f>_xlfn.IFNA(VLOOKUP(A1360,'ADX Strategy'!$A$2:$B$1000,2,FALSE),0)</f>
        <v>0</v>
      </c>
      <c r="D1360" s="66">
        <f>_xlfn.IFNA(VLOOKUP(A1360,'TXFN0002 Strategy'!$A$2:$B$1000,2,FALSE),0)</f>
        <v>0</v>
      </c>
      <c r="E1360" s="66">
        <f>_xlfn.IFNA(VLOOKUP(A1360,'TripleEMA Strategy'!$A$2:$B$1000,2,FALSE),0)</f>
        <v>0</v>
      </c>
      <c r="F1360" s="66">
        <f>_xlfn.IFNA(VLOOKUP(A1360,'TXFN0001 Strategy'!$A$1:$B$1000,2,FALSE),0)</f>
        <v>0</v>
      </c>
      <c r="G1360" s="40">
        <f t="shared" si="42"/>
        <v>-1374.528</v>
      </c>
      <c r="H1360" s="50">
        <f>VLOOKUP($A1360,級距!$A:$K,9,FALSE)</f>
        <v>1</v>
      </c>
      <c r="I1360" s="50">
        <f>VLOOKUP($A1360,級距!$A:$K,10,FALSE)</f>
        <v>5</v>
      </c>
      <c r="J1360" s="50">
        <f>VLOOKUP($A1360,級距!$A:$K,11,FALSE)</f>
        <v>2</v>
      </c>
      <c r="K1360" s="50">
        <f t="shared" si="43"/>
        <v>2</v>
      </c>
    </row>
    <row r="1361" spans="1:11" x14ac:dyDescent="0.25">
      <c r="A1361" s="32" t="s">
        <v>1333</v>
      </c>
      <c r="B1361" s="66">
        <f>_xlfn.IFNA(VLOOKUP(A1361,'Trend Strategy'!$A$1:$B$1000,2,FALSE),0)</f>
        <v>0</v>
      </c>
      <c r="C1361" s="66">
        <f>_xlfn.IFNA(VLOOKUP(A1361,'ADX Strategy'!$A$2:$B$1000,2,FALSE),0)</f>
        <v>0</v>
      </c>
      <c r="D1361" s="66">
        <f>_xlfn.IFNA(VLOOKUP(A1361,'TXFN0002 Strategy'!$A$2:$B$1000,2,FALSE),0)</f>
        <v>0</v>
      </c>
      <c r="E1361" s="66">
        <f>_xlfn.IFNA(VLOOKUP(A1361,'TripleEMA Strategy'!$A$2:$B$1000,2,FALSE),0)</f>
        <v>0</v>
      </c>
      <c r="F1361" s="66">
        <f>_xlfn.IFNA(VLOOKUP(A1361,'TXFN0001 Strategy'!$A$1:$B$1000,2,FALSE),0)</f>
        <v>-24288.13</v>
      </c>
      <c r="G1361" s="40">
        <f t="shared" si="42"/>
        <v>-4857.6260000000002</v>
      </c>
      <c r="H1361" s="50">
        <f>VLOOKUP($A1361,級距!$A:$K,9,FALSE)</f>
        <v>1</v>
      </c>
      <c r="I1361" s="50">
        <f>VLOOKUP($A1361,級距!$A:$K,10,FALSE)</f>
        <v>8</v>
      </c>
      <c r="J1361" s="50">
        <f>VLOOKUP($A1361,級距!$A:$K,11,FALSE)</f>
        <v>3</v>
      </c>
      <c r="K1361" s="50">
        <f t="shared" si="43"/>
        <v>3</v>
      </c>
    </row>
    <row r="1362" spans="1:11" x14ac:dyDescent="0.25">
      <c r="A1362" s="32" t="s">
        <v>1334</v>
      </c>
      <c r="B1362" s="66">
        <f>_xlfn.IFNA(VLOOKUP(A1362,'Trend Strategy'!$A$1:$B$1000,2,FALSE),0)</f>
        <v>-10050.370000000001</v>
      </c>
      <c r="C1362" s="66">
        <f>_xlfn.IFNA(VLOOKUP(A1362,'ADX Strategy'!$A$2:$B$1000,2,FALSE),0)</f>
        <v>83830.899999999994</v>
      </c>
      <c r="D1362" s="66">
        <f>_xlfn.IFNA(VLOOKUP(A1362,'TXFN0002 Strategy'!$A$2:$B$1000,2,FALSE),0)</f>
        <v>0</v>
      </c>
      <c r="E1362" s="66">
        <f>_xlfn.IFNA(VLOOKUP(A1362,'TripleEMA Strategy'!$A$2:$B$1000,2,FALSE),0)</f>
        <v>0</v>
      </c>
      <c r="F1362" s="66">
        <f>_xlfn.IFNA(VLOOKUP(A1362,'TXFN0001 Strategy'!$A$1:$B$1000,2,FALSE),0)</f>
        <v>33316.74</v>
      </c>
      <c r="G1362" s="40">
        <f t="shared" si="42"/>
        <v>21419.453999999998</v>
      </c>
      <c r="H1362" s="50">
        <f>VLOOKUP($A1362,級距!$A:$K,9,FALSE)</f>
        <v>4</v>
      </c>
      <c r="I1362" s="50">
        <f>VLOOKUP($A1362,級距!$A:$K,10,FALSE)</f>
        <v>9</v>
      </c>
      <c r="J1362" s="50">
        <f>VLOOKUP($A1362,級距!$A:$K,11,FALSE)</f>
        <v>3</v>
      </c>
      <c r="K1362" s="50">
        <f t="shared" si="43"/>
        <v>3</v>
      </c>
    </row>
    <row r="1363" spans="1:11" x14ac:dyDescent="0.25">
      <c r="A1363" s="32" t="s">
        <v>1335</v>
      </c>
      <c r="B1363" s="66">
        <f>_xlfn.IFNA(VLOOKUP(A1363,'Trend Strategy'!$A$1:$B$1000,2,FALSE),0)</f>
        <v>0</v>
      </c>
      <c r="C1363" s="66">
        <f>_xlfn.IFNA(VLOOKUP(A1363,'ADX Strategy'!$A$2:$B$1000,2,FALSE),0)</f>
        <v>-1938.36</v>
      </c>
      <c r="D1363" s="66">
        <f>_xlfn.IFNA(VLOOKUP(A1363,'TXFN0002 Strategy'!$A$2:$B$1000,2,FALSE),0)</f>
        <v>0</v>
      </c>
      <c r="E1363" s="66">
        <f>_xlfn.IFNA(VLOOKUP(A1363,'TripleEMA Strategy'!$A$2:$B$1000,2,FALSE),0)</f>
        <v>0</v>
      </c>
      <c r="F1363" s="66">
        <f>_xlfn.IFNA(VLOOKUP(A1363,'TXFN0001 Strategy'!$A$1:$B$1000,2,FALSE),0)</f>
        <v>0</v>
      </c>
      <c r="G1363" s="40">
        <f t="shared" si="42"/>
        <v>-387.67199999999997</v>
      </c>
      <c r="H1363" s="50">
        <f>VLOOKUP($A1363,級距!$A:$K,9,FALSE)</f>
        <v>1</v>
      </c>
      <c r="I1363" s="50">
        <f>VLOOKUP($A1363,級距!$A:$K,10,FALSE)</f>
        <v>7</v>
      </c>
      <c r="J1363" s="50">
        <f>VLOOKUP($A1363,級距!$A:$K,11,FALSE)</f>
        <v>3</v>
      </c>
      <c r="K1363" s="50">
        <f t="shared" si="43"/>
        <v>3</v>
      </c>
    </row>
    <row r="1364" spans="1:11" x14ac:dyDescent="0.25">
      <c r="A1364" s="32" t="s">
        <v>1336</v>
      </c>
      <c r="B1364" s="66">
        <f>_xlfn.IFNA(VLOOKUP(A1364,'Trend Strategy'!$A$1:$B$1000,2,FALSE),0)</f>
        <v>0</v>
      </c>
      <c r="C1364" s="66">
        <f>_xlfn.IFNA(VLOOKUP(A1364,'ADX Strategy'!$A$2:$B$1000,2,FALSE),0)</f>
        <v>0</v>
      </c>
      <c r="D1364" s="66">
        <f>_xlfn.IFNA(VLOOKUP(A1364,'TXFN0002 Strategy'!$A$2:$B$1000,2,FALSE),0)</f>
        <v>0</v>
      </c>
      <c r="E1364" s="66">
        <f>_xlfn.IFNA(VLOOKUP(A1364,'TripleEMA Strategy'!$A$2:$B$1000,2,FALSE),0)</f>
        <v>0</v>
      </c>
      <c r="F1364" s="66">
        <f>_xlfn.IFNA(VLOOKUP(A1364,'TXFN0001 Strategy'!$A$1:$B$1000,2,FALSE),0)</f>
        <v>0</v>
      </c>
      <c r="G1364" s="40">
        <f t="shared" si="42"/>
        <v>0</v>
      </c>
      <c r="H1364" s="50">
        <f>VLOOKUP($A1364,級距!$A:$K,9,FALSE)</f>
        <v>1</v>
      </c>
      <c r="I1364" s="50">
        <f>VLOOKUP($A1364,級距!$A:$K,10,FALSE)</f>
        <v>5</v>
      </c>
      <c r="J1364" s="50">
        <f>VLOOKUP($A1364,級距!$A:$K,11,FALSE)</f>
        <v>2</v>
      </c>
      <c r="K1364" s="50">
        <f t="shared" si="43"/>
        <v>2</v>
      </c>
    </row>
    <row r="1365" spans="1:11" x14ac:dyDescent="0.25">
      <c r="A1365" s="32" t="s">
        <v>1337</v>
      </c>
      <c r="B1365" s="66">
        <f>_xlfn.IFNA(VLOOKUP(A1365,'Trend Strategy'!$A$1:$B$1000,2,FALSE),0)</f>
        <v>-10884.06</v>
      </c>
      <c r="C1365" s="66">
        <f>_xlfn.IFNA(VLOOKUP(A1365,'ADX Strategy'!$A$2:$B$1000,2,FALSE),0)</f>
        <v>-362.98</v>
      </c>
      <c r="D1365" s="66">
        <f>_xlfn.IFNA(VLOOKUP(A1365,'TXFN0002 Strategy'!$A$2:$B$1000,2,FALSE),0)</f>
        <v>0</v>
      </c>
      <c r="E1365" s="66">
        <f>_xlfn.IFNA(VLOOKUP(A1365,'TripleEMA Strategy'!$A$2:$B$1000,2,FALSE),0)</f>
        <v>0</v>
      </c>
      <c r="F1365" s="66">
        <f>_xlfn.IFNA(VLOOKUP(A1365,'TXFN0001 Strategy'!$A$1:$B$1000,2,FALSE),0)</f>
        <v>0</v>
      </c>
      <c r="G1365" s="40">
        <f t="shared" si="42"/>
        <v>-2249.4079999999999</v>
      </c>
      <c r="H1365" s="50">
        <f>VLOOKUP($A1365,級距!$A:$K,9,FALSE)</f>
        <v>1</v>
      </c>
      <c r="I1365" s="50">
        <f>VLOOKUP($A1365,級距!$A:$K,10,FALSE)</f>
        <v>2</v>
      </c>
      <c r="J1365" s="50">
        <f>VLOOKUP($A1365,級距!$A:$K,11,FALSE)</f>
        <v>2</v>
      </c>
      <c r="K1365" s="50">
        <f t="shared" si="43"/>
        <v>2</v>
      </c>
    </row>
    <row r="1366" spans="1:11" x14ac:dyDescent="0.25">
      <c r="A1366" s="32" t="s">
        <v>1338</v>
      </c>
      <c r="B1366" s="66">
        <f>_xlfn.IFNA(VLOOKUP(A1366,'Trend Strategy'!$A$1:$B$1000,2,FALSE),0)</f>
        <v>0</v>
      </c>
      <c r="C1366" s="66">
        <f>_xlfn.IFNA(VLOOKUP(A1366,'ADX Strategy'!$A$2:$B$1000,2,FALSE),0)</f>
        <v>0</v>
      </c>
      <c r="D1366" s="66">
        <f>_xlfn.IFNA(VLOOKUP(A1366,'TXFN0002 Strategy'!$A$2:$B$1000,2,FALSE),0)</f>
        <v>0</v>
      </c>
      <c r="E1366" s="66">
        <f>_xlfn.IFNA(VLOOKUP(A1366,'TripleEMA Strategy'!$A$2:$B$1000,2,FALSE),0)</f>
        <v>0</v>
      </c>
      <c r="F1366" s="66">
        <f>_xlfn.IFNA(VLOOKUP(A1366,'TXFN0001 Strategy'!$A$1:$B$1000,2,FALSE),0)</f>
        <v>0</v>
      </c>
      <c r="G1366" s="40">
        <f t="shared" si="42"/>
        <v>0</v>
      </c>
      <c r="H1366" s="50">
        <f>VLOOKUP($A1366,級距!$A:$K,9,FALSE)</f>
        <v>1</v>
      </c>
      <c r="I1366" s="50">
        <f>VLOOKUP($A1366,級距!$A:$K,10,FALSE)</f>
        <v>5</v>
      </c>
      <c r="J1366" s="50">
        <f>VLOOKUP($A1366,級距!$A:$K,11,FALSE)</f>
        <v>2</v>
      </c>
      <c r="K1366" s="50">
        <f t="shared" si="43"/>
        <v>2</v>
      </c>
    </row>
    <row r="1367" spans="1:11" x14ac:dyDescent="0.25">
      <c r="A1367" s="32" t="s">
        <v>1339</v>
      </c>
      <c r="B1367" s="66">
        <f>_xlfn.IFNA(VLOOKUP(A1367,'Trend Strategy'!$A$1:$B$1000,2,FALSE),0)</f>
        <v>-12471.2</v>
      </c>
      <c r="C1367" s="66">
        <f>_xlfn.IFNA(VLOOKUP(A1367,'ADX Strategy'!$A$2:$B$1000,2,FALSE),0)</f>
        <v>0</v>
      </c>
      <c r="D1367" s="66">
        <f>_xlfn.IFNA(VLOOKUP(A1367,'TXFN0002 Strategy'!$A$2:$B$1000,2,FALSE),0)</f>
        <v>0</v>
      </c>
      <c r="E1367" s="66">
        <f>_xlfn.IFNA(VLOOKUP(A1367,'TripleEMA Strategy'!$A$2:$B$1000,2,FALSE),0)</f>
        <v>0</v>
      </c>
      <c r="F1367" s="66">
        <f>_xlfn.IFNA(VLOOKUP(A1367,'TXFN0001 Strategy'!$A$1:$B$1000,2,FALSE),0)</f>
        <v>-17498.259999999998</v>
      </c>
      <c r="G1367" s="40">
        <f t="shared" si="42"/>
        <v>-5993.8919999999998</v>
      </c>
      <c r="H1367" s="50">
        <f>VLOOKUP($A1367,級距!$A:$K,9,FALSE)</f>
        <v>2</v>
      </c>
      <c r="I1367" s="50">
        <f>VLOOKUP($A1367,級距!$A:$K,10,FALSE)</f>
        <v>3</v>
      </c>
      <c r="J1367" s="50">
        <f>VLOOKUP($A1367,級距!$A:$K,11,FALSE)</f>
        <v>2</v>
      </c>
      <c r="K1367" s="50">
        <f t="shared" si="43"/>
        <v>2</v>
      </c>
    </row>
    <row r="1368" spans="1:11" x14ac:dyDescent="0.25">
      <c r="A1368" s="32" t="s">
        <v>1340</v>
      </c>
      <c r="B1368" s="66">
        <f>_xlfn.IFNA(VLOOKUP(A1368,'Trend Strategy'!$A$1:$B$1000,2,FALSE),0)</f>
        <v>32660.67</v>
      </c>
      <c r="C1368" s="66">
        <f>_xlfn.IFNA(VLOOKUP(A1368,'ADX Strategy'!$A$2:$B$1000,2,FALSE),0)</f>
        <v>-7553.62</v>
      </c>
      <c r="D1368" s="66">
        <f>_xlfn.IFNA(VLOOKUP(A1368,'TXFN0002 Strategy'!$A$2:$B$1000,2,FALSE),0)</f>
        <v>0</v>
      </c>
      <c r="E1368" s="66">
        <f>_xlfn.IFNA(VLOOKUP(A1368,'TripleEMA Strategy'!$A$2:$B$1000,2,FALSE),0)</f>
        <v>0</v>
      </c>
      <c r="F1368" s="66">
        <f>_xlfn.IFNA(VLOOKUP(A1368,'TXFN0001 Strategy'!$A$1:$B$1000,2,FALSE),0)</f>
        <v>0</v>
      </c>
      <c r="G1368" s="40">
        <f t="shared" si="42"/>
        <v>5021.41</v>
      </c>
      <c r="H1368" s="50">
        <f>VLOOKUP($A1368,級距!$A:$K,9,FALSE)</f>
        <v>5</v>
      </c>
      <c r="I1368" s="50">
        <f>VLOOKUP($A1368,級距!$A:$K,10,FALSE)</f>
        <v>7</v>
      </c>
      <c r="J1368" s="50">
        <f>VLOOKUP($A1368,級距!$A:$K,11,FALSE)</f>
        <v>3</v>
      </c>
      <c r="K1368" s="50">
        <f t="shared" si="43"/>
        <v>3</v>
      </c>
    </row>
    <row r="1369" spans="1:11" x14ac:dyDescent="0.25">
      <c r="A1369" s="32" t="s">
        <v>1341</v>
      </c>
      <c r="B1369" s="66">
        <f>_xlfn.IFNA(VLOOKUP(A1369,'Trend Strategy'!$A$1:$B$1000,2,FALSE),0)</f>
        <v>0</v>
      </c>
      <c r="C1369" s="66">
        <f>_xlfn.IFNA(VLOOKUP(A1369,'ADX Strategy'!$A$2:$B$1000,2,FALSE),0)</f>
        <v>21264.240000000002</v>
      </c>
      <c r="D1369" s="66">
        <f>_xlfn.IFNA(VLOOKUP(A1369,'TXFN0002 Strategy'!$A$2:$B$1000,2,FALSE),0)</f>
        <v>0</v>
      </c>
      <c r="E1369" s="66">
        <f>_xlfn.IFNA(VLOOKUP(A1369,'TripleEMA Strategy'!$A$2:$B$1000,2,FALSE),0)</f>
        <v>0</v>
      </c>
      <c r="F1369" s="66">
        <f>_xlfn.IFNA(VLOOKUP(A1369,'TXFN0001 Strategy'!$A$1:$B$1000,2,FALSE),0)</f>
        <v>-13823.17</v>
      </c>
      <c r="G1369" s="40">
        <f t="shared" si="42"/>
        <v>1488.2140000000004</v>
      </c>
      <c r="H1369" s="50">
        <f>VLOOKUP($A1369,級距!$A:$K,9,FALSE)</f>
        <v>2</v>
      </c>
      <c r="I1369" s="50">
        <f>VLOOKUP($A1369,級距!$A:$K,10,FALSE)</f>
        <v>8</v>
      </c>
      <c r="J1369" s="50">
        <f>VLOOKUP($A1369,級距!$A:$K,11,FALSE)</f>
        <v>3</v>
      </c>
      <c r="K1369" s="50">
        <f t="shared" si="43"/>
        <v>3</v>
      </c>
    </row>
    <row r="1370" spans="1:11" x14ac:dyDescent="0.25">
      <c r="A1370" s="32" t="s">
        <v>1342</v>
      </c>
      <c r="B1370" s="66">
        <f>_xlfn.IFNA(VLOOKUP(A1370,'Trend Strategy'!$A$1:$B$1000,2,FALSE),0)</f>
        <v>0</v>
      </c>
      <c r="C1370" s="66">
        <f>_xlfn.IFNA(VLOOKUP(A1370,'ADX Strategy'!$A$2:$B$1000,2,FALSE),0)</f>
        <v>864.53</v>
      </c>
      <c r="D1370" s="66">
        <f>_xlfn.IFNA(VLOOKUP(A1370,'TXFN0002 Strategy'!$A$2:$B$1000,2,FALSE),0)</f>
        <v>0</v>
      </c>
      <c r="E1370" s="66">
        <f>_xlfn.IFNA(VLOOKUP(A1370,'TripleEMA Strategy'!$A$2:$B$1000,2,FALSE),0)</f>
        <v>0</v>
      </c>
      <c r="F1370" s="66">
        <f>_xlfn.IFNA(VLOOKUP(A1370,'TXFN0001 Strategy'!$A$1:$B$1000,2,FALSE),0)</f>
        <v>-1646.58</v>
      </c>
      <c r="G1370" s="40">
        <f t="shared" si="42"/>
        <v>-156.41</v>
      </c>
      <c r="H1370" s="50">
        <f>VLOOKUP($A1370,級距!$A:$K,9,FALSE)</f>
        <v>1</v>
      </c>
      <c r="I1370" s="50">
        <f>VLOOKUP($A1370,級距!$A:$K,10,FALSE)</f>
        <v>3</v>
      </c>
      <c r="J1370" s="50">
        <f>VLOOKUP($A1370,級距!$A:$K,11,FALSE)</f>
        <v>2</v>
      </c>
      <c r="K1370" s="50">
        <f t="shared" si="43"/>
        <v>2</v>
      </c>
    </row>
    <row r="1371" spans="1:11" x14ac:dyDescent="0.25">
      <c r="A1371" s="32" t="s">
        <v>1343</v>
      </c>
      <c r="B1371" s="66">
        <f>_xlfn.IFNA(VLOOKUP(A1371,'Trend Strategy'!$A$1:$B$1000,2,FALSE),0)</f>
        <v>19550.11</v>
      </c>
      <c r="C1371" s="66">
        <f>_xlfn.IFNA(VLOOKUP(A1371,'ADX Strategy'!$A$2:$B$1000,2,FALSE),0)</f>
        <v>-77212.100000000006</v>
      </c>
      <c r="D1371" s="66">
        <f>_xlfn.IFNA(VLOOKUP(A1371,'TXFN0002 Strategy'!$A$2:$B$1000,2,FALSE),0)</f>
        <v>0</v>
      </c>
      <c r="E1371" s="66">
        <f>_xlfn.IFNA(VLOOKUP(A1371,'TripleEMA Strategy'!$A$2:$B$1000,2,FALSE),0)</f>
        <v>0</v>
      </c>
      <c r="F1371" s="66">
        <f>_xlfn.IFNA(VLOOKUP(A1371,'TXFN0001 Strategy'!$A$1:$B$1000,2,FALSE),0)</f>
        <v>30694.13</v>
      </c>
      <c r="G1371" s="40">
        <f t="shared" si="42"/>
        <v>-5393.572000000001</v>
      </c>
      <c r="H1371" s="50">
        <f>VLOOKUP($A1371,級距!$A:$K,9,FALSE)</f>
        <v>3</v>
      </c>
      <c r="I1371" s="50">
        <f>VLOOKUP($A1371,級距!$A:$K,10,FALSE)</f>
        <v>4</v>
      </c>
      <c r="J1371" s="50">
        <f>VLOOKUP($A1371,級距!$A:$K,11,FALSE)</f>
        <v>2</v>
      </c>
      <c r="K1371" s="50">
        <f t="shared" si="43"/>
        <v>2</v>
      </c>
    </row>
    <row r="1372" spans="1:11" x14ac:dyDescent="0.25">
      <c r="A1372" s="32" t="s">
        <v>1344</v>
      </c>
      <c r="B1372" s="66">
        <f>_xlfn.IFNA(VLOOKUP(A1372,'Trend Strategy'!$A$1:$B$1000,2,FALSE),0)</f>
        <v>0</v>
      </c>
      <c r="C1372" s="66">
        <f>_xlfn.IFNA(VLOOKUP(A1372,'ADX Strategy'!$A$2:$B$1000,2,FALSE),0)</f>
        <v>1115.74</v>
      </c>
      <c r="D1372" s="66">
        <f>_xlfn.IFNA(VLOOKUP(A1372,'TXFN0002 Strategy'!$A$2:$B$1000,2,FALSE),0)</f>
        <v>0</v>
      </c>
      <c r="E1372" s="66">
        <f>_xlfn.IFNA(VLOOKUP(A1372,'TripleEMA Strategy'!$A$2:$B$1000,2,FALSE),0)</f>
        <v>0</v>
      </c>
      <c r="F1372" s="66">
        <f>_xlfn.IFNA(VLOOKUP(A1372,'TXFN0001 Strategy'!$A$1:$B$1000,2,FALSE),0)</f>
        <v>0</v>
      </c>
      <c r="G1372" s="40">
        <f t="shared" si="42"/>
        <v>223.148</v>
      </c>
      <c r="H1372" s="50">
        <f>VLOOKUP($A1372,級距!$A:$K,9,FALSE)</f>
        <v>1</v>
      </c>
      <c r="I1372" s="50">
        <f>VLOOKUP($A1372,級距!$A:$K,10,FALSE)</f>
        <v>3</v>
      </c>
      <c r="J1372" s="50">
        <f>VLOOKUP($A1372,級距!$A:$K,11,FALSE)</f>
        <v>2</v>
      </c>
      <c r="K1372" s="50">
        <f t="shared" si="43"/>
        <v>2</v>
      </c>
    </row>
    <row r="1373" spans="1:11" x14ac:dyDescent="0.25">
      <c r="A1373" s="32" t="s">
        <v>1345</v>
      </c>
      <c r="B1373" s="66">
        <f>_xlfn.IFNA(VLOOKUP(A1373,'Trend Strategy'!$A$1:$B$1000,2,FALSE),0)</f>
        <v>-6047.97</v>
      </c>
      <c r="C1373" s="66">
        <f>_xlfn.IFNA(VLOOKUP(A1373,'ADX Strategy'!$A$2:$B$1000,2,FALSE),0)</f>
        <v>16124.74</v>
      </c>
      <c r="D1373" s="66">
        <f>_xlfn.IFNA(VLOOKUP(A1373,'TXFN0002 Strategy'!$A$2:$B$1000,2,FALSE),0)</f>
        <v>0</v>
      </c>
      <c r="E1373" s="66">
        <f>_xlfn.IFNA(VLOOKUP(A1373,'TripleEMA Strategy'!$A$2:$B$1000,2,FALSE),0)</f>
        <v>0</v>
      </c>
      <c r="F1373" s="66">
        <f>_xlfn.IFNA(VLOOKUP(A1373,'TXFN0001 Strategy'!$A$1:$B$1000,2,FALSE),0)</f>
        <v>0</v>
      </c>
      <c r="G1373" s="40">
        <f t="shared" si="42"/>
        <v>2015.354</v>
      </c>
      <c r="H1373" s="50">
        <f>VLOOKUP($A1373,級距!$A:$K,9,FALSE)</f>
        <v>1</v>
      </c>
      <c r="I1373" s="50">
        <f>VLOOKUP($A1373,級距!$A:$K,10,FALSE)</f>
        <v>9</v>
      </c>
      <c r="J1373" s="50">
        <f>VLOOKUP($A1373,級距!$A:$K,11,FALSE)</f>
        <v>3</v>
      </c>
      <c r="K1373" s="50">
        <f t="shared" si="43"/>
        <v>3</v>
      </c>
    </row>
    <row r="1374" spans="1:11" x14ac:dyDescent="0.25">
      <c r="A1374" s="32" t="s">
        <v>1389</v>
      </c>
      <c r="B1374" s="66">
        <f>_xlfn.IFNA(VLOOKUP(A1374,'Trend Strategy'!$A$1:$B$1000,2,FALSE),0)</f>
        <v>0</v>
      </c>
      <c r="C1374" s="66">
        <f>_xlfn.IFNA(VLOOKUP(A1374,'ADX Strategy'!$A$2:$B$1000,2,FALSE),0)</f>
        <v>0</v>
      </c>
      <c r="D1374" s="66">
        <f>_xlfn.IFNA(VLOOKUP(A1374,'TXFN0002 Strategy'!$A$2:$B$1000,2,FALSE),0)</f>
        <v>0</v>
      </c>
      <c r="E1374" s="66">
        <f>_xlfn.IFNA(VLOOKUP(A1374,'TripleEMA Strategy'!$A$2:$B$1000,2,FALSE),0)</f>
        <v>0</v>
      </c>
      <c r="F1374" s="66">
        <f>_xlfn.IFNA(VLOOKUP(A1374,'TXFN0001 Strategy'!$A$1:$B$1000,2,FALSE),0)</f>
        <v>0</v>
      </c>
      <c r="G1374" s="40">
        <f t="shared" si="42"/>
        <v>0</v>
      </c>
      <c r="H1374" s="50">
        <f>VLOOKUP($A1374,級距!$A:$K,9,FALSE)</f>
        <v>1</v>
      </c>
      <c r="I1374" s="50">
        <f>VLOOKUP($A1374,級距!$A:$K,10,FALSE)</f>
        <v>2</v>
      </c>
      <c r="J1374" s="50">
        <f>VLOOKUP($A1374,級距!$A:$K,11,FALSE)</f>
        <v>2</v>
      </c>
      <c r="K1374" s="50">
        <f t="shared" si="43"/>
        <v>2</v>
      </c>
    </row>
    <row r="1375" spans="1:11" x14ac:dyDescent="0.25">
      <c r="A1375" s="32" t="s">
        <v>1388</v>
      </c>
      <c r="B1375" s="66">
        <f>_xlfn.IFNA(VLOOKUP(A1375,'Trend Strategy'!$A$1:$B$1000,2,FALSE),0)</f>
        <v>0</v>
      </c>
      <c r="C1375" s="66">
        <f>_xlfn.IFNA(VLOOKUP(A1375,'ADX Strategy'!$A$2:$B$1000,2,FALSE),0)</f>
        <v>0</v>
      </c>
      <c r="D1375" s="66">
        <f>_xlfn.IFNA(VLOOKUP(A1375,'TXFN0002 Strategy'!$A$2:$B$1000,2,FALSE),0)</f>
        <v>0</v>
      </c>
      <c r="E1375" s="66">
        <f>_xlfn.IFNA(VLOOKUP(A1375,'TripleEMA Strategy'!$A$2:$B$1000,2,FALSE),0)</f>
        <v>0</v>
      </c>
      <c r="F1375" s="66">
        <f>_xlfn.IFNA(VLOOKUP(A1375,'TXFN0001 Strategy'!$A$1:$B$1000,2,FALSE),0)</f>
        <v>-13291.2</v>
      </c>
      <c r="G1375" s="40">
        <f t="shared" si="42"/>
        <v>-2658.2400000000002</v>
      </c>
      <c r="H1375" s="50">
        <f>VLOOKUP($A1375,級距!$A:$K,9,FALSE)</f>
        <v>1</v>
      </c>
      <c r="I1375" s="50">
        <f>VLOOKUP($A1375,級距!$A:$K,10,FALSE)</f>
        <v>5</v>
      </c>
      <c r="J1375" s="50">
        <f>VLOOKUP($A1375,級距!$A:$K,11,FALSE)</f>
        <v>2</v>
      </c>
      <c r="K1375" s="50">
        <f t="shared" si="43"/>
        <v>2</v>
      </c>
    </row>
    <row r="1376" spans="1:11" x14ac:dyDescent="0.25">
      <c r="A1376" s="32" t="s">
        <v>1387</v>
      </c>
      <c r="B1376" s="66">
        <f>_xlfn.IFNA(VLOOKUP(A1376,'Trend Strategy'!$A$1:$B$1000,2,FALSE),0)</f>
        <v>0</v>
      </c>
      <c r="C1376" s="66">
        <f>_xlfn.IFNA(VLOOKUP(A1376,'ADX Strategy'!$A$2:$B$1000,2,FALSE),0)</f>
        <v>0</v>
      </c>
      <c r="D1376" s="66">
        <f>_xlfn.IFNA(VLOOKUP(A1376,'TXFN0002 Strategy'!$A$2:$B$1000,2,FALSE),0)</f>
        <v>0</v>
      </c>
      <c r="E1376" s="66">
        <f>_xlfn.IFNA(VLOOKUP(A1376,'TripleEMA Strategy'!$A$2:$B$1000,2,FALSE),0)</f>
        <v>0</v>
      </c>
      <c r="F1376" s="66">
        <f>_xlfn.IFNA(VLOOKUP(A1376,'TXFN0001 Strategy'!$A$1:$B$1000,2,FALSE),0)</f>
        <v>-1270.97</v>
      </c>
      <c r="G1376" s="40">
        <f t="shared" si="42"/>
        <v>-254.19400000000002</v>
      </c>
      <c r="H1376" s="50">
        <f>VLOOKUP($A1376,級距!$A:$K,9,FALSE)</f>
        <v>1</v>
      </c>
      <c r="I1376" s="50">
        <f>VLOOKUP($A1376,級距!$A:$K,10,FALSE)</f>
        <v>2</v>
      </c>
      <c r="J1376" s="50">
        <f>VLOOKUP($A1376,級距!$A:$K,11,FALSE)</f>
        <v>2</v>
      </c>
      <c r="K1376" s="50">
        <f t="shared" si="43"/>
        <v>2</v>
      </c>
    </row>
    <row r="1377" spans="1:11" x14ac:dyDescent="0.25">
      <c r="A1377" s="32" t="s">
        <v>1386</v>
      </c>
      <c r="B1377" s="66">
        <f>_xlfn.IFNA(VLOOKUP(A1377,'Trend Strategy'!$A$1:$B$1000,2,FALSE),0)</f>
        <v>0</v>
      </c>
      <c r="C1377" s="66">
        <f>_xlfn.IFNA(VLOOKUP(A1377,'ADX Strategy'!$A$2:$B$1000,2,FALSE),0)</f>
        <v>0</v>
      </c>
      <c r="D1377" s="66">
        <f>_xlfn.IFNA(VLOOKUP(A1377,'TXFN0002 Strategy'!$A$2:$B$1000,2,FALSE),0)</f>
        <v>0</v>
      </c>
      <c r="E1377" s="66">
        <f>_xlfn.IFNA(VLOOKUP(A1377,'TripleEMA Strategy'!$A$2:$B$1000,2,FALSE),0)</f>
        <v>0</v>
      </c>
      <c r="F1377" s="66">
        <f>_xlfn.IFNA(VLOOKUP(A1377,'TXFN0001 Strategy'!$A$1:$B$1000,2,FALSE),0)</f>
        <v>-5072.74</v>
      </c>
      <c r="G1377" s="40">
        <f t="shared" si="42"/>
        <v>-1014.548</v>
      </c>
      <c r="H1377" s="50">
        <f>VLOOKUP($A1377,級距!$A:$K,9,FALSE)</f>
        <v>1</v>
      </c>
      <c r="I1377" s="50">
        <f>VLOOKUP($A1377,級距!$A:$K,10,FALSE)</f>
        <v>6</v>
      </c>
      <c r="J1377" s="50">
        <f>VLOOKUP($A1377,級距!$A:$K,11,FALSE)</f>
        <v>2</v>
      </c>
      <c r="K1377" s="50">
        <f t="shared" si="43"/>
        <v>2</v>
      </c>
    </row>
    <row r="1378" spans="1:11" x14ac:dyDescent="0.25">
      <c r="A1378" s="32" t="s">
        <v>1385</v>
      </c>
      <c r="B1378" s="66">
        <f>_xlfn.IFNA(VLOOKUP(A1378,'Trend Strategy'!$A$1:$B$1000,2,FALSE),0)</f>
        <v>0</v>
      </c>
      <c r="C1378" s="66">
        <f>_xlfn.IFNA(VLOOKUP(A1378,'ADX Strategy'!$A$2:$B$1000,2,FALSE),0)</f>
        <v>0</v>
      </c>
      <c r="D1378" s="66">
        <f>_xlfn.IFNA(VLOOKUP(A1378,'TXFN0002 Strategy'!$A$2:$B$1000,2,FALSE),0)</f>
        <v>0</v>
      </c>
      <c r="E1378" s="66">
        <f>_xlfn.IFNA(VLOOKUP(A1378,'TripleEMA Strategy'!$A$2:$B$1000,2,FALSE),0)</f>
        <v>0</v>
      </c>
      <c r="F1378" s="66">
        <f>_xlfn.IFNA(VLOOKUP(A1378,'TXFN0001 Strategy'!$A$1:$B$1000,2,FALSE),0)</f>
        <v>0</v>
      </c>
      <c r="G1378" s="40">
        <f t="shared" si="42"/>
        <v>0</v>
      </c>
      <c r="H1378" s="50">
        <f>VLOOKUP($A1378,級距!$A:$K,9,FALSE)</f>
        <v>2</v>
      </c>
      <c r="I1378" s="50">
        <f>VLOOKUP($A1378,級距!$A:$K,10,FALSE)</f>
        <v>5</v>
      </c>
      <c r="J1378" s="50">
        <f>VLOOKUP($A1378,級距!$A:$K,11,FALSE)</f>
        <v>2</v>
      </c>
      <c r="K1378" s="50">
        <f t="shared" si="43"/>
        <v>2</v>
      </c>
    </row>
    <row r="1379" spans="1:11" x14ac:dyDescent="0.25">
      <c r="A1379" s="32" t="s">
        <v>1384</v>
      </c>
      <c r="B1379" s="66">
        <f>_xlfn.IFNA(VLOOKUP(A1379,'Trend Strategy'!$A$1:$B$1000,2,FALSE),0)</f>
        <v>0</v>
      </c>
      <c r="C1379" s="66">
        <f>_xlfn.IFNA(VLOOKUP(A1379,'ADX Strategy'!$A$2:$B$1000,2,FALSE),0)</f>
        <v>0</v>
      </c>
      <c r="D1379" s="66">
        <f>_xlfn.IFNA(VLOOKUP(A1379,'TXFN0002 Strategy'!$A$2:$B$1000,2,FALSE),0)</f>
        <v>0</v>
      </c>
      <c r="E1379" s="66">
        <f>_xlfn.IFNA(VLOOKUP(A1379,'TripleEMA Strategy'!$A$2:$B$1000,2,FALSE),0)</f>
        <v>0</v>
      </c>
      <c r="F1379" s="66">
        <f>_xlfn.IFNA(VLOOKUP(A1379,'TXFN0001 Strategy'!$A$1:$B$1000,2,FALSE),0)</f>
        <v>-42021.95</v>
      </c>
      <c r="G1379" s="40">
        <f t="shared" si="42"/>
        <v>-8404.39</v>
      </c>
      <c r="H1379" s="50">
        <f>VLOOKUP($A1379,級距!$A:$K,9,FALSE)</f>
        <v>3</v>
      </c>
      <c r="I1379" s="50">
        <f>VLOOKUP($A1379,級距!$A:$K,10,FALSE)</f>
        <v>6</v>
      </c>
      <c r="J1379" s="50">
        <f>VLOOKUP($A1379,級距!$A:$K,11,FALSE)</f>
        <v>2</v>
      </c>
      <c r="K1379" s="50">
        <f t="shared" si="43"/>
        <v>2</v>
      </c>
    </row>
    <row r="1380" spans="1:11" x14ac:dyDescent="0.25">
      <c r="A1380" s="32" t="s">
        <v>1383</v>
      </c>
      <c r="B1380" s="66">
        <f>_xlfn.IFNA(VLOOKUP(A1380,'Trend Strategy'!$A$1:$B$1000,2,FALSE),0)</f>
        <v>0</v>
      </c>
      <c r="C1380" s="66">
        <f>_xlfn.IFNA(VLOOKUP(A1380,'ADX Strategy'!$A$2:$B$1000,2,FALSE),0)</f>
        <v>0</v>
      </c>
      <c r="D1380" s="66">
        <f>_xlfn.IFNA(VLOOKUP(A1380,'TXFN0002 Strategy'!$A$2:$B$1000,2,FALSE),0)</f>
        <v>0</v>
      </c>
      <c r="E1380" s="66">
        <f>_xlfn.IFNA(VLOOKUP(A1380,'TripleEMA Strategy'!$A$2:$B$1000,2,FALSE),0)</f>
        <v>0</v>
      </c>
      <c r="F1380" s="66">
        <f>_xlfn.IFNA(VLOOKUP(A1380,'TXFN0001 Strategy'!$A$1:$B$1000,2,FALSE),0)</f>
        <v>0</v>
      </c>
      <c r="G1380" s="40">
        <f t="shared" si="42"/>
        <v>0</v>
      </c>
      <c r="H1380" s="50">
        <f>VLOOKUP($A1380,級距!$A:$K,9,FALSE)</f>
        <v>1</v>
      </c>
      <c r="I1380" s="50">
        <f>VLOOKUP($A1380,級距!$A:$K,10,FALSE)</f>
        <v>4</v>
      </c>
      <c r="J1380" s="50">
        <f>VLOOKUP($A1380,級距!$A:$K,11,FALSE)</f>
        <v>2</v>
      </c>
      <c r="K1380" s="50">
        <f t="shared" si="43"/>
        <v>2</v>
      </c>
    </row>
    <row r="1381" spans="1:11" x14ac:dyDescent="0.25">
      <c r="A1381" s="32" t="s">
        <v>1382</v>
      </c>
      <c r="B1381" s="66">
        <f>_xlfn.IFNA(VLOOKUP(A1381,'Trend Strategy'!$A$1:$B$1000,2,FALSE),0)</f>
        <v>0</v>
      </c>
      <c r="C1381" s="66">
        <f>_xlfn.IFNA(VLOOKUP(A1381,'ADX Strategy'!$A$2:$B$1000,2,FALSE),0)</f>
        <v>0</v>
      </c>
      <c r="D1381" s="66">
        <f>_xlfn.IFNA(VLOOKUP(A1381,'TXFN0002 Strategy'!$A$2:$B$1000,2,FALSE),0)</f>
        <v>0</v>
      </c>
      <c r="E1381" s="66">
        <f>_xlfn.IFNA(VLOOKUP(A1381,'TripleEMA Strategy'!$A$2:$B$1000,2,FALSE),0)</f>
        <v>0</v>
      </c>
      <c r="F1381" s="66">
        <f>_xlfn.IFNA(VLOOKUP(A1381,'TXFN0001 Strategy'!$A$1:$B$1000,2,FALSE),0)</f>
        <v>0</v>
      </c>
      <c r="G1381" s="40">
        <f t="shared" si="42"/>
        <v>0</v>
      </c>
      <c r="H1381" s="50">
        <f>VLOOKUP($A1381,級距!$A:$K,9,FALSE)</f>
        <v>1</v>
      </c>
      <c r="I1381" s="50">
        <f>VLOOKUP($A1381,級距!$A:$K,10,FALSE)</f>
        <v>3</v>
      </c>
      <c r="J1381" s="50">
        <f>VLOOKUP($A1381,級距!$A:$K,11,FALSE)</f>
        <v>2</v>
      </c>
      <c r="K1381" s="50">
        <f t="shared" si="43"/>
        <v>2</v>
      </c>
    </row>
    <row r="1382" spans="1:11" x14ac:dyDescent="0.25">
      <c r="A1382" s="32" t="s">
        <v>1381</v>
      </c>
      <c r="B1382" s="66">
        <f>_xlfn.IFNA(VLOOKUP(A1382,'Trend Strategy'!$A$1:$B$1000,2,FALSE),0)</f>
        <v>0</v>
      </c>
      <c r="C1382" s="66">
        <f>_xlfn.IFNA(VLOOKUP(A1382,'ADX Strategy'!$A$2:$B$1000,2,FALSE),0)</f>
        <v>0</v>
      </c>
      <c r="D1382" s="66">
        <f>_xlfn.IFNA(VLOOKUP(A1382,'TXFN0002 Strategy'!$A$2:$B$1000,2,FALSE),0)</f>
        <v>0</v>
      </c>
      <c r="E1382" s="66">
        <f>_xlfn.IFNA(VLOOKUP(A1382,'TripleEMA Strategy'!$A$2:$B$1000,2,FALSE),0)</f>
        <v>0</v>
      </c>
      <c r="F1382" s="66">
        <f>_xlfn.IFNA(VLOOKUP(A1382,'TXFN0001 Strategy'!$A$1:$B$1000,2,FALSE),0)</f>
        <v>0</v>
      </c>
      <c r="G1382" s="40">
        <f t="shared" si="42"/>
        <v>0</v>
      </c>
      <c r="H1382" s="50">
        <f>VLOOKUP($A1382,級距!$A:$K,9,FALSE)</f>
        <v>4</v>
      </c>
      <c r="I1382" s="50">
        <f>VLOOKUP($A1382,級距!$A:$K,10,FALSE)</f>
        <v>6</v>
      </c>
      <c r="J1382" s="50">
        <f>VLOOKUP($A1382,級距!$A:$K,11,FALSE)</f>
        <v>2</v>
      </c>
      <c r="K1382" s="50">
        <f t="shared" si="43"/>
        <v>2</v>
      </c>
    </row>
    <row r="1383" spans="1:11" x14ac:dyDescent="0.25">
      <c r="A1383" s="32" t="s">
        <v>1380</v>
      </c>
      <c r="B1383" s="66">
        <f>_xlfn.IFNA(VLOOKUP(A1383,'Trend Strategy'!$A$1:$B$1000,2,FALSE),0)</f>
        <v>0</v>
      </c>
      <c r="C1383" s="66">
        <f>_xlfn.IFNA(VLOOKUP(A1383,'ADX Strategy'!$A$2:$B$1000,2,FALSE),0)</f>
        <v>0</v>
      </c>
      <c r="D1383" s="66">
        <f>_xlfn.IFNA(VLOOKUP(A1383,'TXFN0002 Strategy'!$A$2:$B$1000,2,FALSE),0)</f>
        <v>0</v>
      </c>
      <c r="E1383" s="66">
        <f>_xlfn.IFNA(VLOOKUP(A1383,'TripleEMA Strategy'!$A$2:$B$1000,2,FALSE),0)</f>
        <v>0</v>
      </c>
      <c r="F1383" s="66">
        <f>_xlfn.IFNA(VLOOKUP(A1383,'TXFN0001 Strategy'!$A$1:$B$1000,2,FALSE),0)</f>
        <v>0</v>
      </c>
      <c r="G1383" s="40">
        <f t="shared" si="42"/>
        <v>0</v>
      </c>
      <c r="H1383" s="50">
        <f>VLOOKUP($A1383,級距!$A:$K,9,FALSE)</f>
        <v>2</v>
      </c>
      <c r="I1383" s="50">
        <f>VLOOKUP($A1383,級距!$A:$K,10,FALSE)</f>
        <v>1</v>
      </c>
      <c r="J1383" s="50">
        <f>VLOOKUP($A1383,級距!$A:$K,11,FALSE)</f>
        <v>2</v>
      </c>
      <c r="K1383" s="50">
        <f t="shared" si="43"/>
        <v>2</v>
      </c>
    </row>
    <row r="1384" spans="1:11" x14ac:dyDescent="0.25">
      <c r="A1384" s="32" t="s">
        <v>1379</v>
      </c>
      <c r="B1384" s="66">
        <f>_xlfn.IFNA(VLOOKUP(A1384,'Trend Strategy'!$A$1:$B$1000,2,FALSE),0)</f>
        <v>0</v>
      </c>
      <c r="C1384" s="66">
        <f>_xlfn.IFNA(VLOOKUP(A1384,'ADX Strategy'!$A$2:$B$1000,2,FALSE),0)</f>
        <v>0</v>
      </c>
      <c r="D1384" s="66">
        <f>_xlfn.IFNA(VLOOKUP(A1384,'TXFN0002 Strategy'!$A$2:$B$1000,2,FALSE),0)</f>
        <v>0</v>
      </c>
      <c r="E1384" s="66">
        <f>_xlfn.IFNA(VLOOKUP(A1384,'TripleEMA Strategy'!$A$2:$B$1000,2,FALSE),0)</f>
        <v>0</v>
      </c>
      <c r="F1384" s="66">
        <f>_xlfn.IFNA(VLOOKUP(A1384,'TXFN0001 Strategy'!$A$1:$B$1000,2,FALSE),0)</f>
        <v>45527.11</v>
      </c>
      <c r="G1384" s="40">
        <f t="shared" si="42"/>
        <v>9105.4220000000005</v>
      </c>
      <c r="H1384" s="50">
        <f>VLOOKUP($A1384,級距!$A:$K,9,FALSE)</f>
        <v>7</v>
      </c>
      <c r="I1384" s="50">
        <f>VLOOKUP($A1384,級距!$A:$K,10,FALSE)</f>
        <v>9</v>
      </c>
      <c r="J1384" s="50">
        <f>VLOOKUP($A1384,級距!$A:$K,11,FALSE)</f>
        <v>4</v>
      </c>
      <c r="K1384" s="50">
        <f t="shared" si="43"/>
        <v>4</v>
      </c>
    </row>
    <row r="1385" spans="1:11" x14ac:dyDescent="0.25">
      <c r="A1385" s="32" t="s">
        <v>1378</v>
      </c>
      <c r="B1385" s="66">
        <f>_xlfn.IFNA(VLOOKUP(A1385,'Trend Strategy'!$A$1:$B$1000,2,FALSE),0)</f>
        <v>0</v>
      </c>
      <c r="C1385" s="66">
        <f>_xlfn.IFNA(VLOOKUP(A1385,'ADX Strategy'!$A$2:$B$1000,2,FALSE),0)</f>
        <v>0</v>
      </c>
      <c r="D1385" s="66">
        <f>_xlfn.IFNA(VLOOKUP(A1385,'TXFN0002 Strategy'!$A$2:$B$1000,2,FALSE),0)</f>
        <v>0</v>
      </c>
      <c r="E1385" s="66">
        <f>_xlfn.IFNA(VLOOKUP(A1385,'TripleEMA Strategy'!$A$2:$B$1000,2,FALSE),0)</f>
        <v>0</v>
      </c>
      <c r="F1385" s="66">
        <f>_xlfn.IFNA(VLOOKUP(A1385,'TXFN0001 Strategy'!$A$1:$B$1000,2,FALSE),0)</f>
        <v>0</v>
      </c>
      <c r="G1385" s="40">
        <f t="shared" si="42"/>
        <v>0</v>
      </c>
      <c r="H1385" s="50">
        <f>VLOOKUP($A1385,級距!$A:$K,9,FALSE)</f>
        <v>1</v>
      </c>
      <c r="I1385" s="50">
        <f>VLOOKUP($A1385,級距!$A:$K,10,FALSE)</f>
        <v>2</v>
      </c>
      <c r="J1385" s="50">
        <f>VLOOKUP($A1385,級距!$A:$K,11,FALSE)</f>
        <v>2</v>
      </c>
      <c r="K1385" s="50">
        <f t="shared" si="43"/>
        <v>2</v>
      </c>
    </row>
    <row r="1386" spans="1:11" x14ac:dyDescent="0.25">
      <c r="A1386" s="32" t="s">
        <v>1377</v>
      </c>
      <c r="B1386" s="66">
        <f>_xlfn.IFNA(VLOOKUP(A1386,'Trend Strategy'!$A$1:$B$1000,2,FALSE),0)</f>
        <v>0</v>
      </c>
      <c r="C1386" s="66">
        <f>_xlfn.IFNA(VLOOKUP(A1386,'ADX Strategy'!$A$2:$B$1000,2,FALSE),0)</f>
        <v>0</v>
      </c>
      <c r="D1386" s="66">
        <f>_xlfn.IFNA(VLOOKUP(A1386,'TXFN0002 Strategy'!$A$2:$B$1000,2,FALSE),0)</f>
        <v>0</v>
      </c>
      <c r="E1386" s="66">
        <f>_xlfn.IFNA(VLOOKUP(A1386,'TripleEMA Strategy'!$A$2:$B$1000,2,FALSE),0)</f>
        <v>0</v>
      </c>
      <c r="F1386" s="66">
        <f>_xlfn.IFNA(VLOOKUP(A1386,'TXFN0001 Strategy'!$A$1:$B$1000,2,FALSE),0)</f>
        <v>-11475.18</v>
      </c>
      <c r="G1386" s="40">
        <f t="shared" si="42"/>
        <v>-2295.0360000000001</v>
      </c>
      <c r="H1386" s="50">
        <f>VLOOKUP($A1386,級距!$A:$K,9,FALSE)</f>
        <v>1</v>
      </c>
      <c r="I1386" s="50">
        <f>VLOOKUP($A1386,級距!$A:$K,10,FALSE)</f>
        <v>9</v>
      </c>
      <c r="J1386" s="50">
        <f>VLOOKUP($A1386,級距!$A:$K,11,FALSE)</f>
        <v>3</v>
      </c>
      <c r="K1386" s="50">
        <f t="shared" si="43"/>
        <v>3</v>
      </c>
    </row>
    <row r="1387" spans="1:11" x14ac:dyDescent="0.25">
      <c r="A1387" s="32" t="s">
        <v>1376</v>
      </c>
      <c r="B1387" s="66">
        <f>_xlfn.IFNA(VLOOKUP(A1387,'Trend Strategy'!$A$1:$B$1000,2,FALSE),0)</f>
        <v>0</v>
      </c>
      <c r="C1387" s="66">
        <f>_xlfn.IFNA(VLOOKUP(A1387,'ADX Strategy'!$A$2:$B$1000,2,FALSE),0)</f>
        <v>0</v>
      </c>
      <c r="D1387" s="66">
        <f>_xlfn.IFNA(VLOOKUP(A1387,'TXFN0002 Strategy'!$A$2:$B$1000,2,FALSE),0)</f>
        <v>0</v>
      </c>
      <c r="E1387" s="66">
        <f>_xlfn.IFNA(VLOOKUP(A1387,'TripleEMA Strategy'!$A$2:$B$1000,2,FALSE),0)</f>
        <v>0</v>
      </c>
      <c r="F1387" s="66">
        <f>_xlfn.IFNA(VLOOKUP(A1387,'TXFN0001 Strategy'!$A$1:$B$1000,2,FALSE),0)</f>
        <v>0</v>
      </c>
      <c r="G1387" s="40">
        <f t="shared" si="42"/>
        <v>0</v>
      </c>
      <c r="H1387" s="50">
        <f>VLOOKUP($A1387,級距!$A:$K,9,FALSE)</f>
        <v>1</v>
      </c>
      <c r="I1387" s="50">
        <f>VLOOKUP($A1387,級距!$A:$K,10,FALSE)</f>
        <v>7</v>
      </c>
      <c r="J1387" s="50">
        <f>VLOOKUP($A1387,級距!$A:$K,11,FALSE)</f>
        <v>3</v>
      </c>
      <c r="K1387" s="50">
        <f t="shared" si="43"/>
        <v>3</v>
      </c>
    </row>
    <row r="1388" spans="1:11" x14ac:dyDescent="0.25">
      <c r="A1388" s="32" t="s">
        <v>1375</v>
      </c>
      <c r="B1388" s="66">
        <f>_xlfn.IFNA(VLOOKUP(A1388,'Trend Strategy'!$A$1:$B$1000,2,FALSE),0)</f>
        <v>0</v>
      </c>
      <c r="C1388" s="66">
        <f>_xlfn.IFNA(VLOOKUP(A1388,'ADX Strategy'!$A$2:$B$1000,2,FALSE),0)</f>
        <v>0</v>
      </c>
      <c r="D1388" s="66">
        <f>_xlfn.IFNA(VLOOKUP(A1388,'TXFN0002 Strategy'!$A$2:$B$1000,2,FALSE),0)</f>
        <v>0</v>
      </c>
      <c r="E1388" s="66">
        <f>_xlfn.IFNA(VLOOKUP(A1388,'TripleEMA Strategy'!$A$2:$B$1000,2,FALSE),0)</f>
        <v>0</v>
      </c>
      <c r="F1388" s="66">
        <f>_xlfn.IFNA(VLOOKUP(A1388,'TXFN0001 Strategy'!$A$1:$B$1000,2,FALSE),0)</f>
        <v>11171.47</v>
      </c>
      <c r="G1388" s="40">
        <f t="shared" si="42"/>
        <v>2234.2939999999999</v>
      </c>
      <c r="H1388" s="50">
        <f>VLOOKUP($A1388,級距!$A:$K,9,FALSE)</f>
        <v>1</v>
      </c>
      <c r="I1388" s="50">
        <f>VLOOKUP($A1388,級距!$A:$K,10,FALSE)</f>
        <v>5</v>
      </c>
      <c r="J1388" s="50">
        <f>VLOOKUP($A1388,級距!$A:$K,11,FALSE)</f>
        <v>2</v>
      </c>
      <c r="K1388" s="50">
        <f t="shared" si="43"/>
        <v>2</v>
      </c>
    </row>
    <row r="1389" spans="1:11" x14ac:dyDescent="0.25">
      <c r="A1389" s="32" t="s">
        <v>1374</v>
      </c>
      <c r="B1389" s="66">
        <f>_xlfn.IFNA(VLOOKUP(A1389,'Trend Strategy'!$A$1:$B$1000,2,FALSE),0)</f>
        <v>0</v>
      </c>
      <c r="C1389" s="66">
        <f>_xlfn.IFNA(VLOOKUP(A1389,'ADX Strategy'!$A$2:$B$1000,2,FALSE),0)</f>
        <v>0</v>
      </c>
      <c r="D1389" s="66">
        <f>_xlfn.IFNA(VLOOKUP(A1389,'TXFN0002 Strategy'!$A$2:$B$1000,2,FALSE),0)</f>
        <v>0</v>
      </c>
      <c r="E1389" s="66">
        <f>_xlfn.IFNA(VLOOKUP(A1389,'TripleEMA Strategy'!$A$2:$B$1000,2,FALSE),0)</f>
        <v>0</v>
      </c>
      <c r="F1389" s="66">
        <f>_xlfn.IFNA(VLOOKUP(A1389,'TXFN0001 Strategy'!$A$1:$B$1000,2,FALSE),0)</f>
        <v>0</v>
      </c>
      <c r="G1389" s="40">
        <f t="shared" si="42"/>
        <v>0</v>
      </c>
      <c r="H1389" s="50">
        <f>VLOOKUP($A1389,級距!$A:$K,9,FALSE)</f>
        <v>2</v>
      </c>
      <c r="I1389" s="50">
        <f>VLOOKUP($A1389,級距!$A:$K,10,FALSE)</f>
        <v>3</v>
      </c>
      <c r="J1389" s="50">
        <f>VLOOKUP($A1389,級距!$A:$K,11,FALSE)</f>
        <v>2</v>
      </c>
      <c r="K1389" s="50">
        <f t="shared" si="43"/>
        <v>2</v>
      </c>
    </row>
    <row r="1390" spans="1:11" x14ac:dyDescent="0.25">
      <c r="A1390" s="32" t="s">
        <v>1373</v>
      </c>
      <c r="B1390" s="66">
        <f>_xlfn.IFNA(VLOOKUP(A1390,'Trend Strategy'!$A$1:$B$1000,2,FALSE),0)</f>
        <v>0</v>
      </c>
      <c r="C1390" s="66">
        <f>_xlfn.IFNA(VLOOKUP(A1390,'ADX Strategy'!$A$2:$B$1000,2,FALSE),0)</f>
        <v>0</v>
      </c>
      <c r="D1390" s="66">
        <f>_xlfn.IFNA(VLOOKUP(A1390,'TXFN0002 Strategy'!$A$2:$B$1000,2,FALSE),0)</f>
        <v>0</v>
      </c>
      <c r="E1390" s="66">
        <f>_xlfn.IFNA(VLOOKUP(A1390,'TripleEMA Strategy'!$A$2:$B$1000,2,FALSE),0)</f>
        <v>0</v>
      </c>
      <c r="F1390" s="66">
        <f>_xlfn.IFNA(VLOOKUP(A1390,'TXFN0001 Strategy'!$A$1:$B$1000,2,FALSE),0)</f>
        <v>0</v>
      </c>
      <c r="G1390" s="40">
        <f t="shared" si="42"/>
        <v>0</v>
      </c>
      <c r="H1390" s="50">
        <f>VLOOKUP($A1390,級距!$A:$K,9,FALSE)</f>
        <v>1</v>
      </c>
      <c r="I1390" s="50">
        <f>VLOOKUP($A1390,級距!$A:$K,10,FALSE)</f>
        <v>2</v>
      </c>
      <c r="J1390" s="50">
        <f>VLOOKUP($A1390,級距!$A:$K,11,FALSE)</f>
        <v>2</v>
      </c>
      <c r="K1390" s="50">
        <f t="shared" si="43"/>
        <v>2</v>
      </c>
    </row>
    <row r="1391" spans="1:11" x14ac:dyDescent="0.25">
      <c r="A1391" s="32" t="s">
        <v>1372</v>
      </c>
      <c r="B1391" s="66">
        <f>_xlfn.IFNA(VLOOKUP(A1391,'Trend Strategy'!$A$1:$B$1000,2,FALSE),0)</f>
        <v>0</v>
      </c>
      <c r="C1391" s="66">
        <f>_xlfn.IFNA(VLOOKUP(A1391,'ADX Strategy'!$A$2:$B$1000,2,FALSE),0)</f>
        <v>0</v>
      </c>
      <c r="D1391" s="66">
        <f>_xlfn.IFNA(VLOOKUP(A1391,'TXFN0002 Strategy'!$A$2:$B$1000,2,FALSE),0)</f>
        <v>0</v>
      </c>
      <c r="E1391" s="66">
        <f>_xlfn.IFNA(VLOOKUP(A1391,'TripleEMA Strategy'!$A$2:$B$1000,2,FALSE),0)</f>
        <v>0</v>
      </c>
      <c r="F1391" s="66">
        <f>_xlfn.IFNA(VLOOKUP(A1391,'TXFN0001 Strategy'!$A$1:$B$1000,2,FALSE),0)</f>
        <v>0</v>
      </c>
      <c r="G1391" s="40">
        <f t="shared" si="42"/>
        <v>0</v>
      </c>
      <c r="H1391" s="50">
        <f>VLOOKUP($A1391,級距!$A:$K,9,FALSE)</f>
        <v>4</v>
      </c>
      <c r="I1391" s="50">
        <f>VLOOKUP($A1391,級距!$A:$K,10,FALSE)</f>
        <v>4</v>
      </c>
      <c r="J1391" s="50">
        <f>VLOOKUP($A1391,級距!$A:$K,11,FALSE)</f>
        <v>2</v>
      </c>
      <c r="K1391" s="50">
        <f t="shared" si="43"/>
        <v>2</v>
      </c>
    </row>
    <row r="1392" spans="1:11" x14ac:dyDescent="0.25">
      <c r="A1392" s="32" t="s">
        <v>1371</v>
      </c>
      <c r="B1392" s="66">
        <f>_xlfn.IFNA(VLOOKUP(A1392,'Trend Strategy'!$A$1:$B$1000,2,FALSE),0)</f>
        <v>0</v>
      </c>
      <c r="C1392" s="66">
        <f>_xlfn.IFNA(VLOOKUP(A1392,'ADX Strategy'!$A$2:$B$1000,2,FALSE),0)</f>
        <v>0</v>
      </c>
      <c r="D1392" s="66">
        <f>_xlfn.IFNA(VLOOKUP(A1392,'TXFN0002 Strategy'!$A$2:$B$1000,2,FALSE),0)</f>
        <v>0</v>
      </c>
      <c r="E1392" s="66">
        <f>_xlfn.IFNA(VLOOKUP(A1392,'TripleEMA Strategy'!$A$2:$B$1000,2,FALSE),0)</f>
        <v>0</v>
      </c>
      <c r="F1392" s="66">
        <f>_xlfn.IFNA(VLOOKUP(A1392,'TXFN0001 Strategy'!$A$1:$B$1000,2,FALSE),0)</f>
        <v>43544.28</v>
      </c>
      <c r="G1392" s="40">
        <f t="shared" si="42"/>
        <v>8708.8559999999998</v>
      </c>
      <c r="H1392" s="50">
        <f>VLOOKUP($A1392,級距!$A:$K,9,FALSE)</f>
        <v>3</v>
      </c>
      <c r="I1392" s="50">
        <f>VLOOKUP($A1392,級距!$A:$K,10,FALSE)</f>
        <v>1</v>
      </c>
      <c r="J1392" s="50">
        <f>VLOOKUP($A1392,級距!$A:$K,11,FALSE)</f>
        <v>2</v>
      </c>
      <c r="K1392" s="50">
        <f t="shared" si="43"/>
        <v>2</v>
      </c>
    </row>
    <row r="1393" spans="1:11" x14ac:dyDescent="0.25">
      <c r="A1393" s="32" t="s">
        <v>1370</v>
      </c>
      <c r="B1393" s="66">
        <f>_xlfn.IFNA(VLOOKUP(A1393,'Trend Strategy'!$A$1:$B$1000,2,FALSE),0)</f>
        <v>0</v>
      </c>
      <c r="C1393" s="66">
        <f>_xlfn.IFNA(VLOOKUP(A1393,'ADX Strategy'!$A$2:$B$1000,2,FALSE),0)</f>
        <v>0</v>
      </c>
      <c r="D1393" s="66">
        <f>_xlfn.IFNA(VLOOKUP(A1393,'TXFN0002 Strategy'!$A$2:$B$1000,2,FALSE),0)</f>
        <v>0</v>
      </c>
      <c r="E1393" s="66">
        <f>_xlfn.IFNA(VLOOKUP(A1393,'TripleEMA Strategy'!$A$2:$B$1000,2,FALSE),0)</f>
        <v>0</v>
      </c>
      <c r="F1393" s="66">
        <f>_xlfn.IFNA(VLOOKUP(A1393,'TXFN0001 Strategy'!$A$1:$B$1000,2,FALSE),0)</f>
        <v>0</v>
      </c>
      <c r="G1393" s="40">
        <f t="shared" si="42"/>
        <v>0</v>
      </c>
      <c r="H1393" s="50">
        <f>VLOOKUP($A1393,級距!$A:$K,9,FALSE)</f>
        <v>4</v>
      </c>
      <c r="I1393" s="50">
        <f>VLOOKUP($A1393,級距!$A:$K,10,FALSE)</f>
        <v>10</v>
      </c>
      <c r="J1393" s="50">
        <f>VLOOKUP($A1393,級距!$A:$K,11,FALSE)</f>
        <v>3</v>
      </c>
      <c r="K1393" s="50">
        <f t="shared" si="43"/>
        <v>3</v>
      </c>
    </row>
    <row r="1394" spans="1:11" x14ac:dyDescent="0.25">
      <c r="A1394" s="32" t="s">
        <v>1369</v>
      </c>
      <c r="B1394" s="66">
        <f>_xlfn.IFNA(VLOOKUP(A1394,'Trend Strategy'!$A$1:$B$1000,2,FALSE),0)</f>
        <v>0</v>
      </c>
      <c r="C1394" s="66">
        <f>_xlfn.IFNA(VLOOKUP(A1394,'ADX Strategy'!$A$2:$B$1000,2,FALSE),0)</f>
        <v>0</v>
      </c>
      <c r="D1394" s="66">
        <f>_xlfn.IFNA(VLOOKUP(A1394,'TXFN0002 Strategy'!$A$2:$B$1000,2,FALSE),0)</f>
        <v>0</v>
      </c>
      <c r="E1394" s="66">
        <f>_xlfn.IFNA(VLOOKUP(A1394,'TripleEMA Strategy'!$A$2:$B$1000,2,FALSE),0)</f>
        <v>0</v>
      </c>
      <c r="F1394" s="66">
        <f>_xlfn.IFNA(VLOOKUP(A1394,'TXFN0001 Strategy'!$A$1:$B$1000,2,FALSE),0)</f>
        <v>0</v>
      </c>
      <c r="G1394" s="40">
        <f t="shared" si="42"/>
        <v>0</v>
      </c>
      <c r="H1394" s="50">
        <f>VLOOKUP($A1394,級距!$A:$K,9,FALSE)</f>
        <v>4</v>
      </c>
      <c r="I1394" s="50">
        <f>VLOOKUP($A1394,級距!$A:$K,10,FALSE)</f>
        <v>2</v>
      </c>
      <c r="J1394" s="50">
        <f>VLOOKUP($A1394,級距!$A:$K,11,FALSE)</f>
        <v>2</v>
      </c>
      <c r="K1394" s="50">
        <f t="shared" si="43"/>
        <v>2</v>
      </c>
    </row>
    <row r="1395" spans="1:11" x14ac:dyDescent="0.25">
      <c r="A1395" s="32" t="s">
        <v>1368</v>
      </c>
      <c r="B1395" s="66">
        <f>_xlfn.IFNA(VLOOKUP(A1395,'Trend Strategy'!$A$1:$B$1000,2,FALSE),0)</f>
        <v>0</v>
      </c>
      <c r="C1395" s="66">
        <f>_xlfn.IFNA(VLOOKUP(A1395,'ADX Strategy'!$A$2:$B$1000,2,FALSE),0)</f>
        <v>0</v>
      </c>
      <c r="D1395" s="66">
        <f>_xlfn.IFNA(VLOOKUP(A1395,'TXFN0002 Strategy'!$A$2:$B$1000,2,FALSE),0)</f>
        <v>0</v>
      </c>
      <c r="E1395" s="66">
        <f>_xlfn.IFNA(VLOOKUP(A1395,'TripleEMA Strategy'!$A$2:$B$1000,2,FALSE),0)</f>
        <v>0</v>
      </c>
      <c r="F1395" s="66">
        <f>_xlfn.IFNA(VLOOKUP(A1395,'TXFN0001 Strategy'!$A$1:$B$1000,2,FALSE),0)</f>
        <v>0</v>
      </c>
      <c r="G1395" s="40">
        <f t="shared" si="42"/>
        <v>0</v>
      </c>
      <c r="H1395" s="50">
        <f>VLOOKUP($A1395,級距!$A:$K,9,FALSE)</f>
        <v>1</v>
      </c>
      <c r="I1395" s="50">
        <f>VLOOKUP($A1395,級距!$A:$K,10,FALSE)</f>
        <v>6</v>
      </c>
      <c r="J1395" s="50">
        <f>VLOOKUP($A1395,級距!$A:$K,11,FALSE)</f>
        <v>2</v>
      </c>
      <c r="K1395" s="50">
        <f t="shared" si="43"/>
        <v>2</v>
      </c>
    </row>
    <row r="1396" spans="1:11" x14ac:dyDescent="0.25">
      <c r="A1396" s="32" t="s">
        <v>1367</v>
      </c>
      <c r="B1396" s="66">
        <f>_xlfn.IFNA(VLOOKUP(A1396,'Trend Strategy'!$A$1:$B$1000,2,FALSE),0)</f>
        <v>0</v>
      </c>
      <c r="C1396" s="66">
        <f>_xlfn.IFNA(VLOOKUP(A1396,'ADX Strategy'!$A$2:$B$1000,2,FALSE),0)</f>
        <v>0</v>
      </c>
      <c r="D1396" s="66">
        <f>_xlfn.IFNA(VLOOKUP(A1396,'TXFN0002 Strategy'!$A$2:$B$1000,2,FALSE),0)</f>
        <v>0</v>
      </c>
      <c r="E1396" s="66">
        <f>_xlfn.IFNA(VLOOKUP(A1396,'TripleEMA Strategy'!$A$2:$B$1000,2,FALSE),0)</f>
        <v>0</v>
      </c>
      <c r="F1396" s="66">
        <f>_xlfn.IFNA(VLOOKUP(A1396,'TXFN0001 Strategy'!$A$1:$B$1000,2,FALSE),0)</f>
        <v>0</v>
      </c>
      <c r="G1396" s="40">
        <f t="shared" si="42"/>
        <v>0</v>
      </c>
      <c r="H1396" s="50">
        <f>VLOOKUP($A1396,級距!$A:$K,9,FALSE)</f>
        <v>2</v>
      </c>
      <c r="I1396" s="50">
        <f>VLOOKUP($A1396,級距!$A:$K,10,FALSE)</f>
        <v>2</v>
      </c>
      <c r="J1396" s="50">
        <f>VLOOKUP($A1396,級距!$A:$K,11,FALSE)</f>
        <v>2</v>
      </c>
      <c r="K1396" s="50">
        <f t="shared" si="43"/>
        <v>2</v>
      </c>
    </row>
    <row r="1397" spans="1:11" x14ac:dyDescent="0.25">
      <c r="A1397" s="32" t="s">
        <v>1366</v>
      </c>
      <c r="B1397" s="66">
        <f>_xlfn.IFNA(VLOOKUP(A1397,'Trend Strategy'!$A$1:$B$1000,2,FALSE),0)</f>
        <v>0</v>
      </c>
      <c r="C1397" s="66">
        <f>_xlfn.IFNA(VLOOKUP(A1397,'ADX Strategy'!$A$2:$B$1000,2,FALSE),0)</f>
        <v>0</v>
      </c>
      <c r="D1397" s="66">
        <f>_xlfn.IFNA(VLOOKUP(A1397,'TXFN0002 Strategy'!$A$2:$B$1000,2,FALSE),0)</f>
        <v>0</v>
      </c>
      <c r="E1397" s="66">
        <f>_xlfn.IFNA(VLOOKUP(A1397,'TripleEMA Strategy'!$A$2:$B$1000,2,FALSE),0)</f>
        <v>0</v>
      </c>
      <c r="F1397" s="66">
        <f>_xlfn.IFNA(VLOOKUP(A1397,'TXFN0001 Strategy'!$A$1:$B$1000,2,FALSE),0)</f>
        <v>-7969.97</v>
      </c>
      <c r="G1397" s="40">
        <f t="shared" si="42"/>
        <v>-1593.9940000000001</v>
      </c>
      <c r="H1397" s="50">
        <f>VLOOKUP($A1397,級距!$A:$K,9,FALSE)</f>
        <v>2</v>
      </c>
      <c r="I1397" s="50">
        <f>VLOOKUP($A1397,級距!$A:$K,10,FALSE)</f>
        <v>2</v>
      </c>
      <c r="J1397" s="50">
        <f>VLOOKUP($A1397,級距!$A:$K,11,FALSE)</f>
        <v>2</v>
      </c>
      <c r="K1397" s="50">
        <f t="shared" si="43"/>
        <v>2</v>
      </c>
    </row>
    <row r="1398" spans="1:11" x14ac:dyDescent="0.25">
      <c r="A1398" s="32" t="s">
        <v>1365</v>
      </c>
      <c r="B1398" s="66">
        <f>_xlfn.IFNA(VLOOKUP(A1398,'Trend Strategy'!$A$1:$B$1000,2,FALSE),0)</f>
        <v>0</v>
      </c>
      <c r="C1398" s="66">
        <f>_xlfn.IFNA(VLOOKUP(A1398,'ADX Strategy'!$A$2:$B$1000,2,FALSE),0)</f>
        <v>0</v>
      </c>
      <c r="D1398" s="66">
        <f>_xlfn.IFNA(VLOOKUP(A1398,'TXFN0002 Strategy'!$A$2:$B$1000,2,FALSE),0)</f>
        <v>0</v>
      </c>
      <c r="E1398" s="66">
        <f>_xlfn.IFNA(VLOOKUP(A1398,'TripleEMA Strategy'!$A$2:$B$1000,2,FALSE),0)</f>
        <v>0</v>
      </c>
      <c r="F1398" s="66">
        <f>_xlfn.IFNA(VLOOKUP(A1398,'TXFN0001 Strategy'!$A$1:$B$1000,2,FALSE),0)</f>
        <v>0</v>
      </c>
      <c r="G1398" s="40">
        <f t="shared" si="42"/>
        <v>0</v>
      </c>
      <c r="H1398" s="50">
        <f>VLOOKUP($A1398,級距!$A:$K,9,FALSE)</f>
        <v>5</v>
      </c>
      <c r="I1398" s="50">
        <f>VLOOKUP($A1398,級距!$A:$K,10,FALSE)</f>
        <v>7</v>
      </c>
      <c r="J1398" s="50">
        <f>VLOOKUP($A1398,級距!$A:$K,11,FALSE)</f>
        <v>3</v>
      </c>
      <c r="K1398" s="50">
        <f t="shared" si="43"/>
        <v>3</v>
      </c>
    </row>
    <row r="1399" spans="1:11" x14ac:dyDescent="0.25">
      <c r="A1399" s="32" t="s">
        <v>1364</v>
      </c>
      <c r="B1399" s="66">
        <f>_xlfn.IFNA(VLOOKUP(A1399,'Trend Strategy'!$A$1:$B$1000,2,FALSE),0)</f>
        <v>0</v>
      </c>
      <c r="C1399" s="66">
        <f>_xlfn.IFNA(VLOOKUP(A1399,'ADX Strategy'!$A$2:$B$1000,2,FALSE),0)</f>
        <v>0</v>
      </c>
      <c r="D1399" s="66">
        <f>_xlfn.IFNA(VLOOKUP(A1399,'TXFN0002 Strategy'!$A$2:$B$1000,2,FALSE),0)</f>
        <v>0</v>
      </c>
      <c r="E1399" s="66">
        <f>_xlfn.IFNA(VLOOKUP(A1399,'TripleEMA Strategy'!$A$2:$B$1000,2,FALSE),0)</f>
        <v>0</v>
      </c>
      <c r="F1399" s="66">
        <f>_xlfn.IFNA(VLOOKUP(A1399,'TXFN0001 Strategy'!$A$1:$B$1000,2,FALSE),0)</f>
        <v>0</v>
      </c>
      <c r="G1399" s="40">
        <f t="shared" si="42"/>
        <v>0</v>
      </c>
      <c r="H1399" s="50">
        <f>VLOOKUP($A1399,級距!$A:$K,9,FALSE)</f>
        <v>1</v>
      </c>
      <c r="I1399" s="50">
        <f>VLOOKUP($A1399,級距!$A:$K,10,FALSE)</f>
        <v>1</v>
      </c>
      <c r="J1399" s="50">
        <f>VLOOKUP($A1399,級距!$A:$K,11,FALSE)</f>
        <v>2</v>
      </c>
      <c r="K1399" s="50">
        <f t="shared" si="43"/>
        <v>2</v>
      </c>
    </row>
    <row r="1400" spans="1:11" x14ac:dyDescent="0.25">
      <c r="A1400" s="32" t="s">
        <v>1363</v>
      </c>
      <c r="B1400" s="66">
        <f>_xlfn.IFNA(VLOOKUP(A1400,'Trend Strategy'!$A$1:$B$1000,2,FALSE),0)</f>
        <v>0</v>
      </c>
      <c r="C1400" s="66">
        <f>_xlfn.IFNA(VLOOKUP(A1400,'ADX Strategy'!$A$2:$B$1000,2,FALSE),0)</f>
        <v>0</v>
      </c>
      <c r="D1400" s="66">
        <f>_xlfn.IFNA(VLOOKUP(A1400,'TXFN0002 Strategy'!$A$2:$B$1000,2,FALSE),0)</f>
        <v>0</v>
      </c>
      <c r="E1400" s="66">
        <f>_xlfn.IFNA(VLOOKUP(A1400,'TripleEMA Strategy'!$A$2:$B$1000,2,FALSE),0)</f>
        <v>0</v>
      </c>
      <c r="F1400" s="66">
        <f>_xlfn.IFNA(VLOOKUP(A1400,'TXFN0001 Strategy'!$A$1:$B$1000,2,FALSE),0)</f>
        <v>0</v>
      </c>
      <c r="G1400" s="40">
        <f t="shared" si="42"/>
        <v>0</v>
      </c>
      <c r="H1400" s="50">
        <f>VLOOKUP($A1400,級距!$A:$K,9,FALSE)</f>
        <v>2</v>
      </c>
      <c r="I1400" s="50">
        <f>VLOOKUP($A1400,級距!$A:$K,10,FALSE)</f>
        <v>5</v>
      </c>
      <c r="J1400" s="50">
        <f>VLOOKUP($A1400,級距!$A:$K,11,FALSE)</f>
        <v>2</v>
      </c>
      <c r="K1400" s="50">
        <f t="shared" si="43"/>
        <v>2</v>
      </c>
    </row>
    <row r="1401" spans="1:11" x14ac:dyDescent="0.25">
      <c r="A1401" s="32" t="s">
        <v>1362</v>
      </c>
      <c r="B1401" s="66">
        <f>_xlfn.IFNA(VLOOKUP(A1401,'Trend Strategy'!$A$1:$B$1000,2,FALSE),0)</f>
        <v>0</v>
      </c>
      <c r="C1401" s="66">
        <f>_xlfn.IFNA(VLOOKUP(A1401,'ADX Strategy'!$A$2:$B$1000,2,FALSE),0)</f>
        <v>0</v>
      </c>
      <c r="D1401" s="66">
        <f>_xlfn.IFNA(VLOOKUP(A1401,'TXFN0002 Strategy'!$A$2:$B$1000,2,FALSE),0)</f>
        <v>0</v>
      </c>
      <c r="E1401" s="66">
        <f>_xlfn.IFNA(VLOOKUP(A1401,'TripleEMA Strategy'!$A$2:$B$1000,2,FALSE),0)</f>
        <v>0</v>
      </c>
      <c r="F1401" s="66">
        <f>_xlfn.IFNA(VLOOKUP(A1401,'TXFN0001 Strategy'!$A$1:$B$1000,2,FALSE),0)</f>
        <v>0</v>
      </c>
      <c r="G1401" s="40">
        <f t="shared" si="42"/>
        <v>0</v>
      </c>
      <c r="H1401" s="50">
        <f>VLOOKUP($A1401,級距!$A:$K,9,FALSE)</f>
        <v>4</v>
      </c>
      <c r="I1401" s="50">
        <f>VLOOKUP($A1401,級距!$A:$K,10,FALSE)</f>
        <v>1</v>
      </c>
      <c r="J1401" s="50">
        <f>VLOOKUP($A1401,級距!$A:$K,11,FALSE)</f>
        <v>2</v>
      </c>
      <c r="K1401" s="50">
        <f t="shared" si="43"/>
        <v>2</v>
      </c>
    </row>
    <row r="1402" spans="1:11" x14ac:dyDescent="0.25">
      <c r="A1402" s="32" t="s">
        <v>1361</v>
      </c>
      <c r="B1402" s="66">
        <f>_xlfn.IFNA(VLOOKUP(A1402,'Trend Strategy'!$A$1:$B$1000,2,FALSE),0)</f>
        <v>0</v>
      </c>
      <c r="C1402" s="66">
        <f>_xlfn.IFNA(VLOOKUP(A1402,'ADX Strategy'!$A$2:$B$1000,2,FALSE),0)</f>
        <v>0</v>
      </c>
      <c r="D1402" s="66">
        <f>_xlfn.IFNA(VLOOKUP(A1402,'TXFN0002 Strategy'!$A$2:$B$1000,2,FALSE),0)</f>
        <v>0</v>
      </c>
      <c r="E1402" s="66">
        <f>_xlfn.IFNA(VLOOKUP(A1402,'TripleEMA Strategy'!$A$2:$B$1000,2,FALSE),0)</f>
        <v>0</v>
      </c>
      <c r="F1402" s="66">
        <f>_xlfn.IFNA(VLOOKUP(A1402,'TXFN0001 Strategy'!$A$1:$B$1000,2,FALSE),0)</f>
        <v>-8660.25</v>
      </c>
      <c r="G1402" s="40">
        <f t="shared" si="42"/>
        <v>-1732.05</v>
      </c>
      <c r="H1402" s="50">
        <f>VLOOKUP($A1402,級距!$A:$K,9,FALSE)</f>
        <v>1</v>
      </c>
      <c r="I1402" s="50">
        <f>VLOOKUP($A1402,級距!$A:$K,10,FALSE)</f>
        <v>5</v>
      </c>
      <c r="J1402" s="50">
        <f>VLOOKUP($A1402,級距!$A:$K,11,FALSE)</f>
        <v>2</v>
      </c>
      <c r="K1402" s="50">
        <f t="shared" si="43"/>
        <v>2</v>
      </c>
    </row>
    <row r="1403" spans="1:11" x14ac:dyDescent="0.25">
      <c r="A1403" s="32" t="s">
        <v>1360</v>
      </c>
      <c r="B1403" s="66">
        <f>_xlfn.IFNA(VLOOKUP(A1403,'Trend Strategy'!$A$1:$B$1000,2,FALSE),0)</f>
        <v>0</v>
      </c>
      <c r="C1403" s="66">
        <f>_xlfn.IFNA(VLOOKUP(A1403,'ADX Strategy'!$A$2:$B$1000,2,FALSE),0)</f>
        <v>0</v>
      </c>
      <c r="D1403" s="66">
        <f>_xlfn.IFNA(VLOOKUP(A1403,'TXFN0002 Strategy'!$A$2:$B$1000,2,FALSE),0)</f>
        <v>0</v>
      </c>
      <c r="E1403" s="66">
        <f>_xlfn.IFNA(VLOOKUP(A1403,'TripleEMA Strategy'!$A$2:$B$1000,2,FALSE),0)</f>
        <v>0</v>
      </c>
      <c r="F1403" s="66">
        <f>_xlfn.IFNA(VLOOKUP(A1403,'TXFN0001 Strategy'!$A$1:$B$1000,2,FALSE),0)</f>
        <v>0</v>
      </c>
      <c r="G1403" s="40">
        <f t="shared" si="42"/>
        <v>0</v>
      </c>
      <c r="H1403" s="50">
        <f>VLOOKUP($A1403,級距!$A:$K,9,FALSE)</f>
        <v>1</v>
      </c>
      <c r="I1403" s="50">
        <f>VLOOKUP($A1403,級距!$A:$K,10,FALSE)</f>
        <v>6</v>
      </c>
      <c r="J1403" s="50">
        <f>VLOOKUP($A1403,級距!$A:$K,11,FALSE)</f>
        <v>2</v>
      </c>
      <c r="K1403" s="50">
        <f t="shared" si="43"/>
        <v>2</v>
      </c>
    </row>
    <row r="1404" spans="1:11" x14ac:dyDescent="0.25">
      <c r="A1404" s="32" t="s">
        <v>1359</v>
      </c>
      <c r="B1404" s="66">
        <f>_xlfn.IFNA(VLOOKUP(A1404,'Trend Strategy'!$A$1:$B$1000,2,FALSE),0)</f>
        <v>0</v>
      </c>
      <c r="C1404" s="66">
        <f>_xlfn.IFNA(VLOOKUP(A1404,'ADX Strategy'!$A$2:$B$1000,2,FALSE),0)</f>
        <v>0</v>
      </c>
      <c r="D1404" s="66">
        <f>_xlfn.IFNA(VLOOKUP(A1404,'TXFN0002 Strategy'!$A$2:$B$1000,2,FALSE),0)</f>
        <v>0</v>
      </c>
      <c r="E1404" s="66">
        <f>_xlfn.IFNA(VLOOKUP(A1404,'TripleEMA Strategy'!$A$2:$B$1000,2,FALSE),0)</f>
        <v>0</v>
      </c>
      <c r="F1404" s="66">
        <f>_xlfn.IFNA(VLOOKUP(A1404,'TXFN0001 Strategy'!$A$1:$B$1000,2,FALSE),0)</f>
        <v>0</v>
      </c>
      <c r="G1404" s="40">
        <f t="shared" si="42"/>
        <v>0</v>
      </c>
      <c r="H1404" s="50">
        <f>VLOOKUP($A1404,級距!$A:$K,9,FALSE)</f>
        <v>5</v>
      </c>
      <c r="I1404" s="50">
        <f>VLOOKUP($A1404,級距!$A:$K,10,FALSE)</f>
        <v>7</v>
      </c>
      <c r="J1404" s="50">
        <f>VLOOKUP($A1404,級距!$A:$K,11,FALSE)</f>
        <v>3</v>
      </c>
      <c r="K1404" s="50">
        <f t="shared" si="43"/>
        <v>3</v>
      </c>
    </row>
    <row r="1405" spans="1:11" x14ac:dyDescent="0.25">
      <c r="A1405" s="32" t="s">
        <v>1358</v>
      </c>
      <c r="B1405" s="66">
        <f>_xlfn.IFNA(VLOOKUP(A1405,'Trend Strategy'!$A$1:$B$1000,2,FALSE),0)</f>
        <v>0</v>
      </c>
      <c r="C1405" s="66">
        <f>_xlfn.IFNA(VLOOKUP(A1405,'ADX Strategy'!$A$2:$B$1000,2,FALSE),0)</f>
        <v>0</v>
      </c>
      <c r="D1405" s="66">
        <f>_xlfn.IFNA(VLOOKUP(A1405,'TXFN0002 Strategy'!$A$2:$B$1000,2,FALSE),0)</f>
        <v>0</v>
      </c>
      <c r="E1405" s="66">
        <f>_xlfn.IFNA(VLOOKUP(A1405,'TripleEMA Strategy'!$A$2:$B$1000,2,FALSE),0)</f>
        <v>0</v>
      </c>
      <c r="F1405" s="66">
        <f>_xlfn.IFNA(VLOOKUP(A1405,'TXFN0001 Strategy'!$A$1:$B$1000,2,FALSE),0)</f>
        <v>0</v>
      </c>
      <c r="G1405" s="40">
        <f t="shared" si="42"/>
        <v>0</v>
      </c>
      <c r="H1405" s="50">
        <f>VLOOKUP($A1405,級距!$A:$K,9,FALSE)</f>
        <v>5</v>
      </c>
      <c r="I1405" s="50">
        <f>VLOOKUP($A1405,級距!$A:$K,10,FALSE)</f>
        <v>1</v>
      </c>
      <c r="J1405" s="50">
        <f>VLOOKUP($A1405,級距!$A:$K,11,FALSE)</f>
        <v>2</v>
      </c>
      <c r="K1405" s="50">
        <f t="shared" si="43"/>
        <v>2</v>
      </c>
    </row>
    <row r="1406" spans="1:11" x14ac:dyDescent="0.25">
      <c r="A1406" s="32" t="s">
        <v>1357</v>
      </c>
      <c r="B1406" s="66">
        <f>_xlfn.IFNA(VLOOKUP(A1406,'Trend Strategy'!$A$1:$B$1000,2,FALSE),0)</f>
        <v>0</v>
      </c>
      <c r="C1406" s="66">
        <f>_xlfn.IFNA(VLOOKUP(A1406,'ADX Strategy'!$A$2:$B$1000,2,FALSE),0)</f>
        <v>0</v>
      </c>
      <c r="D1406" s="66">
        <f>_xlfn.IFNA(VLOOKUP(A1406,'TXFN0002 Strategy'!$A$2:$B$1000,2,FALSE),0)</f>
        <v>0</v>
      </c>
      <c r="E1406" s="66">
        <f>_xlfn.IFNA(VLOOKUP(A1406,'TripleEMA Strategy'!$A$2:$B$1000,2,FALSE),0)</f>
        <v>0</v>
      </c>
      <c r="F1406" s="66">
        <f>_xlfn.IFNA(VLOOKUP(A1406,'TXFN0001 Strategy'!$A$1:$B$1000,2,FALSE),0)</f>
        <v>0</v>
      </c>
      <c r="G1406" s="40">
        <f t="shared" si="42"/>
        <v>0</v>
      </c>
      <c r="H1406" s="50">
        <f>VLOOKUP($A1406,級距!$A:$K,9,FALSE)</f>
        <v>5</v>
      </c>
      <c r="I1406" s="50">
        <f>VLOOKUP($A1406,級距!$A:$K,10,FALSE)</f>
        <v>6</v>
      </c>
      <c r="J1406" s="50">
        <f>VLOOKUP($A1406,級距!$A:$K,11,FALSE)</f>
        <v>2</v>
      </c>
      <c r="K1406" s="50">
        <f t="shared" si="43"/>
        <v>2</v>
      </c>
    </row>
    <row r="1407" spans="1:11" x14ac:dyDescent="0.25">
      <c r="A1407" s="32" t="s">
        <v>1356</v>
      </c>
      <c r="B1407" s="66">
        <f>_xlfn.IFNA(VLOOKUP(A1407,'Trend Strategy'!$A$1:$B$1000,2,FALSE),0)</f>
        <v>0</v>
      </c>
      <c r="C1407" s="66">
        <f>_xlfn.IFNA(VLOOKUP(A1407,'ADX Strategy'!$A$2:$B$1000,2,FALSE),0)</f>
        <v>0</v>
      </c>
      <c r="D1407" s="66">
        <f>_xlfn.IFNA(VLOOKUP(A1407,'TXFN0002 Strategy'!$A$2:$B$1000,2,FALSE),0)</f>
        <v>0</v>
      </c>
      <c r="E1407" s="66">
        <f>_xlfn.IFNA(VLOOKUP(A1407,'TripleEMA Strategy'!$A$2:$B$1000,2,FALSE),0)</f>
        <v>0</v>
      </c>
      <c r="F1407" s="66">
        <f>_xlfn.IFNA(VLOOKUP(A1407,'TXFN0001 Strategy'!$A$1:$B$1000,2,FALSE),0)</f>
        <v>-21812.61</v>
      </c>
      <c r="G1407" s="40">
        <f t="shared" si="42"/>
        <v>-4362.5219999999999</v>
      </c>
      <c r="H1407" s="50">
        <f>VLOOKUP($A1407,級距!$A:$K,9,FALSE)</f>
        <v>5</v>
      </c>
      <c r="I1407" s="50">
        <f>VLOOKUP($A1407,級距!$A:$K,10,FALSE)</f>
        <v>1</v>
      </c>
      <c r="J1407" s="50">
        <f>VLOOKUP($A1407,級距!$A:$K,11,FALSE)</f>
        <v>2</v>
      </c>
      <c r="K1407" s="50">
        <f t="shared" si="43"/>
        <v>2</v>
      </c>
    </row>
    <row r="1408" spans="1:11" x14ac:dyDescent="0.25">
      <c r="A1408" s="32" t="s">
        <v>1355</v>
      </c>
      <c r="B1408" s="66">
        <f>_xlfn.IFNA(VLOOKUP(A1408,'Trend Strategy'!$A$1:$B$1000,2,FALSE),0)</f>
        <v>0</v>
      </c>
      <c r="C1408" s="66">
        <f>_xlfn.IFNA(VLOOKUP(A1408,'ADX Strategy'!$A$2:$B$1000,2,FALSE),0)</f>
        <v>0</v>
      </c>
      <c r="D1408" s="66">
        <f>_xlfn.IFNA(VLOOKUP(A1408,'TXFN0002 Strategy'!$A$2:$B$1000,2,FALSE),0)</f>
        <v>0</v>
      </c>
      <c r="E1408" s="66">
        <f>_xlfn.IFNA(VLOOKUP(A1408,'TripleEMA Strategy'!$A$2:$B$1000,2,FALSE),0)</f>
        <v>0</v>
      </c>
      <c r="F1408" s="66">
        <f>_xlfn.IFNA(VLOOKUP(A1408,'TXFN0001 Strategy'!$A$1:$B$1000,2,FALSE),0)</f>
        <v>-7277.62</v>
      </c>
      <c r="G1408" s="40">
        <f t="shared" si="42"/>
        <v>-1455.5239999999999</v>
      </c>
      <c r="H1408" s="50">
        <f>VLOOKUP($A1408,級距!$A:$K,9,FALSE)</f>
        <v>4</v>
      </c>
      <c r="I1408" s="50">
        <f>VLOOKUP($A1408,級距!$A:$K,10,FALSE)</f>
        <v>4</v>
      </c>
      <c r="J1408" s="50">
        <f>VLOOKUP($A1408,級距!$A:$K,11,FALSE)</f>
        <v>2</v>
      </c>
      <c r="K1408" s="50">
        <f t="shared" si="43"/>
        <v>2</v>
      </c>
    </row>
    <row r="1409" spans="1:11" x14ac:dyDescent="0.25">
      <c r="A1409" s="32" t="s">
        <v>1354</v>
      </c>
      <c r="B1409" s="66">
        <f>_xlfn.IFNA(VLOOKUP(A1409,'Trend Strategy'!$A$1:$B$1000,2,FALSE),0)</f>
        <v>0</v>
      </c>
      <c r="C1409" s="66">
        <f>_xlfn.IFNA(VLOOKUP(A1409,'ADX Strategy'!$A$2:$B$1000,2,FALSE),0)</f>
        <v>0</v>
      </c>
      <c r="D1409" s="66">
        <f>_xlfn.IFNA(VLOOKUP(A1409,'TXFN0002 Strategy'!$A$2:$B$1000,2,FALSE),0)</f>
        <v>0</v>
      </c>
      <c r="E1409" s="66">
        <f>_xlfn.IFNA(VLOOKUP(A1409,'TripleEMA Strategy'!$A$2:$B$1000,2,FALSE),0)</f>
        <v>0</v>
      </c>
      <c r="F1409" s="66">
        <f>_xlfn.IFNA(VLOOKUP(A1409,'TXFN0001 Strategy'!$A$1:$B$1000,2,FALSE),0)</f>
        <v>-15809.79</v>
      </c>
      <c r="G1409" s="40">
        <f t="shared" si="42"/>
        <v>-3161.9580000000001</v>
      </c>
      <c r="H1409" s="50">
        <f>VLOOKUP($A1409,級距!$A:$K,9,FALSE)</f>
        <v>10</v>
      </c>
      <c r="I1409" s="50">
        <f>VLOOKUP($A1409,級距!$A:$K,10,FALSE)</f>
        <v>9</v>
      </c>
      <c r="J1409" s="50">
        <f>VLOOKUP($A1409,級距!$A:$K,11,FALSE)</f>
        <v>4</v>
      </c>
      <c r="K1409" s="50">
        <f t="shared" si="43"/>
        <v>4</v>
      </c>
    </row>
    <row r="1410" spans="1:11" x14ac:dyDescent="0.25">
      <c r="A1410" s="32" t="s">
        <v>1353</v>
      </c>
      <c r="B1410" s="66">
        <f>_xlfn.IFNA(VLOOKUP(A1410,'Trend Strategy'!$A$1:$B$1000,2,FALSE),0)</f>
        <v>0</v>
      </c>
      <c r="C1410" s="66">
        <f>_xlfn.IFNA(VLOOKUP(A1410,'ADX Strategy'!$A$2:$B$1000,2,FALSE),0)</f>
        <v>0</v>
      </c>
      <c r="D1410" s="66">
        <f>_xlfn.IFNA(VLOOKUP(A1410,'TXFN0002 Strategy'!$A$2:$B$1000,2,FALSE),0)</f>
        <v>0</v>
      </c>
      <c r="E1410" s="66">
        <f>_xlfn.IFNA(VLOOKUP(A1410,'TripleEMA Strategy'!$A$2:$B$1000,2,FALSE),0)</f>
        <v>0</v>
      </c>
      <c r="F1410" s="66">
        <f>_xlfn.IFNA(VLOOKUP(A1410,'TXFN0001 Strategy'!$A$1:$B$1000,2,FALSE),0)</f>
        <v>0</v>
      </c>
      <c r="G1410" s="40">
        <f t="shared" si="42"/>
        <v>0</v>
      </c>
      <c r="H1410" s="50">
        <f>VLOOKUP($A1410,級距!$A:$K,9,FALSE)</f>
        <v>7</v>
      </c>
      <c r="I1410" s="50">
        <f>VLOOKUP($A1410,級距!$A:$K,10,FALSE)</f>
        <v>2</v>
      </c>
      <c r="J1410" s="50">
        <f>VLOOKUP($A1410,級距!$A:$K,11,FALSE)</f>
        <v>1</v>
      </c>
      <c r="K1410" s="50">
        <f t="shared" si="43"/>
        <v>1</v>
      </c>
    </row>
    <row r="1411" spans="1:11" x14ac:dyDescent="0.25">
      <c r="A1411" s="32" t="s">
        <v>1352</v>
      </c>
      <c r="B1411" s="66">
        <f>_xlfn.IFNA(VLOOKUP(A1411,'Trend Strategy'!$A$1:$B$1000,2,FALSE),0)</f>
        <v>0</v>
      </c>
      <c r="C1411" s="66">
        <f>_xlfn.IFNA(VLOOKUP(A1411,'ADX Strategy'!$A$2:$B$1000,2,FALSE),0)</f>
        <v>0</v>
      </c>
      <c r="D1411" s="66">
        <f>_xlfn.IFNA(VLOOKUP(A1411,'TXFN0002 Strategy'!$A$2:$B$1000,2,FALSE),0)</f>
        <v>0</v>
      </c>
      <c r="E1411" s="66">
        <f>_xlfn.IFNA(VLOOKUP(A1411,'TripleEMA Strategy'!$A$2:$B$1000,2,FALSE),0)</f>
        <v>0</v>
      </c>
      <c r="F1411" s="66">
        <f>_xlfn.IFNA(VLOOKUP(A1411,'TXFN0001 Strategy'!$A$1:$B$1000,2,FALSE),0)</f>
        <v>0</v>
      </c>
      <c r="G1411" s="40">
        <f t="shared" si="42"/>
        <v>0</v>
      </c>
      <c r="H1411" s="50">
        <f>VLOOKUP($A1411,級距!$A:$K,9,FALSE)</f>
        <v>8</v>
      </c>
      <c r="I1411" s="50">
        <f>VLOOKUP($A1411,級距!$A:$K,10,FALSE)</f>
        <v>3</v>
      </c>
      <c r="J1411" s="50">
        <f>VLOOKUP($A1411,級距!$A:$K,11,FALSE)</f>
        <v>1</v>
      </c>
      <c r="K1411" s="50">
        <f t="shared" si="43"/>
        <v>1</v>
      </c>
    </row>
    <row r="1412" spans="1:11" x14ac:dyDescent="0.25">
      <c r="A1412" s="32" t="s">
        <v>1351</v>
      </c>
      <c r="B1412" s="66">
        <f>_xlfn.IFNA(VLOOKUP(A1412,'Trend Strategy'!$A$1:$B$1000,2,FALSE),0)</f>
        <v>0</v>
      </c>
      <c r="C1412" s="66">
        <f>_xlfn.IFNA(VLOOKUP(A1412,'ADX Strategy'!$A$2:$B$1000,2,FALSE),0)</f>
        <v>0</v>
      </c>
      <c r="D1412" s="66">
        <f>_xlfn.IFNA(VLOOKUP(A1412,'TXFN0002 Strategy'!$A$2:$B$1000,2,FALSE),0)</f>
        <v>0</v>
      </c>
      <c r="E1412" s="66">
        <f>_xlfn.IFNA(VLOOKUP(A1412,'TripleEMA Strategy'!$A$2:$B$1000,2,FALSE),0)</f>
        <v>0</v>
      </c>
      <c r="F1412" s="66">
        <f>_xlfn.IFNA(VLOOKUP(A1412,'TXFN0001 Strategy'!$A$1:$B$1000,2,FALSE),0)</f>
        <v>0</v>
      </c>
      <c r="G1412" s="40">
        <f t="shared" ref="G1412:G1475" si="44">AVERAGE(B1412:F1412)</f>
        <v>0</v>
      </c>
      <c r="H1412" s="50">
        <f>VLOOKUP($A1412,級距!$A:$K,9,FALSE)</f>
        <v>2</v>
      </c>
      <c r="I1412" s="50">
        <f>VLOOKUP($A1412,級距!$A:$K,10,FALSE)</f>
        <v>2</v>
      </c>
      <c r="J1412" s="50">
        <f>VLOOKUP($A1412,級距!$A:$K,11,FALSE)</f>
        <v>2</v>
      </c>
      <c r="K1412" s="50">
        <f t="shared" ref="K1412:K1475" si="45">_xlfn.IFNA(J1412,0)</f>
        <v>2</v>
      </c>
    </row>
    <row r="1413" spans="1:11" x14ac:dyDescent="0.25">
      <c r="A1413" s="32" t="s">
        <v>1422</v>
      </c>
      <c r="B1413" s="66">
        <f>_xlfn.IFNA(VLOOKUP(A1413,'Trend Strategy'!$A$1:$B$1000,2,FALSE),0)</f>
        <v>0</v>
      </c>
      <c r="C1413" s="66">
        <f>_xlfn.IFNA(VLOOKUP(A1413,'ADX Strategy'!$A$2:$B$1000,2,FALSE),0)</f>
        <v>0</v>
      </c>
      <c r="D1413" s="66">
        <f>_xlfn.IFNA(VLOOKUP(A1413,'TXFN0002 Strategy'!$A$2:$B$1000,2,FALSE),0)</f>
        <v>0</v>
      </c>
      <c r="E1413" s="66">
        <f>_xlfn.IFNA(VLOOKUP(A1413,'TripleEMA Strategy'!$A$2:$B$1000,2,FALSE),0)</f>
        <v>0</v>
      </c>
      <c r="F1413" s="66">
        <f>_xlfn.IFNA(VLOOKUP(A1413,'TXFN0001 Strategy'!$A$1:$B$1000,2,FALSE),0)</f>
        <v>0</v>
      </c>
      <c r="G1413" s="40">
        <f t="shared" si="44"/>
        <v>0</v>
      </c>
      <c r="H1413" s="50">
        <f>VLOOKUP($A1413,級距!$A:$K,9,FALSE)</f>
        <v>9</v>
      </c>
      <c r="I1413" s="50">
        <f>VLOOKUP($A1413,級距!$A:$K,10,FALSE)</f>
        <v>7</v>
      </c>
      <c r="J1413" s="50">
        <f>VLOOKUP($A1413,級距!$A:$K,11,FALSE)</f>
        <v>4</v>
      </c>
      <c r="K1413" s="50">
        <f t="shared" si="45"/>
        <v>4</v>
      </c>
    </row>
    <row r="1414" spans="1:11" x14ac:dyDescent="0.25">
      <c r="A1414" s="32" t="s">
        <v>1423</v>
      </c>
      <c r="B1414" s="66">
        <f>_xlfn.IFNA(VLOOKUP(A1414,'Trend Strategy'!$A$1:$B$1000,2,FALSE),0)</f>
        <v>0</v>
      </c>
      <c r="C1414" s="66">
        <f>_xlfn.IFNA(VLOOKUP(A1414,'ADX Strategy'!$A$2:$B$1000,2,FALSE),0)</f>
        <v>0</v>
      </c>
      <c r="D1414" s="66">
        <f>_xlfn.IFNA(VLOOKUP(A1414,'TXFN0002 Strategy'!$A$2:$B$1000,2,FALSE),0)</f>
        <v>0</v>
      </c>
      <c r="E1414" s="66">
        <f>_xlfn.IFNA(VLOOKUP(A1414,'TripleEMA Strategy'!$A$2:$B$1000,2,FALSE),0)</f>
        <v>0</v>
      </c>
      <c r="F1414" s="66">
        <f>_xlfn.IFNA(VLOOKUP(A1414,'TXFN0001 Strategy'!$A$1:$B$1000,2,FALSE),0)</f>
        <v>-3954.35</v>
      </c>
      <c r="G1414" s="40">
        <f t="shared" si="44"/>
        <v>-790.87</v>
      </c>
      <c r="H1414" s="50">
        <f>VLOOKUP($A1414,級距!$A:$K,9,FALSE)</f>
        <v>5</v>
      </c>
      <c r="I1414" s="50">
        <f>VLOOKUP($A1414,級距!$A:$K,10,FALSE)</f>
        <v>9</v>
      </c>
      <c r="J1414" s="50">
        <f>VLOOKUP($A1414,級距!$A:$K,11,FALSE)</f>
        <v>3</v>
      </c>
      <c r="K1414" s="50">
        <f t="shared" si="45"/>
        <v>3</v>
      </c>
    </row>
    <row r="1415" spans="1:11" x14ac:dyDescent="0.25">
      <c r="A1415" s="32" t="s">
        <v>1557</v>
      </c>
      <c r="B1415" s="66">
        <f>_xlfn.IFNA(VLOOKUP(A1415,'Trend Strategy'!$A$1:$B$1000,2,FALSE),0)</f>
        <v>0</v>
      </c>
      <c r="C1415" s="66">
        <f>_xlfn.IFNA(VLOOKUP(A1415,'ADX Strategy'!$A$2:$B$1000,2,FALSE),0)</f>
        <v>0</v>
      </c>
      <c r="D1415" s="66">
        <f>_xlfn.IFNA(VLOOKUP(A1415,'TXFN0002 Strategy'!$A$2:$B$1000,2,FALSE),0)</f>
        <v>0</v>
      </c>
      <c r="E1415" s="66">
        <f>_xlfn.IFNA(VLOOKUP(A1415,'TripleEMA Strategy'!$A$2:$B$1000,2,FALSE),0)</f>
        <v>0</v>
      </c>
      <c r="F1415" s="66">
        <f>_xlfn.IFNA(VLOOKUP(A1415,'TXFN0001 Strategy'!$A$1:$B$1000,2,FALSE),0)</f>
        <v>0</v>
      </c>
      <c r="G1415" s="40">
        <f t="shared" si="44"/>
        <v>0</v>
      </c>
      <c r="H1415" s="50">
        <f>VLOOKUP($A1415,級距!$A:$K,9,FALSE)</f>
        <v>1</v>
      </c>
      <c r="I1415" s="50">
        <f>VLOOKUP($A1415,級距!$A:$K,10,FALSE)</f>
        <v>8</v>
      </c>
      <c r="J1415" s="50">
        <f>VLOOKUP($A1415,級距!$A:$K,11,FALSE)</f>
        <v>3</v>
      </c>
      <c r="K1415" s="50">
        <f t="shared" si="45"/>
        <v>3</v>
      </c>
    </row>
    <row r="1416" spans="1:11" x14ac:dyDescent="0.25">
      <c r="A1416" s="32" t="s">
        <v>1558</v>
      </c>
      <c r="B1416" s="66">
        <f>_xlfn.IFNA(VLOOKUP(A1416,'Trend Strategy'!$A$1:$B$1000,2,FALSE),0)</f>
        <v>0</v>
      </c>
      <c r="C1416" s="66">
        <f>_xlfn.IFNA(VLOOKUP(A1416,'ADX Strategy'!$A$2:$B$1000,2,FALSE),0)</f>
        <v>0</v>
      </c>
      <c r="D1416" s="66">
        <f>_xlfn.IFNA(VLOOKUP(A1416,'TXFN0002 Strategy'!$A$2:$B$1000,2,FALSE),0)</f>
        <v>0</v>
      </c>
      <c r="E1416" s="66">
        <f>_xlfn.IFNA(VLOOKUP(A1416,'TripleEMA Strategy'!$A$2:$B$1000,2,FALSE),0)</f>
        <v>0</v>
      </c>
      <c r="F1416" s="66">
        <f>_xlfn.IFNA(VLOOKUP(A1416,'TXFN0001 Strategy'!$A$1:$B$1000,2,FALSE),0)</f>
        <v>0</v>
      </c>
      <c r="G1416" s="40">
        <f t="shared" si="44"/>
        <v>0</v>
      </c>
      <c r="H1416" s="50">
        <f>VLOOKUP($A1416,級距!$A:$K,9,FALSE)</f>
        <v>2</v>
      </c>
      <c r="I1416" s="50">
        <f>VLOOKUP($A1416,級距!$A:$K,10,FALSE)</f>
        <v>2</v>
      </c>
      <c r="J1416" s="50">
        <f>VLOOKUP($A1416,級距!$A:$K,11,FALSE)</f>
        <v>2</v>
      </c>
      <c r="K1416" s="50">
        <f t="shared" si="45"/>
        <v>2</v>
      </c>
    </row>
    <row r="1417" spans="1:11" x14ac:dyDescent="0.25">
      <c r="A1417" s="32" t="s">
        <v>1559</v>
      </c>
      <c r="B1417" s="66">
        <f>_xlfn.IFNA(VLOOKUP(A1417,'Trend Strategy'!$A$1:$B$1000,2,FALSE),0)</f>
        <v>0</v>
      </c>
      <c r="C1417" s="66">
        <f>_xlfn.IFNA(VLOOKUP(A1417,'ADX Strategy'!$A$2:$B$1000,2,FALSE),0)</f>
        <v>0</v>
      </c>
      <c r="D1417" s="66">
        <f>_xlfn.IFNA(VLOOKUP(A1417,'TXFN0002 Strategy'!$A$2:$B$1000,2,FALSE),0)</f>
        <v>0</v>
      </c>
      <c r="E1417" s="66">
        <f>_xlfn.IFNA(VLOOKUP(A1417,'TripleEMA Strategy'!$A$2:$B$1000,2,FALSE),0)</f>
        <v>0</v>
      </c>
      <c r="F1417" s="66">
        <f>_xlfn.IFNA(VLOOKUP(A1417,'TXFN0001 Strategy'!$A$1:$B$1000,2,FALSE),0)</f>
        <v>0</v>
      </c>
      <c r="G1417" s="40">
        <f t="shared" si="44"/>
        <v>0</v>
      </c>
      <c r="H1417" s="50">
        <f>VLOOKUP($A1417,級距!$A:$K,9,FALSE)</f>
        <v>1</v>
      </c>
      <c r="I1417" s="50">
        <f>VLOOKUP($A1417,級距!$A:$K,10,FALSE)</f>
        <v>3</v>
      </c>
      <c r="J1417" s="50">
        <f>VLOOKUP($A1417,級距!$A:$K,11,FALSE)</f>
        <v>2</v>
      </c>
      <c r="K1417" s="50">
        <f t="shared" si="45"/>
        <v>2</v>
      </c>
    </row>
    <row r="1418" spans="1:11" x14ac:dyDescent="0.25">
      <c r="A1418" s="32" t="s">
        <v>1497</v>
      </c>
      <c r="B1418" s="66">
        <f>_xlfn.IFNA(VLOOKUP(A1418,'Trend Strategy'!$A$1:$B$1000,2,FALSE),0)</f>
        <v>0</v>
      </c>
      <c r="C1418" s="66">
        <f>_xlfn.IFNA(VLOOKUP(A1418,'ADX Strategy'!$A$2:$B$1000,2,FALSE),0)</f>
        <v>0</v>
      </c>
      <c r="D1418" s="66">
        <f>_xlfn.IFNA(VLOOKUP(A1418,'TXFN0002 Strategy'!$A$2:$B$1000,2,FALSE),0)</f>
        <v>0</v>
      </c>
      <c r="E1418" s="66">
        <f>_xlfn.IFNA(VLOOKUP(A1418,'TripleEMA Strategy'!$A$2:$B$1000,2,FALSE),0)</f>
        <v>0</v>
      </c>
      <c r="F1418" s="66">
        <f>_xlfn.IFNA(VLOOKUP(A1418,'TXFN0001 Strategy'!$A$1:$B$1000,2,FALSE),0)</f>
        <v>-7311.77</v>
      </c>
      <c r="G1418" s="40">
        <f t="shared" si="44"/>
        <v>-1462.354</v>
      </c>
      <c r="H1418" s="50">
        <f>VLOOKUP($A1418,級距!$A:$K,9,FALSE)</f>
        <v>1</v>
      </c>
      <c r="I1418" s="50">
        <f>VLOOKUP($A1418,級距!$A:$K,10,FALSE)</f>
        <v>6</v>
      </c>
      <c r="J1418" s="50">
        <f>VLOOKUP($A1418,級距!$A:$K,11,FALSE)</f>
        <v>2</v>
      </c>
      <c r="K1418" s="50">
        <f t="shared" si="45"/>
        <v>2</v>
      </c>
    </row>
    <row r="1419" spans="1:11" x14ac:dyDescent="0.25">
      <c r="A1419" s="32" t="s">
        <v>1498</v>
      </c>
      <c r="B1419" s="66">
        <f>_xlfn.IFNA(VLOOKUP(A1419,'Trend Strategy'!$A$1:$B$1000,2,FALSE),0)</f>
        <v>0</v>
      </c>
      <c r="C1419" s="66">
        <f>_xlfn.IFNA(VLOOKUP(A1419,'ADX Strategy'!$A$2:$B$1000,2,FALSE),0)</f>
        <v>0</v>
      </c>
      <c r="D1419" s="66">
        <f>_xlfn.IFNA(VLOOKUP(A1419,'TXFN0002 Strategy'!$A$2:$B$1000,2,FALSE),0)</f>
        <v>0</v>
      </c>
      <c r="E1419" s="66">
        <f>_xlfn.IFNA(VLOOKUP(A1419,'TripleEMA Strategy'!$A$2:$B$1000,2,FALSE),0)</f>
        <v>0</v>
      </c>
      <c r="F1419" s="66">
        <f>_xlfn.IFNA(VLOOKUP(A1419,'TXFN0001 Strategy'!$A$1:$B$1000,2,FALSE),0)</f>
        <v>-6762.66</v>
      </c>
      <c r="G1419" s="40">
        <f t="shared" si="44"/>
        <v>-1352.5319999999999</v>
      </c>
      <c r="H1419" s="50">
        <f>VLOOKUP($A1419,級距!$A:$K,9,FALSE)</f>
        <v>1</v>
      </c>
      <c r="I1419" s="50">
        <f>VLOOKUP($A1419,級距!$A:$K,10,FALSE)</f>
        <v>7</v>
      </c>
      <c r="J1419" s="50">
        <f>VLOOKUP($A1419,級距!$A:$K,11,FALSE)</f>
        <v>3</v>
      </c>
      <c r="K1419" s="50">
        <f t="shared" si="45"/>
        <v>3</v>
      </c>
    </row>
    <row r="1420" spans="1:11" x14ac:dyDescent="0.25">
      <c r="A1420" s="32" t="s">
        <v>1499</v>
      </c>
      <c r="B1420" s="66">
        <f>_xlfn.IFNA(VLOOKUP(A1420,'Trend Strategy'!$A$1:$B$1000,2,FALSE),0)</f>
        <v>0</v>
      </c>
      <c r="C1420" s="66">
        <f>_xlfn.IFNA(VLOOKUP(A1420,'ADX Strategy'!$A$2:$B$1000,2,FALSE),0)</f>
        <v>0</v>
      </c>
      <c r="D1420" s="66">
        <f>_xlfn.IFNA(VLOOKUP(A1420,'TXFN0002 Strategy'!$A$2:$B$1000,2,FALSE),0)</f>
        <v>0</v>
      </c>
      <c r="E1420" s="66">
        <f>_xlfn.IFNA(VLOOKUP(A1420,'TripleEMA Strategy'!$A$2:$B$1000,2,FALSE),0)</f>
        <v>0</v>
      </c>
      <c r="F1420" s="66">
        <f>_xlfn.IFNA(VLOOKUP(A1420,'TXFN0001 Strategy'!$A$1:$B$1000,2,FALSE),0)</f>
        <v>14368.36</v>
      </c>
      <c r="G1420" s="40">
        <f t="shared" si="44"/>
        <v>2873.672</v>
      </c>
      <c r="H1420" s="50">
        <f>VLOOKUP($A1420,級距!$A:$K,9,FALSE)</f>
        <v>1</v>
      </c>
      <c r="I1420" s="50">
        <f>VLOOKUP($A1420,級距!$A:$K,10,FALSE)</f>
        <v>5</v>
      </c>
      <c r="J1420" s="50">
        <f>VLOOKUP($A1420,級距!$A:$K,11,FALSE)</f>
        <v>2</v>
      </c>
      <c r="K1420" s="50">
        <f t="shared" si="45"/>
        <v>2</v>
      </c>
    </row>
    <row r="1421" spans="1:11" x14ac:dyDescent="0.25">
      <c r="A1421" s="32" t="s">
        <v>1560</v>
      </c>
      <c r="B1421" s="66">
        <f>_xlfn.IFNA(VLOOKUP(A1421,'Trend Strategy'!$A$1:$B$1000,2,FALSE),0)</f>
        <v>0</v>
      </c>
      <c r="C1421" s="66">
        <f>_xlfn.IFNA(VLOOKUP(A1421,'ADX Strategy'!$A$2:$B$1000,2,FALSE),0)</f>
        <v>0</v>
      </c>
      <c r="D1421" s="66">
        <f>_xlfn.IFNA(VLOOKUP(A1421,'TXFN0002 Strategy'!$A$2:$B$1000,2,FALSE),0)</f>
        <v>0</v>
      </c>
      <c r="E1421" s="66">
        <f>_xlfn.IFNA(VLOOKUP(A1421,'TripleEMA Strategy'!$A$2:$B$1000,2,FALSE),0)</f>
        <v>0</v>
      </c>
      <c r="F1421" s="66">
        <f>_xlfn.IFNA(VLOOKUP(A1421,'TXFN0001 Strategy'!$A$1:$B$1000,2,FALSE),0)</f>
        <v>0</v>
      </c>
      <c r="G1421" s="40">
        <f t="shared" si="44"/>
        <v>0</v>
      </c>
      <c r="H1421" s="50">
        <f>VLOOKUP($A1421,級距!$A:$K,9,FALSE)</f>
        <v>2</v>
      </c>
      <c r="I1421" s="50">
        <f>VLOOKUP($A1421,級距!$A:$K,10,FALSE)</f>
        <v>4</v>
      </c>
      <c r="J1421" s="50">
        <f>VLOOKUP($A1421,級距!$A:$K,11,FALSE)</f>
        <v>2</v>
      </c>
      <c r="K1421" s="50">
        <f t="shared" si="45"/>
        <v>2</v>
      </c>
    </row>
    <row r="1422" spans="1:11" x14ac:dyDescent="0.25">
      <c r="A1422" s="32" t="s">
        <v>1561</v>
      </c>
      <c r="B1422" s="66">
        <f>_xlfn.IFNA(VLOOKUP(A1422,'Trend Strategy'!$A$1:$B$1000,2,FALSE),0)</f>
        <v>0</v>
      </c>
      <c r="C1422" s="66">
        <f>_xlfn.IFNA(VLOOKUP(A1422,'ADX Strategy'!$A$2:$B$1000,2,FALSE),0)</f>
        <v>0</v>
      </c>
      <c r="D1422" s="66">
        <f>_xlfn.IFNA(VLOOKUP(A1422,'TXFN0002 Strategy'!$A$2:$B$1000,2,FALSE),0)</f>
        <v>0</v>
      </c>
      <c r="E1422" s="66">
        <f>_xlfn.IFNA(VLOOKUP(A1422,'TripleEMA Strategy'!$A$2:$B$1000,2,FALSE),0)</f>
        <v>0</v>
      </c>
      <c r="F1422" s="66">
        <f>_xlfn.IFNA(VLOOKUP(A1422,'TXFN0001 Strategy'!$A$1:$B$1000,2,FALSE),0)</f>
        <v>0</v>
      </c>
      <c r="G1422" s="40">
        <f t="shared" si="44"/>
        <v>0</v>
      </c>
      <c r="H1422" s="50">
        <f>VLOOKUP($A1422,級距!$A:$K,9,FALSE)</f>
        <v>1</v>
      </c>
      <c r="I1422" s="50">
        <f>VLOOKUP($A1422,級距!$A:$K,10,FALSE)</f>
        <v>7</v>
      </c>
      <c r="J1422" s="50">
        <f>VLOOKUP($A1422,級距!$A:$K,11,FALSE)</f>
        <v>3</v>
      </c>
      <c r="K1422" s="50">
        <f t="shared" si="45"/>
        <v>3</v>
      </c>
    </row>
    <row r="1423" spans="1:11" x14ac:dyDescent="0.25">
      <c r="A1423" s="32" t="s">
        <v>1562</v>
      </c>
      <c r="B1423" s="66">
        <f>_xlfn.IFNA(VLOOKUP(A1423,'Trend Strategy'!$A$1:$B$1000,2,FALSE),0)</f>
        <v>0</v>
      </c>
      <c r="C1423" s="66">
        <f>_xlfn.IFNA(VLOOKUP(A1423,'ADX Strategy'!$A$2:$B$1000,2,FALSE),0)</f>
        <v>0</v>
      </c>
      <c r="D1423" s="66">
        <f>_xlfn.IFNA(VLOOKUP(A1423,'TXFN0002 Strategy'!$A$2:$B$1000,2,FALSE),0)</f>
        <v>0</v>
      </c>
      <c r="E1423" s="66">
        <f>_xlfn.IFNA(VLOOKUP(A1423,'TripleEMA Strategy'!$A$2:$B$1000,2,FALSE),0)</f>
        <v>0</v>
      </c>
      <c r="F1423" s="66">
        <f>_xlfn.IFNA(VLOOKUP(A1423,'TXFN0001 Strategy'!$A$1:$B$1000,2,FALSE),0)</f>
        <v>0</v>
      </c>
      <c r="G1423" s="40">
        <f t="shared" si="44"/>
        <v>0</v>
      </c>
      <c r="H1423" s="50">
        <f>VLOOKUP($A1423,級距!$A:$K,9,FALSE)</f>
        <v>2</v>
      </c>
      <c r="I1423" s="50">
        <f>VLOOKUP($A1423,級距!$A:$K,10,FALSE)</f>
        <v>4</v>
      </c>
      <c r="J1423" s="50">
        <f>VLOOKUP($A1423,級距!$A:$K,11,FALSE)</f>
        <v>2</v>
      </c>
      <c r="K1423" s="50">
        <f t="shared" si="45"/>
        <v>2</v>
      </c>
    </row>
    <row r="1424" spans="1:11" x14ac:dyDescent="0.25">
      <c r="A1424" s="32" t="s">
        <v>1500</v>
      </c>
      <c r="B1424" s="66">
        <f>_xlfn.IFNA(VLOOKUP(A1424,'Trend Strategy'!$A$1:$B$1000,2,FALSE),0)</f>
        <v>0</v>
      </c>
      <c r="C1424" s="66">
        <f>_xlfn.IFNA(VLOOKUP(A1424,'ADX Strategy'!$A$2:$B$1000,2,FALSE),0)</f>
        <v>0</v>
      </c>
      <c r="D1424" s="66">
        <f>_xlfn.IFNA(VLOOKUP(A1424,'TXFN0002 Strategy'!$A$2:$B$1000,2,FALSE),0)</f>
        <v>0</v>
      </c>
      <c r="E1424" s="66">
        <f>_xlfn.IFNA(VLOOKUP(A1424,'TripleEMA Strategy'!$A$2:$B$1000,2,FALSE),0)</f>
        <v>0</v>
      </c>
      <c r="F1424" s="66">
        <f>_xlfn.IFNA(VLOOKUP(A1424,'TXFN0001 Strategy'!$A$1:$B$1000,2,FALSE),0)</f>
        <v>-5519.62</v>
      </c>
      <c r="G1424" s="40">
        <f t="shared" si="44"/>
        <v>-1103.924</v>
      </c>
      <c r="H1424" s="50">
        <f>VLOOKUP($A1424,級距!$A:$K,9,FALSE)</f>
        <v>1</v>
      </c>
      <c r="I1424" s="50">
        <f>VLOOKUP($A1424,級距!$A:$K,10,FALSE)</f>
        <v>4</v>
      </c>
      <c r="J1424" s="50">
        <f>VLOOKUP($A1424,級距!$A:$K,11,FALSE)</f>
        <v>2</v>
      </c>
      <c r="K1424" s="50">
        <f t="shared" si="45"/>
        <v>2</v>
      </c>
    </row>
    <row r="1425" spans="1:11" x14ac:dyDescent="0.25">
      <c r="A1425" s="32" t="s">
        <v>1501</v>
      </c>
      <c r="B1425" s="66">
        <f>_xlfn.IFNA(VLOOKUP(A1425,'Trend Strategy'!$A$1:$B$1000,2,FALSE),0)</f>
        <v>0</v>
      </c>
      <c r="C1425" s="66">
        <f>_xlfn.IFNA(VLOOKUP(A1425,'ADX Strategy'!$A$2:$B$1000,2,FALSE),0)</f>
        <v>0</v>
      </c>
      <c r="D1425" s="66">
        <f>_xlfn.IFNA(VLOOKUP(A1425,'TXFN0002 Strategy'!$A$2:$B$1000,2,FALSE),0)</f>
        <v>0</v>
      </c>
      <c r="E1425" s="66">
        <f>_xlfn.IFNA(VLOOKUP(A1425,'TripleEMA Strategy'!$A$2:$B$1000,2,FALSE),0)</f>
        <v>0</v>
      </c>
      <c r="F1425" s="66">
        <f>_xlfn.IFNA(VLOOKUP(A1425,'TXFN0001 Strategy'!$A$1:$B$1000,2,FALSE),0)</f>
        <v>39483.94</v>
      </c>
      <c r="G1425" s="40">
        <f t="shared" si="44"/>
        <v>7896.7880000000005</v>
      </c>
      <c r="H1425" s="50">
        <f>VLOOKUP($A1425,級距!$A:$K,9,FALSE)</f>
        <v>5</v>
      </c>
      <c r="I1425" s="50">
        <f>VLOOKUP($A1425,級距!$A:$K,10,FALSE)</f>
        <v>8</v>
      </c>
      <c r="J1425" s="50">
        <f>VLOOKUP($A1425,級距!$A:$K,11,FALSE)</f>
        <v>3</v>
      </c>
      <c r="K1425" s="50">
        <f t="shared" si="45"/>
        <v>3</v>
      </c>
    </row>
    <row r="1426" spans="1:11" x14ac:dyDescent="0.25">
      <c r="A1426" s="32" t="s">
        <v>1563</v>
      </c>
      <c r="B1426" s="66">
        <f>_xlfn.IFNA(VLOOKUP(A1426,'Trend Strategy'!$A$1:$B$1000,2,FALSE),0)</f>
        <v>0</v>
      </c>
      <c r="C1426" s="66">
        <f>_xlfn.IFNA(VLOOKUP(A1426,'ADX Strategy'!$A$2:$B$1000,2,FALSE),0)</f>
        <v>0</v>
      </c>
      <c r="D1426" s="66">
        <f>_xlfn.IFNA(VLOOKUP(A1426,'TXFN0002 Strategy'!$A$2:$B$1000,2,FALSE),0)</f>
        <v>0</v>
      </c>
      <c r="E1426" s="66">
        <f>_xlfn.IFNA(VLOOKUP(A1426,'TripleEMA Strategy'!$A$2:$B$1000,2,FALSE),0)</f>
        <v>0</v>
      </c>
      <c r="F1426" s="66">
        <f>_xlfn.IFNA(VLOOKUP(A1426,'TXFN0001 Strategy'!$A$1:$B$1000,2,FALSE),0)</f>
        <v>0</v>
      </c>
      <c r="G1426" s="40">
        <f t="shared" si="44"/>
        <v>0</v>
      </c>
      <c r="H1426" s="50">
        <f>VLOOKUP($A1426,級距!$A:$K,9,FALSE)</f>
        <v>2</v>
      </c>
      <c r="I1426" s="50">
        <f>VLOOKUP($A1426,級距!$A:$K,10,FALSE)</f>
        <v>5</v>
      </c>
      <c r="J1426" s="50">
        <f>VLOOKUP($A1426,級距!$A:$K,11,FALSE)</f>
        <v>2</v>
      </c>
      <c r="K1426" s="50">
        <f t="shared" si="45"/>
        <v>2</v>
      </c>
    </row>
    <row r="1427" spans="1:11" x14ac:dyDescent="0.25">
      <c r="A1427" s="32" t="s">
        <v>1502</v>
      </c>
      <c r="B1427" s="66">
        <f>_xlfn.IFNA(VLOOKUP(A1427,'Trend Strategy'!$A$1:$B$1000,2,FALSE),0)</f>
        <v>0</v>
      </c>
      <c r="C1427" s="66">
        <f>_xlfn.IFNA(VLOOKUP(A1427,'ADX Strategy'!$A$2:$B$1000,2,FALSE),0)</f>
        <v>0</v>
      </c>
      <c r="D1427" s="66">
        <f>_xlfn.IFNA(VLOOKUP(A1427,'TXFN0002 Strategy'!$A$2:$B$1000,2,FALSE),0)</f>
        <v>0</v>
      </c>
      <c r="E1427" s="66">
        <f>_xlfn.IFNA(VLOOKUP(A1427,'TripleEMA Strategy'!$A$2:$B$1000,2,FALSE),0)</f>
        <v>0</v>
      </c>
      <c r="F1427" s="66">
        <f>_xlfn.IFNA(VLOOKUP(A1427,'TXFN0001 Strategy'!$A$1:$B$1000,2,FALSE),0)</f>
        <v>-8514.86</v>
      </c>
      <c r="G1427" s="40">
        <f t="shared" si="44"/>
        <v>-1702.9720000000002</v>
      </c>
      <c r="H1427" s="50">
        <f>VLOOKUP($A1427,級距!$A:$K,9,FALSE)</f>
        <v>1</v>
      </c>
      <c r="I1427" s="50">
        <f>VLOOKUP($A1427,級距!$A:$K,10,FALSE)</f>
        <v>7</v>
      </c>
      <c r="J1427" s="50">
        <f>VLOOKUP($A1427,級距!$A:$K,11,FALSE)</f>
        <v>3</v>
      </c>
      <c r="K1427" s="50">
        <f t="shared" si="45"/>
        <v>3</v>
      </c>
    </row>
    <row r="1428" spans="1:11" x14ac:dyDescent="0.25">
      <c r="A1428" s="32" t="s">
        <v>1564</v>
      </c>
      <c r="B1428" s="66">
        <f>_xlfn.IFNA(VLOOKUP(A1428,'Trend Strategy'!$A$1:$B$1000,2,FALSE),0)</f>
        <v>0</v>
      </c>
      <c r="C1428" s="66">
        <f>_xlfn.IFNA(VLOOKUP(A1428,'ADX Strategy'!$A$2:$B$1000,2,FALSE),0)</f>
        <v>0</v>
      </c>
      <c r="D1428" s="66">
        <f>_xlfn.IFNA(VLOOKUP(A1428,'TXFN0002 Strategy'!$A$2:$B$1000,2,FALSE),0)</f>
        <v>0</v>
      </c>
      <c r="E1428" s="66">
        <f>_xlfn.IFNA(VLOOKUP(A1428,'TripleEMA Strategy'!$A$2:$B$1000,2,FALSE),0)</f>
        <v>0</v>
      </c>
      <c r="F1428" s="66">
        <f>_xlfn.IFNA(VLOOKUP(A1428,'TXFN0001 Strategy'!$A$1:$B$1000,2,FALSE),0)</f>
        <v>0</v>
      </c>
      <c r="G1428" s="40">
        <f t="shared" si="44"/>
        <v>0</v>
      </c>
      <c r="H1428" s="50">
        <f>VLOOKUP($A1428,級距!$A:$K,9,FALSE)</f>
        <v>1</v>
      </c>
      <c r="I1428" s="50">
        <f>VLOOKUP($A1428,級距!$A:$K,10,FALSE)</f>
        <v>1</v>
      </c>
      <c r="J1428" s="50">
        <f>VLOOKUP($A1428,級距!$A:$K,11,FALSE)</f>
        <v>2</v>
      </c>
      <c r="K1428" s="50">
        <f t="shared" si="45"/>
        <v>2</v>
      </c>
    </row>
    <row r="1429" spans="1:11" x14ac:dyDescent="0.25">
      <c r="A1429" s="32" t="s">
        <v>1565</v>
      </c>
      <c r="B1429" s="66">
        <f>_xlfn.IFNA(VLOOKUP(A1429,'Trend Strategy'!$A$1:$B$1000,2,FALSE),0)</f>
        <v>0</v>
      </c>
      <c r="C1429" s="66">
        <f>_xlfn.IFNA(VLOOKUP(A1429,'ADX Strategy'!$A$2:$B$1000,2,FALSE),0)</f>
        <v>0</v>
      </c>
      <c r="D1429" s="66">
        <f>_xlfn.IFNA(VLOOKUP(A1429,'TXFN0002 Strategy'!$A$2:$B$1000,2,FALSE),0)</f>
        <v>0</v>
      </c>
      <c r="E1429" s="66">
        <f>_xlfn.IFNA(VLOOKUP(A1429,'TripleEMA Strategy'!$A$2:$B$1000,2,FALSE),0)</f>
        <v>0</v>
      </c>
      <c r="F1429" s="66">
        <f>_xlfn.IFNA(VLOOKUP(A1429,'TXFN0001 Strategy'!$A$1:$B$1000,2,FALSE),0)</f>
        <v>0</v>
      </c>
      <c r="G1429" s="40">
        <f t="shared" si="44"/>
        <v>0</v>
      </c>
      <c r="H1429" s="50">
        <f>VLOOKUP($A1429,級距!$A:$K,9,FALSE)</f>
        <v>2</v>
      </c>
      <c r="I1429" s="50">
        <f>VLOOKUP($A1429,級距!$A:$K,10,FALSE)</f>
        <v>9</v>
      </c>
      <c r="J1429" s="50">
        <f>VLOOKUP($A1429,級距!$A:$K,11,FALSE)</f>
        <v>3</v>
      </c>
      <c r="K1429" s="50">
        <f t="shared" si="45"/>
        <v>3</v>
      </c>
    </row>
    <row r="1430" spans="1:11" x14ac:dyDescent="0.25">
      <c r="A1430" s="32" t="s">
        <v>1566</v>
      </c>
      <c r="B1430" s="66">
        <f>_xlfn.IFNA(VLOOKUP(A1430,'Trend Strategy'!$A$1:$B$1000,2,FALSE),0)</f>
        <v>0</v>
      </c>
      <c r="C1430" s="66">
        <f>_xlfn.IFNA(VLOOKUP(A1430,'ADX Strategy'!$A$2:$B$1000,2,FALSE),0)</f>
        <v>0</v>
      </c>
      <c r="D1430" s="66">
        <f>_xlfn.IFNA(VLOOKUP(A1430,'TXFN0002 Strategy'!$A$2:$B$1000,2,FALSE),0)</f>
        <v>0</v>
      </c>
      <c r="E1430" s="66">
        <f>_xlfn.IFNA(VLOOKUP(A1430,'TripleEMA Strategy'!$A$2:$B$1000,2,FALSE),0)</f>
        <v>0</v>
      </c>
      <c r="F1430" s="66">
        <f>_xlfn.IFNA(VLOOKUP(A1430,'TXFN0001 Strategy'!$A$1:$B$1000,2,FALSE),0)</f>
        <v>0</v>
      </c>
      <c r="G1430" s="40">
        <f t="shared" si="44"/>
        <v>0</v>
      </c>
      <c r="H1430" s="50">
        <f>VLOOKUP($A1430,級距!$A:$K,9,FALSE)</f>
        <v>1</v>
      </c>
      <c r="I1430" s="50">
        <f>VLOOKUP($A1430,級距!$A:$K,10,FALSE)</f>
        <v>1</v>
      </c>
      <c r="J1430" s="50">
        <f>VLOOKUP($A1430,級距!$A:$K,11,FALSE)</f>
        <v>2</v>
      </c>
      <c r="K1430" s="50">
        <f t="shared" si="45"/>
        <v>2</v>
      </c>
    </row>
    <row r="1431" spans="1:11" x14ac:dyDescent="0.25">
      <c r="A1431" s="32" t="s">
        <v>1567</v>
      </c>
      <c r="B1431" s="66">
        <f>_xlfn.IFNA(VLOOKUP(A1431,'Trend Strategy'!$A$1:$B$1000,2,FALSE),0)</f>
        <v>0</v>
      </c>
      <c r="C1431" s="66">
        <f>_xlfn.IFNA(VLOOKUP(A1431,'ADX Strategy'!$A$2:$B$1000,2,FALSE),0)</f>
        <v>0</v>
      </c>
      <c r="D1431" s="66">
        <f>_xlfn.IFNA(VLOOKUP(A1431,'TXFN0002 Strategy'!$A$2:$B$1000,2,FALSE),0)</f>
        <v>0</v>
      </c>
      <c r="E1431" s="66">
        <f>_xlfn.IFNA(VLOOKUP(A1431,'TripleEMA Strategy'!$A$2:$B$1000,2,FALSE),0)</f>
        <v>0</v>
      </c>
      <c r="F1431" s="66">
        <f>_xlfn.IFNA(VLOOKUP(A1431,'TXFN0001 Strategy'!$A$1:$B$1000,2,FALSE),0)</f>
        <v>0</v>
      </c>
      <c r="G1431" s="40">
        <f t="shared" si="44"/>
        <v>0</v>
      </c>
      <c r="H1431" s="50">
        <f>VLOOKUP($A1431,級距!$A:$K,9,FALSE)</f>
        <v>1</v>
      </c>
      <c r="I1431" s="50">
        <f>VLOOKUP($A1431,級距!$A:$K,10,FALSE)</f>
        <v>5</v>
      </c>
      <c r="J1431" s="50">
        <f>VLOOKUP($A1431,級距!$A:$K,11,FALSE)</f>
        <v>2</v>
      </c>
      <c r="K1431" s="50">
        <f t="shared" si="45"/>
        <v>2</v>
      </c>
    </row>
    <row r="1432" spans="1:11" x14ac:dyDescent="0.25">
      <c r="A1432" s="32" t="s">
        <v>1424</v>
      </c>
      <c r="B1432" s="66">
        <f>_xlfn.IFNA(VLOOKUP(A1432,'Trend Strategy'!$A$1:$B$1000,2,FALSE),0)</f>
        <v>0</v>
      </c>
      <c r="C1432" s="66">
        <f>_xlfn.IFNA(VLOOKUP(A1432,'ADX Strategy'!$A$2:$B$1000,2,FALSE),0)</f>
        <v>0</v>
      </c>
      <c r="D1432" s="66">
        <f>_xlfn.IFNA(VLOOKUP(A1432,'TXFN0002 Strategy'!$A$2:$B$1000,2,FALSE),0)</f>
        <v>0</v>
      </c>
      <c r="E1432" s="66">
        <f>_xlfn.IFNA(VLOOKUP(A1432,'TripleEMA Strategy'!$A$2:$B$1000,2,FALSE),0)</f>
        <v>0</v>
      </c>
      <c r="F1432" s="66">
        <f>_xlfn.IFNA(VLOOKUP(A1432,'TXFN0001 Strategy'!$A$1:$B$1000,2,FALSE),0)</f>
        <v>0</v>
      </c>
      <c r="G1432" s="40">
        <f t="shared" si="44"/>
        <v>0</v>
      </c>
      <c r="H1432" s="50">
        <f>VLOOKUP($A1432,級距!$A:$K,9,FALSE)</f>
        <v>4</v>
      </c>
      <c r="I1432" s="50">
        <f>VLOOKUP($A1432,級距!$A:$K,10,FALSE)</f>
        <v>5</v>
      </c>
      <c r="J1432" s="50">
        <f>VLOOKUP($A1432,級距!$A:$K,11,FALSE)</f>
        <v>2</v>
      </c>
      <c r="K1432" s="50">
        <f t="shared" si="45"/>
        <v>2</v>
      </c>
    </row>
    <row r="1433" spans="1:11" x14ac:dyDescent="0.25">
      <c r="A1433" s="32" t="s">
        <v>1568</v>
      </c>
      <c r="B1433" s="66">
        <f>_xlfn.IFNA(VLOOKUP(A1433,'Trend Strategy'!$A$1:$B$1000,2,FALSE),0)</f>
        <v>0</v>
      </c>
      <c r="C1433" s="66">
        <f>_xlfn.IFNA(VLOOKUP(A1433,'ADX Strategy'!$A$2:$B$1000,2,FALSE),0)</f>
        <v>0</v>
      </c>
      <c r="D1433" s="66">
        <f>_xlfn.IFNA(VLOOKUP(A1433,'TXFN0002 Strategy'!$A$2:$B$1000,2,FALSE),0)</f>
        <v>0</v>
      </c>
      <c r="E1433" s="66">
        <f>_xlfn.IFNA(VLOOKUP(A1433,'TripleEMA Strategy'!$A$2:$B$1000,2,FALSE),0)</f>
        <v>0</v>
      </c>
      <c r="F1433" s="66">
        <f>_xlfn.IFNA(VLOOKUP(A1433,'TXFN0001 Strategy'!$A$1:$B$1000,2,FALSE),0)</f>
        <v>0</v>
      </c>
      <c r="G1433" s="40">
        <f t="shared" si="44"/>
        <v>0</v>
      </c>
      <c r="H1433" s="50">
        <f>VLOOKUP($A1433,級距!$A:$K,9,FALSE)</f>
        <v>1</v>
      </c>
      <c r="I1433" s="50">
        <f>VLOOKUP($A1433,級距!$A:$K,10,FALSE)</f>
        <v>4</v>
      </c>
      <c r="J1433" s="50">
        <f>VLOOKUP($A1433,級距!$A:$K,11,FALSE)</f>
        <v>2</v>
      </c>
      <c r="K1433" s="50">
        <f t="shared" si="45"/>
        <v>2</v>
      </c>
    </row>
    <row r="1434" spans="1:11" x14ac:dyDescent="0.25">
      <c r="A1434" s="32" t="s">
        <v>1569</v>
      </c>
      <c r="B1434" s="66">
        <f>_xlfn.IFNA(VLOOKUP(A1434,'Trend Strategy'!$A$1:$B$1000,2,FALSE),0)</f>
        <v>0</v>
      </c>
      <c r="C1434" s="66">
        <f>_xlfn.IFNA(VLOOKUP(A1434,'ADX Strategy'!$A$2:$B$1000,2,FALSE),0)</f>
        <v>0</v>
      </c>
      <c r="D1434" s="66">
        <f>_xlfn.IFNA(VLOOKUP(A1434,'TXFN0002 Strategy'!$A$2:$B$1000,2,FALSE),0)</f>
        <v>0</v>
      </c>
      <c r="E1434" s="66">
        <f>_xlfn.IFNA(VLOOKUP(A1434,'TripleEMA Strategy'!$A$2:$B$1000,2,FALSE),0)</f>
        <v>0</v>
      </c>
      <c r="F1434" s="66">
        <f>_xlfn.IFNA(VLOOKUP(A1434,'TXFN0001 Strategy'!$A$1:$B$1000,2,FALSE),0)</f>
        <v>0</v>
      </c>
      <c r="G1434" s="40">
        <f t="shared" si="44"/>
        <v>0</v>
      </c>
      <c r="H1434" s="50">
        <f>VLOOKUP($A1434,級距!$A:$K,9,FALSE)</f>
        <v>1</v>
      </c>
      <c r="I1434" s="50">
        <f>VLOOKUP($A1434,級距!$A:$K,10,FALSE)</f>
        <v>7</v>
      </c>
      <c r="J1434" s="50">
        <f>VLOOKUP($A1434,級距!$A:$K,11,FALSE)</f>
        <v>3</v>
      </c>
      <c r="K1434" s="50">
        <f t="shared" si="45"/>
        <v>3</v>
      </c>
    </row>
    <row r="1435" spans="1:11" x14ac:dyDescent="0.25">
      <c r="A1435" s="32" t="s">
        <v>1570</v>
      </c>
      <c r="B1435" s="66">
        <f>_xlfn.IFNA(VLOOKUP(A1435,'Trend Strategy'!$A$1:$B$1000,2,FALSE),0)</f>
        <v>0</v>
      </c>
      <c r="C1435" s="66">
        <f>_xlfn.IFNA(VLOOKUP(A1435,'ADX Strategy'!$A$2:$B$1000,2,FALSE),0)</f>
        <v>0</v>
      </c>
      <c r="D1435" s="66">
        <f>_xlfn.IFNA(VLOOKUP(A1435,'TXFN0002 Strategy'!$A$2:$B$1000,2,FALSE),0)</f>
        <v>0</v>
      </c>
      <c r="E1435" s="66">
        <f>_xlfn.IFNA(VLOOKUP(A1435,'TripleEMA Strategy'!$A$2:$B$1000,2,FALSE),0)</f>
        <v>0</v>
      </c>
      <c r="F1435" s="66">
        <f>_xlfn.IFNA(VLOOKUP(A1435,'TXFN0001 Strategy'!$A$1:$B$1000,2,FALSE),0)</f>
        <v>0</v>
      </c>
      <c r="G1435" s="40">
        <f t="shared" si="44"/>
        <v>0</v>
      </c>
      <c r="H1435" s="50">
        <f>VLOOKUP($A1435,級距!$A:$K,9,FALSE)</f>
        <v>1</v>
      </c>
      <c r="I1435" s="50">
        <f>VLOOKUP($A1435,級距!$A:$K,10,FALSE)</f>
        <v>5</v>
      </c>
      <c r="J1435" s="50">
        <f>VLOOKUP($A1435,級距!$A:$K,11,FALSE)</f>
        <v>2</v>
      </c>
      <c r="K1435" s="50">
        <f t="shared" si="45"/>
        <v>2</v>
      </c>
    </row>
    <row r="1436" spans="1:11" x14ac:dyDescent="0.25">
      <c r="A1436" s="32" t="s">
        <v>1503</v>
      </c>
      <c r="B1436" s="66">
        <f>_xlfn.IFNA(VLOOKUP(A1436,'Trend Strategy'!$A$1:$B$1000,2,FALSE),0)</f>
        <v>0</v>
      </c>
      <c r="C1436" s="66">
        <f>_xlfn.IFNA(VLOOKUP(A1436,'ADX Strategy'!$A$2:$B$1000,2,FALSE),0)</f>
        <v>0</v>
      </c>
      <c r="D1436" s="66">
        <f>_xlfn.IFNA(VLOOKUP(A1436,'TXFN0002 Strategy'!$A$2:$B$1000,2,FALSE),0)</f>
        <v>0</v>
      </c>
      <c r="E1436" s="66">
        <f>_xlfn.IFNA(VLOOKUP(A1436,'TripleEMA Strategy'!$A$2:$B$1000,2,FALSE),0)</f>
        <v>0</v>
      </c>
      <c r="F1436" s="66">
        <f>_xlfn.IFNA(VLOOKUP(A1436,'TXFN0001 Strategy'!$A$1:$B$1000,2,FALSE),0)</f>
        <v>19520.3</v>
      </c>
      <c r="G1436" s="40">
        <f t="shared" si="44"/>
        <v>3904.06</v>
      </c>
      <c r="H1436" s="50">
        <f>VLOOKUP($A1436,級距!$A:$K,9,FALSE)</f>
        <v>1</v>
      </c>
      <c r="I1436" s="50">
        <f>VLOOKUP($A1436,級距!$A:$K,10,FALSE)</f>
        <v>9</v>
      </c>
      <c r="J1436" s="50">
        <f>VLOOKUP($A1436,級距!$A:$K,11,FALSE)</f>
        <v>3</v>
      </c>
      <c r="K1436" s="50">
        <f t="shared" si="45"/>
        <v>3</v>
      </c>
    </row>
    <row r="1437" spans="1:11" x14ac:dyDescent="0.25">
      <c r="A1437" s="32" t="s">
        <v>1571</v>
      </c>
      <c r="B1437" s="66">
        <f>_xlfn.IFNA(VLOOKUP(A1437,'Trend Strategy'!$A$1:$B$1000,2,FALSE),0)</f>
        <v>0</v>
      </c>
      <c r="C1437" s="66">
        <f>_xlfn.IFNA(VLOOKUP(A1437,'ADX Strategy'!$A$2:$B$1000,2,FALSE),0)</f>
        <v>0</v>
      </c>
      <c r="D1437" s="66">
        <f>_xlfn.IFNA(VLOOKUP(A1437,'TXFN0002 Strategy'!$A$2:$B$1000,2,FALSE),0)</f>
        <v>0</v>
      </c>
      <c r="E1437" s="66">
        <f>_xlfn.IFNA(VLOOKUP(A1437,'TripleEMA Strategy'!$A$2:$B$1000,2,FALSE),0)</f>
        <v>0</v>
      </c>
      <c r="F1437" s="66">
        <f>_xlfn.IFNA(VLOOKUP(A1437,'TXFN0001 Strategy'!$A$1:$B$1000,2,FALSE),0)</f>
        <v>0</v>
      </c>
      <c r="G1437" s="40">
        <f t="shared" si="44"/>
        <v>0</v>
      </c>
      <c r="H1437" s="50">
        <f>VLOOKUP($A1437,級距!$A:$K,9,FALSE)</f>
        <v>1</v>
      </c>
      <c r="I1437" s="50">
        <f>VLOOKUP($A1437,級距!$A:$K,10,FALSE)</f>
        <v>8</v>
      </c>
      <c r="J1437" s="50">
        <f>VLOOKUP($A1437,級距!$A:$K,11,FALSE)</f>
        <v>3</v>
      </c>
      <c r="K1437" s="50">
        <f t="shared" si="45"/>
        <v>3</v>
      </c>
    </row>
    <row r="1438" spans="1:11" x14ac:dyDescent="0.25">
      <c r="A1438" s="32" t="s">
        <v>1572</v>
      </c>
      <c r="B1438" s="66">
        <f>_xlfn.IFNA(VLOOKUP(A1438,'Trend Strategy'!$A$1:$B$1000,2,FALSE),0)</f>
        <v>0</v>
      </c>
      <c r="C1438" s="66">
        <f>_xlfn.IFNA(VLOOKUP(A1438,'ADX Strategy'!$A$2:$B$1000,2,FALSE),0)</f>
        <v>0</v>
      </c>
      <c r="D1438" s="66">
        <f>_xlfn.IFNA(VLOOKUP(A1438,'TXFN0002 Strategy'!$A$2:$B$1000,2,FALSE),0)</f>
        <v>0</v>
      </c>
      <c r="E1438" s="66">
        <f>_xlfn.IFNA(VLOOKUP(A1438,'TripleEMA Strategy'!$A$2:$B$1000,2,FALSE),0)</f>
        <v>0</v>
      </c>
      <c r="F1438" s="66">
        <f>_xlfn.IFNA(VLOOKUP(A1438,'TXFN0001 Strategy'!$A$1:$B$1000,2,FALSE),0)</f>
        <v>0</v>
      </c>
      <c r="G1438" s="40">
        <f t="shared" si="44"/>
        <v>0</v>
      </c>
      <c r="H1438" s="50">
        <f>VLOOKUP($A1438,級距!$A:$K,9,FALSE)</f>
        <v>1</v>
      </c>
      <c r="I1438" s="50">
        <f>VLOOKUP($A1438,級距!$A:$K,10,FALSE)</f>
        <v>8</v>
      </c>
      <c r="J1438" s="50">
        <f>VLOOKUP($A1438,級距!$A:$K,11,FALSE)</f>
        <v>3</v>
      </c>
      <c r="K1438" s="50">
        <f t="shared" si="45"/>
        <v>3</v>
      </c>
    </row>
    <row r="1439" spans="1:11" x14ac:dyDescent="0.25">
      <c r="A1439" s="32" t="s">
        <v>1504</v>
      </c>
      <c r="B1439" s="66">
        <f>_xlfn.IFNA(VLOOKUP(A1439,'Trend Strategy'!$A$1:$B$1000,2,FALSE),0)</f>
        <v>0</v>
      </c>
      <c r="C1439" s="66">
        <f>_xlfn.IFNA(VLOOKUP(A1439,'ADX Strategy'!$A$2:$B$1000,2,FALSE),0)</f>
        <v>0</v>
      </c>
      <c r="D1439" s="66">
        <f>_xlfn.IFNA(VLOOKUP(A1439,'TXFN0002 Strategy'!$A$2:$B$1000,2,FALSE),0)</f>
        <v>0</v>
      </c>
      <c r="E1439" s="66">
        <f>_xlfn.IFNA(VLOOKUP(A1439,'TripleEMA Strategy'!$A$2:$B$1000,2,FALSE),0)</f>
        <v>0</v>
      </c>
      <c r="F1439" s="66">
        <f>_xlfn.IFNA(VLOOKUP(A1439,'TXFN0001 Strategy'!$A$1:$B$1000,2,FALSE),0)</f>
        <v>-7660.65</v>
      </c>
      <c r="G1439" s="40">
        <f t="shared" si="44"/>
        <v>-1532.1299999999999</v>
      </c>
      <c r="H1439" s="50">
        <f>VLOOKUP($A1439,級距!$A:$K,9,FALSE)</f>
        <v>3</v>
      </c>
      <c r="I1439" s="50">
        <f>VLOOKUP($A1439,級距!$A:$K,10,FALSE)</f>
        <v>4</v>
      </c>
      <c r="J1439" s="50">
        <f>VLOOKUP($A1439,級距!$A:$K,11,FALSE)</f>
        <v>2</v>
      </c>
      <c r="K1439" s="50">
        <f t="shared" si="45"/>
        <v>2</v>
      </c>
    </row>
    <row r="1440" spans="1:11" x14ac:dyDescent="0.25">
      <c r="A1440" s="32" t="s">
        <v>1505</v>
      </c>
      <c r="B1440" s="66">
        <f>_xlfn.IFNA(VLOOKUP(A1440,'Trend Strategy'!$A$1:$B$1000,2,FALSE),0)</f>
        <v>0</v>
      </c>
      <c r="C1440" s="66">
        <f>_xlfn.IFNA(VLOOKUP(A1440,'ADX Strategy'!$A$2:$B$1000,2,FALSE),0)</f>
        <v>0</v>
      </c>
      <c r="D1440" s="66">
        <f>_xlfn.IFNA(VLOOKUP(A1440,'TXFN0002 Strategy'!$A$2:$B$1000,2,FALSE),0)</f>
        <v>0</v>
      </c>
      <c r="E1440" s="66">
        <f>_xlfn.IFNA(VLOOKUP(A1440,'TripleEMA Strategy'!$A$2:$B$1000,2,FALSE),0)</f>
        <v>0</v>
      </c>
      <c r="F1440" s="66">
        <f>_xlfn.IFNA(VLOOKUP(A1440,'TXFN0001 Strategy'!$A$1:$B$1000,2,FALSE),0)</f>
        <v>-76048.7</v>
      </c>
      <c r="G1440" s="40">
        <f t="shared" si="44"/>
        <v>-15209.74</v>
      </c>
      <c r="H1440" s="50">
        <f>VLOOKUP($A1440,級距!$A:$K,9,FALSE)</f>
        <v>3</v>
      </c>
      <c r="I1440" s="50">
        <f>VLOOKUP($A1440,級距!$A:$K,10,FALSE)</f>
        <v>3</v>
      </c>
      <c r="J1440" s="50">
        <f>VLOOKUP($A1440,級距!$A:$K,11,FALSE)</f>
        <v>2</v>
      </c>
      <c r="K1440" s="50">
        <f t="shared" si="45"/>
        <v>2</v>
      </c>
    </row>
    <row r="1441" spans="1:11" x14ac:dyDescent="0.25">
      <c r="A1441" s="32" t="s">
        <v>1573</v>
      </c>
      <c r="B1441" s="66">
        <f>_xlfn.IFNA(VLOOKUP(A1441,'Trend Strategy'!$A$1:$B$1000,2,FALSE),0)</f>
        <v>0</v>
      </c>
      <c r="C1441" s="66">
        <f>_xlfn.IFNA(VLOOKUP(A1441,'ADX Strategy'!$A$2:$B$1000,2,FALSE),0)</f>
        <v>0</v>
      </c>
      <c r="D1441" s="66">
        <f>_xlfn.IFNA(VLOOKUP(A1441,'TXFN0002 Strategy'!$A$2:$B$1000,2,FALSE),0)</f>
        <v>0</v>
      </c>
      <c r="E1441" s="66">
        <f>_xlfn.IFNA(VLOOKUP(A1441,'TripleEMA Strategy'!$A$2:$B$1000,2,FALSE),0)</f>
        <v>0</v>
      </c>
      <c r="F1441" s="66">
        <f>_xlfn.IFNA(VLOOKUP(A1441,'TXFN0001 Strategy'!$A$1:$B$1000,2,FALSE),0)</f>
        <v>0</v>
      </c>
      <c r="G1441" s="40">
        <f t="shared" si="44"/>
        <v>0</v>
      </c>
      <c r="H1441" s="50">
        <f>VLOOKUP($A1441,級距!$A:$K,9,FALSE)</f>
        <v>2</v>
      </c>
      <c r="I1441" s="50">
        <f>VLOOKUP($A1441,級距!$A:$K,10,FALSE)</f>
        <v>7</v>
      </c>
      <c r="J1441" s="50">
        <f>VLOOKUP($A1441,級距!$A:$K,11,FALSE)</f>
        <v>3</v>
      </c>
      <c r="K1441" s="50">
        <f t="shared" si="45"/>
        <v>3</v>
      </c>
    </row>
    <row r="1442" spans="1:11" x14ac:dyDescent="0.25">
      <c r="A1442" s="32" t="s">
        <v>1506</v>
      </c>
      <c r="B1442" s="66">
        <f>_xlfn.IFNA(VLOOKUP(A1442,'Trend Strategy'!$A$1:$B$1000,2,FALSE),0)</f>
        <v>0</v>
      </c>
      <c r="C1442" s="66">
        <f>_xlfn.IFNA(VLOOKUP(A1442,'ADX Strategy'!$A$2:$B$1000,2,FALSE),0)</f>
        <v>0</v>
      </c>
      <c r="D1442" s="66">
        <f>_xlfn.IFNA(VLOOKUP(A1442,'TXFN0002 Strategy'!$A$2:$B$1000,2,FALSE),0)</f>
        <v>0</v>
      </c>
      <c r="E1442" s="66">
        <f>_xlfn.IFNA(VLOOKUP(A1442,'TripleEMA Strategy'!$A$2:$B$1000,2,FALSE),0)</f>
        <v>0</v>
      </c>
      <c r="F1442" s="66">
        <f>_xlfn.IFNA(VLOOKUP(A1442,'TXFN0001 Strategy'!$A$1:$B$1000,2,FALSE),0)</f>
        <v>45574.83</v>
      </c>
      <c r="G1442" s="40">
        <f t="shared" si="44"/>
        <v>9114.9660000000003</v>
      </c>
      <c r="H1442" s="50">
        <f>VLOOKUP($A1442,級距!$A:$K,9,FALSE)</f>
        <v>7</v>
      </c>
      <c r="I1442" s="50">
        <f>VLOOKUP($A1442,級距!$A:$K,10,FALSE)</f>
        <v>8</v>
      </c>
      <c r="J1442" s="50">
        <f>VLOOKUP($A1442,級距!$A:$K,11,FALSE)</f>
        <v>4</v>
      </c>
      <c r="K1442" s="50">
        <f t="shared" si="45"/>
        <v>4</v>
      </c>
    </row>
    <row r="1443" spans="1:11" x14ac:dyDescent="0.25">
      <c r="A1443" s="32" t="s">
        <v>1574</v>
      </c>
      <c r="B1443" s="66">
        <f>_xlfn.IFNA(VLOOKUP(A1443,'Trend Strategy'!$A$1:$B$1000,2,FALSE),0)</f>
        <v>0</v>
      </c>
      <c r="C1443" s="66">
        <f>_xlfn.IFNA(VLOOKUP(A1443,'ADX Strategy'!$A$2:$B$1000,2,FALSE),0)</f>
        <v>0</v>
      </c>
      <c r="D1443" s="66">
        <f>_xlfn.IFNA(VLOOKUP(A1443,'TXFN0002 Strategy'!$A$2:$B$1000,2,FALSE),0)</f>
        <v>0</v>
      </c>
      <c r="E1443" s="66">
        <f>_xlfn.IFNA(VLOOKUP(A1443,'TripleEMA Strategy'!$A$2:$B$1000,2,FALSE),0)</f>
        <v>0</v>
      </c>
      <c r="F1443" s="66">
        <f>_xlfn.IFNA(VLOOKUP(A1443,'TXFN0001 Strategy'!$A$1:$B$1000,2,FALSE),0)</f>
        <v>0</v>
      </c>
      <c r="G1443" s="40">
        <f t="shared" si="44"/>
        <v>0</v>
      </c>
      <c r="H1443" s="50">
        <f>VLOOKUP($A1443,級距!$A:$K,9,FALSE)</f>
        <v>5</v>
      </c>
      <c r="I1443" s="50">
        <f>VLOOKUP($A1443,級距!$A:$K,10,FALSE)</f>
        <v>8</v>
      </c>
      <c r="J1443" s="50">
        <f>VLOOKUP($A1443,級距!$A:$K,11,FALSE)</f>
        <v>3</v>
      </c>
      <c r="K1443" s="50">
        <f t="shared" si="45"/>
        <v>3</v>
      </c>
    </row>
    <row r="1444" spans="1:11" x14ac:dyDescent="0.25">
      <c r="A1444" s="32" t="s">
        <v>1425</v>
      </c>
      <c r="B1444" s="66">
        <f>_xlfn.IFNA(VLOOKUP(A1444,'Trend Strategy'!$A$1:$B$1000,2,FALSE),0)</f>
        <v>0</v>
      </c>
      <c r="C1444" s="66">
        <f>_xlfn.IFNA(VLOOKUP(A1444,'ADX Strategy'!$A$2:$B$1000,2,FALSE),0)</f>
        <v>0</v>
      </c>
      <c r="D1444" s="66">
        <f>_xlfn.IFNA(VLOOKUP(A1444,'TXFN0002 Strategy'!$A$2:$B$1000,2,FALSE),0)</f>
        <v>0</v>
      </c>
      <c r="E1444" s="66">
        <f>_xlfn.IFNA(VLOOKUP(A1444,'TripleEMA Strategy'!$A$2:$B$1000,2,FALSE),0)</f>
        <v>0</v>
      </c>
      <c r="F1444" s="66">
        <f>_xlfn.IFNA(VLOOKUP(A1444,'TXFN0001 Strategy'!$A$1:$B$1000,2,FALSE),0)</f>
        <v>0</v>
      </c>
      <c r="G1444" s="40">
        <f t="shared" si="44"/>
        <v>0</v>
      </c>
      <c r="H1444" s="50">
        <f>VLOOKUP($A1444,級距!$A:$K,9,FALSE)</f>
        <v>4</v>
      </c>
      <c r="I1444" s="50">
        <f>VLOOKUP($A1444,級距!$A:$K,10,FALSE)</f>
        <v>3</v>
      </c>
      <c r="J1444" s="50">
        <f>VLOOKUP($A1444,級距!$A:$K,11,FALSE)</f>
        <v>2</v>
      </c>
      <c r="K1444" s="50">
        <f t="shared" si="45"/>
        <v>2</v>
      </c>
    </row>
    <row r="1445" spans="1:11" x14ac:dyDescent="0.25">
      <c r="A1445" s="32" t="s">
        <v>1575</v>
      </c>
      <c r="B1445" s="66">
        <f>_xlfn.IFNA(VLOOKUP(A1445,'Trend Strategy'!$A$1:$B$1000,2,FALSE),0)</f>
        <v>0</v>
      </c>
      <c r="C1445" s="66">
        <f>_xlfn.IFNA(VLOOKUP(A1445,'ADX Strategy'!$A$2:$B$1000,2,FALSE),0)</f>
        <v>0</v>
      </c>
      <c r="D1445" s="66">
        <f>_xlfn.IFNA(VLOOKUP(A1445,'TXFN0002 Strategy'!$A$2:$B$1000,2,FALSE),0)</f>
        <v>0</v>
      </c>
      <c r="E1445" s="66">
        <f>_xlfn.IFNA(VLOOKUP(A1445,'TripleEMA Strategy'!$A$2:$B$1000,2,FALSE),0)</f>
        <v>0</v>
      </c>
      <c r="F1445" s="66">
        <f>_xlfn.IFNA(VLOOKUP(A1445,'TXFN0001 Strategy'!$A$1:$B$1000,2,FALSE),0)</f>
        <v>0</v>
      </c>
      <c r="G1445" s="40">
        <f t="shared" si="44"/>
        <v>0</v>
      </c>
      <c r="H1445" s="50">
        <f>VLOOKUP($A1445,級距!$A:$K,9,FALSE)</f>
        <v>1</v>
      </c>
      <c r="I1445" s="50">
        <f>VLOOKUP($A1445,級距!$A:$K,10,FALSE)</f>
        <v>2</v>
      </c>
      <c r="J1445" s="50">
        <f>VLOOKUP($A1445,級距!$A:$K,11,FALSE)</f>
        <v>2</v>
      </c>
      <c r="K1445" s="50">
        <f t="shared" si="45"/>
        <v>2</v>
      </c>
    </row>
    <row r="1446" spans="1:11" x14ac:dyDescent="0.25">
      <c r="A1446" s="32" t="s">
        <v>1576</v>
      </c>
      <c r="B1446" s="66">
        <f>_xlfn.IFNA(VLOOKUP(A1446,'Trend Strategy'!$A$1:$B$1000,2,FALSE),0)</f>
        <v>0</v>
      </c>
      <c r="C1446" s="66">
        <f>_xlfn.IFNA(VLOOKUP(A1446,'ADX Strategy'!$A$2:$B$1000,2,FALSE),0)</f>
        <v>0</v>
      </c>
      <c r="D1446" s="66">
        <f>_xlfn.IFNA(VLOOKUP(A1446,'TXFN0002 Strategy'!$A$2:$B$1000,2,FALSE),0)</f>
        <v>0</v>
      </c>
      <c r="E1446" s="66">
        <f>_xlfn.IFNA(VLOOKUP(A1446,'TripleEMA Strategy'!$A$2:$B$1000,2,FALSE),0)</f>
        <v>0</v>
      </c>
      <c r="F1446" s="66">
        <f>_xlfn.IFNA(VLOOKUP(A1446,'TXFN0001 Strategy'!$A$1:$B$1000,2,FALSE),0)</f>
        <v>0</v>
      </c>
      <c r="G1446" s="40">
        <f t="shared" si="44"/>
        <v>0</v>
      </c>
      <c r="H1446" s="50">
        <f>VLOOKUP($A1446,級距!$A:$K,9,FALSE)</f>
        <v>1</v>
      </c>
      <c r="I1446" s="50">
        <f>VLOOKUP($A1446,級距!$A:$K,10,FALSE)</f>
        <v>3</v>
      </c>
      <c r="J1446" s="50">
        <f>VLOOKUP($A1446,級距!$A:$K,11,FALSE)</f>
        <v>2</v>
      </c>
      <c r="K1446" s="50">
        <f t="shared" si="45"/>
        <v>2</v>
      </c>
    </row>
    <row r="1447" spans="1:11" x14ac:dyDescent="0.25">
      <c r="A1447" s="32" t="s">
        <v>1577</v>
      </c>
      <c r="B1447" s="66">
        <f>_xlfn.IFNA(VLOOKUP(A1447,'Trend Strategy'!$A$1:$B$1000,2,FALSE),0)</f>
        <v>0</v>
      </c>
      <c r="C1447" s="66">
        <f>_xlfn.IFNA(VLOOKUP(A1447,'ADX Strategy'!$A$2:$B$1000,2,FALSE),0)</f>
        <v>0</v>
      </c>
      <c r="D1447" s="66">
        <f>_xlfn.IFNA(VLOOKUP(A1447,'TXFN0002 Strategy'!$A$2:$B$1000,2,FALSE),0)</f>
        <v>0</v>
      </c>
      <c r="E1447" s="66">
        <f>_xlfn.IFNA(VLOOKUP(A1447,'TripleEMA Strategy'!$A$2:$B$1000,2,FALSE),0)</f>
        <v>0</v>
      </c>
      <c r="F1447" s="66">
        <f>_xlfn.IFNA(VLOOKUP(A1447,'TXFN0001 Strategy'!$A$1:$B$1000,2,FALSE),0)</f>
        <v>0</v>
      </c>
      <c r="G1447" s="40">
        <f t="shared" si="44"/>
        <v>0</v>
      </c>
      <c r="H1447" s="50">
        <f>VLOOKUP($A1447,級距!$A:$K,9,FALSE)</f>
        <v>1</v>
      </c>
      <c r="I1447" s="50">
        <f>VLOOKUP($A1447,級距!$A:$K,10,FALSE)</f>
        <v>5</v>
      </c>
      <c r="J1447" s="50">
        <f>VLOOKUP($A1447,級距!$A:$K,11,FALSE)</f>
        <v>2</v>
      </c>
      <c r="K1447" s="50">
        <f t="shared" si="45"/>
        <v>2</v>
      </c>
    </row>
    <row r="1448" spans="1:11" x14ac:dyDescent="0.25">
      <c r="A1448" s="32" t="s">
        <v>1578</v>
      </c>
      <c r="B1448" s="66">
        <f>_xlfn.IFNA(VLOOKUP(A1448,'Trend Strategy'!$A$1:$B$1000,2,FALSE),0)</f>
        <v>0</v>
      </c>
      <c r="C1448" s="66">
        <f>_xlfn.IFNA(VLOOKUP(A1448,'ADX Strategy'!$A$2:$B$1000,2,FALSE),0)</f>
        <v>0</v>
      </c>
      <c r="D1448" s="66">
        <f>_xlfn.IFNA(VLOOKUP(A1448,'TXFN0002 Strategy'!$A$2:$B$1000,2,FALSE),0)</f>
        <v>0</v>
      </c>
      <c r="E1448" s="66">
        <f>_xlfn.IFNA(VLOOKUP(A1448,'TripleEMA Strategy'!$A$2:$B$1000,2,FALSE),0)</f>
        <v>0</v>
      </c>
      <c r="F1448" s="66">
        <f>_xlfn.IFNA(VLOOKUP(A1448,'TXFN0001 Strategy'!$A$1:$B$1000,2,FALSE),0)</f>
        <v>0</v>
      </c>
      <c r="G1448" s="40">
        <f t="shared" si="44"/>
        <v>0</v>
      </c>
      <c r="H1448" s="50">
        <f>VLOOKUP($A1448,級距!$A:$K,9,FALSE)</f>
        <v>1</v>
      </c>
      <c r="I1448" s="50">
        <f>VLOOKUP($A1448,級距!$A:$K,10,FALSE)</f>
        <v>2</v>
      </c>
      <c r="J1448" s="50">
        <f>VLOOKUP($A1448,級距!$A:$K,11,FALSE)</f>
        <v>2</v>
      </c>
      <c r="K1448" s="50">
        <f t="shared" si="45"/>
        <v>2</v>
      </c>
    </row>
    <row r="1449" spans="1:11" x14ac:dyDescent="0.25">
      <c r="A1449" s="32" t="s">
        <v>1579</v>
      </c>
      <c r="B1449" s="66">
        <f>_xlfn.IFNA(VLOOKUP(A1449,'Trend Strategy'!$A$1:$B$1000,2,FALSE),0)</f>
        <v>0</v>
      </c>
      <c r="C1449" s="66">
        <f>_xlfn.IFNA(VLOOKUP(A1449,'ADX Strategy'!$A$2:$B$1000,2,FALSE),0)</f>
        <v>0</v>
      </c>
      <c r="D1449" s="66">
        <f>_xlfn.IFNA(VLOOKUP(A1449,'TXFN0002 Strategy'!$A$2:$B$1000,2,FALSE),0)</f>
        <v>0</v>
      </c>
      <c r="E1449" s="66">
        <f>_xlfn.IFNA(VLOOKUP(A1449,'TripleEMA Strategy'!$A$2:$B$1000,2,FALSE),0)</f>
        <v>0</v>
      </c>
      <c r="F1449" s="66">
        <f>_xlfn.IFNA(VLOOKUP(A1449,'TXFN0001 Strategy'!$A$1:$B$1000,2,FALSE),0)</f>
        <v>0</v>
      </c>
      <c r="G1449" s="40">
        <f t="shared" si="44"/>
        <v>0</v>
      </c>
      <c r="H1449" s="50">
        <f>VLOOKUP($A1449,級距!$A:$K,9,FALSE)</f>
        <v>3</v>
      </c>
      <c r="I1449" s="50">
        <f>VLOOKUP($A1449,級距!$A:$K,10,FALSE)</f>
        <v>6</v>
      </c>
      <c r="J1449" s="50">
        <f>VLOOKUP($A1449,級距!$A:$K,11,FALSE)</f>
        <v>2</v>
      </c>
      <c r="K1449" s="50">
        <f t="shared" si="45"/>
        <v>2</v>
      </c>
    </row>
    <row r="1450" spans="1:11" x14ac:dyDescent="0.25">
      <c r="A1450" s="32" t="s">
        <v>1580</v>
      </c>
      <c r="B1450" s="66">
        <f>_xlfn.IFNA(VLOOKUP(A1450,'Trend Strategy'!$A$1:$B$1000,2,FALSE),0)</f>
        <v>0</v>
      </c>
      <c r="C1450" s="66">
        <f>_xlfn.IFNA(VLOOKUP(A1450,'ADX Strategy'!$A$2:$B$1000,2,FALSE),0)</f>
        <v>0</v>
      </c>
      <c r="D1450" s="66">
        <f>_xlfn.IFNA(VLOOKUP(A1450,'TXFN0002 Strategy'!$A$2:$B$1000,2,FALSE),0)</f>
        <v>0</v>
      </c>
      <c r="E1450" s="66">
        <f>_xlfn.IFNA(VLOOKUP(A1450,'TripleEMA Strategy'!$A$2:$B$1000,2,FALSE),0)</f>
        <v>0</v>
      </c>
      <c r="F1450" s="66">
        <f>_xlfn.IFNA(VLOOKUP(A1450,'TXFN0001 Strategy'!$A$1:$B$1000,2,FALSE),0)</f>
        <v>0</v>
      </c>
      <c r="G1450" s="40">
        <f t="shared" si="44"/>
        <v>0</v>
      </c>
      <c r="H1450" s="50">
        <f>VLOOKUP($A1450,級距!$A:$K,9,FALSE)</f>
        <v>1</v>
      </c>
      <c r="I1450" s="50">
        <f>VLOOKUP($A1450,級距!$A:$K,10,FALSE)</f>
        <v>4</v>
      </c>
      <c r="J1450" s="50">
        <f>VLOOKUP($A1450,級距!$A:$K,11,FALSE)</f>
        <v>2</v>
      </c>
      <c r="K1450" s="50">
        <f t="shared" si="45"/>
        <v>2</v>
      </c>
    </row>
    <row r="1451" spans="1:11" x14ac:dyDescent="0.25">
      <c r="A1451" s="32" t="s">
        <v>1426</v>
      </c>
      <c r="B1451" s="66">
        <f>_xlfn.IFNA(VLOOKUP(A1451,'Trend Strategy'!$A$1:$B$1000,2,FALSE),0)</f>
        <v>0</v>
      </c>
      <c r="C1451" s="66">
        <f>_xlfn.IFNA(VLOOKUP(A1451,'ADX Strategy'!$A$2:$B$1000,2,FALSE),0)</f>
        <v>0</v>
      </c>
      <c r="D1451" s="66">
        <f>_xlfn.IFNA(VLOOKUP(A1451,'TXFN0002 Strategy'!$A$2:$B$1000,2,FALSE),0)</f>
        <v>0</v>
      </c>
      <c r="E1451" s="66">
        <f>_xlfn.IFNA(VLOOKUP(A1451,'TripleEMA Strategy'!$A$2:$B$1000,2,FALSE),0)</f>
        <v>0</v>
      </c>
      <c r="F1451" s="66">
        <f>_xlfn.IFNA(VLOOKUP(A1451,'TXFN0001 Strategy'!$A$1:$B$1000,2,FALSE),0)</f>
        <v>0</v>
      </c>
      <c r="G1451" s="40">
        <f t="shared" si="44"/>
        <v>0</v>
      </c>
      <c r="H1451" s="50">
        <f>VLOOKUP($A1451,級距!$A:$K,9,FALSE)</f>
        <v>5</v>
      </c>
      <c r="I1451" s="50">
        <f>VLOOKUP($A1451,級距!$A:$K,10,FALSE)</f>
        <v>6</v>
      </c>
      <c r="J1451" s="50">
        <f>VLOOKUP($A1451,級距!$A:$K,11,FALSE)</f>
        <v>2</v>
      </c>
      <c r="K1451" s="50">
        <f t="shared" si="45"/>
        <v>2</v>
      </c>
    </row>
    <row r="1452" spans="1:11" x14ac:dyDescent="0.25">
      <c r="A1452" s="32" t="s">
        <v>1581</v>
      </c>
      <c r="B1452" s="66">
        <f>_xlfn.IFNA(VLOOKUP(A1452,'Trend Strategy'!$A$1:$B$1000,2,FALSE),0)</f>
        <v>0</v>
      </c>
      <c r="C1452" s="66">
        <f>_xlfn.IFNA(VLOOKUP(A1452,'ADX Strategy'!$A$2:$B$1000,2,FALSE),0)</f>
        <v>0</v>
      </c>
      <c r="D1452" s="66">
        <f>_xlfn.IFNA(VLOOKUP(A1452,'TXFN0002 Strategy'!$A$2:$B$1000,2,FALSE),0)</f>
        <v>0</v>
      </c>
      <c r="E1452" s="66">
        <f>_xlfn.IFNA(VLOOKUP(A1452,'TripleEMA Strategy'!$A$2:$B$1000,2,FALSE),0)</f>
        <v>0</v>
      </c>
      <c r="F1452" s="66">
        <f>_xlfn.IFNA(VLOOKUP(A1452,'TXFN0001 Strategy'!$A$1:$B$1000,2,FALSE),0)</f>
        <v>0</v>
      </c>
      <c r="G1452" s="40">
        <f t="shared" si="44"/>
        <v>0</v>
      </c>
      <c r="H1452" s="50">
        <f>VLOOKUP($A1452,級距!$A:$K,9,FALSE)</f>
        <v>2</v>
      </c>
      <c r="I1452" s="50">
        <f>VLOOKUP($A1452,級距!$A:$K,10,FALSE)</f>
        <v>1</v>
      </c>
      <c r="J1452" s="50">
        <f>VLOOKUP($A1452,級距!$A:$K,11,FALSE)</f>
        <v>2</v>
      </c>
      <c r="K1452" s="50">
        <f t="shared" si="45"/>
        <v>2</v>
      </c>
    </row>
    <row r="1453" spans="1:11" x14ac:dyDescent="0.25">
      <c r="A1453" s="32" t="s">
        <v>1427</v>
      </c>
      <c r="B1453" s="66">
        <f>_xlfn.IFNA(VLOOKUP(A1453,'Trend Strategy'!$A$1:$B$1000,2,FALSE),0)</f>
        <v>0</v>
      </c>
      <c r="C1453" s="66">
        <f>_xlfn.IFNA(VLOOKUP(A1453,'ADX Strategy'!$A$2:$B$1000,2,FALSE),0)</f>
        <v>0</v>
      </c>
      <c r="D1453" s="66">
        <f>_xlfn.IFNA(VLOOKUP(A1453,'TXFN0002 Strategy'!$A$2:$B$1000,2,FALSE),0)</f>
        <v>0</v>
      </c>
      <c r="E1453" s="66">
        <f>_xlfn.IFNA(VLOOKUP(A1453,'TripleEMA Strategy'!$A$2:$B$1000,2,FALSE),0)</f>
        <v>0</v>
      </c>
      <c r="F1453" s="66">
        <f>_xlfn.IFNA(VLOOKUP(A1453,'TXFN0001 Strategy'!$A$1:$B$1000,2,FALSE),0)</f>
        <v>-44304.800000000003</v>
      </c>
      <c r="G1453" s="40">
        <f t="shared" si="44"/>
        <v>-8860.9600000000009</v>
      </c>
      <c r="H1453" s="50">
        <f>VLOOKUP($A1453,級距!$A:$K,9,FALSE)</f>
        <v>5</v>
      </c>
      <c r="I1453" s="50">
        <f>VLOOKUP($A1453,級距!$A:$K,10,FALSE)</f>
        <v>5</v>
      </c>
      <c r="J1453" s="50">
        <f>VLOOKUP($A1453,級距!$A:$K,11,FALSE)</f>
        <v>2</v>
      </c>
      <c r="K1453" s="50">
        <f t="shared" si="45"/>
        <v>2</v>
      </c>
    </row>
    <row r="1454" spans="1:11" x14ac:dyDescent="0.25">
      <c r="A1454" s="32" t="s">
        <v>1582</v>
      </c>
      <c r="B1454" s="66">
        <f>_xlfn.IFNA(VLOOKUP(A1454,'Trend Strategy'!$A$1:$B$1000,2,FALSE),0)</f>
        <v>0</v>
      </c>
      <c r="C1454" s="66">
        <f>_xlfn.IFNA(VLOOKUP(A1454,'ADX Strategy'!$A$2:$B$1000,2,FALSE),0)</f>
        <v>0</v>
      </c>
      <c r="D1454" s="66">
        <f>_xlfn.IFNA(VLOOKUP(A1454,'TXFN0002 Strategy'!$A$2:$B$1000,2,FALSE),0)</f>
        <v>0</v>
      </c>
      <c r="E1454" s="66">
        <f>_xlfn.IFNA(VLOOKUP(A1454,'TripleEMA Strategy'!$A$2:$B$1000,2,FALSE),0)</f>
        <v>0</v>
      </c>
      <c r="F1454" s="66">
        <f>_xlfn.IFNA(VLOOKUP(A1454,'TXFN0001 Strategy'!$A$1:$B$1000,2,FALSE),0)</f>
        <v>0</v>
      </c>
      <c r="G1454" s="40">
        <f t="shared" si="44"/>
        <v>0</v>
      </c>
      <c r="H1454" s="50">
        <f>VLOOKUP($A1454,級距!$A:$K,9,FALSE)</f>
        <v>2</v>
      </c>
      <c r="I1454" s="50">
        <f>VLOOKUP($A1454,級距!$A:$K,10,FALSE)</f>
        <v>4</v>
      </c>
      <c r="J1454" s="50">
        <f>VLOOKUP($A1454,級距!$A:$K,11,FALSE)</f>
        <v>2</v>
      </c>
      <c r="K1454" s="50">
        <f t="shared" si="45"/>
        <v>2</v>
      </c>
    </row>
    <row r="1455" spans="1:11" x14ac:dyDescent="0.25">
      <c r="A1455" s="32" t="s">
        <v>1583</v>
      </c>
      <c r="B1455" s="66">
        <f>_xlfn.IFNA(VLOOKUP(A1455,'Trend Strategy'!$A$1:$B$1000,2,FALSE),0)</f>
        <v>0</v>
      </c>
      <c r="C1455" s="66">
        <f>_xlfn.IFNA(VLOOKUP(A1455,'ADX Strategy'!$A$2:$B$1000,2,FALSE),0)</f>
        <v>0</v>
      </c>
      <c r="D1455" s="66">
        <f>_xlfn.IFNA(VLOOKUP(A1455,'TXFN0002 Strategy'!$A$2:$B$1000,2,FALSE),0)</f>
        <v>0</v>
      </c>
      <c r="E1455" s="66">
        <f>_xlfn.IFNA(VLOOKUP(A1455,'TripleEMA Strategy'!$A$2:$B$1000,2,FALSE),0)</f>
        <v>0</v>
      </c>
      <c r="F1455" s="66">
        <f>_xlfn.IFNA(VLOOKUP(A1455,'TXFN0001 Strategy'!$A$1:$B$1000,2,FALSE),0)</f>
        <v>0</v>
      </c>
      <c r="G1455" s="40">
        <f t="shared" si="44"/>
        <v>0</v>
      </c>
      <c r="H1455" s="50">
        <f>VLOOKUP($A1455,級距!$A:$K,9,FALSE)</f>
        <v>2</v>
      </c>
      <c r="I1455" s="50">
        <f>VLOOKUP($A1455,級距!$A:$K,10,FALSE)</f>
        <v>3</v>
      </c>
      <c r="J1455" s="50">
        <f>VLOOKUP($A1455,級距!$A:$K,11,FALSE)</f>
        <v>2</v>
      </c>
      <c r="K1455" s="50">
        <f t="shared" si="45"/>
        <v>2</v>
      </c>
    </row>
    <row r="1456" spans="1:11" x14ac:dyDescent="0.25">
      <c r="A1456" s="32" t="s">
        <v>1428</v>
      </c>
      <c r="B1456" s="66">
        <f>_xlfn.IFNA(VLOOKUP(A1456,'Trend Strategy'!$A$1:$B$1000,2,FALSE),0)</f>
        <v>0</v>
      </c>
      <c r="C1456" s="66">
        <f>_xlfn.IFNA(VLOOKUP(A1456,'ADX Strategy'!$A$2:$B$1000,2,FALSE),0)</f>
        <v>0</v>
      </c>
      <c r="D1456" s="66">
        <f>_xlfn.IFNA(VLOOKUP(A1456,'TXFN0002 Strategy'!$A$2:$B$1000,2,FALSE),0)</f>
        <v>0</v>
      </c>
      <c r="E1456" s="66">
        <f>_xlfn.IFNA(VLOOKUP(A1456,'TripleEMA Strategy'!$A$2:$B$1000,2,FALSE),0)</f>
        <v>0</v>
      </c>
      <c r="F1456" s="66">
        <f>_xlfn.IFNA(VLOOKUP(A1456,'TXFN0001 Strategy'!$A$1:$B$1000,2,FALSE),0)</f>
        <v>0</v>
      </c>
      <c r="G1456" s="40">
        <f t="shared" si="44"/>
        <v>0</v>
      </c>
      <c r="H1456" s="50">
        <f>VLOOKUP($A1456,級距!$A:$K,9,FALSE)</f>
        <v>5</v>
      </c>
      <c r="I1456" s="50">
        <f>VLOOKUP($A1456,級距!$A:$K,10,FALSE)</f>
        <v>5</v>
      </c>
      <c r="J1456" s="50">
        <f>VLOOKUP($A1456,級距!$A:$K,11,FALSE)</f>
        <v>2</v>
      </c>
      <c r="K1456" s="50">
        <f t="shared" si="45"/>
        <v>2</v>
      </c>
    </row>
    <row r="1457" spans="1:11" x14ac:dyDescent="0.25">
      <c r="A1457" s="32" t="s">
        <v>1429</v>
      </c>
      <c r="B1457" s="66">
        <f>_xlfn.IFNA(VLOOKUP(A1457,'Trend Strategy'!$A$1:$B$1000,2,FALSE),0)</f>
        <v>0</v>
      </c>
      <c r="C1457" s="66">
        <f>_xlfn.IFNA(VLOOKUP(A1457,'ADX Strategy'!$A$2:$B$1000,2,FALSE),0)</f>
        <v>0</v>
      </c>
      <c r="D1457" s="66">
        <f>_xlfn.IFNA(VLOOKUP(A1457,'TXFN0002 Strategy'!$A$2:$B$1000,2,FALSE),0)</f>
        <v>0</v>
      </c>
      <c r="E1457" s="66">
        <f>_xlfn.IFNA(VLOOKUP(A1457,'TripleEMA Strategy'!$A$2:$B$1000,2,FALSE),0)</f>
        <v>0</v>
      </c>
      <c r="F1457" s="66">
        <f>_xlfn.IFNA(VLOOKUP(A1457,'TXFN0001 Strategy'!$A$1:$B$1000,2,FALSE),0)</f>
        <v>0</v>
      </c>
      <c r="G1457" s="40">
        <f t="shared" si="44"/>
        <v>0</v>
      </c>
      <c r="H1457" s="50">
        <f>VLOOKUP($A1457,級距!$A:$K,9,FALSE)</f>
        <v>3</v>
      </c>
      <c r="I1457" s="50">
        <f>VLOOKUP($A1457,級距!$A:$K,10,FALSE)</f>
        <v>3</v>
      </c>
      <c r="J1457" s="50">
        <f>VLOOKUP($A1457,級距!$A:$K,11,FALSE)</f>
        <v>2</v>
      </c>
      <c r="K1457" s="50">
        <f t="shared" si="45"/>
        <v>2</v>
      </c>
    </row>
    <row r="1458" spans="1:11" x14ac:dyDescent="0.25">
      <c r="A1458" s="32" t="s">
        <v>1584</v>
      </c>
      <c r="B1458" s="66">
        <f>_xlfn.IFNA(VLOOKUP(A1458,'Trend Strategy'!$A$1:$B$1000,2,FALSE),0)</f>
        <v>0</v>
      </c>
      <c r="C1458" s="66">
        <f>_xlfn.IFNA(VLOOKUP(A1458,'ADX Strategy'!$A$2:$B$1000,2,FALSE),0)</f>
        <v>0</v>
      </c>
      <c r="D1458" s="66">
        <f>_xlfn.IFNA(VLOOKUP(A1458,'TXFN0002 Strategy'!$A$2:$B$1000,2,FALSE),0)</f>
        <v>0</v>
      </c>
      <c r="E1458" s="66">
        <f>_xlfn.IFNA(VLOOKUP(A1458,'TripleEMA Strategy'!$A$2:$B$1000,2,FALSE),0)</f>
        <v>0</v>
      </c>
      <c r="F1458" s="66">
        <f>_xlfn.IFNA(VLOOKUP(A1458,'TXFN0001 Strategy'!$A$1:$B$1000,2,FALSE),0)</f>
        <v>0</v>
      </c>
      <c r="G1458" s="40">
        <f t="shared" si="44"/>
        <v>0</v>
      </c>
      <c r="H1458" s="50">
        <f>VLOOKUP($A1458,級距!$A:$K,9,FALSE)</f>
        <v>1</v>
      </c>
      <c r="I1458" s="50">
        <f>VLOOKUP($A1458,級距!$A:$K,10,FALSE)</f>
        <v>4</v>
      </c>
      <c r="J1458" s="50">
        <f>VLOOKUP($A1458,級距!$A:$K,11,FALSE)</f>
        <v>2</v>
      </c>
      <c r="K1458" s="50">
        <f t="shared" si="45"/>
        <v>2</v>
      </c>
    </row>
    <row r="1459" spans="1:11" x14ac:dyDescent="0.25">
      <c r="A1459" s="32" t="s">
        <v>1585</v>
      </c>
      <c r="B1459" s="66">
        <f>_xlfn.IFNA(VLOOKUP(A1459,'Trend Strategy'!$A$1:$B$1000,2,FALSE),0)</f>
        <v>0</v>
      </c>
      <c r="C1459" s="66">
        <f>_xlfn.IFNA(VLOOKUP(A1459,'ADX Strategy'!$A$2:$B$1000,2,FALSE),0)</f>
        <v>0</v>
      </c>
      <c r="D1459" s="66">
        <f>_xlfn.IFNA(VLOOKUP(A1459,'TXFN0002 Strategy'!$A$2:$B$1000,2,FALSE),0)</f>
        <v>0</v>
      </c>
      <c r="E1459" s="66">
        <f>_xlfn.IFNA(VLOOKUP(A1459,'TripleEMA Strategy'!$A$2:$B$1000,2,FALSE),0)</f>
        <v>0</v>
      </c>
      <c r="F1459" s="66">
        <f>_xlfn.IFNA(VLOOKUP(A1459,'TXFN0001 Strategy'!$A$1:$B$1000,2,FALSE),0)</f>
        <v>0</v>
      </c>
      <c r="G1459" s="40">
        <f t="shared" si="44"/>
        <v>0</v>
      </c>
      <c r="H1459" s="50">
        <f>VLOOKUP($A1459,級距!$A:$K,9,FALSE)</f>
        <v>1</v>
      </c>
      <c r="I1459" s="50">
        <f>VLOOKUP($A1459,級距!$A:$K,10,FALSE)</f>
        <v>2</v>
      </c>
      <c r="J1459" s="50">
        <f>VLOOKUP($A1459,級距!$A:$K,11,FALSE)</f>
        <v>2</v>
      </c>
      <c r="K1459" s="50">
        <f t="shared" si="45"/>
        <v>2</v>
      </c>
    </row>
    <row r="1460" spans="1:11" x14ac:dyDescent="0.25">
      <c r="A1460" s="32" t="s">
        <v>1586</v>
      </c>
      <c r="B1460" s="66">
        <f>_xlfn.IFNA(VLOOKUP(A1460,'Trend Strategy'!$A$1:$B$1000,2,FALSE),0)</f>
        <v>0</v>
      </c>
      <c r="C1460" s="66">
        <f>_xlfn.IFNA(VLOOKUP(A1460,'ADX Strategy'!$A$2:$B$1000,2,FALSE),0)</f>
        <v>0</v>
      </c>
      <c r="D1460" s="66">
        <f>_xlfn.IFNA(VLOOKUP(A1460,'TXFN0002 Strategy'!$A$2:$B$1000,2,FALSE),0)</f>
        <v>0</v>
      </c>
      <c r="E1460" s="66">
        <f>_xlfn.IFNA(VLOOKUP(A1460,'TripleEMA Strategy'!$A$2:$B$1000,2,FALSE),0)</f>
        <v>0</v>
      </c>
      <c r="F1460" s="66">
        <f>_xlfn.IFNA(VLOOKUP(A1460,'TXFN0001 Strategy'!$A$1:$B$1000,2,FALSE),0)</f>
        <v>0</v>
      </c>
      <c r="G1460" s="40">
        <f t="shared" si="44"/>
        <v>0</v>
      </c>
      <c r="H1460" s="50">
        <f>VLOOKUP($A1460,級距!$A:$K,9,FALSE)</f>
        <v>1</v>
      </c>
      <c r="I1460" s="50">
        <f>VLOOKUP($A1460,級距!$A:$K,10,FALSE)</f>
        <v>5</v>
      </c>
      <c r="J1460" s="50">
        <f>VLOOKUP($A1460,級距!$A:$K,11,FALSE)</f>
        <v>2</v>
      </c>
      <c r="K1460" s="50">
        <f t="shared" si="45"/>
        <v>2</v>
      </c>
    </row>
    <row r="1461" spans="1:11" x14ac:dyDescent="0.25">
      <c r="A1461" s="32" t="s">
        <v>1587</v>
      </c>
      <c r="B1461" s="66">
        <f>_xlfn.IFNA(VLOOKUP(A1461,'Trend Strategy'!$A$1:$B$1000,2,FALSE),0)</f>
        <v>0</v>
      </c>
      <c r="C1461" s="66">
        <f>_xlfn.IFNA(VLOOKUP(A1461,'ADX Strategy'!$A$2:$B$1000,2,FALSE),0)</f>
        <v>0</v>
      </c>
      <c r="D1461" s="66">
        <f>_xlfn.IFNA(VLOOKUP(A1461,'TXFN0002 Strategy'!$A$2:$B$1000,2,FALSE),0)</f>
        <v>0</v>
      </c>
      <c r="E1461" s="66">
        <f>_xlfn.IFNA(VLOOKUP(A1461,'TripleEMA Strategy'!$A$2:$B$1000,2,FALSE),0)</f>
        <v>0</v>
      </c>
      <c r="F1461" s="66">
        <f>_xlfn.IFNA(VLOOKUP(A1461,'TXFN0001 Strategy'!$A$1:$B$1000,2,FALSE),0)</f>
        <v>0</v>
      </c>
      <c r="G1461" s="40">
        <f t="shared" si="44"/>
        <v>0</v>
      </c>
      <c r="H1461" s="50">
        <f>VLOOKUP($A1461,級距!$A:$K,9,FALSE)</f>
        <v>2</v>
      </c>
      <c r="I1461" s="50">
        <f>VLOOKUP($A1461,級距!$A:$K,10,FALSE)</f>
        <v>5</v>
      </c>
      <c r="J1461" s="50">
        <f>VLOOKUP($A1461,級距!$A:$K,11,FALSE)</f>
        <v>2</v>
      </c>
      <c r="K1461" s="50">
        <f t="shared" si="45"/>
        <v>2</v>
      </c>
    </row>
    <row r="1462" spans="1:11" x14ac:dyDescent="0.25">
      <c r="A1462" s="32" t="s">
        <v>1430</v>
      </c>
      <c r="B1462" s="66">
        <f>_xlfn.IFNA(VLOOKUP(A1462,'Trend Strategy'!$A$1:$B$1000,2,FALSE),0)</f>
        <v>0</v>
      </c>
      <c r="C1462" s="66">
        <f>_xlfn.IFNA(VLOOKUP(A1462,'ADX Strategy'!$A$2:$B$1000,2,FALSE),0)</f>
        <v>0</v>
      </c>
      <c r="D1462" s="66">
        <f>_xlfn.IFNA(VLOOKUP(A1462,'TXFN0002 Strategy'!$A$2:$B$1000,2,FALSE),0)</f>
        <v>0</v>
      </c>
      <c r="E1462" s="66">
        <f>_xlfn.IFNA(VLOOKUP(A1462,'TripleEMA Strategy'!$A$2:$B$1000,2,FALSE),0)</f>
        <v>0</v>
      </c>
      <c r="F1462" s="66">
        <f>_xlfn.IFNA(VLOOKUP(A1462,'TXFN0001 Strategy'!$A$1:$B$1000,2,FALSE),0)</f>
        <v>-632.59</v>
      </c>
      <c r="G1462" s="40">
        <f t="shared" si="44"/>
        <v>-126.518</v>
      </c>
      <c r="H1462" s="50">
        <f>VLOOKUP($A1462,級距!$A:$K,9,FALSE)</f>
        <v>9</v>
      </c>
      <c r="I1462" s="50">
        <f>VLOOKUP($A1462,級距!$A:$K,10,FALSE)</f>
        <v>8</v>
      </c>
      <c r="J1462" s="50">
        <f>VLOOKUP($A1462,級距!$A:$K,11,FALSE)</f>
        <v>4</v>
      </c>
      <c r="K1462" s="50">
        <f t="shared" si="45"/>
        <v>4</v>
      </c>
    </row>
    <row r="1463" spans="1:11" x14ac:dyDescent="0.25">
      <c r="A1463" s="32" t="s">
        <v>1431</v>
      </c>
      <c r="B1463" s="66">
        <f>_xlfn.IFNA(VLOOKUP(A1463,'Trend Strategy'!$A$1:$B$1000,2,FALSE),0)</f>
        <v>0</v>
      </c>
      <c r="C1463" s="66">
        <f>_xlfn.IFNA(VLOOKUP(A1463,'ADX Strategy'!$A$2:$B$1000,2,FALSE),0)</f>
        <v>0</v>
      </c>
      <c r="D1463" s="66">
        <f>_xlfn.IFNA(VLOOKUP(A1463,'TXFN0002 Strategy'!$A$2:$B$1000,2,FALSE),0)</f>
        <v>0</v>
      </c>
      <c r="E1463" s="66">
        <f>_xlfn.IFNA(VLOOKUP(A1463,'TripleEMA Strategy'!$A$2:$B$1000,2,FALSE),0)</f>
        <v>0</v>
      </c>
      <c r="F1463" s="66">
        <f>_xlfn.IFNA(VLOOKUP(A1463,'TXFN0001 Strategy'!$A$1:$B$1000,2,FALSE),0)</f>
        <v>0</v>
      </c>
      <c r="G1463" s="40">
        <f t="shared" si="44"/>
        <v>0</v>
      </c>
      <c r="H1463" s="50">
        <f>VLOOKUP($A1463,級距!$A:$K,9,FALSE)</f>
        <v>4</v>
      </c>
      <c r="I1463" s="50">
        <f>VLOOKUP($A1463,級距!$A:$K,10,FALSE)</f>
        <v>5</v>
      </c>
      <c r="J1463" s="50">
        <f>VLOOKUP($A1463,級距!$A:$K,11,FALSE)</f>
        <v>2</v>
      </c>
      <c r="K1463" s="50">
        <f t="shared" si="45"/>
        <v>2</v>
      </c>
    </row>
    <row r="1464" spans="1:11" x14ac:dyDescent="0.25">
      <c r="A1464" s="32" t="s">
        <v>1507</v>
      </c>
      <c r="B1464" s="66">
        <f>_xlfn.IFNA(VLOOKUP(A1464,'Trend Strategy'!$A$1:$B$1000,2,FALSE),0)</f>
        <v>0</v>
      </c>
      <c r="C1464" s="66">
        <f>_xlfn.IFNA(VLOOKUP(A1464,'ADX Strategy'!$A$2:$B$1000,2,FALSE),0)</f>
        <v>0</v>
      </c>
      <c r="D1464" s="66">
        <f>_xlfn.IFNA(VLOOKUP(A1464,'TXFN0002 Strategy'!$A$2:$B$1000,2,FALSE),0)</f>
        <v>0</v>
      </c>
      <c r="E1464" s="66">
        <f>_xlfn.IFNA(VLOOKUP(A1464,'TripleEMA Strategy'!$A$2:$B$1000,2,FALSE),0)</f>
        <v>0</v>
      </c>
      <c r="F1464" s="66">
        <f>_xlfn.IFNA(VLOOKUP(A1464,'TXFN0001 Strategy'!$A$1:$B$1000,2,FALSE),0)</f>
        <v>-5016.7</v>
      </c>
      <c r="G1464" s="40">
        <f t="shared" si="44"/>
        <v>-1003.3399999999999</v>
      </c>
      <c r="H1464" s="50">
        <f>VLOOKUP($A1464,級距!$A:$K,9,FALSE)</f>
        <v>1</v>
      </c>
      <c r="I1464" s="50">
        <f>VLOOKUP($A1464,級距!$A:$K,10,FALSE)</f>
        <v>4</v>
      </c>
      <c r="J1464" s="50">
        <f>VLOOKUP($A1464,級距!$A:$K,11,FALSE)</f>
        <v>2</v>
      </c>
      <c r="K1464" s="50">
        <f t="shared" si="45"/>
        <v>2</v>
      </c>
    </row>
    <row r="1465" spans="1:11" x14ac:dyDescent="0.25">
      <c r="A1465" s="32" t="s">
        <v>1588</v>
      </c>
      <c r="B1465" s="66">
        <f>_xlfn.IFNA(VLOOKUP(A1465,'Trend Strategy'!$A$1:$B$1000,2,FALSE),0)</f>
        <v>0</v>
      </c>
      <c r="C1465" s="66">
        <f>_xlfn.IFNA(VLOOKUP(A1465,'ADX Strategy'!$A$2:$B$1000,2,FALSE),0)</f>
        <v>0</v>
      </c>
      <c r="D1465" s="66">
        <f>_xlfn.IFNA(VLOOKUP(A1465,'TXFN0002 Strategy'!$A$2:$B$1000,2,FALSE),0)</f>
        <v>0</v>
      </c>
      <c r="E1465" s="66">
        <f>_xlfn.IFNA(VLOOKUP(A1465,'TripleEMA Strategy'!$A$2:$B$1000,2,FALSE),0)</f>
        <v>0</v>
      </c>
      <c r="F1465" s="66">
        <f>_xlfn.IFNA(VLOOKUP(A1465,'TXFN0001 Strategy'!$A$1:$B$1000,2,FALSE),0)</f>
        <v>0</v>
      </c>
      <c r="G1465" s="40">
        <f t="shared" si="44"/>
        <v>0</v>
      </c>
      <c r="H1465" s="50">
        <f>VLOOKUP($A1465,級距!$A:$K,9,FALSE)</f>
        <v>4</v>
      </c>
      <c r="I1465" s="50">
        <f>VLOOKUP($A1465,級距!$A:$K,10,FALSE)</f>
        <v>9</v>
      </c>
      <c r="J1465" s="50">
        <f>VLOOKUP($A1465,級距!$A:$K,11,FALSE)</f>
        <v>3</v>
      </c>
      <c r="K1465" s="50">
        <f t="shared" si="45"/>
        <v>3</v>
      </c>
    </row>
    <row r="1466" spans="1:11" x14ac:dyDescent="0.25">
      <c r="A1466" s="32" t="s">
        <v>1432</v>
      </c>
      <c r="B1466" s="66">
        <f>_xlfn.IFNA(VLOOKUP(A1466,'Trend Strategy'!$A$1:$B$1000,2,FALSE),0)</f>
        <v>0</v>
      </c>
      <c r="C1466" s="66">
        <f>_xlfn.IFNA(VLOOKUP(A1466,'ADX Strategy'!$A$2:$B$1000,2,FALSE),0)</f>
        <v>0</v>
      </c>
      <c r="D1466" s="66">
        <f>_xlfn.IFNA(VLOOKUP(A1466,'TXFN0002 Strategy'!$A$2:$B$1000,2,FALSE),0)</f>
        <v>0</v>
      </c>
      <c r="E1466" s="66">
        <f>_xlfn.IFNA(VLOOKUP(A1466,'TripleEMA Strategy'!$A$2:$B$1000,2,FALSE),0)</f>
        <v>0</v>
      </c>
      <c r="F1466" s="66">
        <f>_xlfn.IFNA(VLOOKUP(A1466,'TXFN0001 Strategy'!$A$1:$B$1000,2,FALSE),0)</f>
        <v>0</v>
      </c>
      <c r="G1466" s="40">
        <f t="shared" si="44"/>
        <v>0</v>
      </c>
      <c r="H1466" s="50">
        <f>VLOOKUP($A1466,級距!$A:$K,9,FALSE)</f>
        <v>3</v>
      </c>
      <c r="I1466" s="50">
        <f>VLOOKUP($A1466,級距!$A:$K,10,FALSE)</f>
        <v>2</v>
      </c>
      <c r="J1466" s="50">
        <f>VLOOKUP($A1466,級距!$A:$K,11,FALSE)</f>
        <v>2</v>
      </c>
      <c r="K1466" s="50">
        <f t="shared" si="45"/>
        <v>2</v>
      </c>
    </row>
    <row r="1467" spans="1:11" x14ac:dyDescent="0.25">
      <c r="A1467" s="32" t="s">
        <v>1589</v>
      </c>
      <c r="B1467" s="66">
        <f>_xlfn.IFNA(VLOOKUP(A1467,'Trend Strategy'!$A$1:$B$1000,2,FALSE),0)</f>
        <v>0</v>
      </c>
      <c r="C1467" s="66">
        <f>_xlfn.IFNA(VLOOKUP(A1467,'ADX Strategy'!$A$2:$B$1000,2,FALSE),0)</f>
        <v>0</v>
      </c>
      <c r="D1467" s="66">
        <f>_xlfn.IFNA(VLOOKUP(A1467,'TXFN0002 Strategy'!$A$2:$B$1000,2,FALSE),0)</f>
        <v>0</v>
      </c>
      <c r="E1467" s="66">
        <f>_xlfn.IFNA(VLOOKUP(A1467,'TripleEMA Strategy'!$A$2:$B$1000,2,FALSE),0)</f>
        <v>0</v>
      </c>
      <c r="F1467" s="66">
        <f>_xlfn.IFNA(VLOOKUP(A1467,'TXFN0001 Strategy'!$A$1:$B$1000,2,FALSE),0)</f>
        <v>0</v>
      </c>
      <c r="G1467" s="40">
        <f t="shared" si="44"/>
        <v>0</v>
      </c>
      <c r="H1467" s="50">
        <f>VLOOKUP($A1467,級距!$A:$K,9,FALSE)</f>
        <v>1</v>
      </c>
      <c r="I1467" s="50">
        <f>VLOOKUP($A1467,級距!$A:$K,10,FALSE)</f>
        <v>4</v>
      </c>
      <c r="J1467" s="50">
        <f>VLOOKUP($A1467,級距!$A:$K,11,FALSE)</f>
        <v>2</v>
      </c>
      <c r="K1467" s="50">
        <f t="shared" si="45"/>
        <v>2</v>
      </c>
    </row>
    <row r="1468" spans="1:11" x14ac:dyDescent="0.25">
      <c r="A1468" s="32" t="s">
        <v>1590</v>
      </c>
      <c r="B1468" s="66">
        <f>_xlfn.IFNA(VLOOKUP(A1468,'Trend Strategy'!$A$1:$B$1000,2,FALSE),0)</f>
        <v>0</v>
      </c>
      <c r="C1468" s="66">
        <f>_xlfn.IFNA(VLOOKUP(A1468,'ADX Strategy'!$A$2:$B$1000,2,FALSE),0)</f>
        <v>0</v>
      </c>
      <c r="D1468" s="66">
        <f>_xlfn.IFNA(VLOOKUP(A1468,'TXFN0002 Strategy'!$A$2:$B$1000,2,FALSE),0)</f>
        <v>0</v>
      </c>
      <c r="E1468" s="66">
        <f>_xlfn.IFNA(VLOOKUP(A1468,'TripleEMA Strategy'!$A$2:$B$1000,2,FALSE),0)</f>
        <v>0</v>
      </c>
      <c r="F1468" s="66">
        <f>_xlfn.IFNA(VLOOKUP(A1468,'TXFN0001 Strategy'!$A$1:$B$1000,2,FALSE),0)</f>
        <v>0</v>
      </c>
      <c r="G1468" s="40">
        <f t="shared" si="44"/>
        <v>0</v>
      </c>
      <c r="H1468" s="50">
        <f>VLOOKUP($A1468,級距!$A:$K,9,FALSE)</f>
        <v>2</v>
      </c>
      <c r="I1468" s="50">
        <f>VLOOKUP($A1468,級距!$A:$K,10,FALSE)</f>
        <v>7</v>
      </c>
      <c r="J1468" s="50">
        <f>VLOOKUP($A1468,級距!$A:$K,11,FALSE)</f>
        <v>3</v>
      </c>
      <c r="K1468" s="50">
        <f t="shared" si="45"/>
        <v>3</v>
      </c>
    </row>
    <row r="1469" spans="1:11" x14ac:dyDescent="0.25">
      <c r="A1469" s="32" t="s">
        <v>1508</v>
      </c>
      <c r="B1469" s="66">
        <f>_xlfn.IFNA(VLOOKUP(A1469,'Trend Strategy'!$A$1:$B$1000,2,FALSE),0)</f>
        <v>0</v>
      </c>
      <c r="C1469" s="66">
        <f>_xlfn.IFNA(VLOOKUP(A1469,'ADX Strategy'!$A$2:$B$1000,2,FALSE),0)</f>
        <v>0</v>
      </c>
      <c r="D1469" s="66">
        <f>_xlfn.IFNA(VLOOKUP(A1469,'TXFN0002 Strategy'!$A$2:$B$1000,2,FALSE),0)</f>
        <v>0</v>
      </c>
      <c r="E1469" s="66">
        <f>_xlfn.IFNA(VLOOKUP(A1469,'TripleEMA Strategy'!$A$2:$B$1000,2,FALSE),0)</f>
        <v>0</v>
      </c>
      <c r="F1469" s="66">
        <f>_xlfn.IFNA(VLOOKUP(A1469,'TXFN0001 Strategy'!$A$1:$B$1000,2,FALSE),0)</f>
        <v>-12804.01</v>
      </c>
      <c r="G1469" s="40">
        <f t="shared" si="44"/>
        <v>-2560.8020000000001</v>
      </c>
      <c r="H1469" s="50">
        <f>VLOOKUP($A1469,級距!$A:$K,9,FALSE)</f>
        <v>1</v>
      </c>
      <c r="I1469" s="50">
        <f>VLOOKUP($A1469,級距!$A:$K,10,FALSE)</f>
        <v>3</v>
      </c>
      <c r="J1469" s="50">
        <f>VLOOKUP($A1469,級距!$A:$K,11,FALSE)</f>
        <v>2</v>
      </c>
      <c r="K1469" s="50">
        <f t="shared" si="45"/>
        <v>2</v>
      </c>
    </row>
    <row r="1470" spans="1:11" x14ac:dyDescent="0.25">
      <c r="A1470" s="32" t="s">
        <v>1591</v>
      </c>
      <c r="B1470" s="66">
        <f>_xlfn.IFNA(VLOOKUP(A1470,'Trend Strategy'!$A$1:$B$1000,2,FALSE),0)</f>
        <v>0</v>
      </c>
      <c r="C1470" s="66">
        <f>_xlfn.IFNA(VLOOKUP(A1470,'ADX Strategy'!$A$2:$B$1000,2,FALSE),0)</f>
        <v>0</v>
      </c>
      <c r="D1470" s="66">
        <f>_xlfn.IFNA(VLOOKUP(A1470,'TXFN0002 Strategy'!$A$2:$B$1000,2,FALSE),0)</f>
        <v>0</v>
      </c>
      <c r="E1470" s="66">
        <f>_xlfn.IFNA(VLOOKUP(A1470,'TripleEMA Strategy'!$A$2:$B$1000,2,FALSE),0)</f>
        <v>0</v>
      </c>
      <c r="F1470" s="66">
        <f>_xlfn.IFNA(VLOOKUP(A1470,'TXFN0001 Strategy'!$A$1:$B$1000,2,FALSE),0)</f>
        <v>0</v>
      </c>
      <c r="G1470" s="40">
        <f t="shared" si="44"/>
        <v>0</v>
      </c>
      <c r="H1470" s="50">
        <f>VLOOKUP($A1470,級距!$A:$K,9,FALSE)</f>
        <v>7</v>
      </c>
      <c r="I1470" s="50">
        <f>VLOOKUP($A1470,級距!$A:$K,10,FALSE)</f>
        <v>8</v>
      </c>
      <c r="J1470" s="50">
        <f>VLOOKUP($A1470,級距!$A:$K,11,FALSE)</f>
        <v>4</v>
      </c>
      <c r="K1470" s="50">
        <f t="shared" si="45"/>
        <v>4</v>
      </c>
    </row>
    <row r="1471" spans="1:11" x14ac:dyDescent="0.25">
      <c r="A1471" s="32" t="s">
        <v>1509</v>
      </c>
      <c r="B1471" s="66">
        <f>_xlfn.IFNA(VLOOKUP(A1471,'Trend Strategy'!$A$1:$B$1000,2,FALSE),0)</f>
        <v>0</v>
      </c>
      <c r="C1471" s="66">
        <f>_xlfn.IFNA(VLOOKUP(A1471,'ADX Strategy'!$A$2:$B$1000,2,FALSE),0)</f>
        <v>0</v>
      </c>
      <c r="D1471" s="66">
        <f>_xlfn.IFNA(VLOOKUP(A1471,'TXFN0002 Strategy'!$A$2:$B$1000,2,FALSE),0)</f>
        <v>0</v>
      </c>
      <c r="E1471" s="66">
        <f>_xlfn.IFNA(VLOOKUP(A1471,'TripleEMA Strategy'!$A$2:$B$1000,2,FALSE),0)</f>
        <v>0</v>
      </c>
      <c r="F1471" s="66">
        <f>_xlfn.IFNA(VLOOKUP(A1471,'TXFN0001 Strategy'!$A$1:$B$1000,2,FALSE),0)</f>
        <v>-41905.79</v>
      </c>
      <c r="G1471" s="40">
        <f t="shared" si="44"/>
        <v>-8381.1579999999994</v>
      </c>
      <c r="H1471" s="50">
        <f>VLOOKUP($A1471,級距!$A:$K,9,FALSE)</f>
        <v>2</v>
      </c>
      <c r="I1471" s="50">
        <f>VLOOKUP($A1471,級距!$A:$K,10,FALSE)</f>
        <v>3</v>
      </c>
      <c r="J1471" s="50">
        <f>VLOOKUP($A1471,級距!$A:$K,11,FALSE)</f>
        <v>2</v>
      </c>
      <c r="K1471" s="50">
        <f t="shared" si="45"/>
        <v>2</v>
      </c>
    </row>
    <row r="1472" spans="1:11" x14ac:dyDescent="0.25">
      <c r="A1472" s="32" t="s">
        <v>1510</v>
      </c>
      <c r="B1472" s="66">
        <f>_xlfn.IFNA(VLOOKUP(A1472,'Trend Strategy'!$A$1:$B$1000,2,FALSE),0)</f>
        <v>0</v>
      </c>
      <c r="C1472" s="66">
        <f>_xlfn.IFNA(VLOOKUP(A1472,'ADX Strategy'!$A$2:$B$1000,2,FALSE),0)</f>
        <v>0</v>
      </c>
      <c r="D1472" s="66">
        <f>_xlfn.IFNA(VLOOKUP(A1472,'TXFN0002 Strategy'!$A$2:$B$1000,2,FALSE),0)</f>
        <v>0</v>
      </c>
      <c r="E1472" s="66">
        <f>_xlfn.IFNA(VLOOKUP(A1472,'TripleEMA Strategy'!$A$2:$B$1000,2,FALSE),0)</f>
        <v>0</v>
      </c>
      <c r="F1472" s="66">
        <f>_xlfn.IFNA(VLOOKUP(A1472,'TXFN0001 Strategy'!$A$1:$B$1000,2,FALSE),0)</f>
        <v>19250.099999999999</v>
      </c>
      <c r="G1472" s="40">
        <f t="shared" si="44"/>
        <v>3850.0199999999995</v>
      </c>
      <c r="H1472" s="50">
        <f>VLOOKUP($A1472,級距!$A:$K,9,FALSE)</f>
        <v>2</v>
      </c>
      <c r="I1472" s="50">
        <f>VLOOKUP($A1472,級距!$A:$K,10,FALSE)</f>
        <v>4</v>
      </c>
      <c r="J1472" s="50">
        <f>VLOOKUP($A1472,級距!$A:$K,11,FALSE)</f>
        <v>2</v>
      </c>
      <c r="K1472" s="50">
        <f t="shared" si="45"/>
        <v>2</v>
      </c>
    </row>
    <row r="1473" spans="1:11" x14ac:dyDescent="0.25">
      <c r="A1473" s="32" t="s">
        <v>1592</v>
      </c>
      <c r="B1473" s="66">
        <f>_xlfn.IFNA(VLOOKUP(A1473,'Trend Strategy'!$A$1:$B$1000,2,FALSE),0)</f>
        <v>0</v>
      </c>
      <c r="C1473" s="66">
        <f>_xlfn.IFNA(VLOOKUP(A1473,'ADX Strategy'!$A$2:$B$1000,2,FALSE),0)</f>
        <v>0</v>
      </c>
      <c r="D1473" s="66">
        <f>_xlfn.IFNA(VLOOKUP(A1473,'TXFN0002 Strategy'!$A$2:$B$1000,2,FALSE),0)</f>
        <v>0</v>
      </c>
      <c r="E1473" s="66">
        <f>_xlfn.IFNA(VLOOKUP(A1473,'TripleEMA Strategy'!$A$2:$B$1000,2,FALSE),0)</f>
        <v>0</v>
      </c>
      <c r="F1473" s="66">
        <f>_xlfn.IFNA(VLOOKUP(A1473,'TXFN0001 Strategy'!$A$1:$B$1000,2,FALSE),0)</f>
        <v>0</v>
      </c>
      <c r="G1473" s="40">
        <f t="shared" si="44"/>
        <v>0</v>
      </c>
      <c r="H1473" s="50">
        <f>VLOOKUP($A1473,級距!$A:$K,9,FALSE)</f>
        <v>4</v>
      </c>
      <c r="I1473" s="50">
        <f>VLOOKUP($A1473,級距!$A:$K,10,FALSE)</f>
        <v>8</v>
      </c>
      <c r="J1473" s="50">
        <f>VLOOKUP($A1473,級距!$A:$K,11,FALSE)</f>
        <v>3</v>
      </c>
      <c r="K1473" s="50">
        <f t="shared" si="45"/>
        <v>3</v>
      </c>
    </row>
    <row r="1474" spans="1:11" x14ac:dyDescent="0.25">
      <c r="A1474" s="32" t="s">
        <v>1593</v>
      </c>
      <c r="B1474" s="66">
        <f>_xlfn.IFNA(VLOOKUP(A1474,'Trend Strategy'!$A$1:$B$1000,2,FALSE),0)</f>
        <v>0</v>
      </c>
      <c r="C1474" s="66">
        <f>_xlfn.IFNA(VLOOKUP(A1474,'ADX Strategy'!$A$2:$B$1000,2,FALSE),0)</f>
        <v>0</v>
      </c>
      <c r="D1474" s="66">
        <f>_xlfn.IFNA(VLOOKUP(A1474,'TXFN0002 Strategy'!$A$2:$B$1000,2,FALSE),0)</f>
        <v>0</v>
      </c>
      <c r="E1474" s="66">
        <f>_xlfn.IFNA(VLOOKUP(A1474,'TripleEMA Strategy'!$A$2:$B$1000,2,FALSE),0)</f>
        <v>0</v>
      </c>
      <c r="F1474" s="66">
        <f>_xlfn.IFNA(VLOOKUP(A1474,'TXFN0001 Strategy'!$A$1:$B$1000,2,FALSE),0)</f>
        <v>0</v>
      </c>
      <c r="G1474" s="40">
        <f t="shared" si="44"/>
        <v>0</v>
      </c>
      <c r="H1474" s="50">
        <f>VLOOKUP($A1474,級距!$A:$K,9,FALSE)</f>
        <v>4</v>
      </c>
      <c r="I1474" s="50">
        <f>VLOOKUP($A1474,級距!$A:$K,10,FALSE)</f>
        <v>8</v>
      </c>
      <c r="J1474" s="50">
        <f>VLOOKUP($A1474,級距!$A:$K,11,FALSE)</f>
        <v>3</v>
      </c>
      <c r="K1474" s="50">
        <f t="shared" si="45"/>
        <v>3</v>
      </c>
    </row>
    <row r="1475" spans="1:11" x14ac:dyDescent="0.25">
      <c r="A1475" s="32" t="s">
        <v>1511</v>
      </c>
      <c r="B1475" s="66">
        <f>_xlfn.IFNA(VLOOKUP(A1475,'Trend Strategy'!$A$1:$B$1000,2,FALSE),0)</f>
        <v>0</v>
      </c>
      <c r="C1475" s="66">
        <f>_xlfn.IFNA(VLOOKUP(A1475,'ADX Strategy'!$A$2:$B$1000,2,FALSE),0)</f>
        <v>0</v>
      </c>
      <c r="D1475" s="66">
        <f>_xlfn.IFNA(VLOOKUP(A1475,'TXFN0002 Strategy'!$A$2:$B$1000,2,FALSE),0)</f>
        <v>0</v>
      </c>
      <c r="E1475" s="66">
        <f>_xlfn.IFNA(VLOOKUP(A1475,'TripleEMA Strategy'!$A$2:$B$1000,2,FALSE),0)</f>
        <v>0</v>
      </c>
      <c r="F1475" s="66">
        <f>_xlfn.IFNA(VLOOKUP(A1475,'TXFN0001 Strategy'!$A$1:$B$1000,2,FALSE),0)</f>
        <v>4220.57</v>
      </c>
      <c r="G1475" s="40">
        <f t="shared" si="44"/>
        <v>844.11399999999992</v>
      </c>
      <c r="H1475" s="50">
        <f>VLOOKUP($A1475,級距!$A:$K,9,FALSE)</f>
        <v>3</v>
      </c>
      <c r="I1475" s="50">
        <f>VLOOKUP($A1475,級距!$A:$K,10,FALSE)</f>
        <v>3</v>
      </c>
      <c r="J1475" s="50">
        <f>VLOOKUP($A1475,級距!$A:$K,11,FALSE)</f>
        <v>2</v>
      </c>
      <c r="K1475" s="50">
        <f t="shared" si="45"/>
        <v>2</v>
      </c>
    </row>
    <row r="1476" spans="1:11" x14ac:dyDescent="0.25">
      <c r="A1476" s="32" t="s">
        <v>1594</v>
      </c>
      <c r="B1476" s="66">
        <f>_xlfn.IFNA(VLOOKUP(A1476,'Trend Strategy'!$A$1:$B$1000,2,FALSE),0)</f>
        <v>0</v>
      </c>
      <c r="C1476" s="66">
        <f>_xlfn.IFNA(VLOOKUP(A1476,'ADX Strategy'!$A$2:$B$1000,2,FALSE),0)</f>
        <v>0</v>
      </c>
      <c r="D1476" s="66">
        <f>_xlfn.IFNA(VLOOKUP(A1476,'TXFN0002 Strategy'!$A$2:$B$1000,2,FALSE),0)</f>
        <v>0</v>
      </c>
      <c r="E1476" s="66">
        <f>_xlfn.IFNA(VLOOKUP(A1476,'TripleEMA Strategy'!$A$2:$B$1000,2,FALSE),0)</f>
        <v>0</v>
      </c>
      <c r="F1476" s="66">
        <f>_xlfn.IFNA(VLOOKUP(A1476,'TXFN0001 Strategy'!$A$1:$B$1000,2,FALSE),0)</f>
        <v>0</v>
      </c>
      <c r="G1476" s="40">
        <f t="shared" ref="G1476:G1490" si="46">AVERAGE(B1476:F1476)</f>
        <v>0</v>
      </c>
      <c r="H1476" s="50">
        <f>VLOOKUP($A1476,級距!$A:$K,9,FALSE)</f>
        <v>5</v>
      </c>
      <c r="I1476" s="50">
        <f>VLOOKUP($A1476,級距!$A:$K,10,FALSE)</f>
        <v>6</v>
      </c>
      <c r="J1476" s="50">
        <f>VLOOKUP($A1476,級距!$A:$K,11,FALSE)</f>
        <v>2</v>
      </c>
      <c r="K1476" s="50">
        <f t="shared" ref="K1476:K1490" si="47">_xlfn.IFNA(J1476,0)</f>
        <v>2</v>
      </c>
    </row>
    <row r="1477" spans="1:11" x14ac:dyDescent="0.25">
      <c r="A1477" s="32" t="s">
        <v>1512</v>
      </c>
      <c r="B1477" s="66">
        <f>_xlfn.IFNA(VLOOKUP(A1477,'Trend Strategy'!$A$1:$B$1000,2,FALSE),0)</f>
        <v>0</v>
      </c>
      <c r="C1477" s="66">
        <f>_xlfn.IFNA(VLOOKUP(A1477,'ADX Strategy'!$A$2:$B$1000,2,FALSE),0)</f>
        <v>0</v>
      </c>
      <c r="D1477" s="66">
        <f>_xlfn.IFNA(VLOOKUP(A1477,'TXFN0002 Strategy'!$A$2:$B$1000,2,FALSE),0)</f>
        <v>0</v>
      </c>
      <c r="E1477" s="66">
        <f>_xlfn.IFNA(VLOOKUP(A1477,'TripleEMA Strategy'!$A$2:$B$1000,2,FALSE),0)</f>
        <v>0</v>
      </c>
      <c r="F1477" s="66">
        <f>_xlfn.IFNA(VLOOKUP(A1477,'TXFN0001 Strategy'!$A$1:$B$1000,2,FALSE),0)</f>
        <v>-2584.54</v>
      </c>
      <c r="G1477" s="40">
        <f t="shared" si="46"/>
        <v>-516.90800000000002</v>
      </c>
      <c r="H1477" s="50">
        <f>VLOOKUP($A1477,級距!$A:$K,9,FALSE)</f>
        <v>1</v>
      </c>
      <c r="I1477" s="50">
        <f>VLOOKUP($A1477,級距!$A:$K,10,FALSE)</f>
        <v>1</v>
      </c>
      <c r="J1477" s="50">
        <f>VLOOKUP($A1477,級距!$A:$K,11,FALSE)</f>
        <v>2</v>
      </c>
      <c r="K1477" s="50">
        <f t="shared" si="47"/>
        <v>2</v>
      </c>
    </row>
    <row r="1478" spans="1:11" x14ac:dyDescent="0.25">
      <c r="A1478" s="32" t="s">
        <v>1595</v>
      </c>
      <c r="B1478" s="66">
        <f>_xlfn.IFNA(VLOOKUP(A1478,'Trend Strategy'!$A$1:$B$1000,2,FALSE),0)</f>
        <v>0</v>
      </c>
      <c r="C1478" s="66">
        <f>_xlfn.IFNA(VLOOKUP(A1478,'ADX Strategy'!$A$2:$B$1000,2,FALSE),0)</f>
        <v>0</v>
      </c>
      <c r="D1478" s="66">
        <f>_xlfn.IFNA(VLOOKUP(A1478,'TXFN0002 Strategy'!$A$2:$B$1000,2,FALSE),0)</f>
        <v>0</v>
      </c>
      <c r="E1478" s="66">
        <f>_xlfn.IFNA(VLOOKUP(A1478,'TripleEMA Strategy'!$A$2:$B$1000,2,FALSE),0)</f>
        <v>0</v>
      </c>
      <c r="F1478" s="66">
        <f>_xlfn.IFNA(VLOOKUP(A1478,'TXFN0001 Strategy'!$A$1:$B$1000,2,FALSE),0)</f>
        <v>0</v>
      </c>
      <c r="G1478" s="40">
        <f t="shared" si="46"/>
        <v>0</v>
      </c>
      <c r="H1478" s="50">
        <f>VLOOKUP($A1478,級距!$A:$K,9,FALSE)</f>
        <v>6</v>
      </c>
      <c r="I1478" s="50">
        <f>VLOOKUP($A1478,級距!$A:$K,10,FALSE)</f>
        <v>8</v>
      </c>
      <c r="J1478" s="50">
        <f>VLOOKUP($A1478,級距!$A:$K,11,FALSE)</f>
        <v>4</v>
      </c>
      <c r="K1478" s="50">
        <f t="shared" si="47"/>
        <v>4</v>
      </c>
    </row>
    <row r="1479" spans="1:11" x14ac:dyDescent="0.25">
      <c r="A1479" s="32" t="s">
        <v>1513</v>
      </c>
      <c r="B1479" s="66">
        <f>_xlfn.IFNA(VLOOKUP(A1479,'Trend Strategy'!$A$1:$B$1000,2,FALSE),0)</f>
        <v>0</v>
      </c>
      <c r="C1479" s="66">
        <f>_xlfn.IFNA(VLOOKUP(A1479,'ADX Strategy'!$A$2:$B$1000,2,FALSE),0)</f>
        <v>0</v>
      </c>
      <c r="D1479" s="66">
        <f>_xlfn.IFNA(VLOOKUP(A1479,'TXFN0002 Strategy'!$A$2:$B$1000,2,FALSE),0)</f>
        <v>0</v>
      </c>
      <c r="E1479" s="66">
        <f>_xlfn.IFNA(VLOOKUP(A1479,'TripleEMA Strategy'!$A$2:$B$1000,2,FALSE),0)</f>
        <v>0</v>
      </c>
      <c r="F1479" s="66">
        <f>_xlfn.IFNA(VLOOKUP(A1479,'TXFN0001 Strategy'!$A$1:$B$1000,2,FALSE),0)</f>
        <v>46492.27</v>
      </c>
      <c r="G1479" s="40">
        <f t="shared" si="46"/>
        <v>9298.4539999999997</v>
      </c>
      <c r="H1479" s="50">
        <f>VLOOKUP($A1479,級距!$A:$K,9,FALSE)</f>
        <v>7</v>
      </c>
      <c r="I1479" s="50">
        <f>VLOOKUP($A1479,級距!$A:$K,10,FALSE)</f>
        <v>8</v>
      </c>
      <c r="J1479" s="50">
        <f>VLOOKUP($A1479,級距!$A:$K,11,FALSE)</f>
        <v>4</v>
      </c>
      <c r="K1479" s="50">
        <f t="shared" si="47"/>
        <v>4</v>
      </c>
    </row>
    <row r="1480" spans="1:11" x14ac:dyDescent="0.25">
      <c r="A1480" s="32" t="s">
        <v>1596</v>
      </c>
      <c r="B1480" s="66">
        <f>_xlfn.IFNA(VLOOKUP(A1480,'Trend Strategy'!$A$1:$B$1000,2,FALSE),0)</f>
        <v>0</v>
      </c>
      <c r="C1480" s="66">
        <f>_xlfn.IFNA(VLOOKUP(A1480,'ADX Strategy'!$A$2:$B$1000,2,FALSE),0)</f>
        <v>0</v>
      </c>
      <c r="D1480" s="66">
        <f>_xlfn.IFNA(VLOOKUP(A1480,'TXFN0002 Strategy'!$A$2:$B$1000,2,FALSE),0)</f>
        <v>0</v>
      </c>
      <c r="E1480" s="66">
        <f>_xlfn.IFNA(VLOOKUP(A1480,'TripleEMA Strategy'!$A$2:$B$1000,2,FALSE),0)</f>
        <v>0</v>
      </c>
      <c r="F1480" s="66">
        <f>_xlfn.IFNA(VLOOKUP(A1480,'TXFN0001 Strategy'!$A$1:$B$1000,2,FALSE),0)</f>
        <v>0</v>
      </c>
      <c r="G1480" s="40">
        <f t="shared" si="46"/>
        <v>0</v>
      </c>
      <c r="H1480" s="50">
        <f>VLOOKUP($A1480,級距!$A:$K,9,FALSE)</f>
        <v>1</v>
      </c>
      <c r="I1480" s="50">
        <f>VLOOKUP($A1480,級距!$A:$K,10,FALSE)</f>
        <v>5</v>
      </c>
      <c r="J1480" s="50">
        <f>VLOOKUP($A1480,級距!$A:$K,11,FALSE)</f>
        <v>2</v>
      </c>
      <c r="K1480" s="50">
        <f t="shared" si="47"/>
        <v>2</v>
      </c>
    </row>
    <row r="1481" spans="1:11" x14ac:dyDescent="0.25">
      <c r="A1481" s="32" t="s">
        <v>1597</v>
      </c>
      <c r="B1481" s="66">
        <f>_xlfn.IFNA(VLOOKUP(A1481,'Trend Strategy'!$A$1:$B$1000,2,FALSE),0)</f>
        <v>0</v>
      </c>
      <c r="C1481" s="66">
        <f>_xlfn.IFNA(VLOOKUP(A1481,'ADX Strategy'!$A$2:$B$1000,2,FALSE),0)</f>
        <v>0</v>
      </c>
      <c r="D1481" s="66">
        <f>_xlfn.IFNA(VLOOKUP(A1481,'TXFN0002 Strategy'!$A$2:$B$1000,2,FALSE),0)</f>
        <v>0</v>
      </c>
      <c r="E1481" s="66">
        <f>_xlfn.IFNA(VLOOKUP(A1481,'TripleEMA Strategy'!$A$2:$B$1000,2,FALSE),0)</f>
        <v>0</v>
      </c>
      <c r="F1481" s="66">
        <f>_xlfn.IFNA(VLOOKUP(A1481,'TXFN0001 Strategy'!$A$1:$B$1000,2,FALSE),0)</f>
        <v>0</v>
      </c>
      <c r="G1481" s="40">
        <f t="shared" si="46"/>
        <v>0</v>
      </c>
      <c r="H1481" s="50">
        <f>VLOOKUP($A1481,級距!$A:$K,9,FALSE)</f>
        <v>1</v>
      </c>
      <c r="I1481" s="50">
        <f>VLOOKUP($A1481,級距!$A:$K,10,FALSE)</f>
        <v>2</v>
      </c>
      <c r="J1481" s="50">
        <f>VLOOKUP($A1481,級距!$A:$K,11,FALSE)</f>
        <v>2</v>
      </c>
      <c r="K1481" s="50">
        <f t="shared" si="47"/>
        <v>2</v>
      </c>
    </row>
    <row r="1482" spans="1:11" x14ac:dyDescent="0.25">
      <c r="A1482" s="32" t="s">
        <v>1514</v>
      </c>
      <c r="B1482" s="66">
        <f>_xlfn.IFNA(VLOOKUP(A1482,'Trend Strategy'!$A$1:$B$1000,2,FALSE),0)</f>
        <v>0</v>
      </c>
      <c r="C1482" s="66">
        <f>_xlfn.IFNA(VLOOKUP(A1482,'ADX Strategy'!$A$2:$B$1000,2,FALSE),0)</f>
        <v>0</v>
      </c>
      <c r="D1482" s="66">
        <f>_xlfn.IFNA(VLOOKUP(A1482,'TXFN0002 Strategy'!$A$2:$B$1000,2,FALSE),0)</f>
        <v>0</v>
      </c>
      <c r="E1482" s="66">
        <f>_xlfn.IFNA(VLOOKUP(A1482,'TripleEMA Strategy'!$A$2:$B$1000,2,FALSE),0)</f>
        <v>0</v>
      </c>
      <c r="F1482" s="66">
        <f>_xlfn.IFNA(VLOOKUP(A1482,'TXFN0001 Strategy'!$A$1:$B$1000,2,FALSE),0)</f>
        <v>-763.21</v>
      </c>
      <c r="G1482" s="40">
        <f t="shared" si="46"/>
        <v>-152.642</v>
      </c>
      <c r="H1482" s="50">
        <f>VLOOKUP($A1482,級距!$A:$K,9,FALSE)</f>
        <v>1</v>
      </c>
      <c r="I1482" s="50">
        <f>VLOOKUP($A1482,級距!$A:$K,10,FALSE)</f>
        <v>1</v>
      </c>
      <c r="J1482" s="50">
        <f>VLOOKUP($A1482,級距!$A:$K,11,FALSE)</f>
        <v>2</v>
      </c>
      <c r="K1482" s="50">
        <f t="shared" si="47"/>
        <v>2</v>
      </c>
    </row>
    <row r="1483" spans="1:11" x14ac:dyDescent="0.25">
      <c r="A1483" s="32" t="s">
        <v>1598</v>
      </c>
      <c r="B1483" s="66">
        <f>_xlfn.IFNA(VLOOKUP(A1483,'Trend Strategy'!$A$1:$B$1000,2,FALSE),0)</f>
        <v>0</v>
      </c>
      <c r="C1483" s="66">
        <f>_xlfn.IFNA(VLOOKUP(A1483,'ADX Strategy'!$A$2:$B$1000,2,FALSE),0)</f>
        <v>0</v>
      </c>
      <c r="D1483" s="66">
        <f>_xlfn.IFNA(VLOOKUP(A1483,'TXFN0002 Strategy'!$A$2:$B$1000,2,FALSE),0)</f>
        <v>0</v>
      </c>
      <c r="E1483" s="66">
        <f>_xlfn.IFNA(VLOOKUP(A1483,'TripleEMA Strategy'!$A$2:$B$1000,2,FALSE),0)</f>
        <v>0</v>
      </c>
      <c r="F1483" s="66">
        <f>_xlfn.IFNA(VLOOKUP(A1483,'TXFN0001 Strategy'!$A$1:$B$1000,2,FALSE),0)</f>
        <v>0</v>
      </c>
      <c r="G1483" s="40">
        <f t="shared" si="46"/>
        <v>0</v>
      </c>
      <c r="H1483" s="50">
        <f>VLOOKUP($A1483,級距!$A:$K,9,FALSE)</f>
        <v>2</v>
      </c>
      <c r="I1483" s="50">
        <f>VLOOKUP($A1483,級距!$A:$K,10,FALSE)</f>
        <v>3</v>
      </c>
      <c r="J1483" s="50">
        <f>VLOOKUP($A1483,級距!$A:$K,11,FALSE)</f>
        <v>2</v>
      </c>
      <c r="K1483" s="50">
        <f t="shared" si="47"/>
        <v>2</v>
      </c>
    </row>
    <row r="1484" spans="1:11" x14ac:dyDescent="0.25">
      <c r="A1484" s="32" t="s">
        <v>1515</v>
      </c>
      <c r="B1484" s="66">
        <f>_xlfn.IFNA(VLOOKUP(A1484,'Trend Strategy'!$A$1:$B$1000,2,FALSE),0)</f>
        <v>0</v>
      </c>
      <c r="C1484" s="66">
        <f>_xlfn.IFNA(VLOOKUP(A1484,'ADX Strategy'!$A$2:$B$1000,2,FALSE),0)</f>
        <v>0</v>
      </c>
      <c r="D1484" s="66">
        <f>_xlfn.IFNA(VLOOKUP(A1484,'TXFN0002 Strategy'!$A$2:$B$1000,2,FALSE),0)</f>
        <v>0</v>
      </c>
      <c r="E1484" s="66">
        <f>_xlfn.IFNA(VLOOKUP(A1484,'TripleEMA Strategy'!$A$2:$B$1000,2,FALSE),0)</f>
        <v>0</v>
      </c>
      <c r="F1484" s="66">
        <f>_xlfn.IFNA(VLOOKUP(A1484,'TXFN0001 Strategy'!$A$1:$B$1000,2,FALSE),0)</f>
        <v>-3063.41</v>
      </c>
      <c r="G1484" s="40">
        <f t="shared" si="46"/>
        <v>-612.68200000000002</v>
      </c>
      <c r="H1484" s="50">
        <f>VLOOKUP($A1484,級距!$A:$K,9,FALSE)</f>
        <v>5</v>
      </c>
      <c r="I1484" s="50">
        <f>VLOOKUP($A1484,級距!$A:$K,10,FALSE)</f>
        <v>9</v>
      </c>
      <c r="J1484" s="50">
        <f>VLOOKUP($A1484,級距!$A:$K,11,FALSE)</f>
        <v>3</v>
      </c>
      <c r="K1484" s="50">
        <f t="shared" si="47"/>
        <v>3</v>
      </c>
    </row>
    <row r="1485" spans="1:11" x14ac:dyDescent="0.25">
      <c r="A1485" s="32" t="s">
        <v>1599</v>
      </c>
      <c r="B1485" s="66">
        <f>_xlfn.IFNA(VLOOKUP(A1485,'Trend Strategy'!$A$1:$B$1000,2,FALSE),0)</f>
        <v>0</v>
      </c>
      <c r="C1485" s="66">
        <f>_xlfn.IFNA(VLOOKUP(A1485,'ADX Strategy'!$A$2:$B$1000,2,FALSE),0)</f>
        <v>0</v>
      </c>
      <c r="D1485" s="66">
        <f>_xlfn.IFNA(VLOOKUP(A1485,'TXFN0002 Strategy'!$A$2:$B$1000,2,FALSE),0)</f>
        <v>0</v>
      </c>
      <c r="E1485" s="66">
        <f>_xlfn.IFNA(VLOOKUP(A1485,'TripleEMA Strategy'!$A$2:$B$1000,2,FALSE),0)</f>
        <v>0</v>
      </c>
      <c r="F1485" s="66">
        <f>_xlfn.IFNA(VLOOKUP(A1485,'TXFN0001 Strategy'!$A$1:$B$1000,2,FALSE),0)</f>
        <v>0</v>
      </c>
      <c r="G1485" s="40">
        <f t="shared" si="46"/>
        <v>0</v>
      </c>
      <c r="H1485" s="50">
        <f>VLOOKUP($A1485,級距!$A:$K,9,FALSE)</f>
        <v>4</v>
      </c>
      <c r="I1485" s="50">
        <f>VLOOKUP($A1485,級距!$A:$K,10,FALSE)</f>
        <v>8</v>
      </c>
      <c r="J1485" s="50">
        <f>VLOOKUP($A1485,級距!$A:$K,11,FALSE)</f>
        <v>3</v>
      </c>
      <c r="K1485" s="50">
        <f t="shared" si="47"/>
        <v>3</v>
      </c>
    </row>
    <row r="1486" spans="1:11" x14ac:dyDescent="0.25">
      <c r="A1486" s="32" t="s">
        <v>1600</v>
      </c>
      <c r="B1486" s="66">
        <f>_xlfn.IFNA(VLOOKUP(A1486,'Trend Strategy'!$A$1:$B$1000,2,FALSE),0)</f>
        <v>0</v>
      </c>
      <c r="C1486" s="66">
        <f>_xlfn.IFNA(VLOOKUP(A1486,'ADX Strategy'!$A$2:$B$1000,2,FALSE),0)</f>
        <v>0</v>
      </c>
      <c r="D1486" s="66">
        <f>_xlfn.IFNA(VLOOKUP(A1486,'TXFN0002 Strategy'!$A$2:$B$1000,2,FALSE),0)</f>
        <v>0</v>
      </c>
      <c r="E1486" s="66">
        <f>_xlfn.IFNA(VLOOKUP(A1486,'TripleEMA Strategy'!$A$2:$B$1000,2,FALSE),0)</f>
        <v>0</v>
      </c>
      <c r="F1486" s="66">
        <f>_xlfn.IFNA(VLOOKUP(A1486,'TXFN0001 Strategy'!$A$1:$B$1000,2,FALSE),0)</f>
        <v>0</v>
      </c>
      <c r="G1486" s="40">
        <f t="shared" si="46"/>
        <v>0</v>
      </c>
      <c r="H1486" s="50">
        <f>VLOOKUP($A1486,級距!$A:$K,9,FALSE)</f>
        <v>3</v>
      </c>
      <c r="I1486" s="50">
        <f>VLOOKUP($A1486,級距!$A:$K,10,FALSE)</f>
        <v>8</v>
      </c>
      <c r="J1486" s="50">
        <f>VLOOKUP($A1486,級距!$A:$K,11,FALSE)</f>
        <v>3</v>
      </c>
      <c r="K1486" s="50">
        <f t="shared" si="47"/>
        <v>3</v>
      </c>
    </row>
    <row r="1487" spans="1:11" x14ac:dyDescent="0.25">
      <c r="A1487" s="32" t="s">
        <v>1516</v>
      </c>
      <c r="B1487" s="66">
        <f>_xlfn.IFNA(VLOOKUP(A1487,'Trend Strategy'!$A$1:$B$1000,2,FALSE),0)</f>
        <v>0</v>
      </c>
      <c r="C1487" s="66">
        <f>_xlfn.IFNA(VLOOKUP(A1487,'ADX Strategy'!$A$2:$B$1000,2,FALSE),0)</f>
        <v>0</v>
      </c>
      <c r="D1487" s="66">
        <f>_xlfn.IFNA(VLOOKUP(A1487,'TXFN0002 Strategy'!$A$2:$B$1000,2,FALSE),0)</f>
        <v>0</v>
      </c>
      <c r="E1487" s="66">
        <f>_xlfn.IFNA(VLOOKUP(A1487,'TripleEMA Strategy'!$A$2:$B$1000,2,FALSE),0)</f>
        <v>0</v>
      </c>
      <c r="F1487" s="66">
        <f>_xlfn.IFNA(VLOOKUP(A1487,'TXFN0001 Strategy'!$A$1:$B$1000,2,FALSE),0)</f>
        <v>30651.31</v>
      </c>
      <c r="G1487" s="40">
        <f t="shared" si="46"/>
        <v>6130.2620000000006</v>
      </c>
      <c r="H1487" s="50">
        <f>VLOOKUP($A1487,級距!$A:$K,9,FALSE)</f>
        <v>5</v>
      </c>
      <c r="I1487" s="50">
        <f>VLOOKUP($A1487,級距!$A:$K,10,FALSE)</f>
        <v>5</v>
      </c>
      <c r="J1487" s="50">
        <f>VLOOKUP($A1487,級距!$A:$K,11,FALSE)</f>
        <v>2</v>
      </c>
      <c r="K1487" s="50">
        <f t="shared" si="47"/>
        <v>2</v>
      </c>
    </row>
    <row r="1488" spans="1:11" x14ac:dyDescent="0.25">
      <c r="A1488" s="32" t="s">
        <v>1601</v>
      </c>
      <c r="B1488" s="66">
        <f>_xlfn.IFNA(VLOOKUP(A1488,'Trend Strategy'!$A$1:$B$1000,2,FALSE),0)</f>
        <v>0</v>
      </c>
      <c r="C1488" s="66">
        <f>_xlfn.IFNA(VLOOKUP(A1488,'ADX Strategy'!$A$2:$B$1000,2,FALSE),0)</f>
        <v>0</v>
      </c>
      <c r="D1488" s="66">
        <f>_xlfn.IFNA(VLOOKUP(A1488,'TXFN0002 Strategy'!$A$2:$B$1000,2,FALSE),0)</f>
        <v>0</v>
      </c>
      <c r="E1488" s="66">
        <f>_xlfn.IFNA(VLOOKUP(A1488,'TripleEMA Strategy'!$A$2:$B$1000,2,FALSE),0)</f>
        <v>0</v>
      </c>
      <c r="F1488" s="66">
        <f>_xlfn.IFNA(VLOOKUP(A1488,'TXFN0001 Strategy'!$A$1:$B$1000,2,FALSE),0)</f>
        <v>0</v>
      </c>
      <c r="G1488" s="40">
        <f t="shared" si="46"/>
        <v>0</v>
      </c>
      <c r="H1488" s="50">
        <f>VLOOKUP($A1488,級距!$A:$K,9,FALSE)</f>
        <v>8</v>
      </c>
      <c r="I1488" s="50">
        <f>VLOOKUP($A1488,級距!$A:$K,10,FALSE)</f>
        <v>9</v>
      </c>
      <c r="J1488" s="50">
        <f>VLOOKUP($A1488,級距!$A:$K,11,FALSE)</f>
        <v>4</v>
      </c>
      <c r="K1488" s="50">
        <f t="shared" si="47"/>
        <v>4</v>
      </c>
    </row>
    <row r="1489" spans="1:11" x14ac:dyDescent="0.25">
      <c r="A1489" s="32" t="s">
        <v>1517</v>
      </c>
      <c r="B1489" s="66">
        <f>_xlfn.IFNA(VLOOKUP(A1489,'Trend Strategy'!$A$1:$B$1000,2,FALSE),0)</f>
        <v>0</v>
      </c>
      <c r="C1489" s="66">
        <f>_xlfn.IFNA(VLOOKUP(A1489,'ADX Strategy'!$A$2:$B$1000,2,FALSE),0)</f>
        <v>0</v>
      </c>
      <c r="D1489" s="66">
        <f>_xlfn.IFNA(VLOOKUP(A1489,'TXFN0002 Strategy'!$A$2:$B$1000,2,FALSE),0)</f>
        <v>0</v>
      </c>
      <c r="E1489" s="66">
        <f>_xlfn.IFNA(VLOOKUP(A1489,'TripleEMA Strategy'!$A$2:$B$1000,2,FALSE),0)</f>
        <v>0</v>
      </c>
      <c r="F1489" s="66">
        <f>_xlfn.IFNA(VLOOKUP(A1489,'TXFN0001 Strategy'!$A$1:$B$1000,2,FALSE),0)</f>
        <v>-41811.71</v>
      </c>
      <c r="G1489" s="40">
        <f t="shared" si="46"/>
        <v>-8362.3420000000006</v>
      </c>
      <c r="H1489" s="50">
        <f>VLOOKUP($A1489,級距!$A:$K,9,FALSE)</f>
        <v>7</v>
      </c>
      <c r="I1489" s="50">
        <f>VLOOKUP($A1489,級距!$A:$K,10,FALSE)</f>
        <v>7</v>
      </c>
      <c r="J1489" s="50">
        <f>VLOOKUP($A1489,級距!$A:$K,11,FALSE)</f>
        <v>4</v>
      </c>
      <c r="K1489" s="50">
        <f t="shared" si="47"/>
        <v>4</v>
      </c>
    </row>
    <row r="1490" spans="1:11" x14ac:dyDescent="0.25">
      <c r="A1490" s="32" t="s">
        <v>1518</v>
      </c>
      <c r="B1490" s="66">
        <f>_xlfn.IFNA(VLOOKUP(A1490,'Trend Strategy'!$A$1:$B$1000,2,FALSE),0)</f>
        <v>0</v>
      </c>
      <c r="C1490" s="66">
        <f>_xlfn.IFNA(VLOOKUP(A1490,'ADX Strategy'!$A$2:$B$1000,2,FALSE),0)</f>
        <v>0</v>
      </c>
      <c r="D1490" s="66">
        <f>_xlfn.IFNA(VLOOKUP(A1490,'TXFN0002 Strategy'!$A$2:$B$1000,2,FALSE),0)</f>
        <v>0</v>
      </c>
      <c r="E1490" s="66">
        <f>_xlfn.IFNA(VLOOKUP(A1490,'TripleEMA Strategy'!$A$2:$B$1000,2,FALSE),0)</f>
        <v>0</v>
      </c>
      <c r="F1490" s="66">
        <f>_xlfn.IFNA(VLOOKUP(A1490,'TXFN0001 Strategy'!$A$1:$B$1000,2,FALSE),0)</f>
        <v>33655.94</v>
      </c>
      <c r="G1490" s="40">
        <f t="shared" si="46"/>
        <v>6731.1880000000001</v>
      </c>
      <c r="H1490" s="50">
        <f>VLOOKUP($A1490,級距!$A:$K,9,FALSE)</f>
        <v>7</v>
      </c>
      <c r="I1490" s="50">
        <f>VLOOKUP($A1490,級距!$A:$K,10,FALSE)</f>
        <v>4</v>
      </c>
      <c r="J1490" s="50">
        <f>VLOOKUP($A1490,級距!$A:$K,11,FALSE)</f>
        <v>1</v>
      </c>
      <c r="K1490" s="50">
        <f t="shared" si="47"/>
        <v>1</v>
      </c>
    </row>
    <row r="1491" spans="1:11" x14ac:dyDescent="0.25">
      <c r="A1491" s="32"/>
      <c r="B1491" s="31"/>
      <c r="C1491" s="31"/>
      <c r="H1491" s="17"/>
      <c r="I1491" s="17"/>
      <c r="J1491" s="17"/>
      <c r="K1491" s="17"/>
    </row>
    <row r="1492" spans="1:11" x14ac:dyDescent="0.25">
      <c r="A1492" s="32"/>
      <c r="B1492" s="31"/>
      <c r="C1492" s="31"/>
      <c r="H1492" s="17"/>
      <c r="I1492" s="17"/>
      <c r="J1492" s="17"/>
      <c r="K1492" s="17"/>
    </row>
    <row r="1493" spans="1:11" x14ac:dyDescent="0.25">
      <c r="A1493" s="32"/>
      <c r="B1493" s="31"/>
      <c r="C1493" s="31"/>
      <c r="H1493" s="17"/>
      <c r="I1493" s="17"/>
      <c r="J1493" s="17"/>
      <c r="K1493" s="17"/>
    </row>
    <row r="1494" spans="1:11" x14ac:dyDescent="0.25">
      <c r="A1494" s="32"/>
      <c r="B1494" s="31"/>
      <c r="C1494" s="31"/>
      <c r="H1494" s="17"/>
      <c r="I1494" s="17"/>
      <c r="J1494" s="17"/>
      <c r="K1494" s="17"/>
    </row>
    <row r="1495" spans="1:11" x14ac:dyDescent="0.25">
      <c r="A1495" s="32"/>
      <c r="B1495" s="31"/>
      <c r="C1495" s="31"/>
      <c r="H1495" s="17"/>
      <c r="I1495" s="17"/>
      <c r="J1495" s="17"/>
      <c r="K1495" s="17"/>
    </row>
    <row r="1496" spans="1:11" x14ac:dyDescent="0.25">
      <c r="A1496" s="32"/>
      <c r="B1496" s="31"/>
      <c r="C1496" s="31"/>
      <c r="H1496" s="17"/>
      <c r="I1496" s="17"/>
      <c r="J1496" s="17"/>
      <c r="K1496" s="17"/>
    </row>
    <row r="1497" spans="1:11" x14ac:dyDescent="0.25">
      <c r="A1497" s="32"/>
      <c r="B1497" s="31"/>
      <c r="C1497" s="31"/>
      <c r="H1497" s="17"/>
      <c r="I1497" s="17"/>
      <c r="J1497" s="17"/>
      <c r="K1497" s="17"/>
    </row>
    <row r="1498" spans="1:11" x14ac:dyDescent="0.25">
      <c r="A1498" s="32"/>
      <c r="B1498" s="31"/>
      <c r="C1498" s="31"/>
      <c r="H1498" s="17"/>
      <c r="I1498" s="17"/>
      <c r="J1498" s="17"/>
      <c r="K1498" s="17"/>
    </row>
    <row r="1499" spans="1:11" x14ac:dyDescent="0.25">
      <c r="A1499" s="32"/>
      <c r="B1499" s="31"/>
      <c r="C1499" s="31"/>
      <c r="H1499" s="17"/>
      <c r="I1499" s="17"/>
      <c r="J1499" s="17"/>
      <c r="K1499" s="17"/>
    </row>
    <row r="1500" spans="1:11" x14ac:dyDescent="0.25">
      <c r="A1500" s="32"/>
      <c r="B1500" s="31"/>
      <c r="C1500" s="31"/>
      <c r="H1500" s="17"/>
      <c r="I1500" s="17"/>
      <c r="J1500" s="17"/>
      <c r="K1500" s="17"/>
    </row>
    <row r="1501" spans="1:11" x14ac:dyDescent="0.25">
      <c r="A1501" s="32"/>
      <c r="B1501" s="31"/>
      <c r="C1501" s="31"/>
      <c r="H1501" s="17"/>
      <c r="I1501" s="17"/>
      <c r="J1501" s="17"/>
      <c r="K1501" s="17"/>
    </row>
    <row r="1502" spans="1:11" x14ac:dyDescent="0.25">
      <c r="A1502" s="32"/>
      <c r="B1502" s="31"/>
      <c r="C1502" s="31"/>
      <c r="H1502" s="17"/>
      <c r="I1502" s="17"/>
      <c r="J1502" s="17"/>
      <c r="K1502" s="17"/>
    </row>
    <row r="1503" spans="1:11" x14ac:dyDescent="0.25">
      <c r="A1503" s="32"/>
      <c r="B1503" s="31"/>
      <c r="C1503" s="31"/>
      <c r="H1503" s="17"/>
      <c r="I1503" s="17"/>
      <c r="J1503" s="17"/>
      <c r="K1503" s="17"/>
    </row>
    <row r="1504" spans="1:11" x14ac:dyDescent="0.25">
      <c r="A1504" s="32"/>
      <c r="B1504" s="31"/>
      <c r="C1504" s="31"/>
      <c r="H1504" s="17"/>
      <c r="I1504" s="17"/>
      <c r="J1504" s="17"/>
      <c r="K1504" s="17"/>
    </row>
    <row r="1505" spans="1:11" x14ac:dyDescent="0.25">
      <c r="A1505" s="32"/>
      <c r="B1505" s="31"/>
      <c r="C1505" s="31"/>
      <c r="H1505" s="17"/>
      <c r="I1505" s="17"/>
      <c r="J1505" s="17"/>
      <c r="K1505" s="17"/>
    </row>
    <row r="1506" spans="1:11" x14ac:dyDescent="0.25">
      <c r="A1506" s="32"/>
      <c r="B1506" s="31"/>
      <c r="C1506" s="31"/>
      <c r="H1506" s="17"/>
      <c r="I1506" s="17"/>
      <c r="J1506" s="17"/>
      <c r="K1506" s="17"/>
    </row>
    <row r="1507" spans="1:11" x14ac:dyDescent="0.25">
      <c r="A1507" s="32"/>
      <c r="B1507" s="31"/>
      <c r="C1507" s="31"/>
      <c r="H1507" s="17"/>
      <c r="I1507" s="17"/>
      <c r="J1507" s="17"/>
      <c r="K1507" s="17"/>
    </row>
    <row r="1508" spans="1:11" x14ac:dyDescent="0.25">
      <c r="A1508" s="32"/>
      <c r="B1508" s="31"/>
      <c r="C1508" s="31"/>
      <c r="H1508" s="17"/>
      <c r="I1508" s="17"/>
      <c r="J1508" s="17"/>
      <c r="K1508" s="17"/>
    </row>
    <row r="1509" spans="1:11" x14ac:dyDescent="0.25">
      <c r="A1509" s="32"/>
      <c r="B1509" s="31"/>
      <c r="C1509" s="31"/>
      <c r="H1509" s="17"/>
      <c r="I1509" s="17"/>
      <c r="J1509" s="17"/>
      <c r="K1509" s="17"/>
    </row>
    <row r="1510" spans="1:11" x14ac:dyDescent="0.25">
      <c r="A1510" s="32"/>
      <c r="B1510" s="31"/>
      <c r="C1510" s="31"/>
      <c r="H1510" s="17"/>
      <c r="I1510" s="17"/>
      <c r="J1510" s="17"/>
      <c r="K1510" s="17"/>
    </row>
    <row r="1511" spans="1:11" x14ac:dyDescent="0.25">
      <c r="A1511" s="32"/>
      <c r="B1511" s="31"/>
      <c r="C1511" s="31"/>
      <c r="H1511" s="17"/>
      <c r="I1511" s="17"/>
      <c r="J1511" s="17"/>
      <c r="K1511" s="17"/>
    </row>
    <row r="1512" spans="1:11" x14ac:dyDescent="0.25">
      <c r="A1512" s="32"/>
      <c r="B1512" s="31"/>
      <c r="C1512" s="31"/>
      <c r="H1512" s="17"/>
      <c r="I1512" s="17"/>
      <c r="J1512" s="17"/>
      <c r="K1512" s="17"/>
    </row>
    <row r="1513" spans="1:11" x14ac:dyDescent="0.25">
      <c r="A1513" s="32"/>
      <c r="B1513" s="31"/>
      <c r="C1513" s="31"/>
      <c r="H1513" s="17"/>
      <c r="I1513" s="17"/>
      <c r="J1513" s="17"/>
      <c r="K1513" s="17"/>
    </row>
    <row r="1514" spans="1:11" x14ac:dyDescent="0.25">
      <c r="A1514" s="32"/>
      <c r="B1514" s="31"/>
      <c r="C1514" s="31"/>
      <c r="H1514" s="17"/>
      <c r="I1514" s="17"/>
      <c r="J1514" s="17"/>
      <c r="K1514" s="17"/>
    </row>
    <row r="1515" spans="1:11" x14ac:dyDescent="0.25">
      <c r="A1515" s="32"/>
      <c r="B1515" s="31"/>
      <c r="C1515" s="31"/>
      <c r="H1515" s="17"/>
      <c r="I1515" s="17"/>
      <c r="J1515" s="17"/>
      <c r="K1515" s="17"/>
    </row>
    <row r="1516" spans="1:11" x14ac:dyDescent="0.25">
      <c r="A1516" s="32"/>
      <c r="B1516" s="31"/>
      <c r="C1516" s="31"/>
      <c r="H1516" s="17"/>
      <c r="I1516" s="17"/>
      <c r="J1516" s="17"/>
      <c r="K1516" s="17"/>
    </row>
    <row r="1517" spans="1:11" x14ac:dyDescent="0.25">
      <c r="A1517" s="32"/>
      <c r="B1517" s="31"/>
      <c r="C1517" s="31"/>
      <c r="H1517" s="17"/>
      <c r="I1517" s="17"/>
      <c r="J1517" s="17"/>
      <c r="K1517" s="17"/>
    </row>
    <row r="1518" spans="1:11" x14ac:dyDescent="0.25">
      <c r="A1518" s="32"/>
      <c r="B1518" s="31"/>
      <c r="C1518" s="31"/>
      <c r="H1518" s="17"/>
      <c r="I1518" s="17"/>
      <c r="J1518" s="17"/>
      <c r="K1518" s="17"/>
    </row>
    <row r="1519" spans="1:11" x14ac:dyDescent="0.25">
      <c r="A1519" s="32"/>
      <c r="B1519" s="31"/>
      <c r="C1519" s="31"/>
      <c r="H1519" s="17"/>
      <c r="I1519" s="17"/>
      <c r="J1519" s="17"/>
      <c r="K1519" s="17"/>
    </row>
    <row r="1520" spans="1:11" x14ac:dyDescent="0.25">
      <c r="A1520" s="32"/>
      <c r="B1520" s="31"/>
      <c r="C1520" s="31"/>
      <c r="H1520" s="17"/>
      <c r="I1520" s="17"/>
      <c r="J1520" s="17"/>
      <c r="K1520" s="17"/>
    </row>
    <row r="1521" spans="1:11" x14ac:dyDescent="0.25">
      <c r="A1521" s="32"/>
      <c r="B1521" s="31"/>
      <c r="C1521" s="31"/>
      <c r="H1521" s="17"/>
      <c r="I1521" s="17"/>
      <c r="J1521" s="17"/>
      <c r="K1521" s="17"/>
    </row>
    <row r="1522" spans="1:11" x14ac:dyDescent="0.25">
      <c r="A1522" s="32"/>
      <c r="B1522" s="31"/>
      <c r="C1522" s="31"/>
      <c r="H1522" s="17"/>
      <c r="I1522" s="17"/>
      <c r="J1522" s="17"/>
      <c r="K1522" s="17"/>
    </row>
    <row r="1523" spans="1:11" x14ac:dyDescent="0.25">
      <c r="A1523" s="32"/>
      <c r="B1523" s="31"/>
      <c r="C1523" s="31"/>
      <c r="H1523" s="17"/>
      <c r="I1523" s="17"/>
      <c r="J1523" s="17"/>
      <c r="K1523" s="17"/>
    </row>
    <row r="1524" spans="1:11" x14ac:dyDescent="0.25">
      <c r="A1524" s="32"/>
      <c r="B1524" s="31"/>
      <c r="C1524" s="31"/>
      <c r="H1524" s="17"/>
      <c r="I1524" s="17"/>
      <c r="J1524" s="17"/>
      <c r="K1524" s="17"/>
    </row>
    <row r="1525" spans="1:11" x14ac:dyDescent="0.25">
      <c r="A1525" s="32"/>
      <c r="B1525" s="31"/>
      <c r="C1525" s="31"/>
      <c r="H1525" s="17"/>
      <c r="I1525" s="17"/>
      <c r="J1525" s="17"/>
      <c r="K1525" s="17"/>
    </row>
    <row r="1526" spans="1:11" x14ac:dyDescent="0.25">
      <c r="A1526" s="32"/>
      <c r="B1526" s="31"/>
      <c r="C1526" s="31"/>
      <c r="H1526" s="17"/>
      <c r="I1526" s="17"/>
      <c r="J1526" s="17"/>
      <c r="K1526" s="17"/>
    </row>
    <row r="1527" spans="1:11" x14ac:dyDescent="0.25">
      <c r="A1527" s="32"/>
      <c r="B1527" s="31"/>
      <c r="C1527" s="31"/>
      <c r="H1527" s="17"/>
      <c r="I1527" s="17"/>
      <c r="J1527" s="17"/>
      <c r="K1527" s="17"/>
    </row>
    <row r="1528" spans="1:11" x14ac:dyDescent="0.25">
      <c r="A1528" s="32"/>
      <c r="B1528" s="31"/>
      <c r="C1528" s="31"/>
      <c r="H1528" s="17"/>
      <c r="I1528" s="17"/>
      <c r="J1528" s="17"/>
      <c r="K1528" s="17"/>
    </row>
    <row r="1529" spans="1:11" x14ac:dyDescent="0.25">
      <c r="A1529" s="32"/>
      <c r="B1529" s="31"/>
      <c r="C1529" s="31"/>
      <c r="H1529" s="17"/>
      <c r="I1529" s="17"/>
      <c r="J1529" s="17"/>
      <c r="K1529" s="17"/>
    </row>
    <row r="1530" spans="1:11" x14ac:dyDescent="0.25">
      <c r="A1530" s="32"/>
      <c r="B1530" s="31"/>
      <c r="C1530" s="31"/>
      <c r="H1530" s="17"/>
      <c r="I1530" s="17"/>
      <c r="J1530" s="17"/>
      <c r="K1530" s="17"/>
    </row>
    <row r="1531" spans="1:11" x14ac:dyDescent="0.25">
      <c r="A1531" s="32"/>
      <c r="B1531" s="31"/>
      <c r="C1531" s="31"/>
      <c r="H1531" s="17"/>
      <c r="I1531" s="17"/>
      <c r="J1531" s="17"/>
      <c r="K1531" s="17"/>
    </row>
    <row r="1532" spans="1:11" x14ac:dyDescent="0.25">
      <c r="A1532" s="32"/>
      <c r="B1532" s="31"/>
      <c r="C1532" s="31"/>
      <c r="H1532" s="17"/>
      <c r="I1532" s="17"/>
      <c r="J1532" s="17"/>
      <c r="K1532" s="17"/>
    </row>
    <row r="1533" spans="1:11" x14ac:dyDescent="0.25">
      <c r="A1533" s="32"/>
      <c r="B1533" s="31"/>
      <c r="C1533" s="31"/>
      <c r="H1533" s="17"/>
      <c r="I1533" s="17"/>
      <c r="J1533" s="17"/>
      <c r="K1533" s="17"/>
    </row>
    <row r="1534" spans="1:11" x14ac:dyDescent="0.25">
      <c r="A1534" s="32"/>
      <c r="B1534" s="31"/>
      <c r="C1534" s="31"/>
      <c r="H1534" s="17"/>
      <c r="I1534" s="17"/>
      <c r="J1534" s="17"/>
      <c r="K1534" s="17"/>
    </row>
    <row r="1535" spans="1:11" x14ac:dyDescent="0.25">
      <c r="A1535" s="32"/>
      <c r="B1535" s="31"/>
      <c r="C1535" s="31"/>
      <c r="H1535" s="17"/>
      <c r="I1535" s="17"/>
      <c r="J1535" s="17"/>
      <c r="K1535" s="17"/>
    </row>
    <row r="1536" spans="1:11" x14ac:dyDescent="0.25">
      <c r="A1536" s="32"/>
      <c r="B1536" s="31"/>
      <c r="C1536" s="31"/>
      <c r="H1536" s="17"/>
      <c r="I1536" s="17"/>
      <c r="J1536" s="17"/>
      <c r="K1536" s="17"/>
    </row>
    <row r="1537" spans="1:11" x14ac:dyDescent="0.25">
      <c r="A1537" s="32"/>
      <c r="B1537" s="31"/>
      <c r="C1537" s="31"/>
      <c r="H1537" s="17"/>
      <c r="I1537" s="17"/>
      <c r="J1537" s="17"/>
      <c r="K1537" s="17"/>
    </row>
    <row r="1538" spans="1:11" x14ac:dyDescent="0.25">
      <c r="A1538" s="32"/>
      <c r="B1538" s="31"/>
      <c r="C1538" s="31"/>
      <c r="H1538" s="17"/>
      <c r="I1538" s="17"/>
      <c r="J1538" s="17"/>
      <c r="K1538" s="17"/>
    </row>
    <row r="1539" spans="1:11" x14ac:dyDescent="0.25">
      <c r="A1539" s="32"/>
      <c r="B1539" s="31"/>
      <c r="C1539" s="31"/>
      <c r="H1539" s="17"/>
      <c r="I1539" s="17"/>
      <c r="J1539" s="17"/>
      <c r="K1539" s="17"/>
    </row>
    <row r="1540" spans="1:11" x14ac:dyDescent="0.25">
      <c r="A1540" s="32"/>
      <c r="B1540" s="31"/>
      <c r="C1540" s="31"/>
      <c r="H1540" s="17"/>
      <c r="I1540" s="17"/>
      <c r="J1540" s="17"/>
      <c r="K1540" s="17"/>
    </row>
    <row r="1541" spans="1:11" x14ac:dyDescent="0.25">
      <c r="A1541" s="32"/>
      <c r="B1541" s="31"/>
      <c r="C1541" s="31"/>
      <c r="H1541" s="17"/>
      <c r="I1541" s="17"/>
      <c r="J1541" s="17"/>
      <c r="K1541" s="17"/>
    </row>
    <row r="1542" spans="1:11" x14ac:dyDescent="0.25">
      <c r="A1542" s="32"/>
      <c r="B1542" s="31"/>
      <c r="C1542" s="31"/>
      <c r="H1542" s="17"/>
      <c r="I1542" s="17"/>
      <c r="J1542" s="17"/>
      <c r="K1542" s="17"/>
    </row>
    <row r="1543" spans="1:11" x14ac:dyDescent="0.25">
      <c r="A1543" s="32"/>
      <c r="B1543" s="31"/>
      <c r="C1543" s="31"/>
      <c r="H1543" s="17"/>
      <c r="I1543" s="17"/>
      <c r="J1543" s="17"/>
      <c r="K1543" s="17"/>
    </row>
    <row r="1544" spans="1:11" x14ac:dyDescent="0.25">
      <c r="A1544" s="32"/>
      <c r="B1544" s="31"/>
      <c r="C1544" s="31"/>
      <c r="H1544" s="17"/>
      <c r="I1544" s="17"/>
      <c r="J1544" s="17"/>
      <c r="K1544" s="17"/>
    </row>
    <row r="1545" spans="1:11" x14ac:dyDescent="0.25">
      <c r="A1545" s="32"/>
      <c r="B1545" s="31"/>
      <c r="C1545" s="31"/>
      <c r="H1545" s="17"/>
      <c r="I1545" s="17"/>
      <c r="J1545" s="17"/>
      <c r="K1545" s="17"/>
    </row>
    <row r="1546" spans="1:11" x14ac:dyDescent="0.25">
      <c r="A1546" s="32"/>
      <c r="B1546" s="31"/>
      <c r="C1546" s="31"/>
      <c r="H1546" s="17"/>
      <c r="I1546" s="17"/>
      <c r="J1546" s="17"/>
      <c r="K1546" s="17"/>
    </row>
    <row r="1547" spans="1:11" x14ac:dyDescent="0.25">
      <c r="A1547" s="32"/>
      <c r="B1547" s="31"/>
      <c r="C1547" s="31"/>
      <c r="H1547" s="17"/>
      <c r="I1547" s="17"/>
      <c r="J1547" s="17"/>
      <c r="K1547" s="17"/>
    </row>
    <row r="1548" spans="1:11" x14ac:dyDescent="0.25">
      <c r="A1548" s="32"/>
      <c r="B1548" s="31"/>
      <c r="C1548" s="31"/>
      <c r="H1548" s="17"/>
      <c r="I1548" s="17"/>
      <c r="J1548" s="17"/>
      <c r="K1548" s="17"/>
    </row>
    <row r="1549" spans="1:11" x14ac:dyDescent="0.25">
      <c r="A1549" s="32"/>
      <c r="B1549" s="31"/>
      <c r="C1549" s="31"/>
      <c r="H1549" s="17"/>
      <c r="I1549" s="17"/>
      <c r="J1549" s="17"/>
      <c r="K1549" s="17"/>
    </row>
    <row r="1550" spans="1:11" x14ac:dyDescent="0.25">
      <c r="A1550" s="32"/>
      <c r="B1550" s="31"/>
      <c r="C1550" s="31"/>
      <c r="H1550" s="17"/>
      <c r="I1550" s="17"/>
      <c r="J1550" s="17"/>
      <c r="K1550" s="17"/>
    </row>
    <row r="1551" spans="1:11" x14ac:dyDescent="0.25">
      <c r="A1551" s="32"/>
      <c r="B1551" s="31"/>
      <c r="C1551" s="31"/>
      <c r="H1551" s="17"/>
      <c r="I1551" s="17"/>
      <c r="J1551" s="17"/>
      <c r="K1551" s="17"/>
    </row>
    <row r="1552" spans="1:11" x14ac:dyDescent="0.25">
      <c r="A1552" s="32"/>
      <c r="B1552" s="31"/>
      <c r="C1552" s="31"/>
      <c r="H1552" s="17"/>
      <c r="I1552" s="17"/>
      <c r="J1552" s="17"/>
      <c r="K1552" s="17"/>
    </row>
    <row r="1553" spans="1:11" x14ac:dyDescent="0.25">
      <c r="A1553" s="32"/>
      <c r="B1553" s="31"/>
      <c r="C1553" s="31"/>
      <c r="H1553" s="17"/>
      <c r="I1553" s="17"/>
      <c r="J1553" s="17"/>
      <c r="K1553" s="17"/>
    </row>
    <row r="1554" spans="1:11" x14ac:dyDescent="0.25">
      <c r="A1554" s="32"/>
      <c r="B1554" s="31"/>
      <c r="C1554" s="31"/>
      <c r="H1554" s="17"/>
      <c r="I1554" s="17"/>
      <c r="J1554" s="17"/>
      <c r="K1554" s="17"/>
    </row>
    <row r="1555" spans="1:11" x14ac:dyDescent="0.25">
      <c r="A1555" s="32"/>
      <c r="B1555" s="31"/>
      <c r="C1555" s="31"/>
      <c r="H1555" s="17"/>
      <c r="I1555" s="17"/>
      <c r="J1555" s="17"/>
      <c r="K1555" s="17"/>
    </row>
    <row r="1556" spans="1:11" x14ac:dyDescent="0.25">
      <c r="A1556" s="32"/>
      <c r="B1556" s="31"/>
      <c r="C1556" s="31"/>
      <c r="H1556" s="17"/>
      <c r="I1556" s="17"/>
      <c r="J1556" s="17"/>
      <c r="K1556" s="17"/>
    </row>
    <row r="1557" spans="1:11" x14ac:dyDescent="0.25">
      <c r="A1557" s="32"/>
      <c r="B1557" s="31"/>
      <c r="C1557" s="31"/>
      <c r="H1557" s="17"/>
      <c r="I1557" s="17"/>
      <c r="J1557" s="17"/>
      <c r="K1557" s="17"/>
    </row>
    <row r="1558" spans="1:11" x14ac:dyDescent="0.25">
      <c r="A1558" s="32"/>
      <c r="B1558" s="31"/>
      <c r="C1558" s="31"/>
      <c r="H1558" s="17"/>
      <c r="I1558" s="17"/>
      <c r="J1558" s="17"/>
      <c r="K1558" s="17"/>
    </row>
    <row r="1559" spans="1:11" x14ac:dyDescent="0.25">
      <c r="A1559" s="32"/>
      <c r="B1559" s="31"/>
      <c r="C1559" s="31"/>
      <c r="H1559" s="17"/>
      <c r="I1559" s="17"/>
      <c r="J1559" s="17"/>
      <c r="K1559" s="17"/>
    </row>
    <row r="1560" spans="1:11" x14ac:dyDescent="0.25">
      <c r="A1560" s="32"/>
      <c r="B1560" s="31"/>
      <c r="C1560" s="31"/>
      <c r="H1560" s="17"/>
      <c r="I1560" s="17"/>
      <c r="J1560" s="17"/>
      <c r="K1560" s="17"/>
    </row>
    <row r="1561" spans="1:11" x14ac:dyDescent="0.25">
      <c r="A1561" s="32"/>
      <c r="B1561" s="31"/>
      <c r="C1561" s="31"/>
      <c r="H1561" s="17"/>
      <c r="I1561" s="17"/>
      <c r="J1561" s="17"/>
      <c r="K1561" s="17"/>
    </row>
    <row r="1562" spans="1:11" x14ac:dyDescent="0.25">
      <c r="A1562" s="32"/>
      <c r="B1562" s="31"/>
      <c r="C1562" s="31"/>
      <c r="H1562" s="17"/>
      <c r="I1562" s="17"/>
      <c r="J1562" s="17"/>
      <c r="K1562" s="17"/>
    </row>
    <row r="1563" spans="1:11" x14ac:dyDescent="0.25">
      <c r="A1563" s="32"/>
      <c r="B1563" s="31"/>
      <c r="C1563" s="31"/>
      <c r="H1563" s="17"/>
      <c r="I1563" s="17"/>
      <c r="J1563" s="17"/>
      <c r="K1563" s="17"/>
    </row>
    <row r="1564" spans="1:11" x14ac:dyDescent="0.25">
      <c r="A1564" s="32"/>
      <c r="B1564" s="31"/>
      <c r="C1564" s="31"/>
      <c r="H1564" s="17"/>
      <c r="I1564" s="17"/>
      <c r="J1564" s="17"/>
      <c r="K1564" s="17"/>
    </row>
    <row r="1565" spans="1:11" x14ac:dyDescent="0.25">
      <c r="A1565" s="32"/>
      <c r="B1565" s="31"/>
      <c r="C1565" s="31"/>
      <c r="H1565" s="17"/>
      <c r="I1565" s="17"/>
      <c r="J1565" s="17"/>
      <c r="K1565" s="17"/>
    </row>
    <row r="1566" spans="1:11" x14ac:dyDescent="0.25">
      <c r="A1566" s="32"/>
      <c r="B1566" s="31"/>
      <c r="C1566" s="31"/>
      <c r="H1566" s="17"/>
      <c r="I1566" s="17"/>
      <c r="J1566" s="17"/>
      <c r="K1566" s="17"/>
    </row>
    <row r="1567" spans="1:11" x14ac:dyDescent="0.25">
      <c r="A1567" s="32"/>
      <c r="B1567" s="31"/>
      <c r="C1567" s="31"/>
      <c r="H1567" s="17"/>
      <c r="I1567" s="17"/>
      <c r="J1567" s="17"/>
      <c r="K1567" s="17"/>
    </row>
    <row r="1568" spans="1:11" x14ac:dyDescent="0.25">
      <c r="A1568" s="32"/>
      <c r="B1568" s="31"/>
      <c r="C1568" s="31"/>
      <c r="H1568" s="17"/>
      <c r="I1568" s="17"/>
      <c r="J1568" s="17"/>
      <c r="K1568" s="17"/>
    </row>
    <row r="1569" spans="1:11" x14ac:dyDescent="0.25">
      <c r="A1569" s="32"/>
      <c r="B1569" s="31"/>
      <c r="C1569" s="31"/>
      <c r="H1569" s="17"/>
      <c r="I1569" s="17"/>
      <c r="J1569" s="17"/>
      <c r="K1569" s="17"/>
    </row>
    <row r="1570" spans="1:11" x14ac:dyDescent="0.25">
      <c r="A1570" s="32"/>
      <c r="B1570" s="31"/>
      <c r="C1570" s="31"/>
      <c r="H1570" s="17"/>
      <c r="I1570" s="17"/>
      <c r="J1570" s="17"/>
      <c r="K1570" s="17"/>
    </row>
    <row r="1571" spans="1:11" x14ac:dyDescent="0.25">
      <c r="A1571" s="32"/>
      <c r="B1571" s="31"/>
      <c r="C1571" s="31"/>
      <c r="H1571" s="17"/>
      <c r="I1571" s="17"/>
      <c r="J1571" s="17"/>
      <c r="K1571" s="17"/>
    </row>
    <row r="1572" spans="1:11" x14ac:dyDescent="0.25">
      <c r="A1572" s="32"/>
      <c r="B1572" s="31"/>
      <c r="C1572" s="31"/>
      <c r="H1572" s="17"/>
      <c r="I1572" s="17"/>
      <c r="J1572" s="17"/>
      <c r="K1572" s="17"/>
    </row>
    <row r="1573" spans="1:11" x14ac:dyDescent="0.25">
      <c r="A1573" s="32"/>
      <c r="B1573" s="31"/>
      <c r="C1573" s="31"/>
      <c r="H1573" s="17"/>
      <c r="I1573" s="17"/>
      <c r="J1573" s="17"/>
      <c r="K1573" s="17"/>
    </row>
    <row r="1574" spans="1:11" x14ac:dyDescent="0.25">
      <c r="A1574" s="32"/>
      <c r="B1574" s="31"/>
      <c r="C1574" s="31"/>
      <c r="H1574" s="17"/>
      <c r="I1574" s="17"/>
      <c r="J1574" s="17"/>
      <c r="K1574" s="17"/>
    </row>
    <row r="1575" spans="1:11" x14ac:dyDescent="0.25">
      <c r="A1575" s="32"/>
      <c r="B1575" s="31"/>
      <c r="C1575" s="31"/>
      <c r="H1575" s="17"/>
      <c r="I1575" s="17"/>
      <c r="J1575" s="17"/>
      <c r="K1575" s="17"/>
    </row>
    <row r="1576" spans="1:11" x14ac:dyDescent="0.25">
      <c r="A1576" s="32"/>
      <c r="B1576" s="31"/>
      <c r="C1576" s="31"/>
      <c r="H1576" s="17"/>
      <c r="I1576" s="17"/>
      <c r="J1576" s="17"/>
      <c r="K1576" s="17"/>
    </row>
    <row r="1577" spans="1:11" x14ac:dyDescent="0.25">
      <c r="A1577" s="32"/>
      <c r="B1577" s="31"/>
      <c r="C1577" s="31"/>
      <c r="H1577" s="17"/>
      <c r="I1577" s="17"/>
      <c r="J1577" s="17"/>
      <c r="K1577" s="17"/>
    </row>
    <row r="1578" spans="1:11" x14ac:dyDescent="0.25">
      <c r="A1578" s="32"/>
      <c r="B1578" s="31"/>
      <c r="C1578" s="31"/>
      <c r="H1578" s="17"/>
      <c r="I1578" s="17"/>
      <c r="J1578" s="17"/>
      <c r="K1578" s="17"/>
    </row>
    <row r="1579" spans="1:11" x14ac:dyDescent="0.25">
      <c r="A1579" s="32"/>
      <c r="B1579" s="31"/>
      <c r="C1579" s="31"/>
      <c r="H1579" s="17"/>
      <c r="I1579" s="17"/>
      <c r="J1579" s="17"/>
      <c r="K1579" s="17"/>
    </row>
    <row r="1580" spans="1:11" x14ac:dyDescent="0.25">
      <c r="A1580" s="32"/>
      <c r="B1580" s="31"/>
      <c r="C1580" s="31"/>
      <c r="H1580" s="17"/>
      <c r="I1580" s="17"/>
      <c r="J1580" s="17"/>
      <c r="K1580" s="17"/>
    </row>
    <row r="1581" spans="1:11" x14ac:dyDescent="0.25">
      <c r="A1581" s="32"/>
      <c r="B1581" s="31"/>
      <c r="C1581" s="31"/>
      <c r="H1581" s="17"/>
      <c r="I1581" s="17"/>
      <c r="J1581" s="17"/>
      <c r="K1581" s="17"/>
    </row>
    <row r="1582" spans="1:11" x14ac:dyDescent="0.25">
      <c r="A1582" s="32"/>
      <c r="B1582" s="31"/>
      <c r="C1582" s="31"/>
      <c r="H1582" s="17"/>
      <c r="I1582" s="17"/>
      <c r="J1582" s="17"/>
      <c r="K1582" s="17"/>
    </row>
    <row r="1583" spans="1:11" x14ac:dyDescent="0.25">
      <c r="A1583" s="32"/>
      <c r="B1583" s="31"/>
      <c r="C1583" s="31"/>
      <c r="H1583" s="17"/>
      <c r="I1583" s="17"/>
      <c r="J1583" s="17"/>
      <c r="K1583" s="17"/>
    </row>
    <row r="1584" spans="1:11" x14ac:dyDescent="0.25">
      <c r="A1584" s="32"/>
      <c r="B1584" s="31"/>
      <c r="C1584" s="31"/>
      <c r="H1584" s="17"/>
      <c r="I1584" s="17"/>
      <c r="J1584" s="17"/>
      <c r="K1584" s="17"/>
    </row>
    <row r="1585" spans="1:11" x14ac:dyDescent="0.25">
      <c r="A1585" s="32"/>
      <c r="B1585" s="31"/>
      <c r="C1585" s="31"/>
      <c r="H1585" s="17"/>
      <c r="I1585" s="17"/>
      <c r="J1585" s="17"/>
      <c r="K1585" s="17"/>
    </row>
    <row r="1586" spans="1:11" x14ac:dyDescent="0.25">
      <c r="A1586" s="32"/>
      <c r="B1586" s="31"/>
      <c r="C1586" s="31"/>
      <c r="H1586" s="17"/>
      <c r="I1586" s="17"/>
      <c r="J1586" s="17"/>
      <c r="K1586" s="17"/>
    </row>
    <row r="1587" spans="1:11" x14ac:dyDescent="0.25">
      <c r="A1587" s="32"/>
      <c r="B1587" s="31"/>
      <c r="C1587" s="31"/>
      <c r="H1587" s="17"/>
      <c r="I1587" s="17"/>
      <c r="J1587" s="17"/>
      <c r="K1587" s="17"/>
    </row>
    <row r="1588" spans="1:11" x14ac:dyDescent="0.25">
      <c r="A1588" s="32"/>
      <c r="B1588" s="31"/>
      <c r="C1588" s="31"/>
      <c r="H1588" s="17"/>
      <c r="I1588" s="17"/>
      <c r="J1588" s="17"/>
      <c r="K1588" s="17"/>
    </row>
    <row r="1589" spans="1:11" x14ac:dyDescent="0.25">
      <c r="A1589" s="32"/>
      <c r="B1589" s="31"/>
      <c r="C1589" s="31"/>
      <c r="H1589" s="17"/>
      <c r="I1589" s="17"/>
      <c r="J1589" s="17"/>
      <c r="K1589" s="17"/>
    </row>
    <row r="1590" spans="1:11" x14ac:dyDescent="0.25">
      <c r="A1590" s="32"/>
      <c r="B1590" s="31"/>
      <c r="C1590" s="31"/>
      <c r="H1590" s="17"/>
      <c r="I1590" s="17"/>
      <c r="J1590" s="17"/>
      <c r="K1590" s="17"/>
    </row>
    <row r="1591" spans="1:11" x14ac:dyDescent="0.25">
      <c r="A1591" s="32"/>
      <c r="B1591" s="31"/>
      <c r="C1591" s="31"/>
      <c r="H1591" s="17"/>
      <c r="I1591" s="17"/>
      <c r="J1591" s="17"/>
      <c r="K1591" s="17"/>
    </row>
    <row r="1592" spans="1:11" x14ac:dyDescent="0.25">
      <c r="A1592" s="32"/>
      <c r="B1592" s="31"/>
      <c r="C1592" s="31"/>
      <c r="H1592" s="17"/>
      <c r="I1592" s="17"/>
      <c r="J1592" s="17"/>
      <c r="K1592" s="17"/>
    </row>
    <row r="1593" spans="1:11" x14ac:dyDescent="0.25">
      <c r="A1593" s="32"/>
      <c r="B1593" s="31"/>
      <c r="C1593" s="31"/>
      <c r="H1593" s="17"/>
      <c r="I1593" s="17"/>
      <c r="J1593" s="17"/>
      <c r="K1593" s="17"/>
    </row>
    <row r="1594" spans="1:11" x14ac:dyDescent="0.25">
      <c r="A1594" s="32"/>
      <c r="B1594" s="31"/>
      <c r="C1594" s="31"/>
      <c r="H1594" s="17"/>
      <c r="I1594" s="17"/>
      <c r="J1594" s="17"/>
      <c r="K1594" s="17"/>
    </row>
    <row r="1595" spans="1:11" x14ac:dyDescent="0.25">
      <c r="A1595" s="32"/>
      <c r="B1595" s="31"/>
      <c r="C1595" s="31"/>
      <c r="H1595" s="17"/>
      <c r="I1595" s="17"/>
      <c r="J1595" s="17"/>
      <c r="K1595" s="17"/>
    </row>
    <row r="1596" spans="1:11" x14ac:dyDescent="0.25">
      <c r="A1596" s="32"/>
      <c r="B1596" s="31"/>
      <c r="C1596" s="31"/>
      <c r="H1596" s="17"/>
      <c r="I1596" s="17"/>
      <c r="J1596" s="17"/>
      <c r="K1596" s="17"/>
    </row>
    <row r="1597" spans="1:11" x14ac:dyDescent="0.25">
      <c r="A1597" s="32"/>
      <c r="B1597" s="31"/>
      <c r="C1597" s="31"/>
      <c r="H1597" s="17"/>
      <c r="I1597" s="17"/>
      <c r="J1597" s="17"/>
      <c r="K1597" s="17"/>
    </row>
    <row r="1598" spans="1:11" x14ac:dyDescent="0.25">
      <c r="A1598" s="32"/>
      <c r="B1598" s="31"/>
      <c r="C1598" s="31"/>
      <c r="H1598" s="17"/>
      <c r="I1598" s="17"/>
      <c r="J1598" s="17"/>
      <c r="K1598" s="17"/>
    </row>
    <row r="1599" spans="1:11" x14ac:dyDescent="0.25">
      <c r="A1599" s="32"/>
      <c r="B1599" s="31"/>
      <c r="C1599" s="31"/>
      <c r="H1599" s="17"/>
      <c r="I1599" s="17"/>
      <c r="J1599" s="17"/>
      <c r="K1599" s="17"/>
    </row>
    <row r="1600" spans="1:11" x14ac:dyDescent="0.25">
      <c r="A1600" s="32"/>
      <c r="B1600" s="31"/>
      <c r="C1600" s="31"/>
      <c r="H1600" s="17"/>
      <c r="I1600" s="17"/>
      <c r="J1600" s="17"/>
      <c r="K1600" s="17"/>
    </row>
    <row r="1601" spans="1:11" x14ac:dyDescent="0.25">
      <c r="A1601" s="32"/>
      <c r="B1601" s="31"/>
      <c r="C1601" s="31"/>
      <c r="H1601" s="17"/>
      <c r="I1601" s="17"/>
      <c r="J1601" s="17"/>
      <c r="K1601" s="17"/>
    </row>
    <row r="1602" spans="1:11" x14ac:dyDescent="0.25">
      <c r="A1602" s="32"/>
      <c r="B1602" s="31"/>
      <c r="C1602" s="31"/>
      <c r="H1602" s="17"/>
      <c r="I1602" s="17"/>
      <c r="J1602" s="17"/>
      <c r="K1602" s="17"/>
    </row>
    <row r="1603" spans="1:11" x14ac:dyDescent="0.25">
      <c r="A1603" s="32"/>
      <c r="B1603" s="31"/>
      <c r="C1603" s="31"/>
      <c r="H1603" s="17"/>
      <c r="I1603" s="17"/>
      <c r="J1603" s="17"/>
      <c r="K1603" s="17"/>
    </row>
    <row r="1604" spans="1:11" x14ac:dyDescent="0.25">
      <c r="A1604" s="32"/>
      <c r="B1604" s="31"/>
      <c r="C1604" s="31"/>
      <c r="H1604" s="17"/>
      <c r="I1604" s="17"/>
      <c r="J1604" s="17"/>
      <c r="K1604" s="17"/>
    </row>
    <row r="1605" spans="1:11" x14ac:dyDescent="0.25">
      <c r="A1605" s="32"/>
      <c r="B1605" s="31"/>
      <c r="C1605" s="31"/>
      <c r="H1605" s="17"/>
      <c r="I1605" s="17"/>
      <c r="J1605" s="17"/>
      <c r="K1605" s="17"/>
    </row>
    <row r="1606" spans="1:11" x14ac:dyDescent="0.25">
      <c r="A1606" s="32"/>
      <c r="B1606" s="31"/>
      <c r="C1606" s="31"/>
      <c r="H1606" s="17"/>
      <c r="I1606" s="17"/>
      <c r="J1606" s="17"/>
      <c r="K1606" s="17"/>
    </row>
    <row r="1607" spans="1:11" x14ac:dyDescent="0.25">
      <c r="A1607" s="32"/>
      <c r="B1607" s="31"/>
      <c r="C1607" s="31"/>
      <c r="H1607" s="17"/>
      <c r="I1607" s="17"/>
      <c r="J1607" s="17"/>
      <c r="K1607" s="17"/>
    </row>
    <row r="1608" spans="1:11" x14ac:dyDescent="0.25">
      <c r="A1608" s="32"/>
      <c r="B1608" s="31"/>
      <c r="C1608" s="31"/>
      <c r="H1608" s="17"/>
      <c r="I1608" s="17"/>
      <c r="J1608" s="17"/>
      <c r="K1608" s="17"/>
    </row>
    <row r="1609" spans="1:11" x14ac:dyDescent="0.25">
      <c r="A1609" s="32"/>
      <c r="B1609" s="31"/>
      <c r="C1609" s="31"/>
      <c r="H1609" s="17"/>
      <c r="I1609" s="17"/>
      <c r="J1609" s="17"/>
      <c r="K1609" s="17"/>
    </row>
    <row r="1610" spans="1:11" x14ac:dyDescent="0.25">
      <c r="A1610" s="32"/>
      <c r="B1610" s="31"/>
      <c r="C1610" s="31"/>
      <c r="H1610" s="17"/>
      <c r="I1610" s="17"/>
      <c r="J1610" s="17"/>
      <c r="K1610" s="17"/>
    </row>
    <row r="1611" spans="1:11" x14ac:dyDescent="0.25">
      <c r="A1611" s="32"/>
      <c r="B1611" s="31"/>
      <c r="C1611" s="31"/>
      <c r="H1611" s="17"/>
      <c r="I1611" s="17"/>
      <c r="J1611" s="17"/>
      <c r="K1611" s="17"/>
    </row>
    <row r="1612" spans="1:11" x14ac:dyDescent="0.25">
      <c r="A1612" s="32"/>
      <c r="B1612" s="31"/>
      <c r="C1612" s="31"/>
      <c r="H1612" s="17"/>
      <c r="I1612" s="17"/>
      <c r="J1612" s="17"/>
      <c r="K1612" s="17"/>
    </row>
    <row r="1613" spans="1:11" x14ac:dyDescent="0.25">
      <c r="A1613" s="32"/>
      <c r="B1613" s="31"/>
      <c r="C1613" s="31"/>
      <c r="H1613" s="17"/>
      <c r="I1613" s="17"/>
      <c r="J1613" s="17"/>
      <c r="K1613" s="17"/>
    </row>
    <row r="1614" spans="1:11" x14ac:dyDescent="0.25">
      <c r="A1614" s="32"/>
      <c r="B1614" s="31"/>
      <c r="C1614" s="31"/>
      <c r="H1614" s="17"/>
      <c r="I1614" s="17"/>
      <c r="J1614" s="17"/>
      <c r="K1614" s="17"/>
    </row>
    <row r="1615" spans="1:11" x14ac:dyDescent="0.25">
      <c r="A1615" s="32"/>
      <c r="B1615" s="31"/>
      <c r="C1615" s="31"/>
      <c r="H1615" s="17"/>
      <c r="I1615" s="17"/>
      <c r="J1615" s="17"/>
      <c r="K1615" s="17"/>
    </row>
    <row r="1616" spans="1:11" x14ac:dyDescent="0.25">
      <c r="A1616" s="32"/>
      <c r="B1616" s="31"/>
      <c r="C1616" s="31"/>
      <c r="H1616" s="17"/>
      <c r="I1616" s="17"/>
      <c r="J1616" s="17"/>
      <c r="K1616" s="17"/>
    </row>
    <row r="1617" spans="1:11" x14ac:dyDescent="0.25">
      <c r="A1617" s="32"/>
      <c r="B1617" s="31"/>
      <c r="C1617" s="31"/>
      <c r="H1617" s="17"/>
      <c r="I1617" s="17"/>
      <c r="J1617" s="17"/>
      <c r="K1617" s="17"/>
    </row>
    <row r="1618" spans="1:11" x14ac:dyDescent="0.25">
      <c r="A1618" s="32"/>
      <c r="B1618" s="31"/>
      <c r="C1618" s="31"/>
      <c r="H1618" s="17"/>
      <c r="I1618" s="17"/>
      <c r="J1618" s="17"/>
      <c r="K1618" s="17"/>
    </row>
    <row r="1619" spans="1:11" x14ac:dyDescent="0.25">
      <c r="A1619" s="32"/>
      <c r="B1619" s="31"/>
      <c r="C1619" s="31"/>
      <c r="H1619" s="17"/>
      <c r="I1619" s="17"/>
      <c r="J1619" s="17"/>
      <c r="K1619" s="17"/>
    </row>
    <row r="1620" spans="1:11" x14ac:dyDescent="0.25">
      <c r="A1620" s="32"/>
      <c r="B1620" s="31"/>
      <c r="C1620" s="31"/>
      <c r="H1620" s="17"/>
      <c r="I1620" s="17"/>
      <c r="J1620" s="17"/>
      <c r="K1620" s="17"/>
    </row>
    <row r="1621" spans="1:11" x14ac:dyDescent="0.25">
      <c r="A1621" s="32"/>
      <c r="B1621" s="31"/>
      <c r="C1621" s="31"/>
      <c r="H1621" s="17"/>
      <c r="I1621" s="17"/>
      <c r="J1621" s="17"/>
      <c r="K1621" s="17"/>
    </row>
    <row r="1622" spans="1:11" x14ac:dyDescent="0.25">
      <c r="A1622" s="32"/>
      <c r="B1622" s="31"/>
      <c r="C1622" s="31"/>
      <c r="H1622" s="17"/>
      <c r="I1622" s="17"/>
      <c r="J1622" s="17"/>
      <c r="K1622" s="17"/>
    </row>
    <row r="1623" spans="1:11" x14ac:dyDescent="0.25">
      <c r="A1623" s="32"/>
      <c r="B1623" s="31"/>
      <c r="C1623" s="31"/>
      <c r="H1623" s="17"/>
      <c r="I1623" s="17"/>
      <c r="J1623" s="17"/>
      <c r="K1623" s="17"/>
    </row>
    <row r="1624" spans="1:11" x14ac:dyDescent="0.25">
      <c r="A1624" s="32"/>
      <c r="B1624" s="31"/>
      <c r="C1624" s="31"/>
      <c r="H1624" s="17"/>
      <c r="I1624" s="17"/>
      <c r="J1624" s="17"/>
      <c r="K1624" s="17"/>
    </row>
    <row r="1625" spans="1:11" x14ac:dyDescent="0.25">
      <c r="A1625" s="32"/>
      <c r="B1625" s="31"/>
      <c r="C1625" s="31"/>
      <c r="H1625" s="17"/>
      <c r="I1625" s="17"/>
      <c r="J1625" s="17"/>
      <c r="K1625" s="17"/>
    </row>
    <row r="1626" spans="1:11" x14ac:dyDescent="0.25">
      <c r="A1626" s="32"/>
      <c r="B1626" s="31"/>
      <c r="C1626" s="31"/>
      <c r="H1626" s="17"/>
      <c r="I1626" s="17"/>
      <c r="J1626" s="17"/>
      <c r="K1626" s="17"/>
    </row>
    <row r="1627" spans="1:11" x14ac:dyDescent="0.25">
      <c r="A1627" s="32"/>
      <c r="B1627" s="31"/>
      <c r="C1627" s="31"/>
      <c r="H1627" s="17"/>
      <c r="I1627" s="17"/>
      <c r="J1627" s="17"/>
      <c r="K1627" s="17"/>
    </row>
    <row r="1628" spans="1:11" x14ac:dyDescent="0.25">
      <c r="A1628" s="32"/>
      <c r="B1628" s="31"/>
      <c r="C1628" s="31"/>
      <c r="H1628" s="17"/>
      <c r="I1628" s="17"/>
      <c r="J1628" s="17"/>
      <c r="K1628" s="17"/>
    </row>
    <row r="1629" spans="1:11" x14ac:dyDescent="0.25">
      <c r="A1629" s="32"/>
      <c r="B1629" s="31"/>
      <c r="C1629" s="31"/>
      <c r="H1629" s="17"/>
      <c r="I1629" s="17"/>
      <c r="J1629" s="17"/>
      <c r="K1629" s="17"/>
    </row>
    <row r="1630" spans="1:11" x14ac:dyDescent="0.25">
      <c r="A1630" s="32"/>
      <c r="B1630" s="31"/>
      <c r="C1630" s="31"/>
      <c r="H1630" s="17"/>
      <c r="I1630" s="17"/>
      <c r="J1630" s="17"/>
      <c r="K1630" s="17"/>
    </row>
    <row r="1631" spans="1:11" x14ac:dyDescent="0.25">
      <c r="A1631" s="32"/>
      <c r="B1631" s="31"/>
      <c r="C1631" s="31"/>
      <c r="H1631" s="17"/>
      <c r="I1631" s="17"/>
      <c r="J1631" s="17"/>
      <c r="K1631" s="17"/>
    </row>
    <row r="1632" spans="1:11" x14ac:dyDescent="0.25">
      <c r="A1632" s="32"/>
      <c r="B1632" s="31"/>
      <c r="C1632" s="31"/>
      <c r="H1632" s="17"/>
      <c r="I1632" s="17"/>
      <c r="J1632" s="17"/>
      <c r="K1632" s="17"/>
    </row>
    <row r="1633" spans="1:11" x14ac:dyDescent="0.25">
      <c r="A1633" s="32"/>
      <c r="B1633" s="31"/>
      <c r="C1633" s="31"/>
      <c r="H1633" s="17"/>
      <c r="I1633" s="17"/>
      <c r="J1633" s="17"/>
      <c r="K1633" s="17"/>
    </row>
    <row r="1634" spans="1:11" x14ac:dyDescent="0.25">
      <c r="A1634" s="32"/>
      <c r="B1634" s="31"/>
      <c r="C1634" s="31"/>
      <c r="H1634" s="17"/>
      <c r="I1634" s="17"/>
      <c r="J1634" s="17"/>
      <c r="K1634" s="17"/>
    </row>
    <row r="1635" spans="1:11" x14ac:dyDescent="0.25">
      <c r="A1635" s="32"/>
      <c r="B1635" s="31"/>
      <c r="C1635" s="31"/>
      <c r="H1635" s="17"/>
      <c r="I1635" s="17"/>
      <c r="J1635" s="17"/>
      <c r="K1635" s="17"/>
    </row>
    <row r="1636" spans="1:11" x14ac:dyDescent="0.25">
      <c r="A1636" s="32"/>
      <c r="B1636" s="31"/>
      <c r="C1636" s="31"/>
      <c r="H1636" s="17"/>
      <c r="I1636" s="17"/>
      <c r="J1636" s="17"/>
      <c r="K1636" s="17"/>
    </row>
    <row r="1637" spans="1:11" x14ac:dyDescent="0.25">
      <c r="A1637" s="32"/>
      <c r="B1637" s="31"/>
      <c r="C1637" s="31"/>
      <c r="H1637" s="17"/>
      <c r="I1637" s="17"/>
      <c r="J1637" s="17"/>
      <c r="K1637" s="17"/>
    </row>
    <row r="1638" spans="1:11" x14ac:dyDescent="0.25">
      <c r="A1638" s="32"/>
      <c r="B1638" s="31"/>
      <c r="C1638" s="31"/>
      <c r="H1638" s="17"/>
      <c r="I1638" s="17"/>
      <c r="J1638" s="17"/>
      <c r="K1638" s="17"/>
    </row>
    <row r="1639" spans="1:11" x14ac:dyDescent="0.25">
      <c r="A1639" s="32"/>
      <c r="B1639" s="31"/>
      <c r="C1639" s="31"/>
      <c r="H1639" s="17"/>
      <c r="I1639" s="17"/>
      <c r="J1639" s="17"/>
      <c r="K1639" s="17"/>
    </row>
    <row r="1640" spans="1:11" x14ac:dyDescent="0.25">
      <c r="A1640" s="32"/>
      <c r="B1640" s="31"/>
      <c r="C1640" s="31"/>
      <c r="H1640" s="17"/>
      <c r="I1640" s="17"/>
      <c r="J1640" s="17"/>
      <c r="K1640" s="17"/>
    </row>
    <row r="1641" spans="1:11" x14ac:dyDescent="0.25">
      <c r="A1641" s="32"/>
      <c r="B1641" s="31"/>
      <c r="C1641" s="31"/>
      <c r="H1641" s="17"/>
      <c r="I1641" s="17"/>
      <c r="J1641" s="17"/>
      <c r="K1641" s="17"/>
    </row>
    <row r="1642" spans="1:11" x14ac:dyDescent="0.25">
      <c r="A1642" s="32"/>
      <c r="B1642" s="31"/>
      <c r="C1642" s="31"/>
      <c r="H1642" s="17"/>
      <c r="I1642" s="17"/>
      <c r="J1642" s="17"/>
      <c r="K1642" s="17"/>
    </row>
    <row r="1643" spans="1:11" x14ac:dyDescent="0.25">
      <c r="A1643" s="32"/>
      <c r="B1643" s="31"/>
      <c r="C1643" s="31"/>
      <c r="H1643" s="17"/>
      <c r="I1643" s="17"/>
      <c r="J1643" s="17"/>
      <c r="K1643" s="17"/>
    </row>
    <row r="1644" spans="1:11" x14ac:dyDescent="0.25">
      <c r="A1644" s="32"/>
      <c r="B1644" s="31"/>
      <c r="C1644" s="31"/>
      <c r="H1644" s="17"/>
      <c r="I1644" s="17"/>
      <c r="J1644" s="17"/>
      <c r="K1644" s="17"/>
    </row>
    <row r="1645" spans="1:11" x14ac:dyDescent="0.25">
      <c r="A1645" s="32"/>
      <c r="B1645" s="31"/>
      <c r="C1645" s="31"/>
      <c r="H1645" s="17"/>
      <c r="I1645" s="17"/>
      <c r="J1645" s="17"/>
      <c r="K1645" s="17"/>
    </row>
    <row r="1646" spans="1:11" x14ac:dyDescent="0.25">
      <c r="A1646" s="32"/>
      <c r="B1646" s="31"/>
      <c r="C1646" s="31"/>
      <c r="H1646" s="17"/>
      <c r="I1646" s="17"/>
      <c r="J1646" s="17"/>
      <c r="K1646" s="17"/>
    </row>
    <row r="1647" spans="1:11" x14ac:dyDescent="0.25">
      <c r="A1647" s="32"/>
      <c r="B1647" s="31"/>
      <c r="C1647" s="31"/>
      <c r="H1647" s="17"/>
      <c r="I1647" s="17"/>
      <c r="J1647" s="17"/>
      <c r="K1647" s="17"/>
    </row>
    <row r="1648" spans="1:11" x14ac:dyDescent="0.25">
      <c r="A1648" s="32"/>
      <c r="B1648" s="31"/>
      <c r="C1648" s="31"/>
      <c r="H1648" s="17"/>
      <c r="I1648" s="17"/>
      <c r="J1648" s="17"/>
      <c r="K1648" s="17"/>
    </row>
    <row r="1649" spans="1:11" x14ac:dyDescent="0.25">
      <c r="A1649" s="32"/>
      <c r="B1649" s="31"/>
      <c r="C1649" s="31"/>
      <c r="H1649" s="17"/>
      <c r="I1649" s="17"/>
      <c r="J1649" s="17"/>
      <c r="K1649" s="17"/>
    </row>
    <row r="1650" spans="1:11" x14ac:dyDescent="0.25">
      <c r="A1650" s="32"/>
      <c r="B1650" s="31"/>
      <c r="C1650" s="31"/>
      <c r="H1650" s="17"/>
      <c r="I1650" s="17"/>
      <c r="J1650" s="17"/>
      <c r="K1650" s="17"/>
    </row>
    <row r="1651" spans="1:11" x14ac:dyDescent="0.25">
      <c r="A1651" s="32"/>
      <c r="B1651" s="31"/>
      <c r="C1651" s="31"/>
      <c r="H1651" s="17"/>
      <c r="I1651" s="17"/>
      <c r="J1651" s="17"/>
      <c r="K1651" s="17"/>
    </row>
    <row r="1652" spans="1:11" x14ac:dyDescent="0.25">
      <c r="A1652" s="32"/>
      <c r="B1652" s="31"/>
      <c r="C1652" s="31"/>
      <c r="H1652" s="17"/>
      <c r="I1652" s="17"/>
      <c r="J1652" s="17"/>
      <c r="K1652" s="17"/>
    </row>
    <row r="1653" spans="1:11" x14ac:dyDescent="0.25">
      <c r="A1653" s="32"/>
      <c r="B1653" s="31"/>
      <c r="C1653" s="31"/>
      <c r="H1653" s="17"/>
      <c r="I1653" s="17"/>
      <c r="J1653" s="17"/>
      <c r="K1653" s="17"/>
    </row>
    <row r="1654" spans="1:11" x14ac:dyDescent="0.25">
      <c r="A1654" s="32"/>
      <c r="B1654" s="31"/>
      <c r="C1654" s="31"/>
      <c r="H1654" s="17"/>
      <c r="I1654" s="17"/>
      <c r="J1654" s="17"/>
      <c r="K1654" s="17"/>
    </row>
    <row r="1655" spans="1:11" x14ac:dyDescent="0.25">
      <c r="A1655" s="32"/>
      <c r="B1655" s="31"/>
      <c r="C1655" s="31"/>
      <c r="H1655" s="17"/>
      <c r="I1655" s="17"/>
      <c r="J1655" s="17"/>
      <c r="K1655" s="17"/>
    </row>
    <row r="1656" spans="1:11" x14ac:dyDescent="0.25">
      <c r="A1656" s="32"/>
      <c r="B1656" s="31"/>
      <c r="C1656" s="31"/>
      <c r="H1656" s="17"/>
      <c r="I1656" s="17"/>
      <c r="J1656" s="17"/>
      <c r="K1656" s="17"/>
    </row>
    <row r="1657" spans="1:11" x14ac:dyDescent="0.25">
      <c r="A1657" s="32"/>
      <c r="B1657" s="31"/>
      <c r="C1657" s="31"/>
      <c r="H1657" s="17"/>
      <c r="I1657" s="17"/>
      <c r="J1657" s="17"/>
      <c r="K1657" s="17"/>
    </row>
    <row r="1658" spans="1:11" x14ac:dyDescent="0.25">
      <c r="A1658" s="32"/>
      <c r="B1658" s="31"/>
      <c r="C1658" s="31"/>
      <c r="H1658" s="17"/>
      <c r="I1658" s="17"/>
      <c r="J1658" s="17"/>
      <c r="K1658" s="17"/>
    </row>
    <row r="1659" spans="1:11" x14ac:dyDescent="0.25">
      <c r="A1659" s="32"/>
      <c r="B1659" s="31"/>
      <c r="C1659" s="31"/>
      <c r="H1659" s="17"/>
      <c r="I1659" s="17"/>
      <c r="J1659" s="17"/>
      <c r="K1659" s="17"/>
    </row>
    <row r="1660" spans="1:11" x14ac:dyDescent="0.25">
      <c r="A1660" s="32"/>
      <c r="B1660" s="31"/>
      <c r="C1660" s="31"/>
      <c r="H1660" s="17"/>
      <c r="I1660" s="17"/>
      <c r="J1660" s="17"/>
      <c r="K1660" s="17"/>
    </row>
    <row r="1661" spans="1:11" x14ac:dyDescent="0.25">
      <c r="A1661" s="32"/>
      <c r="B1661" s="31"/>
      <c r="C1661" s="31"/>
      <c r="H1661" s="17"/>
      <c r="I1661" s="17"/>
      <c r="J1661" s="17"/>
      <c r="K1661" s="17"/>
    </row>
    <row r="1662" spans="1:11" x14ac:dyDescent="0.25">
      <c r="A1662" s="32"/>
      <c r="B1662" s="31"/>
      <c r="C1662" s="31"/>
      <c r="H1662" s="17"/>
      <c r="I1662" s="17"/>
      <c r="J1662" s="17"/>
      <c r="K1662" s="17"/>
    </row>
    <row r="1663" spans="1:11" x14ac:dyDescent="0.25">
      <c r="A1663" s="32"/>
      <c r="B1663" s="31"/>
      <c r="C1663" s="31"/>
      <c r="H1663" s="17"/>
      <c r="I1663" s="17"/>
      <c r="J1663" s="17"/>
      <c r="K1663" s="17"/>
    </row>
    <row r="1664" spans="1:11" x14ac:dyDescent="0.25">
      <c r="A1664" s="32"/>
      <c r="B1664" s="31"/>
      <c r="C1664" s="31"/>
      <c r="H1664" s="17"/>
      <c r="I1664" s="17"/>
      <c r="J1664" s="17"/>
      <c r="K1664" s="17"/>
    </row>
    <row r="1665" spans="1:11" x14ac:dyDescent="0.25">
      <c r="A1665" s="32"/>
      <c r="B1665" s="31"/>
      <c r="C1665" s="31"/>
      <c r="H1665" s="17"/>
      <c r="I1665" s="17"/>
      <c r="J1665" s="17"/>
      <c r="K1665" s="17"/>
    </row>
    <row r="1666" spans="1:11" x14ac:dyDescent="0.25">
      <c r="A1666" s="32"/>
      <c r="B1666" s="31"/>
      <c r="C1666" s="31"/>
      <c r="H1666" s="17"/>
      <c r="I1666" s="17"/>
      <c r="J1666" s="17"/>
      <c r="K1666" s="17"/>
    </row>
    <row r="1667" spans="1:11" x14ac:dyDescent="0.25">
      <c r="A1667" s="32"/>
      <c r="B1667" s="31"/>
      <c r="C1667" s="31"/>
      <c r="H1667" s="17"/>
      <c r="I1667" s="17"/>
      <c r="J1667" s="17"/>
      <c r="K1667" s="17"/>
    </row>
    <row r="1668" spans="1:11" x14ac:dyDescent="0.25">
      <c r="A1668" s="32"/>
      <c r="B1668" s="31"/>
      <c r="C1668" s="31"/>
      <c r="H1668" s="17"/>
      <c r="I1668" s="17"/>
      <c r="J1668" s="17"/>
      <c r="K1668" s="17"/>
    </row>
    <row r="1669" spans="1:11" x14ac:dyDescent="0.25">
      <c r="A1669" s="32"/>
      <c r="B1669" s="31"/>
      <c r="C1669" s="31"/>
      <c r="H1669" s="17"/>
      <c r="I1669" s="17"/>
      <c r="J1669" s="17"/>
      <c r="K1669" s="17"/>
    </row>
    <row r="1670" spans="1:11" x14ac:dyDescent="0.25">
      <c r="A1670" s="32"/>
      <c r="B1670" s="31"/>
      <c r="C1670" s="31"/>
      <c r="H1670" s="17"/>
      <c r="I1670" s="17"/>
      <c r="J1670" s="17"/>
      <c r="K1670" s="17"/>
    </row>
    <row r="1671" spans="1:11" x14ac:dyDescent="0.25">
      <c r="A1671" s="32"/>
      <c r="B1671" s="31"/>
      <c r="C1671" s="31"/>
      <c r="H1671" s="17"/>
      <c r="I1671" s="17"/>
      <c r="J1671" s="17"/>
      <c r="K1671" s="17"/>
    </row>
    <row r="1672" spans="1:11" x14ac:dyDescent="0.25">
      <c r="A1672" s="32"/>
      <c r="B1672" s="31"/>
      <c r="C1672" s="31"/>
      <c r="H1672" s="17"/>
      <c r="I1672" s="17"/>
      <c r="J1672" s="17"/>
      <c r="K1672" s="17"/>
    </row>
    <row r="1673" spans="1:11" x14ac:dyDescent="0.25">
      <c r="A1673" s="32"/>
      <c r="B1673" s="31"/>
      <c r="C1673" s="31"/>
      <c r="H1673" s="17"/>
      <c r="I1673" s="17"/>
      <c r="J1673" s="17"/>
      <c r="K1673" s="17"/>
    </row>
    <row r="1674" spans="1:11" x14ac:dyDescent="0.25">
      <c r="A1674" s="32"/>
      <c r="B1674" s="31"/>
      <c r="C1674" s="31"/>
      <c r="H1674" s="17"/>
      <c r="I1674" s="17"/>
      <c r="J1674" s="17"/>
      <c r="K1674" s="17"/>
    </row>
    <row r="1675" spans="1:11" x14ac:dyDescent="0.25">
      <c r="A1675" s="32"/>
      <c r="B1675" s="31"/>
      <c r="C1675" s="31"/>
      <c r="H1675" s="17"/>
      <c r="I1675" s="17"/>
      <c r="J1675" s="17"/>
      <c r="K1675" s="17"/>
    </row>
    <row r="1676" spans="1:11" x14ac:dyDescent="0.25">
      <c r="A1676" s="32"/>
      <c r="B1676" s="31"/>
      <c r="C1676" s="31"/>
      <c r="H1676" s="17"/>
      <c r="I1676" s="17"/>
      <c r="J1676" s="17"/>
      <c r="K1676" s="17"/>
    </row>
    <row r="1677" spans="1:11" x14ac:dyDescent="0.25">
      <c r="A1677" s="32"/>
      <c r="B1677" s="31"/>
      <c r="C1677" s="31"/>
      <c r="H1677" s="17"/>
      <c r="I1677" s="17"/>
      <c r="J1677" s="17"/>
      <c r="K1677" s="17"/>
    </row>
    <row r="1678" spans="1:11" x14ac:dyDescent="0.25">
      <c r="A1678" s="32"/>
      <c r="B1678" s="31"/>
      <c r="C1678" s="31"/>
      <c r="H1678" s="17"/>
      <c r="I1678" s="17"/>
      <c r="J1678" s="17"/>
      <c r="K1678" s="17"/>
    </row>
    <row r="1679" spans="1:11" x14ac:dyDescent="0.25">
      <c r="A1679" s="32"/>
      <c r="B1679" s="31"/>
      <c r="C1679" s="31"/>
      <c r="H1679" s="17"/>
      <c r="I1679" s="17"/>
      <c r="J1679" s="17"/>
      <c r="K1679" s="17"/>
    </row>
    <row r="1680" spans="1:11" x14ac:dyDescent="0.25">
      <c r="A1680" s="32"/>
      <c r="B1680" s="31"/>
      <c r="C1680" s="31"/>
      <c r="H1680" s="17"/>
      <c r="I1680" s="17"/>
      <c r="J1680" s="17"/>
      <c r="K1680" s="17"/>
    </row>
    <row r="1681" spans="1:11" x14ac:dyDescent="0.25">
      <c r="A1681" s="32"/>
      <c r="B1681" s="31"/>
      <c r="C1681" s="31"/>
      <c r="H1681" s="17"/>
      <c r="I1681" s="17"/>
      <c r="J1681" s="17"/>
      <c r="K1681" s="17"/>
    </row>
    <row r="1682" spans="1:11" x14ac:dyDescent="0.25">
      <c r="A1682" s="32"/>
      <c r="B1682" s="31"/>
      <c r="C1682" s="31"/>
      <c r="H1682" s="17"/>
      <c r="I1682" s="17"/>
      <c r="J1682" s="17"/>
      <c r="K1682" s="17"/>
    </row>
    <row r="1683" spans="1:11" x14ac:dyDescent="0.25">
      <c r="A1683" s="32"/>
      <c r="B1683" s="31"/>
      <c r="C1683" s="31"/>
      <c r="H1683" s="17"/>
      <c r="I1683" s="17"/>
      <c r="J1683" s="17"/>
      <c r="K1683" s="17"/>
    </row>
    <row r="1684" spans="1:11" x14ac:dyDescent="0.25">
      <c r="A1684" s="32"/>
      <c r="B1684" s="31"/>
      <c r="C1684" s="31"/>
      <c r="H1684" s="17"/>
      <c r="I1684" s="17"/>
      <c r="J1684" s="17"/>
      <c r="K1684" s="17"/>
    </row>
    <row r="1685" spans="1:11" x14ac:dyDescent="0.25">
      <c r="A1685" s="32"/>
      <c r="B1685" s="31"/>
      <c r="C1685" s="31"/>
      <c r="H1685" s="17"/>
      <c r="I1685" s="17"/>
      <c r="J1685" s="17"/>
      <c r="K1685" s="17"/>
    </row>
    <row r="1686" spans="1:11" x14ac:dyDescent="0.25">
      <c r="A1686" s="32"/>
      <c r="B1686" s="31"/>
      <c r="C1686" s="31"/>
      <c r="H1686" s="17"/>
      <c r="I1686" s="17"/>
      <c r="J1686" s="17"/>
      <c r="K1686" s="17"/>
    </row>
    <row r="1687" spans="1:11" x14ac:dyDescent="0.25">
      <c r="A1687" s="32"/>
      <c r="B1687" s="31"/>
      <c r="C1687" s="31"/>
      <c r="H1687" s="17"/>
      <c r="I1687" s="17"/>
      <c r="J1687" s="17"/>
      <c r="K1687" s="17"/>
    </row>
    <row r="1688" spans="1:11" x14ac:dyDescent="0.25">
      <c r="A1688" s="32"/>
      <c r="B1688" s="31"/>
      <c r="C1688" s="31"/>
      <c r="H1688" s="17"/>
      <c r="I1688" s="17"/>
      <c r="J1688" s="17"/>
      <c r="K1688" s="17"/>
    </row>
    <row r="1689" spans="1:11" x14ac:dyDescent="0.25">
      <c r="A1689" s="32"/>
      <c r="B1689" s="31"/>
      <c r="C1689" s="31"/>
      <c r="H1689" s="17"/>
      <c r="I1689" s="17"/>
      <c r="J1689" s="17"/>
      <c r="K1689" s="17"/>
    </row>
    <row r="1690" spans="1:11" x14ac:dyDescent="0.25">
      <c r="A1690" s="32"/>
      <c r="B1690" s="31"/>
      <c r="C1690" s="31"/>
      <c r="H1690" s="17"/>
      <c r="I1690" s="17"/>
      <c r="J1690" s="17"/>
      <c r="K1690" s="17"/>
    </row>
    <row r="1691" spans="1:11" x14ac:dyDescent="0.25">
      <c r="A1691" s="32"/>
      <c r="B1691" s="31"/>
      <c r="C1691" s="31"/>
      <c r="H1691" s="17"/>
      <c r="I1691" s="17"/>
      <c r="J1691" s="17"/>
      <c r="K1691" s="17"/>
    </row>
    <row r="1692" spans="1:11" x14ac:dyDescent="0.25">
      <c r="A1692" s="32"/>
      <c r="B1692" s="31"/>
      <c r="C1692" s="31"/>
      <c r="H1692" s="17"/>
      <c r="I1692" s="17"/>
      <c r="J1692" s="17"/>
      <c r="K1692" s="17"/>
    </row>
    <row r="1693" spans="1:11" x14ac:dyDescent="0.25">
      <c r="A1693" s="32"/>
      <c r="B1693" s="31"/>
      <c r="C1693" s="31"/>
      <c r="H1693" s="17"/>
      <c r="I1693" s="17"/>
      <c r="J1693" s="17"/>
      <c r="K1693" s="17"/>
    </row>
    <row r="1694" spans="1:11" x14ac:dyDescent="0.25">
      <c r="A1694" s="32"/>
      <c r="B1694" s="31"/>
      <c r="C1694" s="31"/>
      <c r="H1694" s="17"/>
      <c r="I1694" s="17"/>
      <c r="J1694" s="17"/>
      <c r="K1694" s="17"/>
    </row>
    <row r="1695" spans="1:11" x14ac:dyDescent="0.25">
      <c r="A1695" s="32"/>
      <c r="B1695" s="31"/>
      <c r="C1695" s="31"/>
      <c r="H1695" s="17"/>
      <c r="I1695" s="17"/>
      <c r="J1695" s="17"/>
      <c r="K1695" s="17"/>
    </row>
    <row r="1696" spans="1:11" x14ac:dyDescent="0.25">
      <c r="A1696" s="32"/>
      <c r="B1696" s="31"/>
      <c r="C1696" s="31"/>
      <c r="H1696" s="17"/>
      <c r="I1696" s="17"/>
      <c r="J1696" s="17"/>
      <c r="K1696" s="17"/>
    </row>
    <row r="1697" spans="1:11" x14ac:dyDescent="0.25">
      <c r="A1697" s="32"/>
      <c r="B1697" s="31"/>
      <c r="C1697" s="31"/>
      <c r="H1697" s="17"/>
      <c r="I1697" s="17"/>
      <c r="J1697" s="17"/>
      <c r="K1697" s="17"/>
    </row>
    <row r="1698" spans="1:11" x14ac:dyDescent="0.25">
      <c r="A1698" s="32"/>
      <c r="B1698" s="31"/>
      <c r="C1698" s="31"/>
      <c r="H1698" s="17"/>
      <c r="I1698" s="17"/>
      <c r="J1698" s="17"/>
      <c r="K1698" s="17"/>
    </row>
    <row r="1699" spans="1:11" x14ac:dyDescent="0.25">
      <c r="A1699" s="32"/>
      <c r="B1699" s="31"/>
      <c r="C1699" s="31"/>
      <c r="H1699" s="17"/>
      <c r="I1699" s="17"/>
      <c r="J1699" s="17"/>
      <c r="K1699" s="17"/>
    </row>
    <row r="1700" spans="1:11" x14ac:dyDescent="0.25">
      <c r="A1700" s="32"/>
      <c r="B1700" s="31"/>
      <c r="C1700" s="31"/>
      <c r="H1700" s="17"/>
      <c r="I1700" s="17"/>
      <c r="J1700" s="17"/>
      <c r="K1700" s="17"/>
    </row>
    <row r="1701" spans="1:11" x14ac:dyDescent="0.25">
      <c r="A1701" s="32"/>
      <c r="B1701" s="31"/>
      <c r="C1701" s="31"/>
      <c r="H1701" s="17"/>
      <c r="I1701" s="17"/>
      <c r="J1701" s="17"/>
      <c r="K1701" s="17"/>
    </row>
    <row r="1702" spans="1:11" x14ac:dyDescent="0.25">
      <c r="A1702" s="32"/>
      <c r="B1702" s="31"/>
      <c r="C1702" s="31"/>
      <c r="H1702" s="17"/>
      <c r="I1702" s="17"/>
      <c r="J1702" s="17"/>
      <c r="K1702" s="17"/>
    </row>
    <row r="1703" spans="1:11" x14ac:dyDescent="0.25">
      <c r="A1703" s="32"/>
      <c r="B1703" s="31"/>
      <c r="C1703" s="31"/>
      <c r="H1703" s="17"/>
      <c r="I1703" s="17"/>
      <c r="J1703" s="17"/>
      <c r="K1703" s="17"/>
    </row>
    <row r="1704" spans="1:11" x14ac:dyDescent="0.25">
      <c r="A1704" s="32"/>
      <c r="B1704" s="31"/>
      <c r="C1704" s="31"/>
      <c r="H1704" s="17"/>
      <c r="I1704" s="17"/>
      <c r="J1704" s="17"/>
      <c r="K1704" s="17"/>
    </row>
    <row r="1705" spans="1:11" x14ac:dyDescent="0.25">
      <c r="A1705" s="32"/>
      <c r="B1705" s="31"/>
      <c r="C1705" s="31"/>
      <c r="H1705" s="17"/>
      <c r="I1705" s="17"/>
      <c r="J1705" s="17"/>
      <c r="K1705" s="17"/>
    </row>
    <row r="1706" spans="1:11" x14ac:dyDescent="0.25">
      <c r="A1706" s="32"/>
      <c r="B1706" s="31"/>
      <c r="C1706" s="31"/>
      <c r="H1706" s="17"/>
      <c r="I1706" s="17"/>
      <c r="J1706" s="17"/>
      <c r="K1706" s="17"/>
    </row>
    <row r="1707" spans="1:11" x14ac:dyDescent="0.25">
      <c r="A1707" s="32"/>
      <c r="B1707" s="31"/>
      <c r="C1707" s="31"/>
      <c r="H1707" s="17"/>
      <c r="I1707" s="17"/>
      <c r="J1707" s="17"/>
      <c r="K1707" s="17"/>
    </row>
    <row r="1708" spans="1:11" x14ac:dyDescent="0.25">
      <c r="A1708" s="32"/>
      <c r="B1708" s="31"/>
      <c r="C1708" s="31"/>
      <c r="H1708" s="17"/>
      <c r="I1708" s="17"/>
      <c r="J1708" s="17"/>
      <c r="K1708" s="17"/>
    </row>
    <row r="1709" spans="1:11" x14ac:dyDescent="0.25">
      <c r="A1709" s="32"/>
      <c r="B1709" s="31"/>
      <c r="C1709" s="31"/>
      <c r="H1709" s="17"/>
      <c r="I1709" s="17"/>
      <c r="J1709" s="17"/>
      <c r="K1709" s="17"/>
    </row>
    <row r="1710" spans="1:11" x14ac:dyDescent="0.25">
      <c r="A1710" s="32"/>
      <c r="B1710" s="31"/>
      <c r="C1710" s="31"/>
      <c r="H1710" s="17"/>
      <c r="I1710" s="17"/>
      <c r="J1710" s="17"/>
      <c r="K1710" s="17"/>
    </row>
    <row r="1711" spans="1:11" x14ac:dyDescent="0.25">
      <c r="A1711" s="32"/>
      <c r="B1711" s="31"/>
      <c r="C1711" s="31"/>
      <c r="H1711" s="17"/>
      <c r="I1711" s="17"/>
      <c r="J1711" s="17"/>
      <c r="K1711" s="17"/>
    </row>
    <row r="1712" spans="1:11" x14ac:dyDescent="0.25">
      <c r="A1712" s="32"/>
      <c r="B1712" s="31"/>
      <c r="C1712" s="31"/>
      <c r="H1712" s="17"/>
      <c r="I1712" s="17"/>
      <c r="J1712" s="17"/>
      <c r="K1712" s="17"/>
    </row>
    <row r="1713" spans="1:11" x14ac:dyDescent="0.25">
      <c r="A1713" s="32"/>
      <c r="B1713" s="31"/>
      <c r="C1713" s="31"/>
      <c r="H1713" s="17"/>
      <c r="I1713" s="17"/>
      <c r="J1713" s="17"/>
      <c r="K1713" s="17"/>
    </row>
    <row r="1714" spans="1:11" x14ac:dyDescent="0.25">
      <c r="A1714" s="32"/>
      <c r="B1714" s="31"/>
      <c r="C1714" s="31"/>
      <c r="H1714" s="17"/>
      <c r="I1714" s="17"/>
      <c r="J1714" s="17"/>
      <c r="K1714" s="17"/>
    </row>
    <row r="1715" spans="1:11" x14ac:dyDescent="0.25">
      <c r="A1715" s="32"/>
      <c r="B1715" s="31"/>
      <c r="C1715" s="31"/>
      <c r="H1715" s="17"/>
      <c r="I1715" s="17"/>
      <c r="J1715" s="17"/>
      <c r="K1715" s="17"/>
    </row>
    <row r="1716" spans="1:11" x14ac:dyDescent="0.25">
      <c r="A1716" s="32"/>
      <c r="B1716" s="31"/>
      <c r="C1716" s="31"/>
      <c r="H1716" s="17"/>
      <c r="I1716" s="17"/>
      <c r="J1716" s="17"/>
      <c r="K1716" s="17"/>
    </row>
    <row r="1717" spans="1:11" x14ac:dyDescent="0.25">
      <c r="A1717" s="32"/>
      <c r="B1717" s="31"/>
      <c r="C1717" s="31"/>
      <c r="H1717" s="17"/>
      <c r="I1717" s="17"/>
      <c r="J1717" s="17"/>
      <c r="K1717" s="17"/>
    </row>
    <row r="1718" spans="1:11" x14ac:dyDescent="0.25">
      <c r="A1718" s="32"/>
      <c r="B1718" s="31"/>
      <c r="C1718" s="31"/>
      <c r="H1718" s="17"/>
      <c r="I1718" s="17"/>
      <c r="J1718" s="17"/>
      <c r="K1718" s="17"/>
    </row>
    <row r="1719" spans="1:11" x14ac:dyDescent="0.25">
      <c r="A1719" s="32"/>
      <c r="B1719" s="31"/>
      <c r="C1719" s="31"/>
      <c r="H1719" s="17"/>
      <c r="I1719" s="17"/>
      <c r="J1719" s="17"/>
      <c r="K1719" s="17"/>
    </row>
    <row r="1720" spans="1:11" x14ac:dyDescent="0.25">
      <c r="A1720" s="32"/>
      <c r="B1720" s="31"/>
      <c r="C1720" s="31"/>
      <c r="H1720" s="17"/>
      <c r="I1720" s="17"/>
      <c r="J1720" s="17"/>
      <c r="K1720" s="17"/>
    </row>
    <row r="1721" spans="1:11" x14ac:dyDescent="0.25">
      <c r="A1721" s="32"/>
      <c r="B1721" s="31"/>
      <c r="C1721" s="31"/>
      <c r="H1721" s="17"/>
      <c r="I1721" s="17"/>
      <c r="J1721" s="17"/>
      <c r="K1721" s="17"/>
    </row>
    <row r="1722" spans="1:11" x14ac:dyDescent="0.25">
      <c r="A1722" s="32"/>
      <c r="B1722" s="31"/>
      <c r="C1722" s="31"/>
      <c r="H1722" s="17"/>
      <c r="I1722" s="17"/>
      <c r="J1722" s="17"/>
      <c r="K1722" s="17"/>
    </row>
    <row r="1723" spans="1:11" x14ac:dyDescent="0.25">
      <c r="A1723" s="32"/>
      <c r="B1723" s="31"/>
      <c r="C1723" s="31"/>
      <c r="H1723" s="17"/>
      <c r="I1723" s="17"/>
      <c r="J1723" s="17"/>
      <c r="K1723" s="17"/>
    </row>
    <row r="1724" spans="1:11" x14ac:dyDescent="0.25">
      <c r="A1724" s="32"/>
      <c r="B1724" s="31"/>
      <c r="C1724" s="31"/>
      <c r="H1724" s="17"/>
      <c r="I1724" s="17"/>
      <c r="J1724" s="17"/>
      <c r="K1724" s="17"/>
    </row>
    <row r="1725" spans="1:11" x14ac:dyDescent="0.25">
      <c r="A1725" s="32"/>
      <c r="B1725" s="31"/>
      <c r="C1725" s="31"/>
      <c r="H1725" s="17"/>
      <c r="I1725" s="17"/>
      <c r="J1725" s="17"/>
      <c r="K1725" s="17"/>
    </row>
    <row r="1726" spans="1:11" x14ac:dyDescent="0.25">
      <c r="A1726" s="32"/>
      <c r="B1726" s="31"/>
      <c r="C1726" s="31"/>
      <c r="H1726" s="17"/>
      <c r="I1726" s="17"/>
      <c r="J1726" s="17"/>
      <c r="K1726" s="17"/>
    </row>
    <row r="1727" spans="1:11" x14ac:dyDescent="0.25">
      <c r="A1727" s="32"/>
      <c r="B1727" s="31"/>
      <c r="C1727" s="31"/>
      <c r="H1727" s="17"/>
      <c r="I1727" s="17"/>
      <c r="J1727" s="17"/>
      <c r="K1727" s="17"/>
    </row>
    <row r="1728" spans="1:11" x14ac:dyDescent="0.25">
      <c r="A1728" s="32"/>
      <c r="B1728" s="31"/>
      <c r="C1728" s="31"/>
      <c r="H1728" s="17"/>
      <c r="I1728" s="17"/>
      <c r="J1728" s="17"/>
      <c r="K1728" s="17"/>
    </row>
    <row r="1729" spans="1:11" x14ac:dyDescent="0.25">
      <c r="A1729" s="32"/>
      <c r="B1729" s="31"/>
      <c r="C1729" s="31"/>
      <c r="H1729" s="17"/>
      <c r="I1729" s="17"/>
      <c r="J1729" s="17"/>
      <c r="K1729" s="17"/>
    </row>
    <row r="1730" spans="1:11" x14ac:dyDescent="0.25">
      <c r="A1730" s="32"/>
      <c r="B1730" s="31"/>
      <c r="C1730" s="31"/>
      <c r="H1730" s="17"/>
      <c r="I1730" s="17"/>
      <c r="J1730" s="17"/>
      <c r="K1730" s="17"/>
    </row>
    <row r="1731" spans="1:11" x14ac:dyDescent="0.25">
      <c r="A1731" s="32"/>
      <c r="B1731" s="31"/>
      <c r="C1731" s="31"/>
      <c r="H1731" s="17"/>
      <c r="I1731" s="17"/>
      <c r="J1731" s="17"/>
      <c r="K1731" s="17"/>
    </row>
    <row r="1732" spans="1:11" x14ac:dyDescent="0.25">
      <c r="A1732" s="32"/>
      <c r="B1732" s="31"/>
      <c r="C1732" s="31"/>
      <c r="H1732" s="17"/>
      <c r="I1732" s="17"/>
      <c r="J1732" s="17"/>
      <c r="K1732" s="17"/>
    </row>
    <row r="1733" spans="1:11" x14ac:dyDescent="0.25">
      <c r="A1733" s="32"/>
      <c r="B1733" s="31"/>
      <c r="C1733" s="31"/>
      <c r="H1733" s="17"/>
      <c r="I1733" s="17"/>
      <c r="J1733" s="17"/>
      <c r="K1733" s="17"/>
    </row>
    <row r="1734" spans="1:11" x14ac:dyDescent="0.25">
      <c r="A1734" s="32"/>
      <c r="B1734" s="31"/>
      <c r="C1734" s="31"/>
      <c r="H1734" s="17"/>
      <c r="I1734" s="17"/>
      <c r="J1734" s="17"/>
      <c r="K1734" s="17"/>
    </row>
    <row r="1735" spans="1:11" x14ac:dyDescent="0.25">
      <c r="A1735" s="32"/>
      <c r="B1735" s="31"/>
      <c r="C1735" s="31"/>
      <c r="H1735" s="17"/>
      <c r="I1735" s="17"/>
      <c r="J1735" s="17"/>
      <c r="K1735" s="17"/>
    </row>
    <row r="1736" spans="1:11" x14ac:dyDescent="0.25">
      <c r="A1736" s="32"/>
      <c r="B1736" s="31"/>
      <c r="C1736" s="31"/>
      <c r="H1736" s="17"/>
      <c r="I1736" s="17"/>
      <c r="J1736" s="17"/>
      <c r="K1736" s="17"/>
    </row>
    <row r="1737" spans="1:11" x14ac:dyDescent="0.25">
      <c r="A1737" s="32"/>
      <c r="B1737" s="31"/>
      <c r="C1737" s="31"/>
      <c r="H1737" s="17"/>
      <c r="I1737" s="17"/>
      <c r="J1737" s="17"/>
      <c r="K1737" s="17"/>
    </row>
    <row r="1738" spans="1:11" x14ac:dyDescent="0.25">
      <c r="A1738" s="32"/>
      <c r="B1738" s="31"/>
      <c r="C1738" s="31"/>
      <c r="H1738" s="17"/>
      <c r="I1738" s="17"/>
      <c r="J1738" s="17"/>
      <c r="K1738" s="17"/>
    </row>
    <row r="1739" spans="1:11" x14ac:dyDescent="0.25">
      <c r="A1739" s="32"/>
      <c r="B1739" s="31"/>
      <c r="C1739" s="31"/>
      <c r="H1739" s="17"/>
      <c r="I1739" s="17"/>
      <c r="J1739" s="17"/>
      <c r="K1739" s="17"/>
    </row>
    <row r="1740" spans="1:11" x14ac:dyDescent="0.25">
      <c r="A1740" s="32"/>
      <c r="B1740" s="31"/>
      <c r="C1740" s="31"/>
      <c r="H1740" s="17"/>
      <c r="I1740" s="17"/>
      <c r="J1740" s="17"/>
      <c r="K1740" s="17"/>
    </row>
    <row r="1741" spans="1:11" x14ac:dyDescent="0.25">
      <c r="A1741" s="32"/>
      <c r="B1741" s="31"/>
      <c r="C1741" s="31"/>
      <c r="H1741" s="17"/>
      <c r="I1741" s="17"/>
      <c r="J1741" s="17"/>
      <c r="K1741" s="17"/>
    </row>
    <row r="1742" spans="1:11" x14ac:dyDescent="0.25">
      <c r="A1742" s="32"/>
      <c r="B1742" s="31"/>
      <c r="C1742" s="31"/>
      <c r="H1742" s="17"/>
      <c r="I1742" s="17"/>
      <c r="J1742" s="17"/>
      <c r="K1742" s="17"/>
    </row>
    <row r="1743" spans="1:11" x14ac:dyDescent="0.25">
      <c r="A1743" s="32"/>
      <c r="B1743" s="31"/>
      <c r="C1743" s="31"/>
      <c r="H1743" s="17"/>
      <c r="I1743" s="17"/>
      <c r="J1743" s="17"/>
      <c r="K1743" s="17"/>
    </row>
    <row r="1744" spans="1:11" x14ac:dyDescent="0.25">
      <c r="A1744" s="32"/>
      <c r="B1744" s="31"/>
      <c r="C1744" s="31"/>
      <c r="H1744" s="17"/>
      <c r="I1744" s="17"/>
      <c r="J1744" s="17"/>
      <c r="K1744" s="17"/>
    </row>
    <row r="1745" spans="1:11" x14ac:dyDescent="0.25">
      <c r="A1745" s="32"/>
      <c r="B1745" s="31"/>
      <c r="C1745" s="31"/>
      <c r="H1745" s="17"/>
      <c r="I1745" s="17"/>
      <c r="J1745" s="17"/>
      <c r="K1745" s="17"/>
    </row>
    <row r="1746" spans="1:11" x14ac:dyDescent="0.25">
      <c r="A1746" s="32"/>
      <c r="B1746" s="31"/>
      <c r="C1746" s="31"/>
      <c r="H1746" s="17"/>
      <c r="I1746" s="17"/>
      <c r="J1746" s="17"/>
      <c r="K1746" s="17"/>
    </row>
    <row r="1747" spans="1:11" x14ac:dyDescent="0.25">
      <c r="A1747" s="32"/>
      <c r="B1747" s="31"/>
      <c r="C1747" s="31"/>
      <c r="H1747" s="17"/>
      <c r="I1747" s="17"/>
      <c r="J1747" s="17"/>
      <c r="K1747" s="17"/>
    </row>
    <row r="1748" spans="1:11" x14ac:dyDescent="0.25">
      <c r="A1748" s="32"/>
      <c r="B1748" s="31"/>
      <c r="C1748" s="31"/>
      <c r="H1748" s="17"/>
      <c r="I1748" s="17"/>
      <c r="J1748" s="17"/>
      <c r="K1748" s="17"/>
    </row>
    <row r="1749" spans="1:11" x14ac:dyDescent="0.25">
      <c r="A1749" s="32"/>
      <c r="B1749" s="31"/>
      <c r="C1749" s="31"/>
      <c r="H1749" s="17"/>
      <c r="I1749" s="17"/>
      <c r="J1749" s="17"/>
      <c r="K1749" s="17"/>
    </row>
    <row r="1750" spans="1:11" x14ac:dyDescent="0.25">
      <c r="A1750" s="32"/>
      <c r="B1750" s="31"/>
      <c r="C1750" s="31"/>
      <c r="H1750" s="17"/>
      <c r="I1750" s="17"/>
      <c r="J1750" s="17"/>
      <c r="K1750" s="17"/>
    </row>
    <row r="1751" spans="1:11" x14ac:dyDescent="0.25">
      <c r="A1751" s="32"/>
      <c r="B1751" s="31"/>
      <c r="C1751" s="31"/>
      <c r="H1751" s="17"/>
      <c r="I1751" s="17"/>
      <c r="J1751" s="17"/>
      <c r="K1751" s="17"/>
    </row>
    <row r="1752" spans="1:11" x14ac:dyDescent="0.25">
      <c r="A1752" s="32"/>
      <c r="B1752" s="31"/>
      <c r="C1752" s="31"/>
      <c r="H1752" s="17"/>
      <c r="I1752" s="17"/>
      <c r="J1752" s="17"/>
      <c r="K1752" s="17"/>
    </row>
    <row r="1753" spans="1:11" x14ac:dyDescent="0.25">
      <c r="A1753" s="32"/>
      <c r="B1753" s="31"/>
      <c r="C1753" s="31"/>
      <c r="H1753" s="17"/>
      <c r="I1753" s="17"/>
      <c r="J1753" s="17"/>
      <c r="K1753" s="17"/>
    </row>
    <row r="1754" spans="1:11" x14ac:dyDescent="0.25">
      <c r="A1754" s="32"/>
      <c r="B1754" s="31"/>
      <c r="C1754" s="31"/>
      <c r="H1754" s="17"/>
      <c r="I1754" s="17"/>
      <c r="J1754" s="17"/>
      <c r="K1754" s="17"/>
    </row>
    <row r="1755" spans="1:11" x14ac:dyDescent="0.25">
      <c r="A1755" s="32"/>
      <c r="B1755" s="31"/>
      <c r="C1755" s="31"/>
      <c r="H1755" s="17"/>
      <c r="I1755" s="17"/>
      <c r="J1755" s="17"/>
      <c r="K1755" s="17"/>
    </row>
    <row r="1756" spans="1:11" x14ac:dyDescent="0.25">
      <c r="A1756" s="32"/>
      <c r="B1756" s="31"/>
      <c r="C1756" s="31"/>
      <c r="H1756" s="17"/>
      <c r="I1756" s="17"/>
      <c r="J1756" s="17"/>
      <c r="K1756" s="17"/>
    </row>
    <row r="1757" spans="1:11" x14ac:dyDescent="0.25">
      <c r="A1757" s="32"/>
      <c r="B1757" s="31"/>
      <c r="C1757" s="31"/>
      <c r="H1757" s="17"/>
      <c r="I1757" s="17"/>
      <c r="J1757" s="17"/>
      <c r="K1757" s="17"/>
    </row>
    <row r="1758" spans="1:11" x14ac:dyDescent="0.25">
      <c r="A1758" s="32"/>
      <c r="B1758" s="31"/>
      <c r="C1758" s="31"/>
      <c r="H1758" s="17"/>
      <c r="I1758" s="17"/>
      <c r="J1758" s="17"/>
      <c r="K1758" s="17"/>
    </row>
    <row r="1759" spans="1:11" x14ac:dyDescent="0.25">
      <c r="A1759" s="32"/>
      <c r="B1759" s="31"/>
      <c r="C1759" s="31"/>
      <c r="H1759" s="17"/>
      <c r="I1759" s="17"/>
      <c r="J1759" s="17"/>
      <c r="K1759" s="17"/>
    </row>
    <row r="1760" spans="1:11" x14ac:dyDescent="0.25">
      <c r="A1760" s="32"/>
      <c r="B1760" s="31"/>
      <c r="C1760" s="31"/>
      <c r="H1760" s="17"/>
      <c r="I1760" s="17"/>
      <c r="J1760" s="17"/>
      <c r="K1760" s="17"/>
    </row>
    <row r="1761" spans="1:11" x14ac:dyDescent="0.25">
      <c r="A1761" s="32"/>
      <c r="B1761" s="31"/>
      <c r="C1761" s="31"/>
      <c r="H1761" s="17"/>
      <c r="I1761" s="17"/>
      <c r="J1761" s="17"/>
      <c r="K1761" s="17"/>
    </row>
    <row r="1762" spans="1:11" x14ac:dyDescent="0.25">
      <c r="A1762" s="32"/>
      <c r="B1762" s="31"/>
      <c r="C1762" s="31"/>
      <c r="H1762" s="17"/>
      <c r="I1762" s="17"/>
      <c r="J1762" s="17"/>
      <c r="K1762" s="17"/>
    </row>
    <row r="1763" spans="1:11" x14ac:dyDescent="0.25">
      <c r="A1763" s="32"/>
      <c r="B1763" s="31"/>
      <c r="C1763" s="31"/>
      <c r="H1763" s="17"/>
      <c r="I1763" s="17"/>
      <c r="J1763" s="17"/>
      <c r="K1763" s="17"/>
    </row>
    <row r="1764" spans="1:11" x14ac:dyDescent="0.25">
      <c r="A1764" s="32"/>
      <c r="B1764" s="31"/>
      <c r="C1764" s="31"/>
      <c r="H1764" s="17"/>
      <c r="I1764" s="17"/>
      <c r="J1764" s="17"/>
      <c r="K1764" s="17"/>
    </row>
    <row r="1765" spans="1:11" x14ac:dyDescent="0.25">
      <c r="A1765" s="32"/>
      <c r="B1765" s="31"/>
      <c r="C1765" s="31"/>
      <c r="H1765" s="17"/>
      <c r="I1765" s="17"/>
      <c r="J1765" s="17"/>
      <c r="K1765" s="17"/>
    </row>
    <row r="1766" spans="1:11" x14ac:dyDescent="0.25">
      <c r="A1766" s="32"/>
      <c r="B1766" s="31"/>
      <c r="C1766" s="31"/>
      <c r="H1766" s="17"/>
      <c r="I1766" s="17"/>
      <c r="J1766" s="17"/>
      <c r="K1766" s="17"/>
    </row>
    <row r="1767" spans="1:11" x14ac:dyDescent="0.25">
      <c r="A1767" s="32"/>
      <c r="B1767" s="31"/>
      <c r="C1767" s="31"/>
      <c r="H1767" s="17"/>
      <c r="I1767" s="17"/>
      <c r="J1767" s="17"/>
      <c r="K1767" s="17"/>
    </row>
    <row r="1768" spans="1:11" x14ac:dyDescent="0.25">
      <c r="A1768" s="32"/>
      <c r="B1768" s="31"/>
      <c r="C1768" s="31"/>
      <c r="H1768" s="17"/>
      <c r="I1768" s="17"/>
      <c r="J1768" s="17"/>
      <c r="K1768" s="17"/>
    </row>
    <row r="1769" spans="1:11" x14ac:dyDescent="0.25">
      <c r="A1769" s="32"/>
      <c r="B1769" s="31"/>
      <c r="C1769" s="31"/>
      <c r="H1769" s="17"/>
      <c r="I1769" s="17"/>
      <c r="J1769" s="17"/>
      <c r="K1769" s="17"/>
    </row>
    <row r="1770" spans="1:11" x14ac:dyDescent="0.25">
      <c r="A1770" s="32"/>
      <c r="B1770" s="31"/>
      <c r="C1770" s="31"/>
      <c r="H1770" s="17"/>
      <c r="I1770" s="17"/>
      <c r="J1770" s="17"/>
      <c r="K1770" s="17"/>
    </row>
    <row r="1771" spans="1:11" x14ac:dyDescent="0.25">
      <c r="A1771" s="32"/>
      <c r="B1771" s="31"/>
      <c r="C1771" s="31"/>
      <c r="H1771" s="17"/>
      <c r="I1771" s="17"/>
      <c r="J1771" s="17"/>
      <c r="K1771" s="17"/>
    </row>
    <row r="1772" spans="1:11" x14ac:dyDescent="0.25">
      <c r="A1772" s="32"/>
      <c r="B1772" s="31"/>
      <c r="C1772" s="31"/>
      <c r="H1772" s="17"/>
      <c r="I1772" s="17"/>
      <c r="J1772" s="17"/>
      <c r="K1772" s="17"/>
    </row>
    <row r="1773" spans="1:11" x14ac:dyDescent="0.25">
      <c r="A1773" s="32"/>
      <c r="B1773" s="31"/>
      <c r="C1773" s="31"/>
      <c r="H1773" s="17"/>
      <c r="I1773" s="17"/>
      <c r="J1773" s="17"/>
      <c r="K1773" s="17"/>
    </row>
    <row r="1774" spans="1:11" x14ac:dyDescent="0.25">
      <c r="A1774" s="32"/>
      <c r="B1774" s="31"/>
      <c r="C1774" s="31"/>
      <c r="H1774" s="17"/>
      <c r="I1774" s="17"/>
      <c r="J1774" s="17"/>
      <c r="K1774" s="17"/>
    </row>
    <row r="1775" spans="1:11" x14ac:dyDescent="0.25">
      <c r="A1775" s="32"/>
      <c r="B1775" s="31"/>
      <c r="C1775" s="31"/>
      <c r="H1775" s="17"/>
      <c r="I1775" s="17"/>
      <c r="J1775" s="17"/>
      <c r="K1775" s="17"/>
    </row>
    <row r="1776" spans="1:11" x14ac:dyDescent="0.25">
      <c r="A1776" s="32"/>
      <c r="B1776" s="31"/>
      <c r="C1776" s="31"/>
      <c r="H1776" s="17"/>
      <c r="I1776" s="17"/>
      <c r="J1776" s="17"/>
      <c r="K1776" s="17"/>
    </row>
    <row r="1777" spans="1:11" x14ac:dyDescent="0.25">
      <c r="A1777" s="32"/>
      <c r="B1777" s="31"/>
      <c r="C1777" s="31"/>
      <c r="H1777" s="17"/>
      <c r="I1777" s="17"/>
      <c r="J1777" s="17"/>
      <c r="K1777" s="17"/>
    </row>
    <row r="1778" spans="1:11" x14ac:dyDescent="0.25">
      <c r="A1778" s="32"/>
      <c r="B1778" s="31"/>
      <c r="C1778" s="31"/>
      <c r="H1778" s="17"/>
      <c r="I1778" s="17"/>
      <c r="J1778" s="17"/>
      <c r="K1778" s="17"/>
    </row>
    <row r="1779" spans="1:11" x14ac:dyDescent="0.25">
      <c r="A1779" s="32"/>
      <c r="B1779" s="31"/>
      <c r="C1779" s="31"/>
      <c r="H1779" s="17"/>
      <c r="I1779" s="17"/>
      <c r="J1779" s="17"/>
      <c r="K1779" s="17"/>
    </row>
    <row r="1780" spans="1:11" x14ac:dyDescent="0.25">
      <c r="A1780" s="32"/>
      <c r="B1780" s="31"/>
      <c r="C1780" s="31"/>
      <c r="H1780" s="17"/>
      <c r="I1780" s="17"/>
      <c r="J1780" s="17"/>
      <c r="K1780" s="17"/>
    </row>
    <row r="1781" spans="1:11" x14ac:dyDescent="0.25">
      <c r="A1781" s="32"/>
      <c r="B1781" s="31"/>
      <c r="C1781" s="31"/>
      <c r="H1781" s="17"/>
      <c r="I1781" s="17"/>
      <c r="J1781" s="17"/>
      <c r="K1781" s="17"/>
    </row>
    <row r="1782" spans="1:11" x14ac:dyDescent="0.25">
      <c r="A1782" s="32"/>
      <c r="B1782" s="31"/>
      <c r="C1782" s="31"/>
      <c r="H1782" s="17"/>
      <c r="I1782" s="17"/>
      <c r="J1782" s="17"/>
      <c r="K1782" s="17"/>
    </row>
    <row r="1783" spans="1:11" x14ac:dyDescent="0.25">
      <c r="A1783" s="32"/>
      <c r="B1783" s="31"/>
      <c r="C1783" s="31"/>
      <c r="H1783" s="17"/>
      <c r="I1783" s="17"/>
      <c r="J1783" s="17"/>
      <c r="K1783" s="17"/>
    </row>
    <row r="1784" spans="1:11" x14ac:dyDescent="0.25">
      <c r="A1784" s="32"/>
      <c r="B1784" s="31"/>
      <c r="C1784" s="31"/>
      <c r="H1784" s="17"/>
      <c r="I1784" s="17"/>
      <c r="J1784" s="17"/>
      <c r="K1784" s="17"/>
    </row>
    <row r="1785" spans="1:11" x14ac:dyDescent="0.25">
      <c r="A1785" s="32"/>
      <c r="B1785" s="31"/>
      <c r="C1785" s="31"/>
      <c r="H1785" s="17"/>
      <c r="I1785" s="17"/>
      <c r="J1785" s="17"/>
      <c r="K1785" s="17"/>
    </row>
    <row r="1786" spans="1:11" x14ac:dyDescent="0.25">
      <c r="A1786" s="32"/>
      <c r="B1786" s="31"/>
      <c r="C1786" s="31"/>
      <c r="H1786" s="17"/>
      <c r="I1786" s="17"/>
      <c r="J1786" s="17"/>
      <c r="K1786" s="17"/>
    </row>
    <row r="1787" spans="1:11" x14ac:dyDescent="0.25">
      <c r="A1787" s="32"/>
      <c r="B1787" s="31"/>
      <c r="C1787" s="31"/>
      <c r="H1787" s="17"/>
      <c r="I1787" s="17"/>
      <c r="J1787" s="17"/>
      <c r="K1787" s="17"/>
    </row>
    <row r="1788" spans="1:11" x14ac:dyDescent="0.25">
      <c r="A1788" s="32"/>
      <c r="B1788" s="31"/>
      <c r="C1788" s="31"/>
      <c r="H1788" s="17"/>
      <c r="I1788" s="17"/>
      <c r="J1788" s="17"/>
      <c r="K1788" s="17"/>
    </row>
    <row r="1789" spans="1:11" x14ac:dyDescent="0.25">
      <c r="A1789" s="32"/>
      <c r="B1789" s="31"/>
      <c r="C1789" s="31"/>
      <c r="H1789" s="17"/>
      <c r="I1789" s="17"/>
      <c r="J1789" s="17"/>
      <c r="K1789" s="17"/>
    </row>
    <row r="1790" spans="1:11" x14ac:dyDescent="0.25">
      <c r="A1790" s="32"/>
      <c r="B1790" s="31"/>
      <c r="C1790" s="31"/>
      <c r="H1790" s="17"/>
      <c r="I1790" s="17"/>
      <c r="J1790" s="17"/>
      <c r="K1790" s="17"/>
    </row>
    <row r="1791" spans="1:11" x14ac:dyDescent="0.25">
      <c r="A1791" s="32"/>
      <c r="B1791" s="31"/>
      <c r="C1791" s="31"/>
      <c r="H1791" s="17"/>
      <c r="I1791" s="17"/>
      <c r="J1791" s="17"/>
      <c r="K1791" s="17"/>
    </row>
    <row r="1792" spans="1:11" x14ac:dyDescent="0.25">
      <c r="A1792" s="32"/>
      <c r="B1792" s="31"/>
      <c r="C1792" s="31"/>
      <c r="H1792" s="17"/>
      <c r="I1792" s="17"/>
      <c r="J1792" s="17"/>
      <c r="K1792" s="17"/>
    </row>
    <row r="1793" spans="1:11" x14ac:dyDescent="0.25">
      <c r="A1793" s="32"/>
      <c r="B1793" s="31"/>
      <c r="C1793" s="31"/>
      <c r="H1793" s="17"/>
      <c r="I1793" s="17"/>
      <c r="J1793" s="17"/>
      <c r="K1793" s="17"/>
    </row>
    <row r="1794" spans="1:11" x14ac:dyDescent="0.25">
      <c r="A1794" s="32"/>
      <c r="B1794" s="31"/>
      <c r="C1794" s="31"/>
      <c r="H1794" s="17"/>
      <c r="I1794" s="17"/>
      <c r="J1794" s="17"/>
      <c r="K1794" s="17"/>
    </row>
    <row r="1795" spans="1:11" x14ac:dyDescent="0.25">
      <c r="A1795" s="32"/>
      <c r="B1795" s="31"/>
      <c r="C1795" s="31"/>
      <c r="H1795" s="17"/>
      <c r="I1795" s="17"/>
      <c r="J1795" s="17"/>
      <c r="K1795" s="17"/>
    </row>
    <row r="1796" spans="1:11" x14ac:dyDescent="0.25">
      <c r="A1796" s="32"/>
      <c r="B1796" s="31"/>
      <c r="C1796" s="31"/>
      <c r="H1796" s="17"/>
      <c r="I1796" s="17"/>
      <c r="J1796" s="17"/>
      <c r="K1796" s="17"/>
    </row>
    <row r="1797" spans="1:11" x14ac:dyDescent="0.25">
      <c r="A1797" s="32"/>
      <c r="B1797" s="31"/>
      <c r="C1797" s="31"/>
      <c r="H1797" s="17"/>
      <c r="I1797" s="17"/>
      <c r="J1797" s="17"/>
      <c r="K1797" s="17"/>
    </row>
    <row r="1798" spans="1:11" x14ac:dyDescent="0.25">
      <c r="A1798" s="32"/>
      <c r="B1798" s="31"/>
      <c r="C1798" s="31"/>
      <c r="H1798" s="17"/>
      <c r="I1798" s="17"/>
      <c r="J1798" s="17"/>
      <c r="K1798" s="17"/>
    </row>
    <row r="1799" spans="1:11" x14ac:dyDescent="0.25">
      <c r="A1799" s="32"/>
      <c r="B1799" s="31"/>
      <c r="C1799" s="31"/>
      <c r="H1799" s="17"/>
      <c r="I1799" s="17"/>
      <c r="J1799" s="17"/>
      <c r="K1799" s="17"/>
    </row>
    <row r="1800" spans="1:11" x14ac:dyDescent="0.25">
      <c r="A1800" s="32"/>
      <c r="B1800" s="31"/>
      <c r="C1800" s="31"/>
      <c r="H1800" s="17"/>
      <c r="I1800" s="17"/>
      <c r="J1800" s="17"/>
      <c r="K1800" s="17"/>
    </row>
    <row r="1801" spans="1:11" x14ac:dyDescent="0.25">
      <c r="A1801" s="32"/>
      <c r="B1801" s="31"/>
      <c r="C1801" s="31"/>
      <c r="H1801" s="17"/>
      <c r="I1801" s="17"/>
      <c r="J1801" s="17"/>
      <c r="K1801" s="17"/>
    </row>
    <row r="1802" spans="1:11" x14ac:dyDescent="0.25">
      <c r="A1802" s="32"/>
      <c r="B1802" s="31"/>
      <c r="C1802" s="31"/>
      <c r="H1802" s="17"/>
      <c r="I1802" s="17"/>
      <c r="J1802" s="17"/>
      <c r="K1802" s="17"/>
    </row>
    <row r="1803" spans="1:11" x14ac:dyDescent="0.25">
      <c r="A1803" s="32"/>
      <c r="B1803" s="31"/>
      <c r="C1803" s="31"/>
      <c r="H1803" s="17"/>
      <c r="I1803" s="17"/>
      <c r="J1803" s="17"/>
      <c r="K1803" s="17"/>
    </row>
    <row r="1804" spans="1:11" x14ac:dyDescent="0.25">
      <c r="A1804" s="32"/>
      <c r="B1804" s="31"/>
      <c r="C1804" s="31"/>
      <c r="H1804" s="17"/>
      <c r="I1804" s="17"/>
      <c r="J1804" s="17"/>
      <c r="K1804" s="17"/>
    </row>
    <row r="1805" spans="1:11" x14ac:dyDescent="0.25">
      <c r="A1805" s="32"/>
      <c r="B1805" s="31"/>
      <c r="C1805" s="31"/>
      <c r="H1805" s="17"/>
      <c r="I1805" s="17"/>
      <c r="J1805" s="17"/>
      <c r="K1805" s="17"/>
    </row>
    <row r="1806" spans="1:11" x14ac:dyDescent="0.25">
      <c r="A1806" s="32"/>
      <c r="B1806" s="31"/>
      <c r="C1806" s="31"/>
      <c r="H1806" s="17"/>
      <c r="I1806" s="17"/>
      <c r="J1806" s="17"/>
      <c r="K1806" s="17"/>
    </row>
    <row r="1807" spans="1:11" x14ac:dyDescent="0.25">
      <c r="A1807" s="32"/>
      <c r="B1807" s="31"/>
      <c r="C1807" s="31"/>
      <c r="H1807" s="17"/>
      <c r="I1807" s="17"/>
      <c r="J1807" s="17"/>
      <c r="K1807" s="17"/>
    </row>
    <row r="1808" spans="1:11" x14ac:dyDescent="0.25">
      <c r="A1808" s="32"/>
      <c r="B1808" s="31"/>
      <c r="C1808" s="31"/>
      <c r="H1808" s="17"/>
      <c r="I1808" s="17"/>
      <c r="J1808" s="17"/>
      <c r="K1808" s="17"/>
    </row>
    <row r="1809" spans="1:11" x14ac:dyDescent="0.25">
      <c r="A1809" s="32"/>
      <c r="B1809" s="31"/>
      <c r="C1809" s="31"/>
      <c r="H1809" s="17"/>
      <c r="I1809" s="17"/>
      <c r="J1809" s="17"/>
      <c r="K1809" s="17"/>
    </row>
    <row r="1810" spans="1:11" x14ac:dyDescent="0.25">
      <c r="A1810" s="32"/>
      <c r="B1810" s="31"/>
      <c r="C1810" s="31"/>
      <c r="H1810" s="17"/>
      <c r="I1810" s="17"/>
      <c r="J1810" s="17"/>
      <c r="K1810" s="17"/>
    </row>
    <row r="1811" spans="1:11" x14ac:dyDescent="0.25">
      <c r="A1811" s="32"/>
      <c r="B1811" s="31"/>
      <c r="C1811" s="31"/>
      <c r="H1811" s="17"/>
      <c r="I1811" s="17"/>
      <c r="J1811" s="17"/>
      <c r="K1811" s="17"/>
    </row>
    <row r="1812" spans="1:11" x14ac:dyDescent="0.25">
      <c r="A1812" s="32"/>
      <c r="B1812" s="31"/>
      <c r="C1812" s="31"/>
      <c r="H1812" s="17"/>
      <c r="I1812" s="17"/>
      <c r="J1812" s="17"/>
      <c r="K1812" s="17"/>
    </row>
    <row r="1813" spans="1:11" x14ac:dyDescent="0.25">
      <c r="A1813" s="32"/>
      <c r="B1813" s="31"/>
      <c r="C1813" s="31"/>
      <c r="H1813" s="17"/>
      <c r="I1813" s="17"/>
      <c r="J1813" s="17"/>
      <c r="K1813" s="17"/>
    </row>
    <row r="1814" spans="1:11" x14ac:dyDescent="0.25">
      <c r="A1814" s="32"/>
      <c r="B1814" s="31"/>
      <c r="C1814" s="31"/>
      <c r="H1814" s="17"/>
      <c r="I1814" s="17"/>
      <c r="J1814" s="17"/>
      <c r="K1814" s="17"/>
    </row>
    <row r="1815" spans="1:11" x14ac:dyDescent="0.25">
      <c r="A1815" s="32"/>
      <c r="B1815" s="31"/>
      <c r="C1815" s="31"/>
      <c r="H1815" s="17"/>
      <c r="I1815" s="17"/>
      <c r="J1815" s="17"/>
      <c r="K1815" s="17"/>
    </row>
    <row r="1816" spans="1:11" x14ac:dyDescent="0.25">
      <c r="A1816" s="32"/>
      <c r="B1816" s="31"/>
      <c r="C1816" s="31"/>
      <c r="H1816" s="17"/>
      <c r="I1816" s="17"/>
      <c r="J1816" s="17"/>
      <c r="K1816" s="17"/>
    </row>
    <row r="1817" spans="1:11" x14ac:dyDescent="0.25">
      <c r="A1817" s="32"/>
      <c r="B1817" s="31"/>
      <c r="C1817" s="31"/>
      <c r="H1817" s="17"/>
      <c r="I1817" s="17"/>
      <c r="J1817" s="17"/>
      <c r="K1817" s="17"/>
    </row>
    <row r="1818" spans="1:11" x14ac:dyDescent="0.25">
      <c r="A1818" s="32"/>
      <c r="B1818" s="31"/>
      <c r="C1818" s="31"/>
      <c r="H1818" s="17"/>
      <c r="I1818" s="17"/>
      <c r="J1818" s="17"/>
      <c r="K1818" s="17"/>
    </row>
    <row r="1819" spans="1:11" x14ac:dyDescent="0.25">
      <c r="A1819" s="32"/>
      <c r="B1819" s="31"/>
      <c r="C1819" s="31"/>
      <c r="H1819" s="17"/>
      <c r="I1819" s="17"/>
      <c r="J1819" s="17"/>
      <c r="K1819" s="17"/>
    </row>
    <row r="1820" spans="1:11" x14ac:dyDescent="0.25">
      <c r="A1820" s="32"/>
      <c r="B1820" s="31"/>
      <c r="C1820" s="31"/>
      <c r="H1820" s="17"/>
      <c r="I1820" s="17"/>
      <c r="J1820" s="17"/>
      <c r="K1820" s="17"/>
    </row>
    <row r="1821" spans="1:11" x14ac:dyDescent="0.25">
      <c r="A1821" s="32"/>
      <c r="B1821" s="31"/>
      <c r="C1821" s="31"/>
      <c r="H1821" s="17"/>
      <c r="I1821" s="17"/>
      <c r="J1821" s="17"/>
      <c r="K1821" s="17"/>
    </row>
    <row r="1822" spans="1:11" x14ac:dyDescent="0.25">
      <c r="A1822" s="32"/>
      <c r="B1822" s="31"/>
      <c r="C1822" s="31"/>
      <c r="H1822" s="17"/>
      <c r="I1822" s="17"/>
      <c r="J1822" s="17"/>
      <c r="K1822" s="17"/>
    </row>
    <row r="1823" spans="1:11" x14ac:dyDescent="0.25">
      <c r="A1823" s="32"/>
      <c r="B1823" s="31"/>
      <c r="C1823" s="31"/>
      <c r="H1823" s="17"/>
      <c r="I1823" s="17"/>
      <c r="J1823" s="17"/>
      <c r="K1823" s="17"/>
    </row>
    <row r="1824" spans="1:11" x14ac:dyDescent="0.25">
      <c r="A1824" s="32"/>
      <c r="B1824" s="31"/>
      <c r="C1824" s="31"/>
      <c r="H1824" s="17"/>
      <c r="I1824" s="17"/>
      <c r="J1824" s="17"/>
      <c r="K1824" s="17"/>
    </row>
    <row r="1825" spans="1:11" x14ac:dyDescent="0.25">
      <c r="A1825" s="32"/>
      <c r="B1825" s="31"/>
      <c r="C1825" s="31"/>
      <c r="H1825" s="17"/>
      <c r="I1825" s="17"/>
      <c r="J1825" s="17"/>
      <c r="K1825" s="17"/>
    </row>
    <row r="1826" spans="1:11" x14ac:dyDescent="0.25">
      <c r="A1826" s="32"/>
      <c r="B1826" s="31"/>
      <c r="C1826" s="31"/>
      <c r="H1826" s="17"/>
      <c r="I1826" s="17"/>
      <c r="J1826" s="17"/>
      <c r="K1826" s="17"/>
    </row>
    <row r="1827" spans="1:11" x14ac:dyDescent="0.25">
      <c r="A1827" s="32"/>
      <c r="B1827" s="31"/>
      <c r="C1827" s="31"/>
      <c r="H1827" s="17"/>
      <c r="I1827" s="17"/>
      <c r="J1827" s="17"/>
      <c r="K1827" s="17"/>
    </row>
    <row r="1828" spans="1:11" x14ac:dyDescent="0.25">
      <c r="A1828" s="32"/>
      <c r="B1828" s="31"/>
      <c r="C1828" s="31"/>
      <c r="H1828" s="17"/>
      <c r="I1828" s="17"/>
      <c r="J1828" s="17"/>
      <c r="K1828" s="17"/>
    </row>
    <row r="1829" spans="1:11" x14ac:dyDescent="0.25">
      <c r="A1829" s="32"/>
      <c r="B1829" s="31"/>
      <c r="C1829" s="31"/>
      <c r="H1829" s="17"/>
      <c r="I1829" s="17"/>
      <c r="J1829" s="17"/>
      <c r="K1829" s="17"/>
    </row>
    <row r="1830" spans="1:11" x14ac:dyDescent="0.25">
      <c r="A1830" s="32"/>
      <c r="B1830" s="31"/>
      <c r="C1830" s="31"/>
      <c r="H1830" s="17"/>
      <c r="I1830" s="17"/>
      <c r="J1830" s="17"/>
      <c r="K1830" s="17"/>
    </row>
    <row r="1831" spans="1:11" x14ac:dyDescent="0.25">
      <c r="A1831" s="32"/>
      <c r="B1831" s="31"/>
      <c r="C1831" s="31"/>
      <c r="H1831" s="17"/>
      <c r="I1831" s="17"/>
      <c r="J1831" s="17"/>
      <c r="K1831" s="17"/>
    </row>
    <row r="1832" spans="1:11" x14ac:dyDescent="0.25">
      <c r="A1832" s="32"/>
      <c r="B1832" s="31"/>
      <c r="C1832" s="31"/>
      <c r="H1832" s="17"/>
      <c r="I1832" s="17"/>
      <c r="J1832" s="17"/>
      <c r="K1832" s="17"/>
    </row>
    <row r="1833" spans="1:11" x14ac:dyDescent="0.25">
      <c r="A1833" s="32"/>
      <c r="B1833" s="31"/>
      <c r="C1833" s="31"/>
      <c r="H1833" s="17"/>
      <c r="I1833" s="17"/>
      <c r="J1833" s="17"/>
      <c r="K1833" s="17"/>
    </row>
    <row r="1834" spans="1:11" x14ac:dyDescent="0.25">
      <c r="A1834" s="32"/>
      <c r="B1834" s="31"/>
      <c r="C1834" s="31"/>
      <c r="H1834" s="17"/>
      <c r="I1834" s="17"/>
      <c r="J1834" s="17"/>
      <c r="K1834" s="17"/>
    </row>
    <row r="1835" spans="1:11" x14ac:dyDescent="0.25">
      <c r="A1835" s="32"/>
      <c r="B1835" s="31"/>
      <c r="C1835" s="31"/>
      <c r="H1835" s="17"/>
      <c r="I1835" s="17"/>
      <c r="J1835" s="17"/>
      <c r="K1835" s="17"/>
    </row>
    <row r="1836" spans="1:11" x14ac:dyDescent="0.25">
      <c r="A1836" s="32"/>
      <c r="B1836" s="31"/>
      <c r="C1836" s="31"/>
      <c r="H1836" s="17"/>
      <c r="I1836" s="17"/>
      <c r="J1836" s="17"/>
      <c r="K1836" s="17"/>
    </row>
    <row r="1837" spans="1:11" x14ac:dyDescent="0.25">
      <c r="A1837" s="32"/>
      <c r="B1837" s="31"/>
      <c r="C1837" s="31"/>
      <c r="H1837" s="17"/>
      <c r="I1837" s="17"/>
      <c r="J1837" s="17"/>
      <c r="K1837" s="17"/>
    </row>
    <row r="1838" spans="1:11" x14ac:dyDescent="0.25">
      <c r="A1838" s="32"/>
      <c r="B1838" s="31"/>
      <c r="C1838" s="31"/>
      <c r="H1838" s="17"/>
      <c r="I1838" s="17"/>
      <c r="J1838" s="17"/>
      <c r="K1838" s="17"/>
    </row>
    <row r="1839" spans="1:11" x14ac:dyDescent="0.25">
      <c r="A1839" s="32"/>
      <c r="B1839" s="31"/>
      <c r="C1839" s="31"/>
      <c r="H1839" s="17"/>
      <c r="I1839" s="17"/>
      <c r="J1839" s="17"/>
      <c r="K1839" s="17"/>
    </row>
    <row r="1840" spans="1:11" x14ac:dyDescent="0.25">
      <c r="A1840" s="32"/>
      <c r="B1840" s="31"/>
      <c r="C1840" s="31"/>
      <c r="H1840" s="17"/>
      <c r="I1840" s="17"/>
      <c r="J1840" s="17"/>
      <c r="K1840" s="17"/>
    </row>
    <row r="1841" spans="1:11" x14ac:dyDescent="0.25">
      <c r="A1841" s="32"/>
      <c r="B1841" s="31"/>
      <c r="C1841" s="31"/>
      <c r="H1841" s="17"/>
      <c r="I1841" s="17"/>
      <c r="J1841" s="17"/>
      <c r="K1841" s="17"/>
    </row>
    <row r="1842" spans="1:11" x14ac:dyDescent="0.25">
      <c r="A1842" s="32"/>
      <c r="B1842" s="31"/>
      <c r="C1842" s="31"/>
      <c r="H1842" s="17"/>
      <c r="I1842" s="17"/>
      <c r="J1842" s="17"/>
      <c r="K1842" s="17"/>
    </row>
    <row r="1843" spans="1:11" x14ac:dyDescent="0.25">
      <c r="A1843" s="32"/>
      <c r="B1843" s="31"/>
      <c r="C1843" s="31"/>
      <c r="H1843" s="17"/>
      <c r="I1843" s="17"/>
      <c r="J1843" s="17"/>
      <c r="K1843" s="17"/>
    </row>
    <row r="1844" spans="1:11" x14ac:dyDescent="0.25">
      <c r="A1844" s="32"/>
      <c r="B1844" s="31"/>
      <c r="C1844" s="31"/>
      <c r="H1844" s="17"/>
      <c r="I1844" s="17"/>
      <c r="J1844" s="17"/>
      <c r="K1844" s="17"/>
    </row>
    <row r="1845" spans="1:11" x14ac:dyDescent="0.25">
      <c r="A1845" s="32"/>
      <c r="B1845" s="31"/>
      <c r="C1845" s="31"/>
      <c r="H1845" s="17"/>
      <c r="I1845" s="17"/>
      <c r="J1845" s="17"/>
      <c r="K1845" s="17"/>
    </row>
    <row r="1846" spans="1:11" x14ac:dyDescent="0.25">
      <c r="A1846" s="32"/>
      <c r="B1846" s="31"/>
      <c r="C1846" s="31"/>
      <c r="H1846" s="17"/>
      <c r="I1846" s="17"/>
      <c r="J1846" s="17"/>
      <c r="K1846" s="17"/>
    </row>
    <row r="1847" spans="1:11" x14ac:dyDescent="0.25">
      <c r="A1847" s="32"/>
      <c r="B1847" s="31"/>
      <c r="C1847" s="31"/>
      <c r="H1847" s="17"/>
      <c r="I1847" s="17"/>
      <c r="J1847" s="17"/>
      <c r="K1847" s="17"/>
    </row>
    <row r="1848" spans="1:11" x14ac:dyDescent="0.25">
      <c r="A1848" s="32"/>
      <c r="B1848" s="31"/>
      <c r="C1848" s="31"/>
      <c r="H1848" s="17"/>
      <c r="I1848" s="17"/>
      <c r="J1848" s="17"/>
      <c r="K1848" s="17"/>
    </row>
    <row r="1849" spans="1:11" x14ac:dyDescent="0.25">
      <c r="A1849" s="32"/>
      <c r="B1849" s="31"/>
      <c r="C1849" s="31"/>
      <c r="H1849" s="17"/>
      <c r="I1849" s="17"/>
      <c r="J1849" s="17"/>
      <c r="K1849" s="17"/>
    </row>
    <row r="1850" spans="1:11" x14ac:dyDescent="0.25">
      <c r="A1850" s="32"/>
      <c r="B1850" s="31"/>
      <c r="C1850" s="31"/>
      <c r="H1850" s="17"/>
      <c r="I1850" s="17"/>
      <c r="J1850" s="17"/>
      <c r="K1850" s="17"/>
    </row>
    <row r="1851" spans="1:11" x14ac:dyDescent="0.25">
      <c r="A1851" s="32"/>
      <c r="B1851" s="31"/>
      <c r="C1851" s="31"/>
      <c r="H1851" s="17"/>
      <c r="I1851" s="17"/>
      <c r="J1851" s="17"/>
      <c r="K1851" s="17"/>
    </row>
    <row r="1852" spans="1:11" x14ac:dyDescent="0.25">
      <c r="A1852" s="32"/>
      <c r="B1852" s="31"/>
      <c r="C1852" s="31"/>
      <c r="H1852" s="17"/>
      <c r="I1852" s="17"/>
      <c r="J1852" s="17"/>
      <c r="K1852" s="17"/>
    </row>
    <row r="1853" spans="1:11" x14ac:dyDescent="0.25">
      <c r="A1853" s="32"/>
      <c r="B1853" s="31"/>
      <c r="C1853" s="31"/>
      <c r="H1853" s="17"/>
      <c r="I1853" s="17"/>
      <c r="J1853" s="17"/>
      <c r="K1853" s="17"/>
    </row>
    <row r="1854" spans="1:11" x14ac:dyDescent="0.25">
      <c r="A1854" s="32"/>
      <c r="B1854" s="31"/>
      <c r="C1854" s="31"/>
      <c r="H1854" s="17"/>
      <c r="I1854" s="17"/>
      <c r="J1854" s="17"/>
      <c r="K1854" s="17"/>
    </row>
    <row r="1855" spans="1:11" x14ac:dyDescent="0.25">
      <c r="A1855" s="32"/>
      <c r="B1855" s="31"/>
      <c r="C1855" s="31"/>
      <c r="H1855" s="17"/>
      <c r="I1855" s="17"/>
      <c r="J1855" s="17"/>
      <c r="K1855" s="17"/>
    </row>
    <row r="1856" spans="1:11" x14ac:dyDescent="0.25">
      <c r="A1856" s="32"/>
      <c r="B1856" s="31"/>
      <c r="C1856" s="31"/>
      <c r="H1856" s="17"/>
      <c r="I1856" s="17"/>
      <c r="J1856" s="17"/>
      <c r="K1856" s="17"/>
    </row>
    <row r="1857" spans="1:11" x14ac:dyDescent="0.25">
      <c r="A1857" s="32"/>
      <c r="B1857" s="31"/>
      <c r="C1857" s="31"/>
      <c r="H1857" s="17"/>
      <c r="I1857" s="17"/>
      <c r="J1857" s="17"/>
      <c r="K1857" s="17"/>
    </row>
    <row r="1858" spans="1:11" x14ac:dyDescent="0.25">
      <c r="A1858" s="32"/>
      <c r="B1858" s="31"/>
      <c r="C1858" s="31"/>
      <c r="H1858" s="17"/>
      <c r="I1858" s="17"/>
      <c r="J1858" s="17"/>
      <c r="K1858" s="17"/>
    </row>
    <row r="1859" spans="1:11" x14ac:dyDescent="0.25">
      <c r="A1859" s="32"/>
      <c r="B1859" s="31"/>
      <c r="C1859" s="31"/>
      <c r="H1859" s="17"/>
      <c r="I1859" s="17"/>
      <c r="J1859" s="17"/>
      <c r="K1859" s="17"/>
    </row>
    <row r="1860" spans="1:11" x14ac:dyDescent="0.25">
      <c r="A1860" s="32"/>
      <c r="B1860" s="31"/>
      <c r="C1860" s="31"/>
      <c r="H1860" s="17"/>
      <c r="I1860" s="17"/>
      <c r="J1860" s="17"/>
      <c r="K1860" s="17"/>
    </row>
    <row r="1861" spans="1:11" x14ac:dyDescent="0.25">
      <c r="A1861" s="32"/>
      <c r="B1861" s="31"/>
      <c r="C1861" s="31"/>
      <c r="H1861" s="17"/>
      <c r="I1861" s="17"/>
      <c r="J1861" s="17"/>
      <c r="K1861" s="17"/>
    </row>
    <row r="1862" spans="1:11" x14ac:dyDescent="0.25">
      <c r="A1862" s="32"/>
      <c r="B1862" s="31"/>
      <c r="C1862" s="31"/>
      <c r="H1862" s="17"/>
      <c r="I1862" s="17"/>
      <c r="J1862" s="17"/>
      <c r="K1862" s="17"/>
    </row>
    <row r="1863" spans="1:11" x14ac:dyDescent="0.25">
      <c r="A1863" s="32"/>
      <c r="B1863" s="31"/>
      <c r="C1863" s="31"/>
      <c r="H1863" s="17"/>
      <c r="I1863" s="17"/>
      <c r="J1863" s="17"/>
      <c r="K1863" s="17"/>
    </row>
    <row r="1864" spans="1:11" x14ac:dyDescent="0.25">
      <c r="A1864" s="32"/>
      <c r="B1864" s="31"/>
      <c r="C1864" s="31"/>
      <c r="H1864" s="17"/>
      <c r="I1864" s="17"/>
      <c r="J1864" s="17"/>
      <c r="K1864" s="17"/>
    </row>
    <row r="1865" spans="1:11" x14ac:dyDescent="0.25">
      <c r="A1865" s="32"/>
      <c r="B1865" s="31"/>
      <c r="C1865" s="31"/>
      <c r="H1865" s="17"/>
      <c r="I1865" s="17"/>
      <c r="J1865" s="17"/>
      <c r="K1865" s="17"/>
    </row>
    <row r="1866" spans="1:11" x14ac:dyDescent="0.25">
      <c r="A1866" s="32"/>
      <c r="B1866" s="31"/>
      <c r="C1866" s="31"/>
      <c r="H1866" s="17"/>
      <c r="I1866" s="17"/>
      <c r="J1866" s="17"/>
      <c r="K1866" s="17"/>
    </row>
    <row r="1867" spans="1:11" x14ac:dyDescent="0.25">
      <c r="A1867" s="32"/>
      <c r="B1867" s="31"/>
      <c r="C1867" s="31"/>
      <c r="H1867" s="17"/>
      <c r="I1867" s="17"/>
      <c r="J1867" s="17"/>
      <c r="K1867" s="17"/>
    </row>
    <row r="1868" spans="1:11" x14ac:dyDescent="0.25">
      <c r="A1868" s="32"/>
      <c r="B1868" s="31"/>
      <c r="C1868" s="31"/>
      <c r="H1868" s="17"/>
      <c r="I1868" s="17"/>
      <c r="J1868" s="17"/>
      <c r="K1868" s="17"/>
    </row>
    <row r="1869" spans="1:11" x14ac:dyDescent="0.25">
      <c r="A1869" s="32"/>
      <c r="B1869" s="31"/>
      <c r="C1869" s="31"/>
      <c r="H1869" s="17"/>
      <c r="I1869" s="17"/>
      <c r="J1869" s="17"/>
      <c r="K1869" s="17"/>
    </row>
    <row r="1870" spans="1:11" x14ac:dyDescent="0.25">
      <c r="A1870" s="32"/>
      <c r="B1870" s="31"/>
      <c r="C1870" s="31"/>
      <c r="H1870" s="17"/>
      <c r="I1870" s="17"/>
      <c r="J1870" s="17"/>
      <c r="K1870" s="17"/>
    </row>
    <row r="1871" spans="1:11" x14ac:dyDescent="0.25">
      <c r="A1871" s="32"/>
      <c r="B1871" s="31"/>
      <c r="C1871" s="31"/>
      <c r="H1871" s="17"/>
      <c r="I1871" s="17"/>
      <c r="J1871" s="17"/>
      <c r="K1871" s="17"/>
    </row>
    <row r="1872" spans="1:11" x14ac:dyDescent="0.25">
      <c r="A1872" s="32"/>
      <c r="B1872" s="31"/>
      <c r="C1872" s="31"/>
      <c r="H1872" s="17"/>
      <c r="I1872" s="17"/>
      <c r="J1872" s="17"/>
      <c r="K1872" s="17"/>
    </row>
    <row r="1873" spans="1:11" x14ac:dyDescent="0.25">
      <c r="A1873" s="32"/>
      <c r="B1873" s="31"/>
      <c r="C1873" s="31"/>
      <c r="H1873" s="17"/>
      <c r="I1873" s="17"/>
      <c r="J1873" s="17"/>
      <c r="K1873" s="17"/>
    </row>
    <row r="1874" spans="1:11" x14ac:dyDescent="0.25">
      <c r="A1874" s="32"/>
      <c r="B1874" s="31"/>
      <c r="C1874" s="31"/>
      <c r="H1874" s="17"/>
      <c r="I1874" s="17"/>
      <c r="J1874" s="17"/>
      <c r="K1874" s="17"/>
    </row>
    <row r="1875" spans="1:11" x14ac:dyDescent="0.25">
      <c r="A1875" s="32"/>
      <c r="B1875" s="31"/>
      <c r="C1875" s="31"/>
      <c r="H1875" s="17"/>
      <c r="I1875" s="17"/>
      <c r="J1875" s="17"/>
      <c r="K1875" s="17"/>
    </row>
    <row r="1876" spans="1:11" x14ac:dyDescent="0.25">
      <c r="A1876" s="32"/>
      <c r="B1876" s="31"/>
      <c r="C1876" s="31"/>
      <c r="H1876" s="17"/>
      <c r="I1876" s="17"/>
      <c r="J1876" s="17"/>
      <c r="K1876" s="17"/>
    </row>
    <row r="1877" spans="1:11" x14ac:dyDescent="0.25">
      <c r="A1877" s="32"/>
      <c r="B1877" s="31"/>
      <c r="C1877" s="31"/>
      <c r="H1877" s="17"/>
      <c r="I1877" s="17"/>
      <c r="J1877" s="17"/>
      <c r="K1877" s="17"/>
    </row>
    <row r="1878" spans="1:11" x14ac:dyDescent="0.25">
      <c r="A1878" s="32"/>
      <c r="B1878" s="31"/>
      <c r="C1878" s="31"/>
      <c r="H1878" s="17"/>
      <c r="I1878" s="17"/>
      <c r="J1878" s="17"/>
      <c r="K1878" s="17"/>
    </row>
    <row r="1879" spans="1:11" x14ac:dyDescent="0.25">
      <c r="A1879" s="32"/>
      <c r="B1879" s="31"/>
      <c r="C1879" s="31"/>
      <c r="H1879" s="17"/>
      <c r="I1879" s="17"/>
      <c r="J1879" s="17"/>
      <c r="K1879" s="17"/>
    </row>
    <row r="1880" spans="1:11" x14ac:dyDescent="0.25">
      <c r="A1880" s="32"/>
      <c r="B1880" s="31"/>
      <c r="C1880" s="31"/>
      <c r="H1880" s="17"/>
      <c r="I1880" s="17"/>
      <c r="J1880" s="17"/>
      <c r="K1880" s="17"/>
    </row>
    <row r="1881" spans="1:11" x14ac:dyDescent="0.25">
      <c r="A1881" s="32"/>
      <c r="B1881" s="31"/>
      <c r="C1881" s="31"/>
      <c r="H1881" s="17"/>
      <c r="I1881" s="17"/>
      <c r="J1881" s="17"/>
      <c r="K1881" s="17"/>
    </row>
    <row r="1882" spans="1:11" x14ac:dyDescent="0.25">
      <c r="A1882" s="32"/>
      <c r="B1882" s="31"/>
      <c r="C1882" s="31"/>
      <c r="H1882" s="17"/>
      <c r="I1882" s="17"/>
      <c r="J1882" s="17"/>
      <c r="K1882" s="17"/>
    </row>
    <row r="1883" spans="1:11" x14ac:dyDescent="0.25">
      <c r="A1883" s="32"/>
      <c r="B1883" s="31"/>
      <c r="C1883" s="31"/>
      <c r="H1883" s="17"/>
      <c r="I1883" s="17"/>
      <c r="J1883" s="17"/>
      <c r="K1883" s="17"/>
    </row>
    <row r="1884" spans="1:11" x14ac:dyDescent="0.25">
      <c r="A1884" s="32"/>
      <c r="B1884" s="31"/>
      <c r="C1884" s="31"/>
      <c r="H1884" s="17"/>
      <c r="I1884" s="17"/>
      <c r="J1884" s="17"/>
      <c r="K1884" s="17"/>
    </row>
    <row r="1885" spans="1:11" x14ac:dyDescent="0.25">
      <c r="A1885" s="32"/>
      <c r="B1885" s="31"/>
      <c r="C1885" s="31"/>
      <c r="H1885" s="17"/>
      <c r="I1885" s="17"/>
      <c r="J1885" s="17"/>
      <c r="K1885" s="17"/>
    </row>
    <row r="1886" spans="1:11" x14ac:dyDescent="0.25">
      <c r="A1886" s="32"/>
      <c r="B1886" s="31"/>
      <c r="C1886" s="31"/>
      <c r="H1886" s="17"/>
      <c r="I1886" s="17"/>
      <c r="J1886" s="17"/>
      <c r="K1886" s="17"/>
    </row>
    <row r="1887" spans="1:11" x14ac:dyDescent="0.25">
      <c r="A1887" s="32"/>
      <c r="B1887" s="31"/>
      <c r="C1887" s="31"/>
      <c r="H1887" s="17"/>
      <c r="I1887" s="17"/>
      <c r="J1887" s="17"/>
      <c r="K1887" s="17"/>
    </row>
    <row r="1888" spans="1:11" x14ac:dyDescent="0.25">
      <c r="A1888" s="32"/>
      <c r="B1888" s="31"/>
      <c r="C1888" s="31"/>
      <c r="H1888" s="17"/>
      <c r="I1888" s="17"/>
      <c r="J1888" s="17"/>
      <c r="K1888" s="17"/>
    </row>
    <row r="1889" spans="1:11" x14ac:dyDescent="0.25">
      <c r="A1889" s="32"/>
      <c r="B1889" s="31"/>
      <c r="C1889" s="31"/>
      <c r="H1889" s="17"/>
      <c r="I1889" s="17"/>
      <c r="J1889" s="17"/>
      <c r="K1889" s="17"/>
    </row>
    <row r="1890" spans="1:11" x14ac:dyDescent="0.25">
      <c r="A1890" s="32"/>
      <c r="B1890" s="31"/>
      <c r="C1890" s="31"/>
      <c r="H1890" s="17"/>
      <c r="I1890" s="17"/>
      <c r="J1890" s="17"/>
      <c r="K1890" s="17"/>
    </row>
    <row r="1891" spans="1:11" x14ac:dyDescent="0.25">
      <c r="A1891" s="32"/>
      <c r="B1891" s="31"/>
      <c r="C1891" s="31"/>
      <c r="H1891" s="17"/>
      <c r="I1891" s="17"/>
      <c r="J1891" s="17"/>
      <c r="K1891" s="17"/>
    </row>
    <row r="1892" spans="1:11" x14ac:dyDescent="0.25">
      <c r="A1892" s="32"/>
      <c r="B1892" s="31"/>
      <c r="C1892" s="31"/>
      <c r="H1892" s="17"/>
      <c r="I1892" s="17"/>
      <c r="J1892" s="17"/>
      <c r="K1892" s="17"/>
    </row>
    <row r="1893" spans="1:11" x14ac:dyDescent="0.25">
      <c r="A1893" s="32"/>
      <c r="B1893" s="31"/>
      <c r="C1893" s="31"/>
      <c r="H1893" s="17"/>
      <c r="I1893" s="17"/>
      <c r="J1893" s="17"/>
      <c r="K1893" s="17"/>
    </row>
    <row r="1894" spans="1:11" x14ac:dyDescent="0.25">
      <c r="A1894" s="32"/>
      <c r="B1894" s="31"/>
      <c r="C1894" s="31"/>
      <c r="H1894" s="17"/>
      <c r="I1894" s="17"/>
      <c r="J1894" s="17"/>
      <c r="K1894" s="17"/>
    </row>
    <row r="1895" spans="1:11" x14ac:dyDescent="0.25">
      <c r="A1895" s="32"/>
      <c r="B1895" s="31"/>
      <c r="C1895" s="31"/>
      <c r="H1895" s="17"/>
      <c r="I1895" s="17"/>
      <c r="J1895" s="17"/>
      <c r="K1895" s="17"/>
    </row>
    <row r="1896" spans="1:11" x14ac:dyDescent="0.25">
      <c r="A1896" s="32"/>
      <c r="B1896" s="31"/>
      <c r="C1896" s="31"/>
      <c r="H1896" s="17"/>
      <c r="I1896" s="17"/>
      <c r="J1896" s="17"/>
      <c r="K1896" s="17"/>
    </row>
    <row r="1897" spans="1:11" x14ac:dyDescent="0.25">
      <c r="A1897" s="32"/>
      <c r="B1897" s="31"/>
      <c r="C1897" s="31"/>
      <c r="H1897" s="17"/>
      <c r="I1897" s="17"/>
      <c r="J1897" s="17"/>
      <c r="K1897" s="17"/>
    </row>
    <row r="1898" spans="1:11" x14ac:dyDescent="0.25">
      <c r="A1898" s="32"/>
      <c r="B1898" s="31"/>
      <c r="C1898" s="31"/>
      <c r="H1898" s="17"/>
      <c r="I1898" s="17"/>
      <c r="J1898" s="17"/>
      <c r="K1898" s="17"/>
    </row>
    <row r="1899" spans="1:11" x14ac:dyDescent="0.25">
      <c r="A1899" s="32"/>
      <c r="B1899" s="31"/>
      <c r="C1899" s="31"/>
      <c r="H1899" s="17"/>
      <c r="I1899" s="17"/>
      <c r="J1899" s="17"/>
      <c r="K1899" s="17"/>
    </row>
    <row r="1900" spans="1:11" x14ac:dyDescent="0.25">
      <c r="A1900" s="32"/>
      <c r="B1900" s="31"/>
      <c r="C1900" s="31"/>
      <c r="H1900" s="17"/>
      <c r="I1900" s="17"/>
      <c r="J1900" s="17"/>
      <c r="K1900" s="17"/>
    </row>
    <row r="1901" spans="1:11" x14ac:dyDescent="0.25">
      <c r="A1901" s="32"/>
      <c r="B1901" s="31"/>
      <c r="C1901" s="31"/>
      <c r="H1901" s="17"/>
      <c r="I1901" s="17"/>
      <c r="J1901" s="17"/>
      <c r="K1901" s="17"/>
    </row>
    <row r="1902" spans="1:11" x14ac:dyDescent="0.25">
      <c r="A1902" s="32"/>
      <c r="B1902" s="31"/>
      <c r="C1902" s="31"/>
      <c r="H1902" s="17"/>
      <c r="I1902" s="17"/>
      <c r="J1902" s="17"/>
      <c r="K1902" s="17"/>
    </row>
    <row r="1903" spans="1:11" x14ac:dyDescent="0.25">
      <c r="A1903" s="32"/>
      <c r="B1903" s="31"/>
      <c r="C1903" s="31"/>
      <c r="H1903" s="17"/>
      <c r="I1903" s="17"/>
      <c r="J1903" s="17"/>
      <c r="K1903" s="17"/>
    </row>
    <row r="1904" spans="1:11" x14ac:dyDescent="0.25">
      <c r="A1904" s="32"/>
      <c r="B1904" s="31"/>
      <c r="C1904" s="31"/>
      <c r="H1904" s="17"/>
      <c r="I1904" s="17"/>
      <c r="J1904" s="17"/>
      <c r="K1904" s="17"/>
    </row>
    <row r="1905" spans="1:11" x14ac:dyDescent="0.25">
      <c r="A1905" s="32"/>
      <c r="B1905" s="31"/>
      <c r="C1905" s="31"/>
      <c r="H1905" s="17"/>
      <c r="I1905" s="17"/>
      <c r="J1905" s="17"/>
      <c r="K1905" s="17"/>
    </row>
    <row r="1906" spans="1:11" x14ac:dyDescent="0.25">
      <c r="A1906" s="32"/>
      <c r="B1906" s="31"/>
      <c r="C1906" s="31"/>
      <c r="H1906" s="17"/>
      <c r="I1906" s="17"/>
      <c r="J1906" s="17"/>
      <c r="K1906" s="17"/>
    </row>
    <row r="1907" spans="1:11" x14ac:dyDescent="0.25">
      <c r="A1907" s="32"/>
      <c r="B1907" s="31"/>
      <c r="C1907" s="31"/>
      <c r="H1907" s="17"/>
      <c r="I1907" s="17"/>
      <c r="J1907" s="17"/>
      <c r="K1907" s="17"/>
    </row>
    <row r="1908" spans="1:11" x14ac:dyDescent="0.25">
      <c r="A1908" s="32"/>
      <c r="B1908" s="31"/>
      <c r="C1908" s="31"/>
      <c r="H1908" s="17"/>
      <c r="I1908" s="17"/>
      <c r="J1908" s="17"/>
      <c r="K1908" s="17"/>
    </row>
    <row r="1909" spans="1:11" x14ac:dyDescent="0.25">
      <c r="A1909" s="32"/>
      <c r="B1909" s="31"/>
      <c r="C1909" s="31"/>
      <c r="H1909" s="17"/>
      <c r="I1909" s="17"/>
      <c r="J1909" s="17"/>
      <c r="K1909" s="17"/>
    </row>
    <row r="1910" spans="1:11" x14ac:dyDescent="0.25">
      <c r="A1910" s="32"/>
      <c r="B1910" s="31"/>
      <c r="C1910" s="31"/>
      <c r="H1910" s="17"/>
      <c r="I1910" s="17"/>
      <c r="J1910" s="17"/>
      <c r="K1910" s="17"/>
    </row>
    <row r="1911" spans="1:11" x14ac:dyDescent="0.25">
      <c r="A1911" s="32"/>
      <c r="B1911" s="31"/>
      <c r="C1911" s="31"/>
      <c r="H1911" s="17"/>
      <c r="I1911" s="17"/>
      <c r="J1911" s="17"/>
      <c r="K1911" s="17"/>
    </row>
    <row r="1912" spans="1:11" x14ac:dyDescent="0.25">
      <c r="A1912" s="32"/>
      <c r="B1912" s="31"/>
      <c r="C1912" s="31"/>
      <c r="H1912" s="17"/>
      <c r="I1912" s="17"/>
      <c r="J1912" s="17"/>
      <c r="K1912" s="17"/>
    </row>
    <row r="1913" spans="1:11" x14ac:dyDescent="0.25">
      <c r="A1913" s="32"/>
      <c r="B1913" s="31"/>
      <c r="C1913" s="31"/>
      <c r="H1913" s="17"/>
      <c r="I1913" s="17"/>
      <c r="J1913" s="17"/>
      <c r="K1913" s="17"/>
    </row>
    <row r="1914" spans="1:11" x14ac:dyDescent="0.25">
      <c r="A1914" s="32"/>
      <c r="B1914" s="31"/>
      <c r="C1914" s="31"/>
      <c r="H1914" s="17"/>
      <c r="I1914" s="17"/>
      <c r="J1914" s="17"/>
      <c r="K1914" s="17"/>
    </row>
    <row r="1915" spans="1:11" x14ac:dyDescent="0.25">
      <c r="A1915" s="32"/>
      <c r="B1915" s="31"/>
      <c r="C1915" s="31"/>
      <c r="H1915" s="17"/>
      <c r="I1915" s="17"/>
      <c r="J1915" s="17"/>
      <c r="K1915" s="17"/>
    </row>
    <row r="1916" spans="1:11" x14ac:dyDescent="0.25">
      <c r="A1916" s="32"/>
      <c r="B1916" s="31"/>
      <c r="C1916" s="31"/>
      <c r="H1916" s="17"/>
      <c r="I1916" s="17"/>
      <c r="J1916" s="17"/>
      <c r="K1916" s="17"/>
    </row>
    <row r="1917" spans="1:11" x14ac:dyDescent="0.25">
      <c r="A1917" s="32"/>
      <c r="B1917" s="31"/>
      <c r="C1917" s="31"/>
      <c r="H1917" s="17"/>
      <c r="I1917" s="17"/>
      <c r="J1917" s="17"/>
      <c r="K1917" s="17"/>
    </row>
    <row r="1918" spans="1:11" x14ac:dyDescent="0.25">
      <c r="A1918" s="32"/>
      <c r="B1918" s="31"/>
      <c r="C1918" s="31"/>
      <c r="H1918" s="17"/>
      <c r="I1918" s="17"/>
      <c r="J1918" s="17"/>
      <c r="K1918" s="17"/>
    </row>
    <row r="1919" spans="1:11" x14ac:dyDescent="0.25">
      <c r="A1919" s="32"/>
      <c r="B1919" s="31"/>
      <c r="C1919" s="31"/>
      <c r="H1919" s="17"/>
      <c r="I1919" s="17"/>
      <c r="J1919" s="17"/>
      <c r="K1919" s="17"/>
    </row>
    <row r="1920" spans="1:11" x14ac:dyDescent="0.25">
      <c r="A1920" s="32"/>
      <c r="B1920" s="31"/>
      <c r="C1920" s="31"/>
      <c r="H1920" s="17"/>
      <c r="I1920" s="17"/>
      <c r="J1920" s="17"/>
      <c r="K1920" s="17"/>
    </row>
    <row r="1921" spans="1:11" x14ac:dyDescent="0.25">
      <c r="A1921" s="32"/>
      <c r="B1921" s="31"/>
      <c r="C1921" s="31"/>
      <c r="H1921" s="17"/>
      <c r="I1921" s="17"/>
      <c r="J1921" s="17"/>
      <c r="K1921" s="17"/>
    </row>
    <row r="1922" spans="1:11" x14ac:dyDescent="0.25">
      <c r="A1922" s="32"/>
      <c r="B1922" s="31"/>
      <c r="C1922" s="31"/>
      <c r="H1922" s="17"/>
      <c r="I1922" s="17"/>
      <c r="J1922" s="17"/>
      <c r="K1922" s="17"/>
    </row>
    <row r="1923" spans="1:11" x14ac:dyDescent="0.25">
      <c r="A1923" s="32"/>
      <c r="B1923" s="31"/>
      <c r="C1923" s="31"/>
      <c r="H1923" s="17"/>
      <c r="I1923" s="17"/>
      <c r="J1923" s="17"/>
      <c r="K1923" s="17"/>
    </row>
    <row r="1924" spans="1:11" x14ac:dyDescent="0.25">
      <c r="A1924" s="32"/>
      <c r="B1924" s="31"/>
      <c r="C1924" s="31"/>
      <c r="H1924" s="17"/>
      <c r="I1924" s="17"/>
      <c r="J1924" s="17"/>
      <c r="K1924" s="17"/>
    </row>
    <row r="1925" spans="1:11" x14ac:dyDescent="0.25">
      <c r="A1925" s="32"/>
      <c r="B1925" s="31"/>
      <c r="C1925" s="31"/>
      <c r="H1925" s="17"/>
      <c r="I1925" s="17"/>
      <c r="J1925" s="17"/>
      <c r="K1925" s="17"/>
    </row>
    <row r="1926" spans="1:11" x14ac:dyDescent="0.25">
      <c r="A1926" s="32"/>
      <c r="B1926" s="31"/>
      <c r="C1926" s="31"/>
      <c r="H1926" s="17"/>
      <c r="I1926" s="17"/>
      <c r="J1926" s="17"/>
      <c r="K1926" s="17"/>
    </row>
    <row r="1927" spans="1:11" x14ac:dyDescent="0.25">
      <c r="A1927" s="32"/>
      <c r="B1927" s="31"/>
      <c r="C1927" s="31"/>
      <c r="H1927" s="17"/>
      <c r="I1927" s="17"/>
      <c r="J1927" s="17"/>
      <c r="K1927" s="17"/>
    </row>
    <row r="1928" spans="1:11" x14ac:dyDescent="0.25">
      <c r="A1928" s="32"/>
      <c r="B1928" s="31"/>
      <c r="C1928" s="31"/>
      <c r="H1928" s="17"/>
      <c r="I1928" s="17"/>
      <c r="J1928" s="17"/>
      <c r="K1928" s="17"/>
    </row>
    <row r="1929" spans="1:11" x14ac:dyDescent="0.25">
      <c r="A1929" s="32"/>
      <c r="B1929" s="31"/>
      <c r="C1929" s="31"/>
      <c r="H1929" s="17"/>
      <c r="I1929" s="17"/>
      <c r="J1929" s="17"/>
      <c r="K1929" s="17"/>
    </row>
    <row r="1930" spans="1:11" x14ac:dyDescent="0.25">
      <c r="A1930" s="32"/>
      <c r="B1930" s="31"/>
      <c r="C1930" s="31"/>
      <c r="H1930" s="17"/>
      <c r="I1930" s="17"/>
      <c r="J1930" s="17"/>
      <c r="K1930" s="17"/>
    </row>
    <row r="1931" spans="1:11" x14ac:dyDescent="0.25">
      <c r="A1931" s="32"/>
      <c r="B1931" s="31"/>
      <c r="C1931" s="31"/>
      <c r="H1931" s="17"/>
      <c r="I1931" s="17"/>
      <c r="J1931" s="17"/>
      <c r="K1931" s="17"/>
    </row>
    <row r="1932" spans="1:11" x14ac:dyDescent="0.25">
      <c r="A1932" s="32"/>
      <c r="B1932" s="31"/>
      <c r="C1932" s="31"/>
      <c r="H1932" s="17"/>
      <c r="I1932" s="17"/>
      <c r="J1932" s="17"/>
      <c r="K1932" s="17"/>
    </row>
    <row r="1933" spans="1:11" x14ac:dyDescent="0.25">
      <c r="A1933" s="32"/>
      <c r="B1933" s="31"/>
      <c r="C1933" s="31"/>
      <c r="H1933" s="17"/>
      <c r="I1933" s="17"/>
      <c r="J1933" s="17"/>
      <c r="K1933" s="17"/>
    </row>
    <row r="1934" spans="1:11" x14ac:dyDescent="0.25">
      <c r="A1934" s="32"/>
      <c r="B1934" s="31"/>
      <c r="C1934" s="31"/>
      <c r="H1934" s="17"/>
      <c r="I1934" s="17"/>
      <c r="J1934" s="17"/>
      <c r="K1934" s="17"/>
    </row>
    <row r="1935" spans="1:11" x14ac:dyDescent="0.25">
      <c r="A1935" s="32"/>
      <c r="B1935" s="31"/>
      <c r="C1935" s="31"/>
      <c r="H1935" s="17"/>
      <c r="I1935" s="17"/>
      <c r="J1935" s="17"/>
      <c r="K1935" s="17"/>
    </row>
    <row r="1936" spans="1:11" x14ac:dyDescent="0.25">
      <c r="A1936" s="32"/>
      <c r="B1936" s="31"/>
      <c r="C1936" s="31"/>
      <c r="H1936" s="17"/>
      <c r="I1936" s="17"/>
      <c r="J1936" s="17"/>
      <c r="K1936" s="17"/>
    </row>
    <row r="1937" spans="1:11" x14ac:dyDescent="0.25">
      <c r="A1937" s="32"/>
      <c r="B1937" s="31"/>
      <c r="C1937" s="31"/>
      <c r="H1937" s="17"/>
      <c r="I1937" s="17"/>
      <c r="J1937" s="17"/>
      <c r="K1937" s="17"/>
    </row>
    <row r="1938" spans="1:11" x14ac:dyDescent="0.25">
      <c r="A1938" s="32"/>
      <c r="B1938" s="31"/>
      <c r="C1938" s="31"/>
      <c r="H1938" s="17"/>
      <c r="I1938" s="17"/>
      <c r="J1938" s="17"/>
      <c r="K1938" s="17"/>
    </row>
    <row r="1939" spans="1:11" x14ac:dyDescent="0.25">
      <c r="A1939" s="32"/>
      <c r="B1939" s="31"/>
      <c r="C1939" s="31"/>
      <c r="H1939" s="17"/>
      <c r="I1939" s="17"/>
      <c r="J1939" s="17"/>
      <c r="K1939" s="17"/>
    </row>
    <row r="1940" spans="1:11" x14ac:dyDescent="0.25">
      <c r="A1940" s="32"/>
      <c r="B1940" s="31"/>
      <c r="C1940" s="31"/>
      <c r="H1940" s="17"/>
      <c r="I1940" s="17"/>
      <c r="J1940" s="17"/>
      <c r="K1940" s="17"/>
    </row>
    <row r="1941" spans="1:11" x14ac:dyDescent="0.25">
      <c r="A1941" s="32"/>
      <c r="B1941" s="31"/>
      <c r="C1941" s="31"/>
      <c r="H1941" s="17"/>
      <c r="I1941" s="17"/>
      <c r="J1941" s="17"/>
      <c r="K1941" s="17"/>
    </row>
    <row r="1942" spans="1:11" x14ac:dyDescent="0.25">
      <c r="A1942" s="32"/>
      <c r="B1942" s="31"/>
      <c r="C1942" s="31"/>
      <c r="H1942" s="17"/>
      <c r="I1942" s="17"/>
      <c r="J1942" s="17"/>
      <c r="K1942" s="17"/>
    </row>
    <row r="1943" spans="1:11" x14ac:dyDescent="0.25">
      <c r="A1943" s="32"/>
      <c r="B1943" s="31"/>
      <c r="C1943" s="31"/>
      <c r="H1943" s="17"/>
      <c r="I1943" s="17"/>
      <c r="J1943" s="17"/>
      <c r="K1943" s="17"/>
    </row>
    <row r="1944" spans="1:11" x14ac:dyDescent="0.25">
      <c r="A1944" s="32"/>
      <c r="B1944" s="31"/>
      <c r="C1944" s="31"/>
      <c r="H1944" s="17"/>
      <c r="I1944" s="17"/>
      <c r="J1944" s="17"/>
      <c r="K1944" s="17"/>
    </row>
    <row r="1945" spans="1:11" x14ac:dyDescent="0.25">
      <c r="A1945" s="32"/>
      <c r="B1945" s="31"/>
      <c r="C1945" s="31"/>
      <c r="H1945" s="17"/>
      <c r="I1945" s="17"/>
      <c r="J1945" s="17"/>
      <c r="K1945" s="17"/>
    </row>
    <row r="1946" spans="1:11" x14ac:dyDescent="0.25">
      <c r="A1946" s="32"/>
      <c r="B1946" s="31"/>
      <c r="C1946" s="31"/>
      <c r="H1946" s="17"/>
      <c r="I1946" s="17"/>
      <c r="J1946" s="17"/>
      <c r="K1946" s="17"/>
    </row>
    <row r="1947" spans="1:11" x14ac:dyDescent="0.25">
      <c r="A1947" s="32"/>
      <c r="B1947" s="31"/>
      <c r="C1947" s="31"/>
      <c r="H1947" s="17"/>
      <c r="I1947" s="17"/>
      <c r="J1947" s="17"/>
      <c r="K1947" s="17"/>
    </row>
    <row r="1948" spans="1:11" x14ac:dyDescent="0.25">
      <c r="A1948" s="32"/>
      <c r="B1948" s="31"/>
      <c r="C1948" s="31"/>
      <c r="H1948" s="17"/>
      <c r="I1948" s="17"/>
      <c r="J1948" s="17"/>
      <c r="K1948" s="17"/>
    </row>
    <row r="1949" spans="1:11" x14ac:dyDescent="0.25">
      <c r="A1949" s="32"/>
      <c r="B1949" s="31"/>
      <c r="C1949" s="31"/>
      <c r="H1949" s="17"/>
      <c r="I1949" s="17"/>
      <c r="J1949" s="17"/>
      <c r="K1949" s="17"/>
    </row>
    <row r="1950" spans="1:11" x14ac:dyDescent="0.25">
      <c r="A1950" s="32"/>
      <c r="B1950" s="31"/>
      <c r="C1950" s="31"/>
      <c r="H1950" s="17"/>
      <c r="I1950" s="17"/>
      <c r="J1950" s="17"/>
      <c r="K1950" s="17"/>
    </row>
    <row r="1951" spans="1:11" x14ac:dyDescent="0.25">
      <c r="A1951" s="32"/>
      <c r="B1951" s="31"/>
      <c r="C1951" s="31"/>
      <c r="H1951" s="17"/>
      <c r="I1951" s="17"/>
      <c r="J1951" s="17"/>
      <c r="K1951" s="17"/>
    </row>
    <row r="1952" spans="1:11" x14ac:dyDescent="0.25">
      <c r="A1952" s="32"/>
      <c r="B1952" s="31"/>
      <c r="C1952" s="31"/>
      <c r="H1952" s="17"/>
      <c r="I1952" s="17"/>
      <c r="J1952" s="17"/>
      <c r="K1952" s="17"/>
    </row>
    <row r="1953" spans="1:11" x14ac:dyDescent="0.25">
      <c r="A1953" s="32"/>
      <c r="B1953" s="31"/>
      <c r="C1953" s="31"/>
      <c r="H1953" s="17"/>
      <c r="I1953" s="17"/>
      <c r="J1953" s="17"/>
      <c r="K1953" s="17"/>
    </row>
    <row r="1954" spans="1:11" x14ac:dyDescent="0.25">
      <c r="A1954" s="32"/>
      <c r="B1954" s="31"/>
      <c r="C1954" s="31"/>
      <c r="H1954" s="17"/>
      <c r="I1954" s="17"/>
      <c r="J1954" s="17"/>
      <c r="K1954" s="17"/>
    </row>
    <row r="1955" spans="1:11" x14ac:dyDescent="0.25">
      <c r="A1955" s="32"/>
      <c r="B1955" s="31"/>
      <c r="C1955" s="31"/>
      <c r="H1955" s="17"/>
      <c r="I1955" s="17"/>
      <c r="J1955" s="17"/>
      <c r="K1955" s="17"/>
    </row>
    <row r="1956" spans="1:11" x14ac:dyDescent="0.25">
      <c r="A1956" s="32"/>
      <c r="B1956" s="31"/>
      <c r="C1956" s="31"/>
      <c r="H1956" s="17"/>
      <c r="I1956" s="17"/>
      <c r="J1956" s="17"/>
      <c r="K1956" s="17"/>
    </row>
    <row r="1957" spans="1:11" x14ac:dyDescent="0.25">
      <c r="A1957" s="32"/>
      <c r="B1957" s="31"/>
      <c r="C1957" s="31"/>
      <c r="H1957" s="17"/>
      <c r="I1957" s="17"/>
      <c r="J1957" s="17"/>
      <c r="K1957" s="17"/>
    </row>
    <row r="1958" spans="1:11" x14ac:dyDescent="0.25">
      <c r="A1958" s="32"/>
      <c r="B1958" s="31"/>
      <c r="C1958" s="31"/>
      <c r="H1958" s="17"/>
      <c r="I1958" s="17"/>
      <c r="J1958" s="17"/>
      <c r="K1958" s="17"/>
    </row>
    <row r="1959" spans="1:11" x14ac:dyDescent="0.25">
      <c r="A1959" s="32"/>
      <c r="B1959" s="31"/>
      <c r="C1959" s="31"/>
      <c r="H1959" s="17"/>
      <c r="I1959" s="17"/>
      <c r="J1959" s="17"/>
      <c r="K1959" s="17"/>
    </row>
    <row r="1960" spans="1:11" x14ac:dyDescent="0.25">
      <c r="A1960" s="32"/>
      <c r="B1960" s="31"/>
      <c r="C1960" s="31"/>
      <c r="H1960" s="17"/>
      <c r="I1960" s="17"/>
      <c r="J1960" s="17"/>
      <c r="K1960" s="17"/>
    </row>
    <row r="1961" spans="1:11" x14ac:dyDescent="0.25">
      <c r="A1961" s="32"/>
      <c r="B1961" s="31"/>
      <c r="C1961" s="31"/>
      <c r="H1961" s="17"/>
      <c r="I1961" s="17"/>
      <c r="J1961" s="17"/>
      <c r="K1961" s="17"/>
    </row>
    <row r="1962" spans="1:11" x14ac:dyDescent="0.25">
      <c r="A1962" s="32"/>
      <c r="B1962" s="31"/>
      <c r="C1962" s="31"/>
      <c r="H1962" s="17"/>
      <c r="I1962" s="17"/>
      <c r="J1962" s="17"/>
      <c r="K1962" s="17"/>
    </row>
    <row r="1963" spans="1:11" x14ac:dyDescent="0.25">
      <c r="A1963" s="32"/>
      <c r="B1963" s="31"/>
      <c r="C1963" s="31"/>
      <c r="H1963" s="17"/>
      <c r="I1963" s="17"/>
      <c r="J1963" s="17"/>
      <c r="K1963" s="17"/>
    </row>
    <row r="1964" spans="1:11" x14ac:dyDescent="0.25">
      <c r="A1964" s="32"/>
      <c r="B1964" s="31"/>
      <c r="C1964" s="31"/>
      <c r="H1964" s="17"/>
      <c r="I1964" s="17"/>
      <c r="J1964" s="17"/>
      <c r="K1964" s="17"/>
    </row>
    <row r="1965" spans="1:11" x14ac:dyDescent="0.25">
      <c r="A1965" s="32"/>
      <c r="B1965" s="31"/>
      <c r="C1965" s="31"/>
      <c r="H1965" s="17"/>
      <c r="I1965" s="17"/>
      <c r="J1965" s="17"/>
      <c r="K1965" s="17"/>
    </row>
    <row r="1966" spans="1:11" x14ac:dyDescent="0.25">
      <c r="A1966" s="32"/>
      <c r="B1966" s="31"/>
      <c r="C1966" s="31"/>
      <c r="H1966" s="17"/>
      <c r="I1966" s="17"/>
      <c r="J1966" s="17"/>
      <c r="K1966" s="17"/>
    </row>
    <row r="1967" spans="1:11" x14ac:dyDescent="0.25">
      <c r="A1967" s="32"/>
      <c r="B1967" s="31"/>
      <c r="C1967" s="31"/>
      <c r="H1967" s="17"/>
      <c r="I1967" s="17"/>
      <c r="J1967" s="17"/>
      <c r="K1967" s="17"/>
    </row>
    <row r="1968" spans="1:11" x14ac:dyDescent="0.25">
      <c r="A1968" s="32"/>
      <c r="B1968" s="31"/>
      <c r="C1968" s="31"/>
      <c r="H1968" s="17"/>
      <c r="I1968" s="17"/>
      <c r="J1968" s="17"/>
      <c r="K1968" s="17"/>
    </row>
    <row r="1969" spans="1:11" x14ac:dyDescent="0.25">
      <c r="A1969" s="32"/>
      <c r="B1969" s="31"/>
      <c r="C1969" s="31"/>
      <c r="H1969" s="17"/>
      <c r="I1969" s="17"/>
      <c r="J1969" s="17"/>
      <c r="K1969" s="17"/>
    </row>
    <row r="1970" spans="1:11" x14ac:dyDescent="0.25">
      <c r="A1970" s="32"/>
      <c r="B1970" s="31"/>
      <c r="C1970" s="31"/>
      <c r="H1970" s="17"/>
      <c r="I1970" s="17"/>
      <c r="J1970" s="17"/>
      <c r="K1970" s="17"/>
    </row>
    <row r="1971" spans="1:11" x14ac:dyDescent="0.25">
      <c r="A1971" s="32"/>
      <c r="B1971" s="31"/>
      <c r="C1971" s="31"/>
      <c r="H1971" s="17"/>
      <c r="I1971" s="17"/>
      <c r="J1971" s="17"/>
      <c r="K1971" s="17"/>
    </row>
    <row r="1972" spans="1:11" x14ac:dyDescent="0.25">
      <c r="A1972" s="32"/>
      <c r="B1972" s="31"/>
      <c r="C1972" s="31"/>
      <c r="H1972" s="17"/>
      <c r="I1972" s="17"/>
      <c r="J1972" s="17"/>
      <c r="K1972" s="17"/>
    </row>
    <row r="1973" spans="1:11" x14ac:dyDescent="0.25">
      <c r="A1973" s="32"/>
      <c r="B1973" s="31"/>
      <c r="C1973" s="31"/>
      <c r="H1973" s="17"/>
      <c r="I1973" s="17"/>
      <c r="J1973" s="17"/>
      <c r="K1973" s="17"/>
    </row>
    <row r="1974" spans="1:11" x14ac:dyDescent="0.25">
      <c r="A1974" s="32"/>
      <c r="B1974" s="31"/>
      <c r="C1974" s="31"/>
      <c r="H1974" s="17"/>
      <c r="I1974" s="17"/>
      <c r="J1974" s="17"/>
      <c r="K1974" s="17"/>
    </row>
    <row r="1975" spans="1:11" x14ac:dyDescent="0.25">
      <c r="A1975" s="32"/>
      <c r="B1975" s="31"/>
      <c r="C1975" s="31"/>
      <c r="H1975" s="17"/>
      <c r="I1975" s="17"/>
      <c r="J1975" s="17"/>
      <c r="K1975" s="17"/>
    </row>
    <row r="1976" spans="1:11" x14ac:dyDescent="0.25">
      <c r="A1976" s="32"/>
      <c r="B1976" s="31"/>
      <c r="C1976" s="31"/>
      <c r="H1976" s="17"/>
      <c r="I1976" s="17"/>
      <c r="J1976" s="17"/>
      <c r="K1976" s="17"/>
    </row>
    <row r="1977" spans="1:11" x14ac:dyDescent="0.25">
      <c r="A1977" s="32"/>
      <c r="B1977" s="31"/>
      <c r="C1977" s="31"/>
      <c r="H1977" s="17"/>
      <c r="I1977" s="17"/>
      <c r="J1977" s="17"/>
      <c r="K1977" s="17"/>
    </row>
    <row r="1978" spans="1:11" x14ac:dyDescent="0.25">
      <c r="A1978" s="32"/>
      <c r="B1978" s="31"/>
      <c r="C1978" s="31"/>
      <c r="H1978" s="17"/>
      <c r="I1978" s="17"/>
      <c r="J1978" s="17"/>
      <c r="K1978" s="17"/>
    </row>
    <row r="1979" spans="1:11" x14ac:dyDescent="0.25">
      <c r="A1979" s="32"/>
      <c r="B1979" s="31"/>
      <c r="C1979" s="31"/>
      <c r="H1979" s="17"/>
      <c r="I1979" s="17"/>
      <c r="J1979" s="17"/>
      <c r="K1979" s="17"/>
    </row>
    <row r="1980" spans="1:11" x14ac:dyDescent="0.25">
      <c r="A1980" s="32"/>
      <c r="B1980" s="31"/>
      <c r="C1980" s="31"/>
      <c r="H1980" s="17"/>
      <c r="I1980" s="17"/>
      <c r="J1980" s="17"/>
      <c r="K1980" s="17"/>
    </row>
    <row r="1981" spans="1:11" x14ac:dyDescent="0.25">
      <c r="A1981" s="32"/>
      <c r="B1981" s="31"/>
      <c r="C1981" s="31"/>
      <c r="H1981" s="17"/>
      <c r="I1981" s="17"/>
      <c r="J1981" s="17"/>
      <c r="K1981" s="17"/>
    </row>
    <row r="1982" spans="1:11" x14ac:dyDescent="0.25">
      <c r="A1982" s="32"/>
      <c r="B1982" s="31"/>
      <c r="C1982" s="31"/>
      <c r="H1982" s="17"/>
      <c r="I1982" s="17"/>
      <c r="J1982" s="17"/>
      <c r="K1982" s="17"/>
    </row>
    <row r="1983" spans="1:11" x14ac:dyDescent="0.25">
      <c r="A1983" s="32"/>
      <c r="B1983" s="31"/>
      <c r="C1983" s="31"/>
      <c r="H1983" s="17"/>
      <c r="I1983" s="17"/>
      <c r="J1983" s="17"/>
      <c r="K1983" s="17"/>
    </row>
    <row r="1984" spans="1:11" x14ac:dyDescent="0.25">
      <c r="A1984" s="32"/>
      <c r="B1984" s="31"/>
      <c r="C1984" s="31"/>
      <c r="H1984" s="17"/>
      <c r="I1984" s="17"/>
      <c r="J1984" s="17"/>
      <c r="K1984" s="17"/>
    </row>
    <row r="1985" spans="1:11" x14ac:dyDescent="0.25">
      <c r="A1985" s="32"/>
      <c r="B1985" s="31"/>
      <c r="C1985" s="31"/>
      <c r="H1985" s="17"/>
      <c r="I1985" s="17"/>
      <c r="J1985" s="17"/>
      <c r="K1985" s="17"/>
    </row>
    <row r="1986" spans="1:11" x14ac:dyDescent="0.25">
      <c r="A1986" s="32"/>
      <c r="B1986" s="31"/>
      <c r="C1986" s="31"/>
      <c r="H1986" s="17"/>
      <c r="I1986" s="17"/>
      <c r="J1986" s="17"/>
      <c r="K1986" s="17"/>
    </row>
    <row r="1987" spans="1:11" x14ac:dyDescent="0.25">
      <c r="A1987" s="32"/>
      <c r="B1987" s="31"/>
      <c r="C1987" s="31"/>
      <c r="H1987" s="17"/>
      <c r="I1987" s="17"/>
      <c r="J1987" s="17"/>
      <c r="K1987" s="17"/>
    </row>
    <row r="1988" spans="1:11" x14ac:dyDescent="0.25">
      <c r="A1988" s="32"/>
      <c r="B1988" s="31"/>
      <c r="C1988" s="31"/>
      <c r="H1988" s="17"/>
      <c r="I1988" s="17"/>
      <c r="J1988" s="17"/>
      <c r="K1988" s="17"/>
    </row>
    <row r="1989" spans="1:11" x14ac:dyDescent="0.25">
      <c r="A1989" s="32"/>
      <c r="B1989" s="31"/>
      <c r="C1989" s="31"/>
      <c r="H1989" s="17"/>
      <c r="I1989" s="17"/>
      <c r="J1989" s="17"/>
      <c r="K1989" s="17"/>
    </row>
    <row r="1990" spans="1:11" x14ac:dyDescent="0.25">
      <c r="A1990" s="32"/>
      <c r="B1990" s="31"/>
      <c r="C1990" s="31"/>
      <c r="H1990" s="17"/>
      <c r="I1990" s="17"/>
      <c r="J1990" s="17"/>
      <c r="K1990" s="17"/>
    </row>
    <row r="1991" spans="1:11" x14ac:dyDescent="0.25">
      <c r="A1991" s="32"/>
      <c r="B1991" s="31"/>
      <c r="C1991" s="31"/>
      <c r="H1991" s="17"/>
      <c r="I1991" s="17"/>
      <c r="J1991" s="17"/>
      <c r="K1991" s="17"/>
    </row>
    <row r="1992" spans="1:11" x14ac:dyDescent="0.25">
      <c r="A1992" s="32"/>
      <c r="B1992" s="31"/>
      <c r="C1992" s="31"/>
      <c r="H1992" s="17"/>
      <c r="I1992" s="17"/>
      <c r="J1992" s="17"/>
      <c r="K1992" s="17"/>
    </row>
    <row r="1993" spans="1:11" x14ac:dyDescent="0.25">
      <c r="A1993" s="32"/>
      <c r="B1993" s="31"/>
      <c r="C1993" s="31"/>
      <c r="H1993" s="17"/>
      <c r="I1993" s="17"/>
      <c r="J1993" s="17"/>
      <c r="K1993" s="17"/>
    </row>
    <row r="1994" spans="1:11" x14ac:dyDescent="0.25">
      <c r="A1994" s="32"/>
      <c r="B1994" s="31"/>
      <c r="C1994" s="31"/>
      <c r="H1994" s="17"/>
      <c r="I1994" s="17"/>
      <c r="J1994" s="17"/>
      <c r="K1994" s="17"/>
    </row>
    <row r="1995" spans="1:11" x14ac:dyDescent="0.25">
      <c r="A1995" s="32"/>
      <c r="B1995" s="31"/>
      <c r="C1995" s="31"/>
      <c r="H1995" s="17"/>
      <c r="I1995" s="17"/>
      <c r="J1995" s="17"/>
      <c r="K1995" s="17"/>
    </row>
    <row r="1996" spans="1:11" x14ac:dyDescent="0.25">
      <c r="A1996" s="32"/>
      <c r="B1996" s="31"/>
      <c r="C1996" s="31"/>
      <c r="H1996" s="17"/>
      <c r="I1996" s="17"/>
      <c r="J1996" s="17"/>
      <c r="K1996" s="17"/>
    </row>
    <row r="1997" spans="1:11" x14ac:dyDescent="0.25">
      <c r="A1997" s="32"/>
      <c r="B1997" s="31"/>
      <c r="C1997" s="31"/>
      <c r="H1997" s="17"/>
      <c r="I1997" s="17"/>
      <c r="J1997" s="17"/>
      <c r="K1997" s="17"/>
    </row>
    <row r="1998" spans="1:11" x14ac:dyDescent="0.25">
      <c r="A1998" s="32"/>
      <c r="B1998" s="31"/>
      <c r="C1998" s="31"/>
      <c r="H1998" s="17"/>
      <c r="I1998" s="17"/>
      <c r="J1998" s="17"/>
      <c r="K1998" s="17"/>
    </row>
    <row r="1999" spans="1:11" x14ac:dyDescent="0.25">
      <c r="A1999" s="32"/>
      <c r="B1999" s="31"/>
      <c r="C1999" s="31"/>
      <c r="H1999" s="17"/>
      <c r="I1999" s="17"/>
      <c r="J1999" s="17"/>
      <c r="K1999" s="17"/>
    </row>
    <row r="2000" spans="1:11" x14ac:dyDescent="0.25">
      <c r="A2000" s="32"/>
      <c r="B2000" s="31"/>
      <c r="C2000" s="31"/>
      <c r="H2000" s="17"/>
      <c r="I2000" s="17"/>
      <c r="J2000" s="17"/>
      <c r="K2000" s="17"/>
    </row>
    <row r="2001" spans="1:11" x14ac:dyDescent="0.25">
      <c r="A2001" s="32"/>
      <c r="B2001" s="31"/>
      <c r="C2001" s="31"/>
      <c r="H2001" s="17"/>
      <c r="I2001" s="17"/>
      <c r="J2001" s="17"/>
      <c r="K2001" s="17"/>
    </row>
    <row r="2002" spans="1:11" x14ac:dyDescent="0.25">
      <c r="A2002" s="32"/>
      <c r="B2002" s="31"/>
      <c r="C2002" s="31"/>
      <c r="H2002" s="17"/>
      <c r="I2002" s="17"/>
      <c r="J2002" s="17"/>
      <c r="K2002" s="17"/>
    </row>
    <row r="2003" spans="1:11" x14ac:dyDescent="0.25">
      <c r="A2003" s="32"/>
      <c r="B2003" s="31"/>
      <c r="C2003" s="31"/>
      <c r="H2003" s="17"/>
      <c r="I2003" s="17"/>
      <c r="J2003" s="17"/>
      <c r="K2003" s="17"/>
    </row>
    <row r="2004" spans="1:11" x14ac:dyDescent="0.25">
      <c r="A2004" s="32"/>
      <c r="B2004" s="31"/>
      <c r="C2004" s="31"/>
      <c r="H2004" s="17"/>
      <c r="I2004" s="17"/>
      <c r="J2004" s="17"/>
      <c r="K2004" s="17"/>
    </row>
    <row r="2005" spans="1:11" x14ac:dyDescent="0.25">
      <c r="A2005" s="32"/>
      <c r="B2005" s="31"/>
      <c r="C2005" s="31"/>
      <c r="H2005" s="17"/>
      <c r="I2005" s="17"/>
      <c r="J2005" s="17"/>
      <c r="K2005" s="17"/>
    </row>
    <row r="2006" spans="1:11" x14ac:dyDescent="0.25">
      <c r="A2006" s="32"/>
      <c r="B2006" s="31"/>
      <c r="C2006" s="31"/>
      <c r="H2006" s="17"/>
      <c r="I2006" s="17"/>
      <c r="J2006" s="17"/>
      <c r="K2006" s="17"/>
    </row>
    <row r="2007" spans="1:11" x14ac:dyDescent="0.25">
      <c r="A2007" s="32"/>
      <c r="B2007" s="31"/>
      <c r="C2007" s="31"/>
      <c r="H2007" s="17"/>
      <c r="I2007" s="17"/>
      <c r="J2007" s="17"/>
      <c r="K2007" s="17"/>
    </row>
    <row r="2008" spans="1:11" x14ac:dyDescent="0.25">
      <c r="A2008" s="32"/>
      <c r="B2008" s="31"/>
      <c r="C2008" s="31"/>
      <c r="H2008" s="17"/>
      <c r="I2008" s="17"/>
      <c r="J2008" s="17"/>
      <c r="K2008" s="17"/>
    </row>
    <row r="2009" spans="1:11" x14ac:dyDescent="0.25">
      <c r="A2009" s="32"/>
      <c r="B2009" s="31"/>
      <c r="C2009" s="31"/>
      <c r="H2009" s="17"/>
      <c r="I2009" s="17"/>
      <c r="J2009" s="17"/>
      <c r="K2009" s="17"/>
    </row>
    <row r="2010" spans="1:11" x14ac:dyDescent="0.25">
      <c r="A2010" s="32"/>
      <c r="B2010" s="31"/>
      <c r="C2010" s="31"/>
      <c r="H2010" s="17"/>
      <c r="I2010" s="17"/>
      <c r="J2010" s="17"/>
      <c r="K2010" s="17"/>
    </row>
    <row r="2011" spans="1:11" x14ac:dyDescent="0.25">
      <c r="A2011" s="32"/>
      <c r="B2011" s="31"/>
      <c r="C2011" s="31"/>
      <c r="H2011" s="17"/>
      <c r="I2011" s="17"/>
      <c r="J2011" s="17"/>
      <c r="K2011" s="17"/>
    </row>
    <row r="2012" spans="1:11" x14ac:dyDescent="0.25">
      <c r="A2012" s="32"/>
      <c r="B2012" s="31"/>
      <c r="C2012" s="31"/>
      <c r="H2012" s="17"/>
      <c r="I2012" s="17"/>
      <c r="J2012" s="17"/>
      <c r="K2012" s="17"/>
    </row>
    <row r="2013" spans="1:11" x14ac:dyDescent="0.25">
      <c r="A2013" s="32"/>
      <c r="B2013" s="31"/>
      <c r="C2013" s="31"/>
      <c r="H2013" s="17"/>
      <c r="I2013" s="17"/>
      <c r="J2013" s="17"/>
      <c r="K2013" s="17"/>
    </row>
    <row r="2014" spans="1:11" x14ac:dyDescent="0.25">
      <c r="A2014" s="32"/>
      <c r="B2014" s="31"/>
      <c r="C2014" s="31"/>
      <c r="H2014" s="17"/>
      <c r="I2014" s="17"/>
      <c r="J2014" s="17"/>
      <c r="K2014" s="17"/>
    </row>
    <row r="2015" spans="1:11" x14ac:dyDescent="0.25">
      <c r="A2015" s="32"/>
      <c r="B2015" s="31"/>
      <c r="C2015" s="31"/>
      <c r="H2015" s="17"/>
      <c r="I2015" s="17"/>
      <c r="J2015" s="17"/>
      <c r="K2015" s="17"/>
    </row>
    <row r="2016" spans="1:11" x14ac:dyDescent="0.25">
      <c r="A2016" s="32"/>
      <c r="B2016" s="31"/>
      <c r="C2016" s="31"/>
      <c r="H2016" s="17"/>
      <c r="I2016" s="17"/>
      <c r="J2016" s="17"/>
      <c r="K2016" s="17"/>
    </row>
    <row r="2017" spans="1:11" x14ac:dyDescent="0.25">
      <c r="A2017" s="32"/>
      <c r="B2017" s="31"/>
      <c r="C2017" s="31"/>
      <c r="H2017" s="17"/>
      <c r="I2017" s="17"/>
      <c r="J2017" s="17"/>
      <c r="K2017" s="17"/>
    </row>
    <row r="2018" spans="1:11" x14ac:dyDescent="0.25">
      <c r="A2018" s="32"/>
      <c r="B2018" s="31"/>
      <c r="C2018" s="31"/>
      <c r="H2018" s="17"/>
      <c r="I2018" s="17"/>
      <c r="J2018" s="17"/>
      <c r="K2018" s="17"/>
    </row>
    <row r="2019" spans="1:11" x14ac:dyDescent="0.25">
      <c r="A2019" s="32"/>
      <c r="B2019" s="31"/>
      <c r="C2019" s="31"/>
      <c r="H2019" s="17"/>
      <c r="I2019" s="17"/>
      <c r="J2019" s="17"/>
      <c r="K2019" s="17"/>
    </row>
    <row r="2020" spans="1:11" x14ac:dyDescent="0.25">
      <c r="A2020" s="32"/>
      <c r="B2020" s="31"/>
      <c r="C2020" s="31"/>
      <c r="H2020" s="17"/>
      <c r="I2020" s="17"/>
      <c r="J2020" s="17"/>
      <c r="K2020" s="17"/>
    </row>
    <row r="4447" spans="1:1" ht="18.75" x14ac:dyDescent="0.25">
      <c r="A4447" s="10"/>
    </row>
    <row r="4464" spans="1:1" ht="18.75" x14ac:dyDescent="0.25">
      <c r="A4464" s="10"/>
    </row>
    <row r="4467" spans="1:1" x14ac:dyDescent="0.25">
      <c r="A4467" s="11"/>
    </row>
    <row r="4468" spans="1:1" x14ac:dyDescent="0.25">
      <c r="A4468" s="11"/>
    </row>
    <row r="4469" spans="1:1" x14ac:dyDescent="0.25">
      <c r="A4469" s="11"/>
    </row>
    <row r="4470" spans="1:1" x14ac:dyDescent="0.25">
      <c r="A4470" s="11"/>
    </row>
    <row r="4471" spans="1:1" x14ac:dyDescent="0.25">
      <c r="A4471" s="11"/>
    </row>
    <row r="4472" spans="1:1" x14ac:dyDescent="0.25">
      <c r="A4472" s="11"/>
    </row>
    <row r="4473" spans="1:1" x14ac:dyDescent="0.25">
      <c r="A4473" s="11"/>
    </row>
    <row r="4474" spans="1:1" x14ac:dyDescent="0.25">
      <c r="A4474" s="11"/>
    </row>
    <row r="4475" spans="1:1" x14ac:dyDescent="0.25">
      <c r="A4475" s="11"/>
    </row>
    <row r="4476" spans="1:1" x14ac:dyDescent="0.25">
      <c r="A4476" s="11"/>
    </row>
    <row r="4477" spans="1:1" x14ac:dyDescent="0.25">
      <c r="A4477" s="11"/>
    </row>
    <row r="4478" spans="1:1" x14ac:dyDescent="0.25">
      <c r="A4478" s="11"/>
    </row>
    <row r="4479" spans="1:1" x14ac:dyDescent="0.25">
      <c r="A4479" s="11"/>
    </row>
    <row r="4480" spans="1:1" x14ac:dyDescent="0.25">
      <c r="A4480" s="11"/>
    </row>
    <row r="4481" spans="1:1" x14ac:dyDescent="0.25">
      <c r="A4481" s="11"/>
    </row>
    <row r="4482" spans="1:1" x14ac:dyDescent="0.25">
      <c r="A4482" s="11"/>
    </row>
    <row r="4483" spans="1:1" x14ac:dyDescent="0.25">
      <c r="A4483" s="11"/>
    </row>
    <row r="4484" spans="1:1" x14ac:dyDescent="0.25">
      <c r="A4484" s="11"/>
    </row>
    <row r="4485" spans="1:1" x14ac:dyDescent="0.25">
      <c r="A4485" s="11"/>
    </row>
    <row r="4486" spans="1:1" x14ac:dyDescent="0.25">
      <c r="A4486" s="11"/>
    </row>
    <row r="4487" spans="1:1" x14ac:dyDescent="0.25">
      <c r="A4487" s="11"/>
    </row>
    <row r="4488" spans="1:1" x14ac:dyDescent="0.25">
      <c r="A4488" s="11"/>
    </row>
    <row r="4489" spans="1:1" x14ac:dyDescent="0.25">
      <c r="A4489" s="11"/>
    </row>
    <row r="4490" spans="1:1" x14ac:dyDescent="0.25">
      <c r="A4490" s="11"/>
    </row>
    <row r="4491" spans="1:1" x14ac:dyDescent="0.25">
      <c r="A4491" s="11"/>
    </row>
    <row r="4492" spans="1:1" x14ac:dyDescent="0.25">
      <c r="A4492" s="11"/>
    </row>
    <row r="4493" spans="1:1" x14ac:dyDescent="0.25">
      <c r="A4493" s="11"/>
    </row>
    <row r="4494" spans="1:1" x14ac:dyDescent="0.25">
      <c r="A4494" s="11"/>
    </row>
    <row r="4495" spans="1:1" x14ac:dyDescent="0.25">
      <c r="A4495" s="11"/>
    </row>
    <row r="4496" spans="1:1" x14ac:dyDescent="0.25">
      <c r="A4496" s="11"/>
    </row>
    <row r="4497" spans="1:1" x14ac:dyDescent="0.25">
      <c r="A4497" s="11"/>
    </row>
    <row r="4498" spans="1:1" x14ac:dyDescent="0.25">
      <c r="A4498" s="11"/>
    </row>
    <row r="4499" spans="1:1" x14ac:dyDescent="0.25">
      <c r="A4499" s="11"/>
    </row>
    <row r="4500" spans="1:1" x14ac:dyDescent="0.25">
      <c r="A4500" s="11"/>
    </row>
    <row r="4501" spans="1:1" x14ac:dyDescent="0.25">
      <c r="A4501" s="11"/>
    </row>
    <row r="4502" spans="1:1" x14ac:dyDescent="0.25">
      <c r="A4502" s="11"/>
    </row>
    <row r="4503" spans="1:1" x14ac:dyDescent="0.25">
      <c r="A4503" s="11"/>
    </row>
    <row r="4504" spans="1:1" x14ac:dyDescent="0.25">
      <c r="A4504" s="11"/>
    </row>
    <row r="4505" spans="1:1" x14ac:dyDescent="0.25">
      <c r="A4505" s="11"/>
    </row>
    <row r="4506" spans="1:1" x14ac:dyDescent="0.25">
      <c r="A4506" s="11"/>
    </row>
    <row r="4507" spans="1:1" x14ac:dyDescent="0.25">
      <c r="A4507" s="11"/>
    </row>
    <row r="4508" spans="1:1" x14ac:dyDescent="0.25">
      <c r="A4508" s="11"/>
    </row>
    <row r="4509" spans="1:1" x14ac:dyDescent="0.25">
      <c r="A4509" s="11"/>
    </row>
    <row r="4510" spans="1:1" x14ac:dyDescent="0.25">
      <c r="A4510" s="11"/>
    </row>
    <row r="4511" spans="1:1" x14ac:dyDescent="0.25">
      <c r="A4511" s="11"/>
    </row>
    <row r="4512" spans="1:1" x14ac:dyDescent="0.25">
      <c r="A4512" s="11"/>
    </row>
    <row r="4513" spans="1:1" x14ac:dyDescent="0.25">
      <c r="A4513" s="11"/>
    </row>
    <row r="4514" spans="1:1" x14ac:dyDescent="0.25">
      <c r="A4514" s="11"/>
    </row>
    <row r="4515" spans="1:1" x14ac:dyDescent="0.25">
      <c r="A4515" s="11"/>
    </row>
    <row r="4516" spans="1:1" x14ac:dyDescent="0.25">
      <c r="A4516" s="11"/>
    </row>
    <row r="4517" spans="1:1" x14ac:dyDescent="0.25">
      <c r="A4517" s="11"/>
    </row>
    <row r="4518" spans="1:1" x14ac:dyDescent="0.25">
      <c r="A4518" s="11"/>
    </row>
    <row r="4519" spans="1:1" x14ac:dyDescent="0.25">
      <c r="A4519" s="11"/>
    </row>
    <row r="4520" spans="1:1" x14ac:dyDescent="0.25">
      <c r="A4520" s="11"/>
    </row>
    <row r="4521" spans="1:1" x14ac:dyDescent="0.25">
      <c r="A4521" s="11"/>
    </row>
    <row r="4522" spans="1:1" x14ac:dyDescent="0.25">
      <c r="A4522" s="11"/>
    </row>
    <row r="4523" spans="1:1" x14ac:dyDescent="0.25">
      <c r="A4523" s="11"/>
    </row>
    <row r="4524" spans="1:1" x14ac:dyDescent="0.25">
      <c r="A4524" s="11"/>
    </row>
    <row r="4525" spans="1:1" x14ac:dyDescent="0.25">
      <c r="A4525" s="11"/>
    </row>
    <row r="4526" spans="1:1" x14ac:dyDescent="0.25">
      <c r="A4526" s="11"/>
    </row>
    <row r="4527" spans="1:1" x14ac:dyDescent="0.25">
      <c r="A4527" s="11"/>
    </row>
    <row r="4528" spans="1:1" x14ac:dyDescent="0.25">
      <c r="A4528" s="11"/>
    </row>
    <row r="4529" spans="1:1" x14ac:dyDescent="0.25">
      <c r="A4529" s="11"/>
    </row>
    <row r="4530" spans="1:1" x14ac:dyDescent="0.25">
      <c r="A4530" s="11"/>
    </row>
    <row r="4531" spans="1:1" x14ac:dyDescent="0.25">
      <c r="A4531" s="11"/>
    </row>
    <row r="4532" spans="1:1" x14ac:dyDescent="0.25">
      <c r="A4532" s="11"/>
    </row>
    <row r="4533" spans="1:1" x14ac:dyDescent="0.25">
      <c r="A4533" s="11"/>
    </row>
    <row r="4534" spans="1:1" x14ac:dyDescent="0.25">
      <c r="A4534" s="11"/>
    </row>
    <row r="4535" spans="1:1" x14ac:dyDescent="0.25">
      <c r="A4535" s="11"/>
    </row>
    <row r="4536" spans="1:1" x14ac:dyDescent="0.25">
      <c r="A4536" s="11"/>
    </row>
    <row r="4537" spans="1:1" x14ac:dyDescent="0.25">
      <c r="A4537" s="11"/>
    </row>
    <row r="4538" spans="1:1" x14ac:dyDescent="0.25">
      <c r="A4538" s="11"/>
    </row>
    <row r="4539" spans="1:1" x14ac:dyDescent="0.25">
      <c r="A4539" s="11"/>
    </row>
    <row r="4540" spans="1:1" x14ac:dyDescent="0.25">
      <c r="A4540" s="11"/>
    </row>
    <row r="4541" spans="1:1" x14ac:dyDescent="0.25">
      <c r="A4541" s="11"/>
    </row>
    <row r="4542" spans="1:1" x14ac:dyDescent="0.25">
      <c r="A4542" s="11"/>
    </row>
    <row r="4543" spans="1:1" x14ac:dyDescent="0.25">
      <c r="A4543" s="11"/>
    </row>
    <row r="4544" spans="1:1" x14ac:dyDescent="0.25">
      <c r="A4544" s="11"/>
    </row>
    <row r="4545" spans="1:1" x14ac:dyDescent="0.25">
      <c r="A4545" s="11"/>
    </row>
    <row r="4546" spans="1:1" x14ac:dyDescent="0.25">
      <c r="A4546" s="11"/>
    </row>
    <row r="4547" spans="1:1" x14ac:dyDescent="0.25">
      <c r="A4547" s="11"/>
    </row>
    <row r="4548" spans="1:1" x14ac:dyDescent="0.25">
      <c r="A4548" s="11"/>
    </row>
    <row r="4549" spans="1:1" x14ac:dyDescent="0.25">
      <c r="A4549" s="11"/>
    </row>
    <row r="4550" spans="1:1" x14ac:dyDescent="0.25">
      <c r="A4550" s="11"/>
    </row>
    <row r="4551" spans="1:1" x14ac:dyDescent="0.25">
      <c r="A4551" s="11"/>
    </row>
    <row r="4552" spans="1:1" x14ac:dyDescent="0.25">
      <c r="A4552" s="11"/>
    </row>
    <row r="4553" spans="1:1" x14ac:dyDescent="0.25">
      <c r="A4553" s="11"/>
    </row>
    <row r="4554" spans="1:1" x14ac:dyDescent="0.25">
      <c r="A4554" s="11"/>
    </row>
    <row r="4555" spans="1:1" x14ac:dyDescent="0.25">
      <c r="A4555" s="11"/>
    </row>
    <row r="4556" spans="1:1" x14ac:dyDescent="0.25">
      <c r="A4556" s="11"/>
    </row>
    <row r="4557" spans="1:1" x14ac:dyDescent="0.25">
      <c r="A4557" s="11"/>
    </row>
    <row r="4558" spans="1:1" x14ac:dyDescent="0.25">
      <c r="A4558" s="11"/>
    </row>
    <row r="4559" spans="1:1" x14ac:dyDescent="0.25">
      <c r="A4559" s="11"/>
    </row>
    <row r="4560" spans="1:1" x14ac:dyDescent="0.25">
      <c r="A4560" s="11"/>
    </row>
    <row r="4561" spans="1:1" x14ac:dyDescent="0.25">
      <c r="A4561" s="11"/>
    </row>
    <row r="4562" spans="1:1" x14ac:dyDescent="0.25">
      <c r="A4562" s="11"/>
    </row>
    <row r="4563" spans="1:1" x14ac:dyDescent="0.25">
      <c r="A4563" s="11"/>
    </row>
    <row r="4564" spans="1:1" x14ac:dyDescent="0.25">
      <c r="A4564" s="11"/>
    </row>
    <row r="4565" spans="1:1" x14ac:dyDescent="0.25">
      <c r="A4565" s="11"/>
    </row>
    <row r="4566" spans="1:1" x14ac:dyDescent="0.25">
      <c r="A4566" s="11"/>
    </row>
    <row r="4567" spans="1:1" x14ac:dyDescent="0.25">
      <c r="A4567" s="11"/>
    </row>
    <row r="4568" spans="1:1" x14ac:dyDescent="0.25">
      <c r="A4568" s="11"/>
    </row>
    <row r="4569" spans="1:1" x14ac:dyDescent="0.25">
      <c r="A4569" s="11"/>
    </row>
    <row r="4570" spans="1:1" x14ac:dyDescent="0.25">
      <c r="A4570" s="11"/>
    </row>
    <row r="4571" spans="1:1" x14ac:dyDescent="0.25">
      <c r="A4571" s="11"/>
    </row>
    <row r="4572" spans="1:1" x14ac:dyDescent="0.25">
      <c r="A4572" s="11"/>
    </row>
    <row r="4573" spans="1:1" x14ac:dyDescent="0.25">
      <c r="A4573" s="11"/>
    </row>
    <row r="4574" spans="1:1" x14ac:dyDescent="0.25">
      <c r="A4574" s="11"/>
    </row>
    <row r="4575" spans="1:1" x14ac:dyDescent="0.25">
      <c r="A4575" s="11"/>
    </row>
    <row r="4576" spans="1:1" x14ac:dyDescent="0.25">
      <c r="A4576" s="11"/>
    </row>
    <row r="4577" spans="1:1" x14ac:dyDescent="0.25">
      <c r="A4577" s="11"/>
    </row>
    <row r="4578" spans="1:1" x14ac:dyDescent="0.25">
      <c r="A4578" s="11"/>
    </row>
    <row r="4579" spans="1:1" x14ac:dyDescent="0.25">
      <c r="A4579" s="11"/>
    </row>
    <row r="4580" spans="1:1" x14ac:dyDescent="0.25">
      <c r="A4580" s="11"/>
    </row>
    <row r="4581" spans="1:1" x14ac:dyDescent="0.25">
      <c r="A4581" s="11"/>
    </row>
    <row r="4582" spans="1:1" x14ac:dyDescent="0.25">
      <c r="A4582" s="11"/>
    </row>
    <row r="4583" spans="1:1" x14ac:dyDescent="0.25">
      <c r="A4583" s="11"/>
    </row>
    <row r="4584" spans="1:1" x14ac:dyDescent="0.25">
      <c r="A4584" s="11"/>
    </row>
    <row r="4585" spans="1:1" x14ac:dyDescent="0.25">
      <c r="A4585" s="11"/>
    </row>
    <row r="4588" spans="1:1" ht="18.75" x14ac:dyDescent="0.25">
      <c r="A4588" s="10"/>
    </row>
    <row r="4712" spans="1:1" ht="18.75" x14ac:dyDescent="0.25">
      <c r="A4712" s="10"/>
    </row>
    <row r="4727" spans="1:1" ht="18.75" x14ac:dyDescent="0.25">
      <c r="A4727" s="10"/>
    </row>
    <row r="4742" spans="1:1" ht="18.75" x14ac:dyDescent="0.25">
      <c r="A4742" s="10"/>
    </row>
    <row r="4794" spans="1:1" ht="18.75" x14ac:dyDescent="0.25">
      <c r="A4794" s="10"/>
    </row>
    <row r="4846" spans="1:1" ht="18.75" x14ac:dyDescent="0.25">
      <c r="A4846" s="10"/>
    </row>
    <row r="4898" spans="1:1" ht="18.75" x14ac:dyDescent="0.25">
      <c r="A4898" s="10"/>
    </row>
    <row r="4950" spans="1:1" ht="18.75" x14ac:dyDescent="0.25">
      <c r="A4950" s="10"/>
    </row>
    <row r="5002" spans="1:1" ht="18.75" x14ac:dyDescent="0.25">
      <c r="A5002" s="10"/>
    </row>
    <row r="5054" spans="1:1" ht="18.75" x14ac:dyDescent="0.25">
      <c r="A5054" s="10"/>
    </row>
  </sheetData>
  <dataConsolidate>
    <dataRefs count="2">
      <dataRef ref="A2:A742" sheet="ADX Strategy"/>
      <dataRef ref="A2:A460" sheet="Trend Strategy"/>
    </dataRefs>
  </dataConsolidate>
  <phoneticPr fontId="2" type="noConversion"/>
  <conditionalFormatting sqref="G1:G1048576">
    <cfRule type="top10" dxfId="31" priority="1" bottom="1" rank="1"/>
    <cfRule type="top10" dxfId="30" priority="2" rank="1"/>
    <cfRule type="top10" dxfId="29" priority="7" bottom="1" rank="1"/>
    <cfRule type="top10" dxfId="28" priority="8" rank="1"/>
  </conditionalFormatting>
  <conditionalFormatting sqref="C1:C1048576">
    <cfRule type="top10" dxfId="27" priority="5" bottom="1" rank="1"/>
    <cfRule type="top10" dxfId="26" priority="6" rank="1"/>
  </conditionalFormatting>
  <conditionalFormatting sqref="C1:G1 B2:G1048576">
    <cfRule type="top10" dxfId="25" priority="31" bottom="1" rank="1"/>
    <cfRule type="top10" dxfId="24" priority="32" rank="1"/>
    <cfRule type="cellIs" dxfId="23" priority="33" operator="lessThan">
      <formula>-120000</formula>
    </cfRule>
    <cfRule type="cellIs" dxfId="22" priority="34" operator="lessThan">
      <formula>0</formula>
    </cfRule>
  </conditionalFormatting>
  <conditionalFormatting sqref="D1:F1048576">
    <cfRule type="top10" dxfId="21" priority="47" bottom="1" rank="1"/>
    <cfRule type="top10" dxfId="20" priority="48" rank="1"/>
  </conditionalFormatting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F36ED-BF87-4618-A775-932B07496F1C}">
  <dimension ref="A1:J1489"/>
  <sheetViews>
    <sheetView workbookViewId="0">
      <selection activeCell="J62" sqref="J62"/>
    </sheetView>
  </sheetViews>
  <sheetFormatPr defaultRowHeight="15.75" x14ac:dyDescent="0.25"/>
  <cols>
    <col min="1" max="1" width="12.625" style="50" customWidth="1"/>
    <col min="2" max="2" width="11.875" style="50" bestFit="1" customWidth="1"/>
    <col min="3" max="3" width="13.625" style="50" bestFit="1" customWidth="1"/>
    <col min="4" max="4" width="11.875" style="50" bestFit="1" customWidth="1"/>
    <col min="5" max="6" width="9" style="50"/>
    <col min="7" max="7" width="13.625" style="50" bestFit="1" customWidth="1"/>
    <col min="8" max="9" width="9" style="50"/>
    <col min="10" max="10" width="13.625" style="50" bestFit="1" customWidth="1"/>
    <col min="11" max="16384" width="9" style="50"/>
  </cols>
  <sheetData>
    <row r="1" spans="1:10" s="87" customFormat="1" ht="16.5" x14ac:dyDescent="0.25">
      <c r="A1" s="87" t="s">
        <v>23</v>
      </c>
      <c r="B1" s="87" t="s">
        <v>1446</v>
      </c>
      <c r="C1" s="87" t="s">
        <v>1447</v>
      </c>
      <c r="D1" s="87" t="s">
        <v>1448</v>
      </c>
      <c r="F1" s="87" t="s">
        <v>1449</v>
      </c>
      <c r="G1" s="87" t="s">
        <v>1450</v>
      </c>
      <c r="I1" s="87" t="s">
        <v>1451</v>
      </c>
      <c r="J1" s="87" t="s">
        <v>1452</v>
      </c>
    </row>
    <row r="2" spans="1:10" x14ac:dyDescent="0.25">
      <c r="A2" s="32" t="s">
        <v>1519</v>
      </c>
      <c r="B2" s="85">
        <f>_xlfn.IFNA(VLOOKUP(A2,綜合_回測!$A$3:$G$1751,7,FALSE),0)</f>
        <v>0</v>
      </c>
      <c r="C2" s="85">
        <f t="shared" ref="C2:C65" si="0">C3+B2</f>
        <v>4976670.4720000019</v>
      </c>
      <c r="D2" s="85">
        <f>MIN((B2-MAX(B2:B60)),0)</f>
        <v>-75099.611999999994</v>
      </c>
      <c r="F2" s="86">
        <v>202503</v>
      </c>
      <c r="G2" s="85" cm="1">
        <f t="array" ref="G2">SUMPRODUCT(((MONTH(期間)=VALUE(RIGHT(F2,2)))*(YEAR(期間)=VALUE(LEFT(F2,4)))*綜合損益))</f>
        <v>95040.826000000001</v>
      </c>
      <c r="I2" s="50">
        <v>2025</v>
      </c>
      <c r="J2" s="85" cm="1">
        <f t="array" ref="J2">SUMPRODUCT((YEAR(期間)=I2)*綜合損益)</f>
        <v>139474.12999999995</v>
      </c>
    </row>
    <row r="3" spans="1:10" x14ac:dyDescent="0.25">
      <c r="A3" s="32" t="s">
        <v>1520</v>
      </c>
      <c r="B3" s="85">
        <f>_xlfn.IFNA(VLOOKUP(A3,綜合_回測!$A$3:$G$1751,7,FALSE),0)</f>
        <v>0</v>
      </c>
      <c r="C3" s="85">
        <f t="shared" si="0"/>
        <v>4976670.4720000019</v>
      </c>
      <c r="D3" s="85">
        <f t="shared" ref="D3:D66" si="1">MIN((B3-MAX(B3:B61)),0)</f>
        <v>-75099.611999999994</v>
      </c>
      <c r="F3" s="86">
        <v>202502</v>
      </c>
      <c r="G3" s="85" cm="1">
        <f t="array" ref="G3">SUMPRODUCT(((MONTH(期間)=VALUE(RIGHT(F3,2)))*(YEAR(期間)=VALUE(LEFT(F3,4)))*綜合損益))</f>
        <v>-17995.921999999999</v>
      </c>
      <c r="I3" s="50">
        <v>2024</v>
      </c>
      <c r="J3" s="85" cm="1">
        <f t="array" ref="J3">SUMPRODUCT((YEAR(期間)=I3)*綜合損益)</f>
        <v>2024873.108</v>
      </c>
    </row>
    <row r="4" spans="1:10" x14ac:dyDescent="0.25">
      <c r="A4" s="32" t="s">
        <v>1476</v>
      </c>
      <c r="B4" s="85">
        <f>_xlfn.IFNA(VLOOKUP(A4,綜合_回測!$A$3:$G$1751,7,FALSE),0)</f>
        <v>35722.932000000001</v>
      </c>
      <c r="C4" s="85">
        <f t="shared" si="0"/>
        <v>4976670.4720000019</v>
      </c>
      <c r="D4" s="85">
        <f t="shared" si="1"/>
        <v>-39376.679999999993</v>
      </c>
      <c r="F4" s="86">
        <v>202501</v>
      </c>
      <c r="G4" s="85" cm="1">
        <f t="array" ref="G4">SUMPRODUCT(((MONTH(期間)=VALUE(RIGHT(F4,2)))*(YEAR(期間)=VALUE(LEFT(F4,4)))*綜合損益))</f>
        <v>62429.225999999988</v>
      </c>
      <c r="I4" s="50">
        <v>2023</v>
      </c>
      <c r="J4" s="85" cm="1">
        <f t="array" ref="J4">SUMPRODUCT((YEAR(期間)=I4)*綜合損益)</f>
        <v>581749.62999999942</v>
      </c>
    </row>
    <row r="5" spans="1:10" x14ac:dyDescent="0.25">
      <c r="A5" s="32" t="s">
        <v>1477</v>
      </c>
      <c r="B5" s="85">
        <f>_xlfn.IFNA(VLOOKUP(A5,綜合_回測!$A$3:$G$1751,7,FALSE),0)</f>
        <v>-21992.489999999998</v>
      </c>
      <c r="C5" s="85">
        <f t="shared" si="0"/>
        <v>4940947.5400000019</v>
      </c>
      <c r="D5" s="85">
        <f t="shared" si="1"/>
        <v>-97092.101999999984</v>
      </c>
      <c r="F5" s="86">
        <v>202412</v>
      </c>
      <c r="G5" s="85" cm="1">
        <f t="array" ref="G5">SUMPRODUCT(((MONTH(期間)=VALUE(RIGHT(F5,2)))*(YEAR(期間)=VALUE(LEFT(F5,4)))*綜合損益))</f>
        <v>45064.87000000001</v>
      </c>
      <c r="I5" s="50">
        <v>2022</v>
      </c>
      <c r="J5" s="85" cm="1">
        <f t="array" ref="J5">SUMPRODUCT((YEAR(期間)=I5)*綜合損益)</f>
        <v>1266987.4380000005</v>
      </c>
    </row>
    <row r="6" spans="1:10" x14ac:dyDescent="0.25">
      <c r="A6" s="32" t="s">
        <v>1521</v>
      </c>
      <c r="B6" s="85">
        <f>_xlfn.IFNA(VLOOKUP(A6,綜合_回測!$A$3:$G$1751,7,FALSE),0)</f>
        <v>5539.982</v>
      </c>
      <c r="C6" s="85">
        <f t="shared" si="0"/>
        <v>4962940.0300000021</v>
      </c>
      <c r="D6" s="85">
        <f t="shared" si="1"/>
        <v>-69559.62999999999</v>
      </c>
      <c r="F6" s="86">
        <v>202411</v>
      </c>
      <c r="G6" s="85" cm="1">
        <f t="array" ref="G6">SUMPRODUCT(((MONTH(期間)=VALUE(RIGHT(F6,2)))*(YEAR(期間)=VALUE(LEFT(F6,4)))*綜合損益))</f>
        <v>118869.43400000001</v>
      </c>
      <c r="I6" s="50">
        <v>2021</v>
      </c>
      <c r="J6" s="85" cm="1">
        <f t="array" ref="J6">SUMPRODUCT((YEAR(期間)=I6)*綜合損益)</f>
        <v>414646.53600000008</v>
      </c>
    </row>
    <row r="7" spans="1:10" x14ac:dyDescent="0.25">
      <c r="A7" s="32" t="s">
        <v>1522</v>
      </c>
      <c r="B7" s="85">
        <f>_xlfn.IFNA(VLOOKUP(A7,綜合_回測!$A$3:$G$1751,7,FALSE),0)</f>
        <v>0</v>
      </c>
      <c r="C7" s="85">
        <f t="shared" si="0"/>
        <v>4957400.0480000023</v>
      </c>
      <c r="D7" s="85">
        <f t="shared" si="1"/>
        <v>-75099.611999999994</v>
      </c>
      <c r="F7" s="86">
        <v>202410</v>
      </c>
      <c r="G7" s="85" cm="1">
        <f t="array" ref="G7">SUMPRODUCT(((MONTH(期間)=VALUE(RIGHT(F7,2)))*(YEAR(期間)=VALUE(LEFT(F7,4)))*綜合損益))</f>
        <v>209012.78600000005</v>
      </c>
      <c r="I7" s="50">
        <v>2020</v>
      </c>
      <c r="J7" s="85" cm="1">
        <f t="array" ref="J7">SUMPRODUCT((YEAR(期間)=I7)*綜合損益)</f>
        <v>548939.63000000035</v>
      </c>
    </row>
    <row r="8" spans="1:10" x14ac:dyDescent="0.25">
      <c r="A8" s="32" t="s">
        <v>1523</v>
      </c>
      <c r="B8" s="85">
        <f>_xlfn.IFNA(VLOOKUP(A8,綜合_回測!$A$3:$G$1751,7,FALSE),0)</f>
        <v>30746.620000000003</v>
      </c>
      <c r="C8" s="85">
        <f t="shared" si="0"/>
        <v>4957400.0480000023</v>
      </c>
      <c r="D8" s="85">
        <f t="shared" si="1"/>
        <v>-49082.261999999995</v>
      </c>
      <c r="F8" s="86">
        <v>202409</v>
      </c>
      <c r="G8" s="85" cm="1">
        <f t="array" ref="G8">SUMPRODUCT(((MONTH(期間)=VALUE(RIGHT(F8,2)))*(YEAR(期間)=VALUE(LEFT(F8,4)))*綜合損益))</f>
        <v>153209.28799999997</v>
      </c>
    </row>
    <row r="9" spans="1:10" x14ac:dyDescent="0.25">
      <c r="A9" s="32" t="s">
        <v>1478</v>
      </c>
      <c r="B9" s="85">
        <f>_xlfn.IFNA(VLOOKUP(A9,綜合_回測!$A$3:$G$1751,7,FALSE),0)</f>
        <v>45023.781999999999</v>
      </c>
      <c r="C9" s="85">
        <f t="shared" si="0"/>
        <v>4926653.4280000022</v>
      </c>
      <c r="D9" s="85">
        <f t="shared" si="1"/>
        <v>-34805.1</v>
      </c>
      <c r="F9" s="86">
        <v>202408</v>
      </c>
      <c r="G9" s="85" cm="1">
        <f t="array" ref="G9">SUMPRODUCT(((MONTH(期間)=VALUE(RIGHT(F9,2)))*(YEAR(期間)=VALUE(LEFT(F9,4)))*綜合損益))</f>
        <v>759390.55200000003</v>
      </c>
    </row>
    <row r="10" spans="1:10" x14ac:dyDescent="0.25">
      <c r="A10" s="32" t="s">
        <v>1479</v>
      </c>
      <c r="B10" s="85">
        <f>_xlfn.IFNA(VLOOKUP(A10,綜合_回測!$A$3:$G$1751,7,FALSE),0)</f>
        <v>62128.121999999996</v>
      </c>
      <c r="C10" s="85">
        <f t="shared" si="0"/>
        <v>4881629.6460000025</v>
      </c>
      <c r="D10" s="85">
        <f t="shared" si="1"/>
        <v>-17700.760000000002</v>
      </c>
      <c r="F10" s="86">
        <v>202407</v>
      </c>
      <c r="G10" s="85" cm="1">
        <f t="array" ref="G10">SUMPRODUCT(((MONTH(期間)=VALUE(RIGHT(F10,2)))*(YEAR(期間)=VALUE(LEFT(F10,4)))*綜合損益))</f>
        <v>173968.58000000002</v>
      </c>
    </row>
    <row r="11" spans="1:10" x14ac:dyDescent="0.25">
      <c r="A11" s="32" t="s">
        <v>1524</v>
      </c>
      <c r="B11" s="85">
        <f>_xlfn.IFNA(VLOOKUP(A11,綜合_回測!$A$3:$G$1751,7,FALSE),0)</f>
        <v>-19156.281999999999</v>
      </c>
      <c r="C11" s="85">
        <f t="shared" si="0"/>
        <v>4819501.5240000021</v>
      </c>
      <c r="D11" s="85">
        <f t="shared" si="1"/>
        <v>-98985.16399999999</v>
      </c>
      <c r="F11" s="86">
        <v>202406</v>
      </c>
      <c r="G11" s="85" cm="1">
        <f t="array" ref="G11">SUMPRODUCT(((MONTH(期間)=VALUE(RIGHT(F11,2)))*(YEAR(期間)=VALUE(LEFT(F11,4)))*綜合損益))</f>
        <v>-7750.6760000000068</v>
      </c>
    </row>
    <row r="12" spans="1:10" x14ac:dyDescent="0.25">
      <c r="A12" s="32" t="s">
        <v>1480</v>
      </c>
      <c r="B12" s="85">
        <f>_xlfn.IFNA(VLOOKUP(A12,綜合_回測!$A$3:$G$1751,7,FALSE),0)</f>
        <v>4469.1079999999984</v>
      </c>
      <c r="C12" s="85">
        <f t="shared" si="0"/>
        <v>4838657.8060000017</v>
      </c>
      <c r="D12" s="85">
        <f t="shared" si="1"/>
        <v>-75359.774000000005</v>
      </c>
      <c r="F12" s="86">
        <v>202405</v>
      </c>
      <c r="G12" s="85" cm="1">
        <f t="array" ref="G12">SUMPRODUCT(((MONTH(期間)=VALUE(RIGHT(F12,2)))*(YEAR(期間)=VALUE(LEFT(F12,4)))*綜合損益))</f>
        <v>70885.329999999958</v>
      </c>
    </row>
    <row r="13" spans="1:10" x14ac:dyDescent="0.25">
      <c r="A13" s="32" t="s">
        <v>1525</v>
      </c>
      <c r="B13" s="85">
        <f>_xlfn.IFNA(VLOOKUP(A13,綜合_回測!$A$3:$G$1751,7,FALSE),0)</f>
        <v>0</v>
      </c>
      <c r="C13" s="85">
        <f t="shared" si="0"/>
        <v>4834188.6980000017</v>
      </c>
      <c r="D13" s="85">
        <f t="shared" si="1"/>
        <v>-79828.881999999998</v>
      </c>
      <c r="F13" s="86">
        <v>202404</v>
      </c>
      <c r="G13" s="85" cm="1">
        <f t="array" ref="G13">SUMPRODUCT(((MONTH(期間)=VALUE(RIGHT(F13,2)))*(YEAR(期間)=VALUE(LEFT(F13,4)))*綜合損益))</f>
        <v>228002.61400000012</v>
      </c>
    </row>
    <row r="14" spans="1:10" x14ac:dyDescent="0.25">
      <c r="A14" s="32" t="s">
        <v>1526</v>
      </c>
      <c r="B14" s="85">
        <f>_xlfn.IFNA(VLOOKUP(A14,綜合_回測!$A$3:$G$1751,7,FALSE),0)</f>
        <v>0</v>
      </c>
      <c r="C14" s="85">
        <f t="shared" si="0"/>
        <v>4834188.6980000017</v>
      </c>
      <c r="D14" s="85">
        <f t="shared" si="1"/>
        <v>-79828.881999999998</v>
      </c>
      <c r="F14" s="86">
        <v>202403</v>
      </c>
      <c r="G14" s="85" cm="1">
        <f t="array" ref="G14">SUMPRODUCT(((MONTH(期間)=VALUE(RIGHT(F14,2)))*(YEAR(期間)=VALUE(LEFT(F14,4)))*綜合損益))</f>
        <v>308856.17400000006</v>
      </c>
    </row>
    <row r="15" spans="1:10" x14ac:dyDescent="0.25">
      <c r="A15" s="32" t="s">
        <v>1481</v>
      </c>
      <c r="B15" s="85">
        <f>_xlfn.IFNA(VLOOKUP(A15,綜合_回測!$A$3:$G$1751,7,FALSE),0)</f>
        <v>-10144.374</v>
      </c>
      <c r="C15" s="85">
        <f t="shared" si="0"/>
        <v>4834188.6980000017</v>
      </c>
      <c r="D15" s="85">
        <f t="shared" si="1"/>
        <v>-89973.255999999994</v>
      </c>
      <c r="F15" s="86">
        <v>202402</v>
      </c>
      <c r="G15" s="85" cm="1">
        <f t="array" ref="G15">SUMPRODUCT(((MONTH(期間)=VALUE(RIGHT(F15,2)))*(YEAR(期間)=VALUE(LEFT(F15,4)))*綜合損益))</f>
        <v>-99332.976000000024</v>
      </c>
    </row>
    <row r="16" spans="1:10" x14ac:dyDescent="0.25">
      <c r="A16" s="32" t="s">
        <v>1482</v>
      </c>
      <c r="B16" s="85">
        <f>_xlfn.IFNA(VLOOKUP(A16,綜合_回測!$A$3:$G$1751,7,FALSE),0)</f>
        <v>-10818.056</v>
      </c>
      <c r="C16" s="85">
        <f t="shared" si="0"/>
        <v>4844333.0720000016</v>
      </c>
      <c r="D16" s="85">
        <f t="shared" si="1"/>
        <v>-90646.937999999995</v>
      </c>
      <c r="F16" s="86">
        <v>202401</v>
      </c>
      <c r="G16" s="85" cm="1">
        <f t="array" ref="G16">SUMPRODUCT(((MONTH(期間)=VALUE(RIGHT(F16,2)))*(YEAR(期間)=VALUE(LEFT(F16,4)))*綜合損益))</f>
        <v>64697.131999999991</v>
      </c>
    </row>
    <row r="17" spans="1:7" x14ac:dyDescent="0.25">
      <c r="A17" s="32" t="s">
        <v>1527</v>
      </c>
      <c r="B17" s="85">
        <f>_xlfn.IFNA(VLOOKUP(A17,綜合_回測!$A$3:$G$1751,7,FALSE),0)</f>
        <v>3160.81</v>
      </c>
      <c r="C17" s="85">
        <f t="shared" si="0"/>
        <v>4855151.1280000014</v>
      </c>
      <c r="D17" s="85">
        <f t="shared" si="1"/>
        <v>-76668.072</v>
      </c>
      <c r="F17" s="86">
        <v>202312</v>
      </c>
      <c r="G17" s="85" cm="1">
        <f t="array" ref="G17">SUMPRODUCT(((MONTH(期間)=VALUE(RIGHT(F17,2)))*(YEAR(期間)=VALUE(LEFT(F17,4)))*綜合損益))</f>
        <v>48090.235999999975</v>
      </c>
    </row>
    <row r="18" spans="1:7" x14ac:dyDescent="0.25">
      <c r="A18" s="32" t="s">
        <v>1528</v>
      </c>
      <c r="B18" s="85">
        <f>_xlfn.IFNA(VLOOKUP(A18,綜合_回測!$A$3:$G$1751,7,FALSE),0)</f>
        <v>0</v>
      </c>
      <c r="C18" s="85">
        <f t="shared" si="0"/>
        <v>4851990.3180000018</v>
      </c>
      <c r="D18" s="85">
        <f t="shared" si="1"/>
        <v>-79828.881999999998</v>
      </c>
      <c r="F18" s="86" t="s">
        <v>1453</v>
      </c>
      <c r="G18" s="85" cm="1">
        <f t="array" ref="G18">SUMPRODUCT(((MONTH(期間)=VALUE(RIGHT(F18,2)))*(YEAR(期間)=VALUE(LEFT(F18,4)))*綜合損益))</f>
        <v>431279.22800000006</v>
      </c>
    </row>
    <row r="19" spans="1:7" x14ac:dyDescent="0.25">
      <c r="A19" s="32" t="s">
        <v>1483</v>
      </c>
      <c r="B19" s="85">
        <f>_xlfn.IFNA(VLOOKUP(A19,綜合_回測!$A$3:$G$1751,7,FALSE),0)</f>
        <v>24392.978000000003</v>
      </c>
      <c r="C19" s="85">
        <f t="shared" si="0"/>
        <v>4851990.3180000018</v>
      </c>
      <c r="D19" s="85">
        <f t="shared" si="1"/>
        <v>-55435.903999999995</v>
      </c>
      <c r="F19" s="86" t="s">
        <v>1454</v>
      </c>
      <c r="G19" s="85" cm="1">
        <f t="array" ref="G19">SUMPRODUCT(((MONTH(期間)=VALUE(RIGHT(F19,2)))*(YEAR(期間)=VALUE(LEFT(F19,4)))*綜合損益))</f>
        <v>-22014.656000000014</v>
      </c>
    </row>
    <row r="20" spans="1:7" x14ac:dyDescent="0.25">
      <c r="A20" s="32" t="s">
        <v>1529</v>
      </c>
      <c r="B20" s="85">
        <f>_xlfn.IFNA(VLOOKUP(A20,綜合_回測!$A$3:$G$1751,7,FALSE),0)</f>
        <v>-10775.276</v>
      </c>
      <c r="C20" s="85">
        <f t="shared" si="0"/>
        <v>4827597.3400000017</v>
      </c>
      <c r="D20" s="85">
        <f t="shared" si="1"/>
        <v>-90604.157999999996</v>
      </c>
      <c r="F20" s="86" t="s">
        <v>1455</v>
      </c>
      <c r="G20" s="85" cm="1">
        <f t="array" ref="G20">SUMPRODUCT(((MONTH(期間)=VALUE(RIGHT(F20,2)))*(YEAR(期間)=VALUE(LEFT(F20,4)))*綜合損益))</f>
        <v>-4888.3980000000047</v>
      </c>
    </row>
    <row r="21" spans="1:7" x14ac:dyDescent="0.25">
      <c r="A21" s="32" t="s">
        <v>1530</v>
      </c>
      <c r="B21" s="85">
        <f>_xlfn.IFNA(VLOOKUP(A21,綜合_回測!$A$3:$G$1751,7,FALSE),0)</f>
        <v>-19151.904000000002</v>
      </c>
      <c r="C21" s="85">
        <f t="shared" si="0"/>
        <v>4838372.6160000013</v>
      </c>
      <c r="D21" s="85">
        <f t="shared" si="1"/>
        <v>-98980.785999999993</v>
      </c>
      <c r="F21" s="86" t="s">
        <v>1456</v>
      </c>
      <c r="G21" s="85" cm="1">
        <f t="array" ref="G21">SUMPRODUCT(((MONTH(期間)=VALUE(RIGHT(F21,2)))*(YEAR(期間)=VALUE(LEFT(F21,4)))*綜合損益))</f>
        <v>80457.420000000013</v>
      </c>
    </row>
    <row r="22" spans="1:7" x14ac:dyDescent="0.25">
      <c r="A22" s="32" t="s">
        <v>1531</v>
      </c>
      <c r="B22" s="85">
        <f>_xlfn.IFNA(VLOOKUP(A22,綜合_回測!$A$3:$G$1751,7,FALSE),0)</f>
        <v>-20045.423999999999</v>
      </c>
      <c r="C22" s="85">
        <f t="shared" si="0"/>
        <v>4857524.5200000014</v>
      </c>
      <c r="D22" s="85">
        <f t="shared" si="1"/>
        <v>-99874.305999999997</v>
      </c>
      <c r="F22" s="86" t="s">
        <v>1457</v>
      </c>
      <c r="G22" s="85" cm="1">
        <f t="array" ref="G22">SUMPRODUCT(((MONTH(期間)=VALUE(RIGHT(F22,2)))*(YEAR(期間)=VALUE(LEFT(F22,4)))*綜合損益))</f>
        <v>213102.098</v>
      </c>
    </row>
    <row r="23" spans="1:7" x14ac:dyDescent="0.25">
      <c r="A23" s="32" t="s">
        <v>1532</v>
      </c>
      <c r="B23" s="85">
        <f>_xlfn.IFNA(VLOOKUP(A23,綜合_回測!$A$3:$G$1751,7,FALSE),0)</f>
        <v>-5938.5959999999995</v>
      </c>
      <c r="C23" s="85">
        <f t="shared" si="0"/>
        <v>4877569.9440000011</v>
      </c>
      <c r="D23" s="85">
        <f t="shared" si="1"/>
        <v>-85767.478000000003</v>
      </c>
      <c r="F23" s="86" t="s">
        <v>1458</v>
      </c>
      <c r="G23" s="85" cm="1">
        <f t="array" ref="G23">SUMPRODUCT(((MONTH(期間)=VALUE(RIGHT(F23,2)))*(YEAR(期間)=VALUE(LEFT(F23,4)))*綜合損益))</f>
        <v>-138715.94199999998</v>
      </c>
    </row>
    <row r="24" spans="1:7" x14ac:dyDescent="0.25">
      <c r="A24" s="32" t="s">
        <v>1533</v>
      </c>
      <c r="B24" s="85">
        <f>_xlfn.IFNA(VLOOKUP(A24,綜合_回測!$A$3:$G$1751,7,FALSE),0)</f>
        <v>11688.657999999999</v>
      </c>
      <c r="C24" s="85">
        <f t="shared" si="0"/>
        <v>4883508.540000001</v>
      </c>
      <c r="D24" s="85">
        <f t="shared" si="1"/>
        <v>-68140.224000000002</v>
      </c>
      <c r="F24" s="86" t="s">
        <v>1459</v>
      </c>
      <c r="G24" s="85" cm="1">
        <f t="array" ref="G24">SUMPRODUCT(((MONTH(期間)=VALUE(RIGHT(F24,2)))*(YEAR(期間)=VALUE(LEFT(F24,4)))*綜合損益))</f>
        <v>82976.163999999975</v>
      </c>
    </row>
    <row r="25" spans="1:7" x14ac:dyDescent="0.25">
      <c r="A25" s="32" t="s">
        <v>1534</v>
      </c>
      <c r="B25" s="85">
        <f>_xlfn.IFNA(VLOOKUP(A25,綜合_回測!$A$3:$G$1751,7,FALSE),0)</f>
        <v>384.09199999999998</v>
      </c>
      <c r="C25" s="85">
        <f t="shared" si="0"/>
        <v>4871819.8820000011</v>
      </c>
      <c r="D25" s="85">
        <f t="shared" si="1"/>
        <v>-79444.789999999994</v>
      </c>
      <c r="F25" s="86" t="s">
        <v>1460</v>
      </c>
      <c r="G25" s="85" cm="1">
        <f t="array" ref="G25">SUMPRODUCT(((MONTH(期間)=VALUE(RIGHT(F25,2)))*(YEAR(期間)=VALUE(LEFT(F25,4)))*綜合損益))</f>
        <v>19098.412</v>
      </c>
    </row>
    <row r="26" spans="1:7" x14ac:dyDescent="0.25">
      <c r="A26" s="32" t="s">
        <v>1535</v>
      </c>
      <c r="B26" s="85">
        <f>_xlfn.IFNA(VLOOKUP(A26,綜合_回測!$A$3:$G$1751,7,FALSE),0)</f>
        <v>-19147.065999999999</v>
      </c>
      <c r="C26" s="85">
        <f t="shared" si="0"/>
        <v>4871435.790000001</v>
      </c>
      <c r="D26" s="85">
        <f t="shared" si="1"/>
        <v>-98975.948000000004</v>
      </c>
      <c r="F26" s="86" t="s">
        <v>1461</v>
      </c>
      <c r="G26" s="85" cm="1">
        <f t="array" ref="G26">SUMPRODUCT(((MONTH(期間)=VALUE(RIGHT(F26,2)))*(YEAR(期間)=VALUE(LEFT(F26,4)))*綜合損益))</f>
        <v>-69390.155999999974</v>
      </c>
    </row>
    <row r="27" spans="1:7" x14ac:dyDescent="0.25">
      <c r="A27" s="32" t="s">
        <v>1536</v>
      </c>
      <c r="B27" s="85">
        <f>_xlfn.IFNA(VLOOKUP(A27,綜合_回測!$A$3:$G$1751,7,FALSE),0)</f>
        <v>15663.295999999998</v>
      </c>
      <c r="C27" s="85">
        <f t="shared" si="0"/>
        <v>4890582.8560000006</v>
      </c>
      <c r="D27" s="85">
        <f t="shared" si="1"/>
        <v>-64165.585999999996</v>
      </c>
      <c r="F27" s="86" t="s">
        <v>1462</v>
      </c>
      <c r="G27" s="85" cm="1">
        <f t="array" ref="G27">SUMPRODUCT(((MONTH(期間)=VALUE(RIGHT(F27,2)))*(YEAR(期間)=VALUE(LEFT(F27,4)))*綜合損益))</f>
        <v>-64167.294000000016</v>
      </c>
    </row>
    <row r="28" spans="1:7" x14ac:dyDescent="0.25">
      <c r="A28" s="32" t="s">
        <v>1537</v>
      </c>
      <c r="B28" s="85">
        <f>_xlfn.IFNA(VLOOKUP(A28,綜合_回測!$A$3:$G$1751,7,FALSE),0)</f>
        <v>-24706.007999999998</v>
      </c>
      <c r="C28" s="85">
        <f t="shared" si="0"/>
        <v>4874919.5600000005</v>
      </c>
      <c r="D28" s="85">
        <f t="shared" si="1"/>
        <v>-104534.89</v>
      </c>
      <c r="F28" s="86" t="s">
        <v>1463</v>
      </c>
      <c r="G28" s="85" cm="1">
        <f t="array" ref="G28">SUMPRODUCT(((MONTH(期間)=VALUE(RIGHT(F28,2)))*(YEAR(期間)=VALUE(LEFT(F28,4)))*綜合損益))</f>
        <v>5922.5180000000091</v>
      </c>
    </row>
    <row r="29" spans="1:7" x14ac:dyDescent="0.25">
      <c r="A29" s="32" t="s">
        <v>1538</v>
      </c>
      <c r="B29" s="85">
        <f>_xlfn.IFNA(VLOOKUP(A29,綜合_回測!$A$3:$G$1751,7,FALSE),0)</f>
        <v>-8587.1959999999999</v>
      </c>
      <c r="C29" s="85">
        <f t="shared" si="0"/>
        <v>4899625.5680000009</v>
      </c>
      <c r="D29" s="85">
        <f t="shared" si="1"/>
        <v>-88416.077999999994</v>
      </c>
      <c r="F29" s="86" t="s">
        <v>1464</v>
      </c>
      <c r="G29" s="85" cm="1">
        <f t="array" ref="G29">SUMPRODUCT(((MONTH(期間)=VALUE(RIGHT(F29,2)))*(YEAR(期間)=VALUE(LEFT(F29,4)))*綜合損益))</f>
        <v>222807.42600000001</v>
      </c>
    </row>
    <row r="30" spans="1:7" x14ac:dyDescent="0.25">
      <c r="A30" s="32" t="s">
        <v>1539</v>
      </c>
      <c r="B30" s="85">
        <f>_xlfn.IFNA(VLOOKUP(A30,綜合_回測!$A$3:$G$1751,7,FALSE),0)</f>
        <v>0</v>
      </c>
      <c r="C30" s="85">
        <f t="shared" si="0"/>
        <v>4908212.7640000014</v>
      </c>
      <c r="D30" s="85">
        <f t="shared" si="1"/>
        <v>-79828.881999999998</v>
      </c>
      <c r="F30" s="86" t="s">
        <v>1465</v>
      </c>
      <c r="G30" s="85" cm="1">
        <f t="array" ref="G30">SUMPRODUCT(((MONTH(期間)=VALUE(RIGHT(F30,2)))*(YEAR(期間)=VALUE(LEFT(F30,4)))*綜合損益))</f>
        <v>240027.61799999999</v>
      </c>
    </row>
    <row r="31" spans="1:7" x14ac:dyDescent="0.25">
      <c r="A31" s="32" t="s">
        <v>1540</v>
      </c>
      <c r="B31" s="85">
        <f>_xlfn.IFNA(VLOOKUP(A31,綜合_回測!$A$3:$G$1751,7,FALSE),0)</f>
        <v>19475.756000000001</v>
      </c>
      <c r="C31" s="85">
        <f t="shared" si="0"/>
        <v>4908212.7640000014</v>
      </c>
      <c r="D31" s="85">
        <f t="shared" si="1"/>
        <v>-60353.125999999997</v>
      </c>
      <c r="F31" s="86" t="s">
        <v>1466</v>
      </c>
      <c r="G31" s="85" cm="1">
        <f t="array" ref="G31">SUMPRODUCT(((MONTH(期間)=VALUE(RIGHT(F31,2)))*(YEAR(期間)=VALUE(LEFT(F31,4)))*綜合損益))</f>
        <v>534906.45399999991</v>
      </c>
    </row>
    <row r="32" spans="1:7" x14ac:dyDescent="0.25">
      <c r="A32" s="32" t="s">
        <v>1541</v>
      </c>
      <c r="B32" s="85">
        <f>_xlfn.IFNA(VLOOKUP(A32,綜合_回測!$A$3:$G$1751,7,FALSE),0)</f>
        <v>-7871.0399999999991</v>
      </c>
      <c r="C32" s="85">
        <f t="shared" si="0"/>
        <v>4888737.0080000013</v>
      </c>
      <c r="D32" s="85">
        <f t="shared" si="1"/>
        <v>-87699.921999999991</v>
      </c>
      <c r="F32" s="86" t="s">
        <v>1467</v>
      </c>
      <c r="G32" s="85" cm="1">
        <f t="array" ref="G32">SUMPRODUCT(((MONTH(期間)=VALUE(RIGHT(F32,2)))*(YEAR(期間)=VALUE(LEFT(F32,4)))*綜合損益))</f>
        <v>-184186.42399999997</v>
      </c>
    </row>
    <row r="33" spans="1:7" x14ac:dyDescent="0.25">
      <c r="A33" s="32" t="s">
        <v>1542</v>
      </c>
      <c r="B33" s="85">
        <f>_xlfn.IFNA(VLOOKUP(A33,綜合_回測!$A$3:$G$1751,7,FALSE),0)</f>
        <v>0</v>
      </c>
      <c r="C33" s="85">
        <f t="shared" si="0"/>
        <v>4896608.0480000013</v>
      </c>
      <c r="D33" s="85">
        <f t="shared" si="1"/>
        <v>-79828.881999999998</v>
      </c>
      <c r="F33" s="86" t="s">
        <v>1468</v>
      </c>
      <c r="G33" s="85" cm="1">
        <f t="array" ref="G33">SUMPRODUCT(((MONTH(期間)=VALUE(RIGHT(F33,2)))*(YEAR(期間)=VALUE(LEFT(F33,4)))*綜合損益))</f>
        <v>12242.182000000008</v>
      </c>
    </row>
    <row r="34" spans="1:7" x14ac:dyDescent="0.25">
      <c r="A34" s="32" t="s">
        <v>1484</v>
      </c>
      <c r="B34" s="85">
        <f>_xlfn.IFNA(VLOOKUP(A34,綜合_回測!$A$3:$G$1751,7,FALSE),0)</f>
        <v>75099.611999999994</v>
      </c>
      <c r="C34" s="85">
        <f t="shared" si="0"/>
        <v>4896608.0480000013</v>
      </c>
      <c r="D34" s="85">
        <f t="shared" si="1"/>
        <v>-4729.2700000000041</v>
      </c>
      <c r="F34" s="86" t="s">
        <v>1469</v>
      </c>
      <c r="G34" s="85" cm="1">
        <f t="array" ref="G34">SUMPRODUCT(((MONTH(期間)=VALUE(RIGHT(F34,2)))*(YEAR(期間)=VALUE(LEFT(F34,4)))*綜合損益))</f>
        <v>102542.05000000002</v>
      </c>
    </row>
    <row r="35" spans="1:7" x14ac:dyDescent="0.25">
      <c r="A35" s="32" t="s">
        <v>1543</v>
      </c>
      <c r="B35" s="85">
        <f>_xlfn.IFNA(VLOOKUP(A35,綜合_回測!$A$3:$G$1751,7,FALSE),0)</f>
        <v>0</v>
      </c>
      <c r="C35" s="85">
        <f t="shared" si="0"/>
        <v>4821508.4360000016</v>
      </c>
      <c r="D35" s="85">
        <f t="shared" si="1"/>
        <v>-79828.881999999998</v>
      </c>
      <c r="F35" s="86" t="s">
        <v>1470</v>
      </c>
      <c r="G35" s="85" cm="1">
        <f t="array" ref="G35">SUMPRODUCT(((MONTH(期間)=VALUE(RIGHT(F35,2)))*(YEAR(期間)=VALUE(LEFT(F35,4)))*綜合損益))</f>
        <v>-39115.758000000016</v>
      </c>
    </row>
    <row r="36" spans="1:7" x14ac:dyDescent="0.25">
      <c r="A36" s="32" t="s">
        <v>1544</v>
      </c>
      <c r="B36" s="85">
        <f>_xlfn.IFNA(VLOOKUP(A36,綜合_回測!$A$3:$G$1751,7,FALSE),0)</f>
        <v>5489.152</v>
      </c>
      <c r="C36" s="85">
        <f t="shared" si="0"/>
        <v>4821508.4360000016</v>
      </c>
      <c r="D36" s="85">
        <f t="shared" si="1"/>
        <v>-74339.73</v>
      </c>
      <c r="F36" s="86" t="s">
        <v>1471</v>
      </c>
      <c r="G36" s="85" cm="1">
        <f t="array" ref="G36">SUMPRODUCT(((MONTH(期間)=VALUE(RIGHT(F36,2)))*(YEAR(期間)=VALUE(LEFT(F36,4)))*綜合損益))</f>
        <v>291990.89399999997</v>
      </c>
    </row>
    <row r="37" spans="1:7" x14ac:dyDescent="0.25">
      <c r="A37" s="32" t="s">
        <v>1485</v>
      </c>
      <c r="B37" s="85">
        <f>_xlfn.IFNA(VLOOKUP(A37,綜合_回測!$A$3:$G$1751,7,FALSE),0)</f>
        <v>6331.445999999999</v>
      </c>
      <c r="C37" s="85">
        <f t="shared" si="0"/>
        <v>4816019.2840000018</v>
      </c>
      <c r="D37" s="85">
        <f t="shared" si="1"/>
        <v>-73497.436000000002</v>
      </c>
      <c r="F37" s="86" t="s">
        <v>1472</v>
      </c>
      <c r="G37" s="85" cm="1">
        <f t="array" ref="G37">SUMPRODUCT(((MONTH(期間)=VALUE(RIGHT(F37,2)))*(YEAR(期間)=VALUE(LEFT(F37,4)))*綜合損益))</f>
        <v>94437.14</v>
      </c>
    </row>
    <row r="38" spans="1:7" x14ac:dyDescent="0.25">
      <c r="A38" s="32" t="s">
        <v>1486</v>
      </c>
      <c r="B38" s="85">
        <f>_xlfn.IFNA(VLOOKUP(A38,綜合_回測!$A$3:$G$1751,7,FALSE),0)</f>
        <v>-9645.4560000000001</v>
      </c>
      <c r="C38" s="85">
        <f t="shared" si="0"/>
        <v>4809687.8380000014</v>
      </c>
      <c r="D38" s="85">
        <f t="shared" si="1"/>
        <v>-89474.338000000003</v>
      </c>
      <c r="F38" s="86" t="s">
        <v>1473</v>
      </c>
      <c r="G38" s="85" cm="1">
        <f t="array" ref="G38">SUMPRODUCT(((MONTH(期間)=VALUE(RIGHT(F38,2)))*(YEAR(期間)=VALUE(LEFT(F38,4)))*綜合損益))</f>
        <v>22046.248000000025</v>
      </c>
    </row>
    <row r="39" spans="1:7" x14ac:dyDescent="0.25">
      <c r="A39" s="32" t="s">
        <v>1545</v>
      </c>
      <c r="B39" s="85">
        <f>_xlfn.IFNA(VLOOKUP(A39,綜合_回測!$A$3:$G$1751,7,FALSE),0)</f>
        <v>-19153.948</v>
      </c>
      <c r="C39" s="85">
        <f t="shared" si="0"/>
        <v>4819333.2940000016</v>
      </c>
      <c r="D39" s="85">
        <f t="shared" si="1"/>
        <v>-98982.83</v>
      </c>
      <c r="F39" s="86" t="s">
        <v>1474</v>
      </c>
      <c r="G39" s="85" cm="1">
        <f t="array" ref="G39">SUMPRODUCT(((MONTH(期間)=VALUE(RIGHT(F39,2)))*(YEAR(期間)=VALUE(LEFT(F39,4)))*綜合損益))</f>
        <v>-65841.26999999999</v>
      </c>
    </row>
    <row r="40" spans="1:7" x14ac:dyDescent="0.25">
      <c r="A40" s="32" t="s">
        <v>1546</v>
      </c>
      <c r="B40" s="85">
        <f>_xlfn.IFNA(VLOOKUP(A40,綜合_回測!$A$3:$G$1751,7,FALSE),0)</f>
        <v>-19622.985999999997</v>
      </c>
      <c r="C40" s="85">
        <f t="shared" si="0"/>
        <v>4838487.2420000015</v>
      </c>
      <c r="D40" s="85">
        <f t="shared" si="1"/>
        <v>-125635.07999999999</v>
      </c>
      <c r="F40" s="86" t="s">
        <v>1475</v>
      </c>
      <c r="G40" s="85" cm="1">
        <f t="array" ref="G40">SUMPRODUCT(((MONTH(期間)=VALUE(RIGHT(F40,2)))*(YEAR(期間)=VALUE(LEFT(F40,4)))*綜合損益))</f>
        <v>35130.877999999997</v>
      </c>
    </row>
    <row r="41" spans="1:7" x14ac:dyDescent="0.25">
      <c r="A41" s="32" t="s">
        <v>1487</v>
      </c>
      <c r="B41" s="85">
        <f>_xlfn.IFNA(VLOOKUP(A41,綜合_回測!$A$3:$G$1751,7,FALSE),0)</f>
        <v>8920.0559999999969</v>
      </c>
      <c r="C41" s="85">
        <f t="shared" si="0"/>
        <v>4858110.2280000011</v>
      </c>
      <c r="D41" s="85">
        <f t="shared" si="1"/>
        <v>-97092.038</v>
      </c>
      <c r="F41" s="86">
        <v>202112</v>
      </c>
      <c r="G41" s="85" cm="1">
        <f t="array" ref="G41">SUMPRODUCT(((MONTH(期間)=VALUE(RIGHT(F41,2)))*(YEAR(期間)=VALUE(LEFT(F41,4)))*綜合損益))</f>
        <v>26262.132000000001</v>
      </c>
    </row>
    <row r="42" spans="1:7" x14ac:dyDescent="0.25">
      <c r="A42" s="32" t="s">
        <v>1547</v>
      </c>
      <c r="B42" s="85">
        <f>_xlfn.IFNA(VLOOKUP(A42,綜合_回測!$A$3:$G$1751,7,FALSE),0)</f>
        <v>7881.42</v>
      </c>
      <c r="C42" s="85">
        <f t="shared" si="0"/>
        <v>4849190.1720000012</v>
      </c>
      <c r="D42" s="85">
        <f t="shared" si="1"/>
        <v>-98130.673999999999</v>
      </c>
      <c r="F42" s="86">
        <v>202111</v>
      </c>
      <c r="G42" s="85" cm="1">
        <f t="array" ref="G42">SUMPRODUCT(((MONTH(期間)=VALUE(RIGHT(F42,2)))*(YEAR(期間)=VALUE(LEFT(F42,4)))*綜合損益))</f>
        <v>-142287.91</v>
      </c>
    </row>
    <row r="43" spans="1:7" x14ac:dyDescent="0.25">
      <c r="A43" s="32" t="s">
        <v>1548</v>
      </c>
      <c r="B43" s="85">
        <f>_xlfn.IFNA(VLOOKUP(A43,綜合_回測!$A$3:$G$1751,7,FALSE),0)</f>
        <v>-7077.4839999999995</v>
      </c>
      <c r="C43" s="85">
        <f t="shared" si="0"/>
        <v>4841308.7520000013</v>
      </c>
      <c r="D43" s="85">
        <f t="shared" si="1"/>
        <v>-113089.57799999999</v>
      </c>
      <c r="F43" s="86">
        <v>202110</v>
      </c>
      <c r="G43" s="85" cm="1">
        <f t="array" ref="G43">SUMPRODUCT(((MONTH(期間)=VALUE(RIGHT(F43,2)))*(YEAR(期間)=VALUE(LEFT(F43,4)))*綜合損益))</f>
        <v>37911.322000000007</v>
      </c>
    </row>
    <row r="44" spans="1:7" x14ac:dyDescent="0.25">
      <c r="A44" s="32" t="s">
        <v>1488</v>
      </c>
      <c r="B44" s="85">
        <f>_xlfn.IFNA(VLOOKUP(A44,綜合_回測!$A$3:$G$1751,7,FALSE),0)</f>
        <v>11189.894</v>
      </c>
      <c r="C44" s="85">
        <f t="shared" si="0"/>
        <v>4848386.2360000014</v>
      </c>
      <c r="D44" s="85">
        <f t="shared" si="1"/>
        <v>-94822.2</v>
      </c>
      <c r="F44" s="86">
        <v>202109</v>
      </c>
      <c r="G44" s="85" cm="1">
        <f t="array" ref="G44">SUMPRODUCT(((MONTH(期間)=VALUE(RIGHT(F44,2)))*(YEAR(期間)=VALUE(LEFT(F44,4)))*綜合損益))</f>
        <v>12084.478000000006</v>
      </c>
    </row>
    <row r="45" spans="1:7" x14ac:dyDescent="0.25">
      <c r="A45" s="32" t="s">
        <v>1489</v>
      </c>
      <c r="B45" s="85">
        <f>_xlfn.IFNA(VLOOKUP(A45,綜合_回測!$A$3:$G$1751,7,FALSE),0)</f>
        <v>45047.838000000003</v>
      </c>
      <c r="C45" s="85">
        <f t="shared" si="0"/>
        <v>4837196.3420000011</v>
      </c>
      <c r="D45" s="85">
        <f t="shared" si="1"/>
        <v>-60964.255999999994</v>
      </c>
      <c r="F45" s="86">
        <v>202108</v>
      </c>
      <c r="G45" s="85" cm="1">
        <f t="array" ref="G45">SUMPRODUCT(((MONTH(期間)=VALUE(RIGHT(F45,2)))*(YEAR(期間)=VALUE(LEFT(F45,4)))*綜合損益))</f>
        <v>140361.41200000001</v>
      </c>
    </row>
    <row r="46" spans="1:7" x14ac:dyDescent="0.25">
      <c r="A46" s="32" t="s">
        <v>1490</v>
      </c>
      <c r="B46" s="85">
        <f>_xlfn.IFNA(VLOOKUP(A46,綜合_回測!$A$3:$G$1751,7,FALSE),0)</f>
        <v>5640.866</v>
      </c>
      <c r="C46" s="85">
        <f t="shared" si="0"/>
        <v>4792148.5040000007</v>
      </c>
      <c r="D46" s="85">
        <f t="shared" si="1"/>
        <v>-100371.228</v>
      </c>
      <c r="F46" s="86">
        <v>202107</v>
      </c>
      <c r="G46" s="85" cm="1">
        <f t="array" ref="G46">SUMPRODUCT(((MONTH(期間)=VALUE(RIGHT(F46,2)))*(YEAR(期間)=VALUE(LEFT(F46,4)))*綜合損益))</f>
        <v>97209.397999999972</v>
      </c>
    </row>
    <row r="47" spans="1:7" x14ac:dyDescent="0.25">
      <c r="A47" s="32" t="s">
        <v>1549</v>
      </c>
      <c r="B47" s="85">
        <f>_xlfn.IFNA(VLOOKUP(A47,綜合_回測!$A$3:$G$1751,7,FALSE),0)</f>
        <v>0</v>
      </c>
      <c r="C47" s="85">
        <f t="shared" si="0"/>
        <v>4786507.6380000003</v>
      </c>
      <c r="D47" s="85">
        <f t="shared" si="1"/>
        <v>-106012.094</v>
      </c>
      <c r="F47" s="86">
        <v>202106</v>
      </c>
      <c r="G47" s="85" cm="1">
        <f t="array" ref="G47">SUMPRODUCT(((MONTH(期間)=VALUE(RIGHT(F47,2)))*(YEAR(期間)=VALUE(LEFT(F47,4)))*綜合損益))</f>
        <v>77194.87599999996</v>
      </c>
    </row>
    <row r="48" spans="1:7" x14ac:dyDescent="0.25">
      <c r="A48" s="32" t="s">
        <v>1550</v>
      </c>
      <c r="B48" s="85">
        <f>_xlfn.IFNA(VLOOKUP(A48,綜合_回測!$A$3:$G$1751,7,FALSE),0)</f>
        <v>-5824.6120000000001</v>
      </c>
      <c r="C48" s="85">
        <f t="shared" si="0"/>
        <v>4786507.6380000003</v>
      </c>
      <c r="D48" s="85">
        <f t="shared" si="1"/>
        <v>-111836.70599999999</v>
      </c>
      <c r="F48" s="86">
        <v>202105</v>
      </c>
      <c r="G48" s="85" cm="1">
        <f t="array" ref="G48">SUMPRODUCT(((MONTH(期間)=VALUE(RIGHT(F48,2)))*(YEAR(期間)=VALUE(LEFT(F48,4)))*綜合損益))</f>
        <v>58660.625999999989</v>
      </c>
    </row>
    <row r="49" spans="1:7" x14ac:dyDescent="0.25">
      <c r="A49" s="32" t="s">
        <v>1551</v>
      </c>
      <c r="B49" s="85">
        <f>_xlfn.IFNA(VLOOKUP(A49,綜合_回測!$A$3:$G$1751,7,FALSE),0)</f>
        <v>-5967.6959999999999</v>
      </c>
      <c r="C49" s="85">
        <f t="shared" si="0"/>
        <v>4792332.25</v>
      </c>
      <c r="D49" s="85">
        <f t="shared" si="1"/>
        <v>-111979.79</v>
      </c>
      <c r="F49" s="86">
        <v>202104</v>
      </c>
      <c r="G49" s="85" cm="1">
        <f t="array" ref="G49">SUMPRODUCT(((MONTH(期間)=VALUE(RIGHT(F49,2)))*(YEAR(期間)=VALUE(LEFT(F49,4)))*綜合損益))</f>
        <v>-219.92000000001281</v>
      </c>
    </row>
    <row r="50" spans="1:7" x14ac:dyDescent="0.25">
      <c r="A50" s="32" t="s">
        <v>1491</v>
      </c>
      <c r="B50" s="85">
        <f>_xlfn.IFNA(VLOOKUP(A50,綜合_回測!$A$3:$G$1751,7,FALSE),0)</f>
        <v>-36971.606</v>
      </c>
      <c r="C50" s="85">
        <f t="shared" si="0"/>
        <v>4798299.9460000005</v>
      </c>
      <c r="D50" s="85">
        <f t="shared" si="1"/>
        <v>-142983.70000000001</v>
      </c>
      <c r="F50" s="86">
        <v>202103</v>
      </c>
      <c r="G50" s="85" cm="1">
        <f t="array" ref="G50">SUMPRODUCT(((MONTH(期間)=VALUE(RIGHT(F50,2)))*(YEAR(期間)=VALUE(LEFT(F50,4)))*綜合損益))</f>
        <v>-107158.09200000002</v>
      </c>
    </row>
    <row r="51" spans="1:7" x14ac:dyDescent="0.25">
      <c r="A51" s="32" t="s">
        <v>1552</v>
      </c>
      <c r="B51" s="85">
        <f>_xlfn.IFNA(VLOOKUP(A51,綜合_回測!$A$3:$G$1751,7,FALSE),0)</f>
        <v>-19132.09</v>
      </c>
      <c r="C51" s="85">
        <f t="shared" si="0"/>
        <v>4835271.5520000001</v>
      </c>
      <c r="D51" s="85">
        <f t="shared" si="1"/>
        <v>-125144.18399999999</v>
      </c>
      <c r="F51" s="86">
        <v>202102</v>
      </c>
      <c r="G51" s="85" cm="1">
        <f t="array" ref="G51">SUMPRODUCT(((MONTH(期間)=VALUE(RIGHT(F51,2)))*(YEAR(期間)=VALUE(LEFT(F51,4)))*綜合損益))</f>
        <v>4315.7620000000097</v>
      </c>
    </row>
    <row r="52" spans="1:7" x14ac:dyDescent="0.25">
      <c r="A52" s="32" t="s">
        <v>1492</v>
      </c>
      <c r="B52" s="85">
        <f>_xlfn.IFNA(VLOOKUP(A52,綜合_回測!$A$3:$G$1751,7,FALSE),0)</f>
        <v>5705.46</v>
      </c>
      <c r="C52" s="85">
        <f t="shared" si="0"/>
        <v>4854403.642</v>
      </c>
      <c r="D52" s="85">
        <f t="shared" si="1"/>
        <v>-100306.63399999999</v>
      </c>
      <c r="F52" s="86">
        <v>202101</v>
      </c>
      <c r="G52" s="85" cm="1">
        <f t="array" ref="G52">SUMPRODUCT(((MONTH(期間)=VALUE(RIGHT(F52,2)))*(YEAR(期間)=VALUE(LEFT(F52,4)))*綜合損益))</f>
        <v>210312.45199999996</v>
      </c>
    </row>
    <row r="53" spans="1:7" x14ac:dyDescent="0.25">
      <c r="A53" s="32" t="s">
        <v>1553</v>
      </c>
      <c r="B53" s="85">
        <f>_xlfn.IFNA(VLOOKUP(A53,綜合_回測!$A$3:$G$1751,7,FALSE),0)</f>
        <v>0</v>
      </c>
      <c r="C53" s="85">
        <f t="shared" si="0"/>
        <v>4848698.182</v>
      </c>
      <c r="D53" s="85">
        <f t="shared" si="1"/>
        <v>-106012.094</v>
      </c>
      <c r="F53" s="86">
        <v>202012</v>
      </c>
      <c r="G53" s="85" cm="1">
        <f t="array" ref="G53">SUMPRODUCT(((MONTH(期間)=VALUE(RIGHT(F53,2)))*(YEAR(期間)=VALUE(LEFT(F53,4)))*綜合損益))</f>
        <v>96641.025999999969</v>
      </c>
    </row>
    <row r="54" spans="1:7" x14ac:dyDescent="0.25">
      <c r="A54" s="32" t="s">
        <v>1554</v>
      </c>
      <c r="B54" s="85">
        <f>_xlfn.IFNA(VLOOKUP(A54,綜合_回測!$A$3:$G$1751,7,FALSE),0)</f>
        <v>11514.907999999999</v>
      </c>
      <c r="C54" s="85">
        <f t="shared" si="0"/>
        <v>4848698.182</v>
      </c>
      <c r="D54" s="85">
        <f t="shared" si="1"/>
        <v>-94497.186000000002</v>
      </c>
      <c r="F54" s="86">
        <v>202011</v>
      </c>
      <c r="G54" s="85" cm="1">
        <f t="array" ref="G54">SUMPRODUCT(((MONTH(期間)=VALUE(RIGHT(F54,2)))*(YEAR(期間)=VALUE(LEFT(F54,4)))*綜合損益))</f>
        <v>139560.15400000001</v>
      </c>
    </row>
    <row r="55" spans="1:7" x14ac:dyDescent="0.25">
      <c r="A55" s="32" t="s">
        <v>1493</v>
      </c>
      <c r="B55" s="85">
        <f>_xlfn.IFNA(VLOOKUP(A55,綜合_回測!$A$3:$G$1751,7,FALSE),0)</f>
        <v>-8884.0059999999994</v>
      </c>
      <c r="C55" s="85">
        <f t="shared" si="0"/>
        <v>4837183.2740000002</v>
      </c>
      <c r="D55" s="85">
        <f t="shared" si="1"/>
        <v>-114896.09999999999</v>
      </c>
      <c r="F55" s="86">
        <v>202010</v>
      </c>
      <c r="G55" s="85" cm="1">
        <f t="array" ref="G55">SUMPRODUCT(((MONTH(期間)=VALUE(RIGHT(F55,2)))*(YEAR(期間)=VALUE(LEFT(F55,4)))*綜合損益))</f>
        <v>-13367.962</v>
      </c>
    </row>
    <row r="56" spans="1:7" x14ac:dyDescent="0.25">
      <c r="A56" s="32" t="s">
        <v>1494</v>
      </c>
      <c r="B56" s="85">
        <f>_xlfn.IFNA(VLOOKUP(A56,綜合_回測!$A$3:$G$1751,7,FALSE),0)</f>
        <v>20299.849999999999</v>
      </c>
      <c r="C56" s="85">
        <f t="shared" si="0"/>
        <v>4846067.28</v>
      </c>
      <c r="D56" s="85">
        <f t="shared" si="1"/>
        <v>-85712.244000000006</v>
      </c>
      <c r="F56" s="86">
        <v>202009</v>
      </c>
      <c r="G56" s="85" cm="1">
        <f t="array" ref="G56">SUMPRODUCT(((MONTH(期間)=VALUE(RIGHT(F56,2)))*(YEAR(期間)=VALUE(LEFT(F56,4)))*綜合損益))</f>
        <v>60675.673999999992</v>
      </c>
    </row>
    <row r="57" spans="1:7" x14ac:dyDescent="0.25">
      <c r="A57" s="32" t="s">
        <v>1555</v>
      </c>
      <c r="B57" s="85">
        <f>_xlfn.IFNA(VLOOKUP(A57,綜合_回測!$A$3:$G$1751,7,FALSE),0)</f>
        <v>8476.8279999999995</v>
      </c>
      <c r="C57" s="85">
        <f t="shared" si="0"/>
        <v>4825767.4300000006</v>
      </c>
      <c r="D57" s="85">
        <f t="shared" si="1"/>
        <v>-97535.266000000003</v>
      </c>
      <c r="F57" s="86">
        <v>202008</v>
      </c>
      <c r="G57" s="85" cm="1">
        <f t="array" ref="G57">SUMPRODUCT(((MONTH(期間)=VALUE(RIGHT(F57,2)))*(YEAR(期間)=VALUE(LEFT(F57,4)))*綜合損益))</f>
        <v>-160077.13599999997</v>
      </c>
    </row>
    <row r="58" spans="1:7" x14ac:dyDescent="0.25">
      <c r="A58" s="32" t="s">
        <v>1556</v>
      </c>
      <c r="B58" s="85">
        <f>_xlfn.IFNA(VLOOKUP(A58,綜合_回測!$A$3:$G$1751,7,FALSE),0)</f>
        <v>12304.9</v>
      </c>
      <c r="C58" s="85">
        <f t="shared" si="0"/>
        <v>4817290.6020000009</v>
      </c>
      <c r="D58" s="85">
        <f t="shared" si="1"/>
        <v>-93707.194000000003</v>
      </c>
      <c r="F58" s="86">
        <v>202007</v>
      </c>
      <c r="G58" s="85" cm="1">
        <f t="array" ref="G58">SUMPRODUCT(((MONTH(期間)=VALUE(RIGHT(F58,2)))*(YEAR(期間)=VALUE(LEFT(F58,4)))*綜合損益))</f>
        <v>344114.23000000004</v>
      </c>
    </row>
    <row r="59" spans="1:7" x14ac:dyDescent="0.25">
      <c r="A59" s="32" t="s">
        <v>1495</v>
      </c>
      <c r="B59" s="85">
        <f>_xlfn.IFNA(VLOOKUP(A59,綜合_回測!$A$3:$G$1751,7,FALSE),0)</f>
        <v>-28030.938000000002</v>
      </c>
      <c r="C59" s="85">
        <f t="shared" si="0"/>
        <v>4804985.7020000005</v>
      </c>
      <c r="D59" s="85">
        <f t="shared" si="1"/>
        <v>-134043.03200000001</v>
      </c>
      <c r="F59" s="86">
        <v>202006</v>
      </c>
      <c r="G59" s="85" cm="1">
        <f t="array" ref="G59">SUMPRODUCT(((MONTH(期間)=VALUE(RIGHT(F59,2)))*(YEAR(期間)=VALUE(LEFT(F59,4)))*綜合損益))</f>
        <v>54408.068000000021</v>
      </c>
    </row>
    <row r="60" spans="1:7" x14ac:dyDescent="0.25">
      <c r="A60" s="32" t="s">
        <v>1496</v>
      </c>
      <c r="B60" s="85">
        <f>_xlfn.IFNA(VLOOKUP(A60,綜合_回測!$A$3:$G$1751,7,FALSE),0)</f>
        <v>-8449.4920000000002</v>
      </c>
      <c r="C60" s="85">
        <f t="shared" si="0"/>
        <v>4833016.6400000006</v>
      </c>
      <c r="D60" s="85">
        <f t="shared" si="1"/>
        <v>-114461.586</v>
      </c>
      <c r="F60" s="86">
        <v>202005</v>
      </c>
      <c r="G60" s="85" cm="1">
        <f t="array" ref="G60">SUMPRODUCT(((MONTH(期間)=VALUE(RIGHT(F60,2)))*(YEAR(期間)=VALUE(LEFT(F60,4)))*綜合損益))</f>
        <v>54896.909999999982</v>
      </c>
    </row>
    <row r="61" spans="1:7" x14ac:dyDescent="0.25">
      <c r="A61" s="32" t="s">
        <v>1434</v>
      </c>
      <c r="B61" s="85">
        <f>_xlfn.IFNA(VLOOKUP(A61,綜合_回測!$A$3:$G$1751,7,FALSE),0)</f>
        <v>-30391.173999999999</v>
      </c>
      <c r="C61" s="85">
        <f t="shared" si="0"/>
        <v>4841466.1320000002</v>
      </c>
      <c r="D61" s="85">
        <f t="shared" si="1"/>
        <v>-136403.26799999998</v>
      </c>
      <c r="F61" s="86">
        <v>202004</v>
      </c>
      <c r="G61" s="85" cm="1">
        <f t="array" ref="G61">SUMPRODUCT(((MONTH(期間)=VALUE(RIGHT(F61,2)))*(YEAR(期間)=VALUE(LEFT(F61,4)))*綜合損益))</f>
        <v>10267.961999999983</v>
      </c>
    </row>
    <row r="62" spans="1:7" x14ac:dyDescent="0.25">
      <c r="A62" s="32" t="s">
        <v>1435</v>
      </c>
      <c r="B62" s="85">
        <f>_xlfn.IFNA(VLOOKUP(A62,綜合_回測!$A$3:$G$1751,7,FALSE),0)</f>
        <v>9934.8379999999997</v>
      </c>
      <c r="C62" s="85">
        <f t="shared" si="0"/>
        <v>4871857.3059999999</v>
      </c>
      <c r="D62" s="85">
        <f t="shared" si="1"/>
        <v>-96077.255999999994</v>
      </c>
      <c r="F62" s="86">
        <v>202003</v>
      </c>
      <c r="G62" s="85" cm="1">
        <f t="array" ref="G62">SUMPRODUCT(((MONTH(期間)=VALUE(RIGHT(F62,2)))*(YEAR(期間)=VALUE(LEFT(F62,4)))*綜合損益))</f>
        <v>19708.055999999993</v>
      </c>
    </row>
    <row r="63" spans="1:7" x14ac:dyDescent="0.25">
      <c r="A63" s="32" t="s">
        <v>1400</v>
      </c>
      <c r="B63" s="85">
        <f>_xlfn.IFNA(VLOOKUP(A63,綜合_回測!$A$3:$G$1751,7,FALSE),0)</f>
        <v>12915.773999999999</v>
      </c>
      <c r="C63" s="85">
        <f t="shared" si="0"/>
        <v>4861922.4679999994</v>
      </c>
      <c r="D63" s="85">
        <f t="shared" si="1"/>
        <v>-93096.319999999992</v>
      </c>
      <c r="F63" s="86">
        <v>202002</v>
      </c>
      <c r="G63" s="85" cm="1">
        <f t="array" ref="G63">SUMPRODUCT(((MONTH(期間)=VALUE(RIGHT(F63,2)))*(YEAR(期間)=VALUE(LEFT(F63,4)))*綜合損益))</f>
        <v>-57887.351999999999</v>
      </c>
    </row>
    <row r="64" spans="1:7" x14ac:dyDescent="0.25">
      <c r="A64" s="32" t="s">
        <v>1403</v>
      </c>
      <c r="B64" s="85">
        <f>_xlfn.IFNA(VLOOKUP(A64,綜合_回測!$A$3:$G$1751,7,FALSE),0)</f>
        <v>4575.6080000000002</v>
      </c>
      <c r="C64" s="85">
        <f t="shared" si="0"/>
        <v>4849006.6939999992</v>
      </c>
      <c r="D64" s="85">
        <f t="shared" si="1"/>
        <v>-101436.486</v>
      </c>
      <c r="F64" s="86">
        <v>202001</v>
      </c>
      <c r="G64" s="85" cm="1">
        <f t="array" ref="G64">SUMPRODUCT(((MONTH(期間)=VALUE(RIGHT(F64,2)))*(YEAR(期間)=VALUE(LEFT(F64,4)))*綜合損益))</f>
        <v>0</v>
      </c>
    </row>
    <row r="65" spans="1:4" x14ac:dyDescent="0.25">
      <c r="A65" s="32" t="s">
        <v>1349</v>
      </c>
      <c r="B65" s="85">
        <f>_xlfn.IFNA(VLOOKUP(A65,綜合_回測!$A$3:$G$1751,7,FALSE),0)</f>
        <v>52299.614000000001</v>
      </c>
      <c r="C65" s="85">
        <f t="shared" si="0"/>
        <v>4844431.0859999992</v>
      </c>
      <c r="D65" s="85">
        <f t="shared" si="1"/>
        <v>-53712.479999999996</v>
      </c>
    </row>
    <row r="66" spans="1:4" x14ac:dyDescent="0.25">
      <c r="A66" s="32" t="s">
        <v>1390</v>
      </c>
      <c r="B66" s="85">
        <f>_xlfn.IFNA(VLOOKUP(A66,綜合_回測!$A$3:$G$1751,7,FALSE),0)</f>
        <v>79828.881999999998</v>
      </c>
      <c r="C66" s="85">
        <f t="shared" ref="C66:C129" si="2">C67+B66</f>
        <v>4792131.4719999991</v>
      </c>
      <c r="D66" s="85">
        <f t="shared" si="1"/>
        <v>-42652.803999999989</v>
      </c>
    </row>
    <row r="67" spans="1:4" x14ac:dyDescent="0.25">
      <c r="A67" s="32" t="s">
        <v>1350</v>
      </c>
      <c r="B67" s="85">
        <f>_xlfn.IFNA(VLOOKUP(A67,綜合_回測!$A$3:$G$1751,7,FALSE),0)</f>
        <v>-2350.8240000000001</v>
      </c>
      <c r="C67" s="85">
        <f t="shared" si="2"/>
        <v>4712302.5899999989</v>
      </c>
      <c r="D67" s="85">
        <f t="shared" ref="D67:D130" si="3">MIN((B67-MAX(B67:B125)),0)</f>
        <v>-124832.50999999998</v>
      </c>
    </row>
    <row r="68" spans="1:4" x14ac:dyDescent="0.25">
      <c r="A68" s="32" t="s">
        <v>41</v>
      </c>
      <c r="B68" s="85">
        <f>_xlfn.IFNA(VLOOKUP(A68,綜合_回測!$A$3:$G$1751,7,FALSE),0)</f>
        <v>33169.86</v>
      </c>
      <c r="C68" s="85">
        <f t="shared" si="2"/>
        <v>4714653.4139999989</v>
      </c>
      <c r="D68" s="85">
        <f t="shared" si="3"/>
        <v>-89311.825999999986</v>
      </c>
    </row>
    <row r="69" spans="1:4" x14ac:dyDescent="0.25">
      <c r="A69" s="32" t="s">
        <v>42</v>
      </c>
      <c r="B69" s="85">
        <f>_xlfn.IFNA(VLOOKUP(A69,綜合_回測!$A$3:$G$1751,7,FALSE),0)</f>
        <v>-4115.2240000000002</v>
      </c>
      <c r="C69" s="85">
        <f t="shared" si="2"/>
        <v>4681483.5539999986</v>
      </c>
      <c r="D69" s="85">
        <f t="shared" si="3"/>
        <v>-126596.90999999999</v>
      </c>
    </row>
    <row r="70" spans="1:4" x14ac:dyDescent="0.25">
      <c r="A70" s="32" t="s">
        <v>43</v>
      </c>
      <c r="B70" s="85">
        <f>_xlfn.IFNA(VLOOKUP(A70,綜合_回測!$A$3:$G$1751,7,FALSE),0)</f>
        <v>-14518.231999999998</v>
      </c>
      <c r="C70" s="85">
        <f t="shared" si="2"/>
        <v>4685598.777999999</v>
      </c>
      <c r="D70" s="85">
        <f t="shared" si="3"/>
        <v>-136999.91799999998</v>
      </c>
    </row>
    <row r="71" spans="1:4" x14ac:dyDescent="0.25">
      <c r="A71" s="32" t="s">
        <v>44</v>
      </c>
      <c r="B71" s="85">
        <f>_xlfn.IFNA(VLOOKUP(A71,綜合_回測!$A$3:$G$1751,7,FALSE),0)</f>
        <v>-18154.47</v>
      </c>
      <c r="C71" s="85">
        <f t="shared" si="2"/>
        <v>4700117.0099999988</v>
      </c>
      <c r="D71" s="85">
        <f t="shared" si="3"/>
        <v>-140636.15599999999</v>
      </c>
    </row>
    <row r="72" spans="1:4" x14ac:dyDescent="0.25">
      <c r="A72" s="32" t="s">
        <v>45</v>
      </c>
      <c r="B72" s="85">
        <f>_xlfn.IFNA(VLOOKUP(A72,綜合_回測!$A$3:$G$1751,7,FALSE),0)</f>
        <v>-16395.506000000001</v>
      </c>
      <c r="C72" s="85">
        <f t="shared" si="2"/>
        <v>4718271.4799999986</v>
      </c>
      <c r="D72" s="85">
        <f t="shared" si="3"/>
        <v>-138877.19199999998</v>
      </c>
    </row>
    <row r="73" spans="1:4" x14ac:dyDescent="0.25">
      <c r="A73" s="32" t="s">
        <v>46</v>
      </c>
      <c r="B73" s="85">
        <f>_xlfn.IFNA(VLOOKUP(A73,綜合_回測!$A$3:$G$1751,7,FALSE),0)</f>
        <v>11417.878000000001</v>
      </c>
      <c r="C73" s="85">
        <f t="shared" si="2"/>
        <v>4734666.9859999986</v>
      </c>
      <c r="D73" s="85">
        <f t="shared" si="3"/>
        <v>-111063.80799999999</v>
      </c>
    </row>
    <row r="74" spans="1:4" x14ac:dyDescent="0.25">
      <c r="A74" s="32" t="s">
        <v>47</v>
      </c>
      <c r="B74" s="85">
        <f>_xlfn.IFNA(VLOOKUP(A74,綜合_回測!$A$3:$G$1751,7,FALSE),0)</f>
        <v>-38238.946000000004</v>
      </c>
      <c r="C74" s="85">
        <f t="shared" si="2"/>
        <v>4723249.1079999991</v>
      </c>
      <c r="D74" s="85">
        <f t="shared" si="3"/>
        <v>-207582</v>
      </c>
    </row>
    <row r="75" spans="1:4" x14ac:dyDescent="0.25">
      <c r="A75" s="32" t="s">
        <v>48</v>
      </c>
      <c r="B75" s="85">
        <f>_xlfn.IFNA(VLOOKUP(A75,綜合_回測!$A$3:$G$1751,7,FALSE),0)</f>
        <v>19274.789999999997</v>
      </c>
      <c r="C75" s="85">
        <f t="shared" si="2"/>
        <v>4761488.0539999995</v>
      </c>
      <c r="D75" s="85">
        <f t="shared" si="3"/>
        <v>-150068.264</v>
      </c>
    </row>
    <row r="76" spans="1:4" x14ac:dyDescent="0.25">
      <c r="A76" s="32" t="s">
        <v>49</v>
      </c>
      <c r="B76" s="85">
        <f>_xlfn.IFNA(VLOOKUP(A76,綜合_回測!$A$3:$G$1751,7,FALSE),0)</f>
        <v>29801.006000000001</v>
      </c>
      <c r="C76" s="85">
        <f t="shared" si="2"/>
        <v>4742213.2639999995</v>
      </c>
      <c r="D76" s="85">
        <f t="shared" si="3"/>
        <v>-139542.04800000001</v>
      </c>
    </row>
    <row r="77" spans="1:4" x14ac:dyDescent="0.25">
      <c r="A77" s="32" t="s">
        <v>50</v>
      </c>
      <c r="B77" s="85">
        <f>_xlfn.IFNA(VLOOKUP(A77,綜合_回測!$A$3:$G$1751,7,FALSE),0)</f>
        <v>-52219.055999999997</v>
      </c>
      <c r="C77" s="85">
        <f t="shared" si="2"/>
        <v>4712412.2579999994</v>
      </c>
      <c r="D77" s="85">
        <f t="shared" si="3"/>
        <v>-221562.11</v>
      </c>
    </row>
    <row r="78" spans="1:4" x14ac:dyDescent="0.25">
      <c r="A78" s="32" t="s">
        <v>51</v>
      </c>
      <c r="B78" s="85">
        <f>_xlfn.IFNA(VLOOKUP(A78,綜合_回測!$A$3:$G$1751,7,FALSE),0)</f>
        <v>-46543.46</v>
      </c>
      <c r="C78" s="85">
        <f t="shared" si="2"/>
        <v>4764631.3139999993</v>
      </c>
      <c r="D78" s="85">
        <f t="shared" si="3"/>
        <v>-215886.514</v>
      </c>
    </row>
    <row r="79" spans="1:4" x14ac:dyDescent="0.25">
      <c r="A79" s="32" t="s">
        <v>52</v>
      </c>
      <c r="B79" s="85">
        <f>_xlfn.IFNA(VLOOKUP(A79,綜合_回測!$A$3:$G$1751,7,FALSE),0)</f>
        <v>27643.803999999993</v>
      </c>
      <c r="C79" s="85">
        <f t="shared" si="2"/>
        <v>4811174.7739999993</v>
      </c>
      <c r="D79" s="85">
        <f t="shared" si="3"/>
        <v>-141699.25</v>
      </c>
    </row>
    <row r="80" spans="1:4" x14ac:dyDescent="0.25">
      <c r="A80" s="32" t="s">
        <v>53</v>
      </c>
      <c r="B80" s="85">
        <f>_xlfn.IFNA(VLOOKUP(A80,綜合_回測!$A$3:$G$1751,7,FALSE),0)</f>
        <v>18761.387999999999</v>
      </c>
      <c r="C80" s="85">
        <f t="shared" si="2"/>
        <v>4783530.97</v>
      </c>
      <c r="D80" s="85">
        <f t="shared" si="3"/>
        <v>-150581.666</v>
      </c>
    </row>
    <row r="81" spans="1:4" x14ac:dyDescent="0.25">
      <c r="A81" s="32" t="s">
        <v>54</v>
      </c>
      <c r="B81" s="85">
        <f>_xlfn.IFNA(VLOOKUP(A81,綜合_回測!$A$3:$G$1751,7,FALSE),0)</f>
        <v>-10922.07</v>
      </c>
      <c r="C81" s="85">
        <f t="shared" si="2"/>
        <v>4764769.5819999995</v>
      </c>
      <c r="D81" s="85">
        <f t="shared" si="3"/>
        <v>-180265.12400000001</v>
      </c>
    </row>
    <row r="82" spans="1:4" x14ac:dyDescent="0.25">
      <c r="A82" s="32" t="s">
        <v>55</v>
      </c>
      <c r="B82" s="85">
        <f>_xlfn.IFNA(VLOOKUP(A82,綜合_回測!$A$3:$G$1751,7,FALSE),0)</f>
        <v>71668.152000000002</v>
      </c>
      <c r="C82" s="85">
        <f t="shared" si="2"/>
        <v>4775691.6519999998</v>
      </c>
      <c r="D82" s="85">
        <f t="shared" si="3"/>
        <v>-97674.902000000002</v>
      </c>
    </row>
    <row r="83" spans="1:4" x14ac:dyDescent="0.25">
      <c r="A83" s="32" t="s">
        <v>56</v>
      </c>
      <c r="B83" s="85">
        <f>_xlfn.IFNA(VLOOKUP(A83,綜合_回測!$A$3:$G$1751,7,FALSE),0)</f>
        <v>24988.465999999997</v>
      </c>
      <c r="C83" s="85">
        <f t="shared" si="2"/>
        <v>4704023.5</v>
      </c>
      <c r="D83" s="85">
        <f t="shared" si="3"/>
        <v>-144354.58800000002</v>
      </c>
    </row>
    <row r="84" spans="1:4" x14ac:dyDescent="0.25">
      <c r="A84" s="32" t="s">
        <v>57</v>
      </c>
      <c r="B84" s="85">
        <f>_xlfn.IFNA(VLOOKUP(A84,綜合_回測!$A$3:$G$1751,7,FALSE),0)</f>
        <v>13944.761999999999</v>
      </c>
      <c r="C84" s="85">
        <f t="shared" si="2"/>
        <v>4679035.034</v>
      </c>
      <c r="D84" s="85">
        <f t="shared" si="3"/>
        <v>-155398.29200000002</v>
      </c>
    </row>
    <row r="85" spans="1:4" x14ac:dyDescent="0.25">
      <c r="A85" s="32" t="s">
        <v>58</v>
      </c>
      <c r="B85" s="85">
        <f>_xlfn.IFNA(VLOOKUP(A85,綜合_回測!$A$3:$G$1751,7,FALSE),0)</f>
        <v>-2445.4080000000004</v>
      </c>
      <c r="C85" s="85">
        <f t="shared" si="2"/>
        <v>4665090.2719999999</v>
      </c>
      <c r="D85" s="85">
        <f t="shared" si="3"/>
        <v>-171788.462</v>
      </c>
    </row>
    <row r="86" spans="1:4" x14ac:dyDescent="0.25">
      <c r="A86" s="32" t="s">
        <v>59</v>
      </c>
      <c r="B86" s="85">
        <f>_xlfn.IFNA(VLOOKUP(A86,綜合_回測!$A$3:$G$1751,7,FALSE),0)</f>
        <v>-5726.3580000000011</v>
      </c>
      <c r="C86" s="85">
        <f t="shared" si="2"/>
        <v>4667535.68</v>
      </c>
      <c r="D86" s="85">
        <f t="shared" si="3"/>
        <v>-175069.41200000001</v>
      </c>
    </row>
    <row r="87" spans="1:4" x14ac:dyDescent="0.25">
      <c r="A87" s="32" t="s">
        <v>60</v>
      </c>
      <c r="B87" s="85">
        <f>_xlfn.IFNA(VLOOKUP(A87,綜合_回測!$A$3:$G$1751,7,FALSE),0)</f>
        <v>7844.5660000000007</v>
      </c>
      <c r="C87" s="85">
        <f t="shared" si="2"/>
        <v>4673262.0379999997</v>
      </c>
      <c r="D87" s="85">
        <f t="shared" si="3"/>
        <v>-161498.48800000001</v>
      </c>
    </row>
    <row r="88" spans="1:4" x14ac:dyDescent="0.25">
      <c r="A88" s="32" t="s">
        <v>61</v>
      </c>
      <c r="B88" s="85">
        <f>_xlfn.IFNA(VLOOKUP(A88,綜合_回測!$A$3:$G$1751,7,FALSE),0)</f>
        <v>-23304.544000000002</v>
      </c>
      <c r="C88" s="85">
        <f t="shared" si="2"/>
        <v>4665417.4720000001</v>
      </c>
      <c r="D88" s="85">
        <f t="shared" si="3"/>
        <v>-192647.598</v>
      </c>
    </row>
    <row r="89" spans="1:4" x14ac:dyDescent="0.25">
      <c r="A89" s="32" t="s">
        <v>62</v>
      </c>
      <c r="B89" s="85">
        <f>_xlfn.IFNA(VLOOKUP(A89,綜合_回測!$A$3:$G$1751,7,FALSE),0)</f>
        <v>-14016.429999999998</v>
      </c>
      <c r="C89" s="85">
        <f t="shared" si="2"/>
        <v>4688722.0159999998</v>
      </c>
      <c r="D89" s="85">
        <f t="shared" si="3"/>
        <v>-183359.484</v>
      </c>
    </row>
    <row r="90" spans="1:4" x14ac:dyDescent="0.25">
      <c r="A90" s="32" t="s">
        <v>63</v>
      </c>
      <c r="B90" s="85">
        <f>_xlfn.IFNA(VLOOKUP(A90,綜合_回測!$A$3:$G$1751,7,FALSE),0)</f>
        <v>-56716.034</v>
      </c>
      <c r="C90" s="85">
        <f t="shared" si="2"/>
        <v>4702738.4459999995</v>
      </c>
      <c r="D90" s="85">
        <f t="shared" si="3"/>
        <v>-226059.08799999999</v>
      </c>
    </row>
    <row r="91" spans="1:4" x14ac:dyDescent="0.25">
      <c r="A91" s="32" t="s">
        <v>64</v>
      </c>
      <c r="B91" s="85">
        <f>_xlfn.IFNA(VLOOKUP(A91,綜合_回測!$A$3:$G$1751,7,FALSE),0)</f>
        <v>-9661.4179999999978</v>
      </c>
      <c r="C91" s="85">
        <f t="shared" si="2"/>
        <v>4759454.4799999995</v>
      </c>
      <c r="D91" s="85">
        <f t="shared" si="3"/>
        <v>-179004.47200000001</v>
      </c>
    </row>
    <row r="92" spans="1:4" x14ac:dyDescent="0.25">
      <c r="A92" s="32" t="s">
        <v>65</v>
      </c>
      <c r="B92" s="85">
        <f>_xlfn.IFNA(VLOOKUP(A92,綜合_回測!$A$3:$G$1751,7,FALSE),0)</f>
        <v>-53013.832000000009</v>
      </c>
      <c r="C92" s="85">
        <f t="shared" si="2"/>
        <v>4769115.8979999991</v>
      </c>
      <c r="D92" s="85">
        <f t="shared" si="3"/>
        <v>-222356.886</v>
      </c>
    </row>
    <row r="93" spans="1:4" x14ac:dyDescent="0.25">
      <c r="A93" s="32" t="s">
        <v>66</v>
      </c>
      <c r="B93" s="85">
        <f>_xlfn.IFNA(VLOOKUP(A93,綜合_回測!$A$3:$G$1751,7,FALSE),0)</f>
        <v>-15221.414000000001</v>
      </c>
      <c r="C93" s="85">
        <f t="shared" si="2"/>
        <v>4822129.7299999995</v>
      </c>
      <c r="D93" s="85">
        <f t="shared" si="3"/>
        <v>-184564.46799999999</v>
      </c>
    </row>
    <row r="94" spans="1:4" x14ac:dyDescent="0.25">
      <c r="A94" s="32" t="s">
        <v>67</v>
      </c>
      <c r="B94" s="85">
        <f>_xlfn.IFNA(VLOOKUP(A94,綜合_回測!$A$3:$G$1751,7,FALSE),0)</f>
        <v>16558.518000000004</v>
      </c>
      <c r="C94" s="85">
        <f t="shared" si="2"/>
        <v>4837351.1439999994</v>
      </c>
      <c r="D94" s="85">
        <f t="shared" si="3"/>
        <v>-152784.53599999999</v>
      </c>
    </row>
    <row r="95" spans="1:4" x14ac:dyDescent="0.25">
      <c r="A95" s="32" t="s">
        <v>68</v>
      </c>
      <c r="B95" s="85">
        <f>_xlfn.IFNA(VLOOKUP(A95,綜合_回測!$A$3:$G$1751,7,FALSE),0)</f>
        <v>-9026.630000000001</v>
      </c>
      <c r="C95" s="85">
        <f t="shared" si="2"/>
        <v>4820792.6259999992</v>
      </c>
      <c r="D95" s="85">
        <f t="shared" si="3"/>
        <v>-178369.68400000001</v>
      </c>
    </row>
    <row r="96" spans="1:4" x14ac:dyDescent="0.25">
      <c r="A96" s="32" t="s">
        <v>69</v>
      </c>
      <c r="B96" s="85">
        <f>_xlfn.IFNA(VLOOKUP(A96,綜合_回測!$A$3:$G$1751,7,FALSE),0)</f>
        <v>27382.245999999996</v>
      </c>
      <c r="C96" s="85">
        <f t="shared" si="2"/>
        <v>4829819.2559999991</v>
      </c>
      <c r="D96" s="85">
        <f t="shared" si="3"/>
        <v>-141960.80800000002</v>
      </c>
    </row>
    <row r="97" spans="1:4" x14ac:dyDescent="0.25">
      <c r="A97" s="32" t="s">
        <v>70</v>
      </c>
      <c r="B97" s="85">
        <f>_xlfn.IFNA(VLOOKUP(A97,綜合_回測!$A$3:$G$1751,7,FALSE),0)</f>
        <v>-37603.107999999993</v>
      </c>
      <c r="C97" s="85">
        <f t="shared" si="2"/>
        <v>4802437.0099999988</v>
      </c>
      <c r="D97" s="85">
        <f t="shared" si="3"/>
        <v>-206946.16200000001</v>
      </c>
    </row>
    <row r="98" spans="1:4" x14ac:dyDescent="0.25">
      <c r="A98" s="32" t="s">
        <v>71</v>
      </c>
      <c r="B98" s="85">
        <f>_xlfn.IFNA(VLOOKUP(A98,綜合_回測!$A$3:$G$1751,7,FALSE),0)</f>
        <v>106012.094</v>
      </c>
      <c r="C98" s="85">
        <f t="shared" si="2"/>
        <v>4840040.1179999989</v>
      </c>
      <c r="D98" s="85">
        <f t="shared" si="3"/>
        <v>-63330.960000000006</v>
      </c>
    </row>
    <row r="99" spans="1:4" x14ac:dyDescent="0.25">
      <c r="A99" s="32" t="s">
        <v>72</v>
      </c>
      <c r="B99" s="85">
        <f>_xlfn.IFNA(VLOOKUP(A99,綜合_回測!$A$3:$G$1751,7,FALSE),0)</f>
        <v>42772.752</v>
      </c>
      <c r="C99" s="85">
        <f t="shared" si="2"/>
        <v>4734028.0239999993</v>
      </c>
      <c r="D99" s="85">
        <f t="shared" si="3"/>
        <v>-126570.302</v>
      </c>
    </row>
    <row r="100" spans="1:4" x14ac:dyDescent="0.25">
      <c r="A100" s="32" t="s">
        <v>73</v>
      </c>
      <c r="B100" s="85">
        <f>_xlfn.IFNA(VLOOKUP(A100,綜合_回測!$A$3:$G$1751,7,FALSE),0)</f>
        <v>83454.058000000005</v>
      </c>
      <c r="C100" s="85">
        <f t="shared" si="2"/>
        <v>4691255.2719999989</v>
      </c>
      <c r="D100" s="85">
        <f t="shared" si="3"/>
        <v>-85888.995999999999</v>
      </c>
    </row>
    <row r="101" spans="1:4" x14ac:dyDescent="0.25">
      <c r="A101" s="32" t="s">
        <v>74</v>
      </c>
      <c r="B101" s="85">
        <f>_xlfn.IFNA(VLOOKUP(A101,綜合_回測!$A$3:$G$1751,7,FALSE),0)</f>
        <v>7478.2960000000021</v>
      </c>
      <c r="C101" s="85">
        <f t="shared" si="2"/>
        <v>4607801.2139999988</v>
      </c>
      <c r="D101" s="85">
        <f t="shared" si="3"/>
        <v>-161864.758</v>
      </c>
    </row>
    <row r="102" spans="1:4" x14ac:dyDescent="0.25">
      <c r="A102" s="32" t="s">
        <v>75</v>
      </c>
      <c r="B102" s="85">
        <f>_xlfn.IFNA(VLOOKUP(A102,綜合_回測!$A$3:$G$1751,7,FALSE),0)</f>
        <v>35470.597999999998</v>
      </c>
      <c r="C102" s="85">
        <f t="shared" si="2"/>
        <v>4600322.9179999987</v>
      </c>
      <c r="D102" s="85">
        <f t="shared" si="3"/>
        <v>-133872.45600000001</v>
      </c>
    </row>
    <row r="103" spans="1:4" x14ac:dyDescent="0.25">
      <c r="A103" s="32" t="s">
        <v>76</v>
      </c>
      <c r="B103" s="85">
        <f>_xlfn.IFNA(VLOOKUP(A103,綜合_回測!$A$3:$G$1751,7,FALSE),0)</f>
        <v>-20475.871999999999</v>
      </c>
      <c r="C103" s="85">
        <f t="shared" si="2"/>
        <v>4564852.3199999984</v>
      </c>
      <c r="D103" s="85">
        <f t="shared" si="3"/>
        <v>-189818.92600000001</v>
      </c>
    </row>
    <row r="104" spans="1:4" x14ac:dyDescent="0.25">
      <c r="A104" s="32" t="s">
        <v>77</v>
      </c>
      <c r="B104" s="85">
        <f>_xlfn.IFNA(VLOOKUP(A104,綜合_回測!$A$3:$G$1751,7,FALSE),0)</f>
        <v>61044.219999999994</v>
      </c>
      <c r="C104" s="85">
        <f t="shared" si="2"/>
        <v>4585328.1919999989</v>
      </c>
      <c r="D104" s="85">
        <f t="shared" si="3"/>
        <v>-108298.834</v>
      </c>
    </row>
    <row r="105" spans="1:4" x14ac:dyDescent="0.25">
      <c r="A105" s="32" t="s">
        <v>78</v>
      </c>
      <c r="B105" s="85">
        <f>_xlfn.IFNA(VLOOKUP(A105,綜合_回測!$A$3:$G$1751,7,FALSE),0)</f>
        <v>45093.945999999996</v>
      </c>
      <c r="C105" s="85">
        <f t="shared" si="2"/>
        <v>4524283.9719999991</v>
      </c>
      <c r="D105" s="85">
        <f t="shared" si="3"/>
        <v>-124249.10800000001</v>
      </c>
    </row>
    <row r="106" spans="1:4" x14ac:dyDescent="0.25">
      <c r="A106" s="32" t="s">
        <v>79</v>
      </c>
      <c r="B106" s="85">
        <f>_xlfn.IFNA(VLOOKUP(A106,綜合_回測!$A$3:$G$1751,7,FALSE),0)</f>
        <v>14940.773999999999</v>
      </c>
      <c r="C106" s="85">
        <f t="shared" si="2"/>
        <v>4479190.0259999987</v>
      </c>
      <c r="D106" s="85">
        <f t="shared" si="3"/>
        <v>-154402.28</v>
      </c>
    </row>
    <row r="107" spans="1:4" x14ac:dyDescent="0.25">
      <c r="A107" s="32" t="s">
        <v>80</v>
      </c>
      <c r="B107" s="85">
        <f>_xlfn.IFNA(VLOOKUP(A107,綜合_回測!$A$3:$G$1751,7,FALSE),0)</f>
        <v>3969.2539999999995</v>
      </c>
      <c r="C107" s="85">
        <f t="shared" si="2"/>
        <v>4464249.2519999985</v>
      </c>
      <c r="D107" s="85">
        <f t="shared" si="3"/>
        <v>-165373.80000000002</v>
      </c>
    </row>
    <row r="108" spans="1:4" x14ac:dyDescent="0.25">
      <c r="A108" s="32" t="s">
        <v>81</v>
      </c>
      <c r="B108" s="85">
        <f>_xlfn.IFNA(VLOOKUP(A108,綜合_回測!$A$3:$G$1751,7,FALSE),0)</f>
        <v>38776.292000000001</v>
      </c>
      <c r="C108" s="85">
        <f t="shared" si="2"/>
        <v>4460279.9979999987</v>
      </c>
      <c r="D108" s="85">
        <f t="shared" si="3"/>
        <v>-130566.762</v>
      </c>
    </row>
    <row r="109" spans="1:4" x14ac:dyDescent="0.25">
      <c r="A109" s="32" t="s">
        <v>82</v>
      </c>
      <c r="B109" s="85">
        <f>_xlfn.IFNA(VLOOKUP(A109,綜合_回測!$A$3:$G$1751,7,FALSE),0)</f>
        <v>693.88600000000008</v>
      </c>
      <c r="C109" s="85">
        <f t="shared" si="2"/>
        <v>4421503.7059999984</v>
      </c>
      <c r="D109" s="85">
        <f t="shared" si="3"/>
        <v>-168649.16800000001</v>
      </c>
    </row>
    <row r="110" spans="1:4" x14ac:dyDescent="0.25">
      <c r="A110" s="32" t="s">
        <v>83</v>
      </c>
      <c r="B110" s="85">
        <f>_xlfn.IFNA(VLOOKUP(A110,綜合_回測!$A$3:$G$1751,7,FALSE),0)</f>
        <v>8188.1839999999966</v>
      </c>
      <c r="C110" s="85">
        <f t="shared" si="2"/>
        <v>4420809.8199999984</v>
      </c>
      <c r="D110" s="85">
        <f t="shared" si="3"/>
        <v>-161154.87</v>
      </c>
    </row>
    <row r="111" spans="1:4" x14ac:dyDescent="0.25">
      <c r="A111" s="32" t="s">
        <v>84</v>
      </c>
      <c r="B111" s="85">
        <f>_xlfn.IFNA(VLOOKUP(A111,綜合_回測!$A$3:$G$1751,7,FALSE),0)</f>
        <v>5926.0099999999993</v>
      </c>
      <c r="C111" s="85">
        <f t="shared" si="2"/>
        <v>4412621.6359999981</v>
      </c>
      <c r="D111" s="85">
        <f t="shared" si="3"/>
        <v>-163417.04399999999</v>
      </c>
    </row>
    <row r="112" spans="1:4" x14ac:dyDescent="0.25">
      <c r="A112" s="32" t="s">
        <v>85</v>
      </c>
      <c r="B112" s="85">
        <f>_xlfn.IFNA(VLOOKUP(A112,綜合_回測!$A$3:$G$1751,7,FALSE),0)</f>
        <v>-23863.657999999999</v>
      </c>
      <c r="C112" s="85">
        <f t="shared" si="2"/>
        <v>4406695.6259999983</v>
      </c>
      <c r="D112" s="85">
        <f t="shared" si="3"/>
        <v>-193206.712</v>
      </c>
    </row>
    <row r="113" spans="1:4" x14ac:dyDescent="0.25">
      <c r="A113" s="32" t="s">
        <v>86</v>
      </c>
      <c r="B113" s="85">
        <f>_xlfn.IFNA(VLOOKUP(A113,綜合_回測!$A$3:$G$1751,7,FALSE),0)</f>
        <v>93246.016000000003</v>
      </c>
      <c r="C113" s="85">
        <f t="shared" si="2"/>
        <v>4430559.2839999981</v>
      </c>
      <c r="D113" s="85">
        <f t="shared" si="3"/>
        <v>-76097.038</v>
      </c>
    </row>
    <row r="114" spans="1:4" x14ac:dyDescent="0.25">
      <c r="A114" s="32" t="s">
        <v>87</v>
      </c>
      <c r="B114" s="85">
        <f>_xlfn.IFNA(VLOOKUP(A114,綜合_回測!$A$3:$G$1751,7,FALSE),0)</f>
        <v>-397.14600000000212</v>
      </c>
      <c r="C114" s="85">
        <f t="shared" si="2"/>
        <v>4337313.2679999983</v>
      </c>
      <c r="D114" s="85">
        <f t="shared" si="3"/>
        <v>-169740.2</v>
      </c>
    </row>
    <row r="115" spans="1:4" x14ac:dyDescent="0.25">
      <c r="A115" s="32" t="s">
        <v>88</v>
      </c>
      <c r="B115" s="85">
        <f>_xlfn.IFNA(VLOOKUP(A115,綜合_回測!$A$3:$G$1751,7,FALSE),0)</f>
        <v>37147.740000000005</v>
      </c>
      <c r="C115" s="85">
        <f t="shared" si="2"/>
        <v>4337710.413999998</v>
      </c>
      <c r="D115" s="85">
        <f t="shared" si="3"/>
        <v>-132195.31400000001</v>
      </c>
    </row>
    <row r="116" spans="1:4" x14ac:dyDescent="0.25">
      <c r="A116" s="32" t="s">
        <v>89</v>
      </c>
      <c r="B116" s="85">
        <f>_xlfn.IFNA(VLOOKUP(A116,綜合_回測!$A$3:$G$1751,7,FALSE),0)</f>
        <v>-52698.89</v>
      </c>
      <c r="C116" s="85">
        <f t="shared" si="2"/>
        <v>4300562.6739999978</v>
      </c>
      <c r="D116" s="85">
        <f t="shared" si="3"/>
        <v>-222041.94400000002</v>
      </c>
    </row>
    <row r="117" spans="1:4" x14ac:dyDescent="0.25">
      <c r="A117" s="32" t="s">
        <v>90</v>
      </c>
      <c r="B117" s="85">
        <f>_xlfn.IFNA(VLOOKUP(A117,綜合_回測!$A$3:$G$1751,7,FALSE),0)</f>
        <v>-10853.937999999998</v>
      </c>
      <c r="C117" s="85">
        <f t="shared" si="2"/>
        <v>4353261.5639999975</v>
      </c>
      <c r="D117" s="85">
        <f t="shared" si="3"/>
        <v>-180196.992</v>
      </c>
    </row>
    <row r="118" spans="1:4" x14ac:dyDescent="0.25">
      <c r="A118" s="32" t="s">
        <v>91</v>
      </c>
      <c r="B118" s="85">
        <f>_xlfn.IFNA(VLOOKUP(A118,綜合_回測!$A$3:$G$1751,7,FALSE),0)</f>
        <v>-7945.1539999999977</v>
      </c>
      <c r="C118" s="85">
        <f t="shared" si="2"/>
        <v>4364115.5019999975</v>
      </c>
      <c r="D118" s="85">
        <f t="shared" si="3"/>
        <v>-177288.20800000001</v>
      </c>
    </row>
    <row r="119" spans="1:4" x14ac:dyDescent="0.25">
      <c r="A119" s="32" t="s">
        <v>92</v>
      </c>
      <c r="B119" s="85">
        <f>_xlfn.IFNA(VLOOKUP(A119,綜合_回測!$A$3:$G$1751,7,FALSE),0)</f>
        <v>-54518.438000000002</v>
      </c>
      <c r="C119" s="85">
        <f t="shared" si="2"/>
        <v>4372060.6559999976</v>
      </c>
      <c r="D119" s="85">
        <f t="shared" si="3"/>
        <v>-223861.492</v>
      </c>
    </row>
    <row r="120" spans="1:4" x14ac:dyDescent="0.25">
      <c r="A120" s="32" t="s">
        <v>93</v>
      </c>
      <c r="B120" s="85">
        <f>_xlfn.IFNA(VLOOKUP(A120,綜合_回測!$A$3:$G$1751,7,FALSE),0)</f>
        <v>26696.21</v>
      </c>
      <c r="C120" s="85">
        <f t="shared" si="2"/>
        <v>4426579.0939999977</v>
      </c>
      <c r="D120" s="85">
        <f t="shared" si="3"/>
        <v>-142646.84400000001</v>
      </c>
    </row>
    <row r="121" spans="1:4" x14ac:dyDescent="0.25">
      <c r="A121" s="32" t="s">
        <v>94</v>
      </c>
      <c r="B121" s="85">
        <f>_xlfn.IFNA(VLOOKUP(A121,綜合_回測!$A$3:$G$1751,7,FALSE),0)</f>
        <v>-7227.8779999999997</v>
      </c>
      <c r="C121" s="85">
        <f t="shared" si="2"/>
        <v>4399882.8839999977</v>
      </c>
      <c r="D121" s="85">
        <f t="shared" si="3"/>
        <v>-176570.932</v>
      </c>
    </row>
    <row r="122" spans="1:4" x14ac:dyDescent="0.25">
      <c r="A122" s="32" t="s">
        <v>95</v>
      </c>
      <c r="B122" s="85">
        <f>_xlfn.IFNA(VLOOKUP(A122,綜合_回測!$A$3:$G$1751,7,FALSE),0)</f>
        <v>-27777.925999999999</v>
      </c>
      <c r="C122" s="85">
        <f t="shared" si="2"/>
        <v>4407110.7619999973</v>
      </c>
      <c r="D122" s="85">
        <f t="shared" si="3"/>
        <v>-197120.98</v>
      </c>
    </row>
    <row r="123" spans="1:4" x14ac:dyDescent="0.25">
      <c r="A123" s="32" t="s">
        <v>96</v>
      </c>
      <c r="B123" s="85">
        <f>_xlfn.IFNA(VLOOKUP(A123,綜合_回測!$A$3:$G$1751,7,FALSE),0)</f>
        <v>298.99600000000208</v>
      </c>
      <c r="C123" s="85">
        <f t="shared" si="2"/>
        <v>4434888.6879999973</v>
      </c>
      <c r="D123" s="85">
        <f t="shared" si="3"/>
        <v>-169044.05799999999</v>
      </c>
    </row>
    <row r="124" spans="1:4" x14ac:dyDescent="0.25">
      <c r="A124" s="32" t="s">
        <v>97</v>
      </c>
      <c r="B124" s="85">
        <f>_xlfn.IFNA(VLOOKUP(A124,綜合_回測!$A$3:$G$1751,7,FALSE),0)</f>
        <v>122481.68599999999</v>
      </c>
      <c r="C124" s="85">
        <f t="shared" si="2"/>
        <v>4434589.691999997</v>
      </c>
      <c r="D124" s="85">
        <f t="shared" si="3"/>
        <v>-46861.368000000017</v>
      </c>
    </row>
    <row r="125" spans="1:4" x14ac:dyDescent="0.25">
      <c r="A125" s="32" t="s">
        <v>98</v>
      </c>
      <c r="B125" s="85">
        <f>_xlfn.IFNA(VLOOKUP(A125,綜合_回測!$A$3:$G$1751,7,FALSE),0)</f>
        <v>1068.0419999999999</v>
      </c>
      <c r="C125" s="85">
        <f t="shared" si="2"/>
        <v>4312108.0059999973</v>
      </c>
      <c r="D125" s="85">
        <f t="shared" si="3"/>
        <v>-168275.01200000002</v>
      </c>
    </row>
    <row r="126" spans="1:4" x14ac:dyDescent="0.25">
      <c r="A126" s="32" t="s">
        <v>99</v>
      </c>
      <c r="B126" s="85">
        <f>_xlfn.IFNA(VLOOKUP(A126,綜合_回測!$A$3:$G$1751,7,FALSE),0)</f>
        <v>64339.691999999995</v>
      </c>
      <c r="C126" s="85">
        <f t="shared" si="2"/>
        <v>4311039.9639999969</v>
      </c>
      <c r="D126" s="85">
        <f t="shared" si="3"/>
        <v>-105003.36200000001</v>
      </c>
    </row>
    <row r="127" spans="1:4" x14ac:dyDescent="0.25">
      <c r="A127" s="32" t="s">
        <v>100</v>
      </c>
      <c r="B127" s="85">
        <f>_xlfn.IFNA(VLOOKUP(A127,綜合_回測!$A$3:$G$1751,7,FALSE),0)</f>
        <v>-49958.881999999998</v>
      </c>
      <c r="C127" s="85">
        <f t="shared" si="2"/>
        <v>4246700.2719999971</v>
      </c>
      <c r="D127" s="85">
        <f t="shared" si="3"/>
        <v>-219301.93599999999</v>
      </c>
    </row>
    <row r="128" spans="1:4" x14ac:dyDescent="0.25">
      <c r="A128" s="32" t="s">
        <v>101</v>
      </c>
      <c r="B128" s="85">
        <f>_xlfn.IFNA(VLOOKUP(A128,綜合_回測!$A$3:$G$1751,7,FALSE),0)</f>
        <v>16146.255999999999</v>
      </c>
      <c r="C128" s="85">
        <f t="shared" si="2"/>
        <v>4296659.1539999973</v>
      </c>
      <c r="D128" s="85">
        <f t="shared" si="3"/>
        <v>-153196.79800000001</v>
      </c>
    </row>
    <row r="129" spans="1:4" x14ac:dyDescent="0.25">
      <c r="A129" s="32" t="s">
        <v>102</v>
      </c>
      <c r="B129" s="85">
        <f>_xlfn.IFNA(VLOOKUP(A129,綜合_回測!$A$3:$G$1751,7,FALSE),0)</f>
        <v>-2368.5919999999983</v>
      </c>
      <c r="C129" s="85">
        <f t="shared" si="2"/>
        <v>4280512.8979999973</v>
      </c>
      <c r="D129" s="85">
        <f t="shared" si="3"/>
        <v>-171711.64600000001</v>
      </c>
    </row>
    <row r="130" spans="1:4" x14ac:dyDescent="0.25">
      <c r="A130" s="32" t="s">
        <v>103</v>
      </c>
      <c r="B130" s="85">
        <f>_xlfn.IFNA(VLOOKUP(A130,綜合_回測!$A$3:$G$1751,7,FALSE),0)</f>
        <v>29111.094000000001</v>
      </c>
      <c r="C130" s="85">
        <f t="shared" ref="C130:C193" si="4">C131+B130</f>
        <v>4282881.4899999974</v>
      </c>
      <c r="D130" s="85">
        <f t="shared" si="3"/>
        <v>-140231.96</v>
      </c>
    </row>
    <row r="131" spans="1:4" x14ac:dyDescent="0.25">
      <c r="A131" s="32" t="s">
        <v>104</v>
      </c>
      <c r="B131" s="85">
        <f>_xlfn.IFNA(VLOOKUP(A131,綜合_回測!$A$3:$G$1751,7,FALSE),0)</f>
        <v>-24873.806</v>
      </c>
      <c r="C131" s="85">
        <f t="shared" si="4"/>
        <v>4253770.3959999979</v>
      </c>
      <c r="D131" s="85">
        <f t="shared" ref="D131:D194" si="5">MIN((B131-MAX(B131:B189)),0)</f>
        <v>-194216.86000000002</v>
      </c>
    </row>
    <row r="132" spans="1:4" x14ac:dyDescent="0.25">
      <c r="A132" s="32" t="s">
        <v>105</v>
      </c>
      <c r="B132" s="85">
        <f>_xlfn.IFNA(VLOOKUP(A132,綜合_回測!$A$3:$G$1751,7,FALSE),0)</f>
        <v>169343.054</v>
      </c>
      <c r="C132" s="85">
        <f t="shared" si="4"/>
        <v>4278644.2019999977</v>
      </c>
      <c r="D132" s="85">
        <f t="shared" si="5"/>
        <v>0</v>
      </c>
    </row>
    <row r="133" spans="1:4" x14ac:dyDescent="0.25">
      <c r="A133" s="32" t="s">
        <v>106</v>
      </c>
      <c r="B133" s="85">
        <f>_xlfn.IFNA(VLOOKUP(A133,綜合_回測!$A$3:$G$1751,7,FALSE),0)</f>
        <v>-18606.011999999999</v>
      </c>
      <c r="C133" s="85">
        <f t="shared" si="4"/>
        <v>4109301.1479999977</v>
      </c>
      <c r="D133" s="85">
        <f t="shared" si="5"/>
        <v>-157081.15</v>
      </c>
    </row>
    <row r="134" spans="1:4" x14ac:dyDescent="0.25">
      <c r="A134" s="32" t="s">
        <v>107</v>
      </c>
      <c r="B134" s="85">
        <f>_xlfn.IFNA(VLOOKUP(A134,綜合_回測!$A$3:$G$1751,7,FALSE),0)</f>
        <v>-1010.4119999999981</v>
      </c>
      <c r="C134" s="85">
        <f t="shared" si="4"/>
        <v>4127907.1599999978</v>
      </c>
      <c r="D134" s="85">
        <f t="shared" si="5"/>
        <v>-139485.55000000002</v>
      </c>
    </row>
    <row r="135" spans="1:4" x14ac:dyDescent="0.25">
      <c r="A135" s="32" t="s">
        <v>108</v>
      </c>
      <c r="B135" s="85">
        <f>_xlfn.IFNA(VLOOKUP(A135,綜合_回測!$A$3:$G$1751,7,FALSE),0)</f>
        <v>23739.239999999998</v>
      </c>
      <c r="C135" s="85">
        <f t="shared" si="4"/>
        <v>4128917.5719999978</v>
      </c>
      <c r="D135" s="85">
        <f t="shared" si="5"/>
        <v>-114735.89800000002</v>
      </c>
    </row>
    <row r="136" spans="1:4" x14ac:dyDescent="0.25">
      <c r="A136" s="32" t="s">
        <v>109</v>
      </c>
      <c r="B136" s="85">
        <f>_xlfn.IFNA(VLOOKUP(A136,綜合_回測!$A$3:$G$1751,7,FALSE),0)</f>
        <v>-15414.922</v>
      </c>
      <c r="C136" s="85">
        <f t="shared" si="4"/>
        <v>4105178.3319999976</v>
      </c>
      <c r="D136" s="85">
        <f t="shared" si="5"/>
        <v>-153890.06</v>
      </c>
    </row>
    <row r="137" spans="1:4" x14ac:dyDescent="0.25">
      <c r="A137" s="32" t="s">
        <v>110</v>
      </c>
      <c r="B137" s="85">
        <f>_xlfn.IFNA(VLOOKUP(A137,綜合_回測!$A$3:$G$1751,7,FALSE),0)</f>
        <v>138475.13800000001</v>
      </c>
      <c r="C137" s="85">
        <f t="shared" si="4"/>
        <v>4120593.2539999974</v>
      </c>
      <c r="D137" s="85">
        <f t="shared" si="5"/>
        <v>0</v>
      </c>
    </row>
    <row r="138" spans="1:4" x14ac:dyDescent="0.25">
      <c r="A138" s="32" t="s">
        <v>111</v>
      </c>
      <c r="B138" s="85">
        <f>_xlfn.IFNA(VLOOKUP(A138,綜合_回測!$A$3:$G$1751,7,FALSE),0)</f>
        <v>-43358.740000000005</v>
      </c>
      <c r="C138" s="85">
        <f t="shared" si="4"/>
        <v>3982118.1159999976</v>
      </c>
      <c r="D138" s="85">
        <f t="shared" si="5"/>
        <v>-175552.16999999998</v>
      </c>
    </row>
    <row r="139" spans="1:4" x14ac:dyDescent="0.25">
      <c r="A139" s="32" t="s">
        <v>112</v>
      </c>
      <c r="B139" s="85">
        <f>_xlfn.IFNA(VLOOKUP(A139,綜合_回測!$A$3:$G$1751,7,FALSE),0)</f>
        <v>110629.86799999999</v>
      </c>
      <c r="C139" s="85">
        <f t="shared" si="4"/>
        <v>4025476.8559999978</v>
      </c>
      <c r="D139" s="85">
        <f t="shared" si="5"/>
        <v>-21563.562000000005</v>
      </c>
    </row>
    <row r="140" spans="1:4" x14ac:dyDescent="0.25">
      <c r="A140" s="32" t="s">
        <v>113</v>
      </c>
      <c r="B140" s="85">
        <f>_xlfn.IFNA(VLOOKUP(A140,綜合_回測!$A$3:$G$1751,7,FALSE),0)</f>
        <v>-2923.967999999998</v>
      </c>
      <c r="C140" s="85">
        <f t="shared" si="4"/>
        <v>3914846.987999998</v>
      </c>
      <c r="D140" s="85">
        <f t="shared" si="5"/>
        <v>-135117.39799999999</v>
      </c>
    </row>
    <row r="141" spans="1:4" x14ac:dyDescent="0.25">
      <c r="A141" s="32" t="s">
        <v>114</v>
      </c>
      <c r="B141" s="85">
        <f>_xlfn.IFNA(VLOOKUP(A141,綜合_回測!$A$3:$G$1751,7,FALSE),0)</f>
        <v>-20846.304</v>
      </c>
      <c r="C141" s="85">
        <f t="shared" si="4"/>
        <v>3917770.9559999979</v>
      </c>
      <c r="D141" s="85">
        <f t="shared" si="5"/>
        <v>-153039.734</v>
      </c>
    </row>
    <row r="142" spans="1:4" x14ac:dyDescent="0.25">
      <c r="A142" s="32" t="s">
        <v>115</v>
      </c>
      <c r="B142" s="85">
        <f>_xlfn.IFNA(VLOOKUP(A142,綜合_回測!$A$3:$G$1751,7,FALSE),0)</f>
        <v>-11753.824000000002</v>
      </c>
      <c r="C142" s="85">
        <f t="shared" si="4"/>
        <v>3938617.2599999979</v>
      </c>
      <c r="D142" s="85">
        <f t="shared" si="5"/>
        <v>-143947.25399999999</v>
      </c>
    </row>
    <row r="143" spans="1:4" x14ac:dyDescent="0.25">
      <c r="A143" s="32" t="s">
        <v>116</v>
      </c>
      <c r="B143" s="85">
        <f>_xlfn.IFNA(VLOOKUP(A143,綜合_回測!$A$3:$G$1751,7,FALSE),0)</f>
        <v>19520.772000000004</v>
      </c>
      <c r="C143" s="85">
        <f t="shared" si="4"/>
        <v>3950371.0839999979</v>
      </c>
      <c r="D143" s="85">
        <f t="shared" si="5"/>
        <v>-112672.658</v>
      </c>
    </row>
    <row r="144" spans="1:4" x14ac:dyDescent="0.25">
      <c r="A144" s="32" t="s">
        <v>117</v>
      </c>
      <c r="B144" s="85">
        <f>_xlfn.IFNA(VLOOKUP(A144,綜合_回測!$A$3:$G$1751,7,FALSE),0)</f>
        <v>48814.517999999996</v>
      </c>
      <c r="C144" s="85">
        <f t="shared" si="4"/>
        <v>3930850.3119999981</v>
      </c>
      <c r="D144" s="85">
        <f t="shared" si="5"/>
        <v>-83378.911999999997</v>
      </c>
    </row>
    <row r="145" spans="1:4" x14ac:dyDescent="0.25">
      <c r="A145" s="32" t="s">
        <v>118</v>
      </c>
      <c r="B145" s="85">
        <f>_xlfn.IFNA(VLOOKUP(A145,綜合_回測!$A$3:$G$1751,7,FALSE),0)</f>
        <v>132193.43</v>
      </c>
      <c r="C145" s="85">
        <f t="shared" si="4"/>
        <v>3882035.7939999979</v>
      </c>
      <c r="D145" s="85">
        <f t="shared" si="5"/>
        <v>0</v>
      </c>
    </row>
    <row r="146" spans="1:4" x14ac:dyDescent="0.25">
      <c r="A146" s="32" t="s">
        <v>119</v>
      </c>
      <c r="B146" s="85">
        <f>_xlfn.IFNA(VLOOKUP(A146,綜合_回測!$A$3:$G$1751,7,FALSE),0)</f>
        <v>62535.576000000001</v>
      </c>
      <c r="C146" s="85">
        <f t="shared" si="4"/>
        <v>3749842.3639999977</v>
      </c>
      <c r="D146" s="85">
        <f t="shared" si="5"/>
        <v>-65070.546000000017</v>
      </c>
    </row>
    <row r="147" spans="1:4" x14ac:dyDescent="0.25">
      <c r="A147" s="32" t="s">
        <v>120</v>
      </c>
      <c r="B147" s="85">
        <f>_xlfn.IFNA(VLOOKUP(A147,綜合_回測!$A$3:$G$1751,7,FALSE),0)</f>
        <v>40862.172000000006</v>
      </c>
      <c r="C147" s="85">
        <f t="shared" si="4"/>
        <v>3687306.7879999978</v>
      </c>
      <c r="D147" s="85">
        <f t="shared" si="5"/>
        <v>-86743.950000000012</v>
      </c>
    </row>
    <row r="148" spans="1:4" x14ac:dyDescent="0.25">
      <c r="A148" s="32" t="s">
        <v>121</v>
      </c>
      <c r="B148" s="85">
        <f>_xlfn.IFNA(VLOOKUP(A148,綜合_回測!$A$3:$G$1751,7,FALSE),0)</f>
        <v>94795.203999999998</v>
      </c>
      <c r="C148" s="85">
        <f t="shared" si="4"/>
        <v>3646444.6159999981</v>
      </c>
      <c r="D148" s="85">
        <f t="shared" si="5"/>
        <v>-32810.91800000002</v>
      </c>
    </row>
    <row r="149" spans="1:4" x14ac:dyDescent="0.25">
      <c r="A149" s="32" t="s">
        <v>122</v>
      </c>
      <c r="B149" s="85">
        <f>_xlfn.IFNA(VLOOKUP(A149,綜合_回測!$A$3:$G$1751,7,FALSE),0)</f>
        <v>54354.898000000001</v>
      </c>
      <c r="C149" s="85">
        <f t="shared" si="4"/>
        <v>3551649.4119999981</v>
      </c>
      <c r="D149" s="85">
        <f t="shared" si="5"/>
        <v>-73251.224000000017</v>
      </c>
    </row>
    <row r="150" spans="1:4" x14ac:dyDescent="0.25">
      <c r="A150" s="32" t="s">
        <v>123</v>
      </c>
      <c r="B150" s="85">
        <f>_xlfn.IFNA(VLOOKUP(A150,綜合_回測!$A$3:$G$1751,7,FALSE),0)</f>
        <v>-285.12799999999987</v>
      </c>
      <c r="C150" s="85">
        <f t="shared" si="4"/>
        <v>3497294.5139999981</v>
      </c>
      <c r="D150" s="85">
        <f t="shared" si="5"/>
        <v>-127891.25000000001</v>
      </c>
    </row>
    <row r="151" spans="1:4" x14ac:dyDescent="0.25">
      <c r="A151" s="32" t="s">
        <v>124</v>
      </c>
      <c r="B151" s="85">
        <f>_xlfn.IFNA(VLOOKUP(A151,綜合_回測!$A$3:$G$1751,7,FALSE),0)</f>
        <v>-35651.33</v>
      </c>
      <c r="C151" s="85">
        <f t="shared" si="4"/>
        <v>3497579.6419999981</v>
      </c>
      <c r="D151" s="85">
        <f t="shared" si="5"/>
        <v>-163257.45200000002</v>
      </c>
    </row>
    <row r="152" spans="1:4" x14ac:dyDescent="0.25">
      <c r="A152" s="32" t="s">
        <v>125</v>
      </c>
      <c r="B152" s="85">
        <f>_xlfn.IFNA(VLOOKUP(A152,綜合_回測!$A$3:$G$1751,7,FALSE),0)</f>
        <v>-35649.324000000001</v>
      </c>
      <c r="C152" s="85">
        <f t="shared" si="4"/>
        <v>3533230.9719999982</v>
      </c>
      <c r="D152" s="85">
        <f t="shared" si="5"/>
        <v>-163255.44600000003</v>
      </c>
    </row>
    <row r="153" spans="1:4" x14ac:dyDescent="0.25">
      <c r="A153" s="32" t="s">
        <v>126</v>
      </c>
      <c r="B153" s="85">
        <f>_xlfn.IFNA(VLOOKUP(A153,綜合_回測!$A$3:$G$1751,7,FALSE),0)</f>
        <v>30958.226000000002</v>
      </c>
      <c r="C153" s="85">
        <f t="shared" si="4"/>
        <v>3568880.2959999982</v>
      </c>
      <c r="D153" s="85">
        <f t="shared" si="5"/>
        <v>-96647.896000000008</v>
      </c>
    </row>
    <row r="154" spans="1:4" x14ac:dyDescent="0.25">
      <c r="A154" s="32" t="s">
        <v>127</v>
      </c>
      <c r="B154" s="85">
        <f>_xlfn.IFNA(VLOOKUP(A154,綜合_回測!$A$3:$G$1751,7,FALSE),0)</f>
        <v>-19043.79</v>
      </c>
      <c r="C154" s="85">
        <f t="shared" si="4"/>
        <v>3537922.0699999984</v>
      </c>
      <c r="D154" s="85">
        <f t="shared" si="5"/>
        <v>-146649.91200000001</v>
      </c>
    </row>
    <row r="155" spans="1:4" x14ac:dyDescent="0.25">
      <c r="A155" s="32" t="s">
        <v>128</v>
      </c>
      <c r="B155" s="85">
        <f>_xlfn.IFNA(VLOOKUP(A155,綜合_回測!$A$3:$G$1751,7,FALSE),0)</f>
        <v>-22859.55</v>
      </c>
      <c r="C155" s="85">
        <f t="shared" si="4"/>
        <v>3556965.8599999985</v>
      </c>
      <c r="D155" s="85">
        <f t="shared" si="5"/>
        <v>-150465.67200000002</v>
      </c>
    </row>
    <row r="156" spans="1:4" x14ac:dyDescent="0.25">
      <c r="A156" s="32" t="s">
        <v>129</v>
      </c>
      <c r="B156" s="85">
        <f>_xlfn.IFNA(VLOOKUP(A156,綜合_回測!$A$3:$G$1751,7,FALSE),0)</f>
        <v>112763.764</v>
      </c>
      <c r="C156" s="85">
        <f t="shared" si="4"/>
        <v>3579825.4099999983</v>
      </c>
      <c r="D156" s="85">
        <f t="shared" si="5"/>
        <v>-14842.358000000022</v>
      </c>
    </row>
    <row r="157" spans="1:4" x14ac:dyDescent="0.25">
      <c r="A157" s="32" t="s">
        <v>130</v>
      </c>
      <c r="B157" s="85">
        <f>_xlfn.IFNA(VLOOKUP(A157,綜合_回測!$A$3:$G$1751,7,FALSE),0)</f>
        <v>4839.8440000000001</v>
      </c>
      <c r="C157" s="85">
        <f t="shared" si="4"/>
        <v>3467061.6459999983</v>
      </c>
      <c r="D157" s="85">
        <f t="shared" si="5"/>
        <v>-122766.27800000002</v>
      </c>
    </row>
    <row r="158" spans="1:4" x14ac:dyDescent="0.25">
      <c r="A158" s="32" t="s">
        <v>131</v>
      </c>
      <c r="B158" s="85">
        <f>_xlfn.IFNA(VLOOKUP(A158,綜合_回測!$A$3:$G$1751,7,FALSE),0)</f>
        <v>-18258.603999999999</v>
      </c>
      <c r="C158" s="85">
        <f t="shared" si="4"/>
        <v>3462221.8019999983</v>
      </c>
      <c r="D158" s="85">
        <f t="shared" si="5"/>
        <v>-145864.72600000002</v>
      </c>
    </row>
    <row r="159" spans="1:4" x14ac:dyDescent="0.25">
      <c r="A159" s="32" t="s">
        <v>132</v>
      </c>
      <c r="B159" s="85">
        <f>_xlfn.IFNA(VLOOKUP(A159,綜合_回測!$A$3:$G$1751,7,FALSE),0)</f>
        <v>62496.302000000003</v>
      </c>
      <c r="C159" s="85">
        <f t="shared" si="4"/>
        <v>3480480.4059999981</v>
      </c>
      <c r="D159" s="85">
        <f t="shared" si="5"/>
        <v>-65109.820000000014</v>
      </c>
    </row>
    <row r="160" spans="1:4" x14ac:dyDescent="0.25">
      <c r="A160" s="32" t="s">
        <v>133</v>
      </c>
      <c r="B160" s="85">
        <f>_xlfn.IFNA(VLOOKUP(A160,綜合_回測!$A$3:$G$1751,7,FALSE),0)</f>
        <v>-66891.725999999995</v>
      </c>
      <c r="C160" s="85">
        <f t="shared" si="4"/>
        <v>3417984.103999998</v>
      </c>
      <c r="D160" s="85">
        <f t="shared" si="5"/>
        <v>-194497.848</v>
      </c>
    </row>
    <row r="161" spans="1:4" x14ac:dyDescent="0.25">
      <c r="A161" s="32" t="s">
        <v>134</v>
      </c>
      <c r="B161" s="85">
        <f>_xlfn.IFNA(VLOOKUP(A161,綜合_回測!$A$3:$G$1751,7,FALSE),0)</f>
        <v>-15615.272000000001</v>
      </c>
      <c r="C161" s="85">
        <f t="shared" si="4"/>
        <v>3484875.8299999977</v>
      </c>
      <c r="D161" s="85">
        <f t="shared" si="5"/>
        <v>-143221.39400000003</v>
      </c>
    </row>
    <row r="162" spans="1:4" x14ac:dyDescent="0.25">
      <c r="A162" s="32" t="s">
        <v>135</v>
      </c>
      <c r="B162" s="85">
        <f>_xlfn.IFNA(VLOOKUP(A162,綜合_回測!$A$3:$G$1751,7,FALSE),0)</f>
        <v>-7994.5480000000007</v>
      </c>
      <c r="C162" s="85">
        <f t="shared" si="4"/>
        <v>3500491.1019999976</v>
      </c>
      <c r="D162" s="85">
        <f t="shared" si="5"/>
        <v>-135600.67000000001</v>
      </c>
    </row>
    <row r="163" spans="1:4" x14ac:dyDescent="0.25">
      <c r="A163" s="32" t="s">
        <v>136</v>
      </c>
      <c r="B163" s="85">
        <f>_xlfn.IFNA(VLOOKUP(A163,綜合_回測!$A$3:$G$1751,7,FALSE),0)</f>
        <v>-58239.48</v>
      </c>
      <c r="C163" s="85">
        <f t="shared" si="4"/>
        <v>3508485.6499999976</v>
      </c>
      <c r="D163" s="85">
        <f t="shared" si="5"/>
        <v>-185845.60200000001</v>
      </c>
    </row>
    <row r="164" spans="1:4" x14ac:dyDescent="0.25">
      <c r="A164" s="32" t="s">
        <v>137</v>
      </c>
      <c r="B164" s="85">
        <f>_xlfn.IFNA(VLOOKUP(A164,綜合_回測!$A$3:$G$1751,7,FALSE),0)</f>
        <v>-12437.526000000002</v>
      </c>
      <c r="C164" s="85">
        <f t="shared" si="4"/>
        <v>3566725.1299999976</v>
      </c>
      <c r="D164" s="85">
        <f t="shared" si="5"/>
        <v>-140043.64800000002</v>
      </c>
    </row>
    <row r="165" spans="1:4" x14ac:dyDescent="0.25">
      <c r="A165" s="32" t="s">
        <v>138</v>
      </c>
      <c r="B165" s="85">
        <f>_xlfn.IFNA(VLOOKUP(A165,綜合_回測!$A$3:$G$1751,7,FALSE),0)</f>
        <v>-3027.0420000000004</v>
      </c>
      <c r="C165" s="85">
        <f t="shared" si="4"/>
        <v>3579162.6559999976</v>
      </c>
      <c r="D165" s="85">
        <f t="shared" si="5"/>
        <v>-130633.16400000002</v>
      </c>
    </row>
    <row r="166" spans="1:4" x14ac:dyDescent="0.25">
      <c r="A166" s="32" t="s">
        <v>139</v>
      </c>
      <c r="B166" s="85">
        <f>_xlfn.IFNA(VLOOKUP(A166,綜合_回測!$A$3:$G$1751,7,FALSE),0)</f>
        <v>97231.877999999997</v>
      </c>
      <c r="C166" s="85">
        <f t="shared" si="4"/>
        <v>3582189.6979999975</v>
      </c>
      <c r="D166" s="85">
        <f t="shared" si="5"/>
        <v>-30374.244000000021</v>
      </c>
    </row>
    <row r="167" spans="1:4" x14ac:dyDescent="0.25">
      <c r="A167" s="32" t="s">
        <v>140</v>
      </c>
      <c r="B167" s="85">
        <f>_xlfn.IFNA(VLOOKUP(A167,綜合_回測!$A$3:$G$1751,7,FALSE),0)</f>
        <v>127606.12200000002</v>
      </c>
      <c r="C167" s="85">
        <f t="shared" si="4"/>
        <v>3484957.8199999975</v>
      </c>
      <c r="D167" s="85">
        <f t="shared" si="5"/>
        <v>0</v>
      </c>
    </row>
    <row r="168" spans="1:4" x14ac:dyDescent="0.25">
      <c r="A168" s="32" t="s">
        <v>141</v>
      </c>
      <c r="B168" s="85">
        <f>_xlfn.IFNA(VLOOKUP(A168,綜合_回測!$A$3:$G$1751,7,FALSE),0)</f>
        <v>-20329.133999999998</v>
      </c>
      <c r="C168" s="85">
        <f t="shared" si="4"/>
        <v>3357351.6979999975</v>
      </c>
      <c r="D168" s="85">
        <f t="shared" si="5"/>
        <v>-126696.65599999999</v>
      </c>
    </row>
    <row r="169" spans="1:4" x14ac:dyDescent="0.25">
      <c r="A169" s="32" t="s">
        <v>142</v>
      </c>
      <c r="B169" s="85">
        <f>_xlfn.IFNA(VLOOKUP(A169,綜合_回測!$A$3:$G$1751,7,FALSE),0)</f>
        <v>-36630.851999999999</v>
      </c>
      <c r="C169" s="85">
        <f t="shared" si="4"/>
        <v>3377680.8319999976</v>
      </c>
      <c r="D169" s="85">
        <f t="shared" si="5"/>
        <v>-142998.37400000001</v>
      </c>
    </row>
    <row r="170" spans="1:4" x14ac:dyDescent="0.25">
      <c r="A170" s="32" t="s">
        <v>143</v>
      </c>
      <c r="B170" s="85">
        <f>_xlfn.IFNA(VLOOKUP(A170,綜合_回測!$A$3:$G$1751,7,FALSE),0)</f>
        <v>-33517.648000000001</v>
      </c>
      <c r="C170" s="85">
        <f t="shared" si="4"/>
        <v>3414311.6839999976</v>
      </c>
      <c r="D170" s="85">
        <f t="shared" si="5"/>
        <v>-139885.16999999998</v>
      </c>
    </row>
    <row r="171" spans="1:4" x14ac:dyDescent="0.25">
      <c r="A171" s="32" t="s">
        <v>144</v>
      </c>
      <c r="B171" s="85">
        <f>_xlfn.IFNA(VLOOKUP(A171,綜合_回測!$A$3:$G$1751,7,FALSE),0)</f>
        <v>16149.101999999995</v>
      </c>
      <c r="C171" s="85">
        <f t="shared" si="4"/>
        <v>3447829.3319999976</v>
      </c>
      <c r="D171" s="85">
        <f t="shared" si="5"/>
        <v>-90218.42</v>
      </c>
    </row>
    <row r="172" spans="1:4" x14ac:dyDescent="0.25">
      <c r="A172" s="32" t="s">
        <v>145</v>
      </c>
      <c r="B172" s="85">
        <f>_xlfn.IFNA(VLOOKUP(A172,綜合_回測!$A$3:$G$1751,7,FALSE),0)</f>
        <v>16617.735999999997</v>
      </c>
      <c r="C172" s="85">
        <f t="shared" si="4"/>
        <v>3431680.2299999977</v>
      </c>
      <c r="D172" s="85">
        <f t="shared" si="5"/>
        <v>-89749.785999999993</v>
      </c>
    </row>
    <row r="173" spans="1:4" x14ac:dyDescent="0.25">
      <c r="A173" s="32" t="s">
        <v>146</v>
      </c>
      <c r="B173" s="85">
        <f>_xlfn.IFNA(VLOOKUP(A173,綜合_回測!$A$3:$G$1751,7,FALSE),0)</f>
        <v>911.76400000000137</v>
      </c>
      <c r="C173" s="85">
        <f t="shared" si="4"/>
        <v>3415062.4939999976</v>
      </c>
      <c r="D173" s="85">
        <f t="shared" si="5"/>
        <v>-105455.758</v>
      </c>
    </row>
    <row r="174" spans="1:4" x14ac:dyDescent="0.25">
      <c r="A174" s="32" t="s">
        <v>147</v>
      </c>
      <c r="B174" s="85">
        <f>_xlfn.IFNA(VLOOKUP(A174,綜合_回測!$A$3:$G$1751,7,FALSE),0)</f>
        <v>-19483.640000000003</v>
      </c>
      <c r="C174" s="85">
        <f t="shared" si="4"/>
        <v>3414150.7299999977</v>
      </c>
      <c r="D174" s="85">
        <f t="shared" si="5"/>
        <v>-125851.162</v>
      </c>
    </row>
    <row r="175" spans="1:4" x14ac:dyDescent="0.25">
      <c r="A175" s="32" t="s">
        <v>148</v>
      </c>
      <c r="B175" s="85">
        <f>_xlfn.IFNA(VLOOKUP(A175,綜合_回測!$A$3:$G$1751,7,FALSE),0)</f>
        <v>35315.020000000004</v>
      </c>
      <c r="C175" s="85">
        <f t="shared" si="4"/>
        <v>3433634.3699999978</v>
      </c>
      <c r="D175" s="85">
        <f t="shared" si="5"/>
        <v>-71052.501999999993</v>
      </c>
    </row>
    <row r="176" spans="1:4" x14ac:dyDescent="0.25">
      <c r="A176" s="32" t="s">
        <v>149</v>
      </c>
      <c r="B176" s="85">
        <f>_xlfn.IFNA(VLOOKUP(A176,綜合_回測!$A$3:$G$1751,7,FALSE),0)</f>
        <v>448.97799999999989</v>
      </c>
      <c r="C176" s="85">
        <f t="shared" si="4"/>
        <v>3398319.3499999978</v>
      </c>
      <c r="D176" s="85">
        <f t="shared" si="5"/>
        <v>-105918.54399999999</v>
      </c>
    </row>
    <row r="177" spans="1:4" x14ac:dyDescent="0.25">
      <c r="A177" s="32" t="s">
        <v>150</v>
      </c>
      <c r="B177" s="85">
        <f>_xlfn.IFNA(VLOOKUP(A177,綜合_回測!$A$3:$G$1751,7,FALSE),0)</f>
        <v>6319.5020000000022</v>
      </c>
      <c r="C177" s="85">
        <f t="shared" si="4"/>
        <v>3397870.3719999976</v>
      </c>
      <c r="D177" s="85">
        <f t="shared" si="5"/>
        <v>-100048.01999999999</v>
      </c>
    </row>
    <row r="178" spans="1:4" x14ac:dyDescent="0.25">
      <c r="A178" s="32" t="s">
        <v>151</v>
      </c>
      <c r="B178" s="85">
        <f>_xlfn.IFNA(VLOOKUP(A178,綜合_回測!$A$3:$G$1751,7,FALSE),0)</f>
        <v>26523.78</v>
      </c>
      <c r="C178" s="85">
        <f t="shared" si="4"/>
        <v>3391550.8699999978</v>
      </c>
      <c r="D178" s="85">
        <f t="shared" si="5"/>
        <v>-79843.741999999998</v>
      </c>
    </row>
    <row r="179" spans="1:4" x14ac:dyDescent="0.25">
      <c r="A179" s="32" t="s">
        <v>152</v>
      </c>
      <c r="B179" s="85">
        <f>_xlfn.IFNA(VLOOKUP(A179,綜合_回測!$A$3:$G$1751,7,FALSE),0)</f>
        <v>4411.82</v>
      </c>
      <c r="C179" s="85">
        <f t="shared" si="4"/>
        <v>3365027.089999998</v>
      </c>
      <c r="D179" s="85">
        <f t="shared" si="5"/>
        <v>-101955.70199999999</v>
      </c>
    </row>
    <row r="180" spans="1:4" x14ac:dyDescent="0.25">
      <c r="A180" s="32" t="s">
        <v>153</v>
      </c>
      <c r="B180" s="85">
        <f>_xlfn.IFNA(VLOOKUP(A180,綜合_回測!$A$3:$G$1751,7,FALSE),0)</f>
        <v>-26576.147999999997</v>
      </c>
      <c r="C180" s="85">
        <f t="shared" si="4"/>
        <v>3360615.2699999982</v>
      </c>
      <c r="D180" s="85">
        <f t="shared" si="5"/>
        <v>-132943.66999999998</v>
      </c>
    </row>
    <row r="181" spans="1:4" x14ac:dyDescent="0.25">
      <c r="A181" s="32" t="s">
        <v>154</v>
      </c>
      <c r="B181" s="85">
        <f>_xlfn.IFNA(VLOOKUP(A181,綜合_回測!$A$3:$G$1751,7,FALSE),0)</f>
        <v>54209.754000000001</v>
      </c>
      <c r="C181" s="85">
        <f t="shared" si="4"/>
        <v>3387191.4179999982</v>
      </c>
      <c r="D181" s="85">
        <f t="shared" si="5"/>
        <v>-52157.767999999996</v>
      </c>
    </row>
    <row r="182" spans="1:4" x14ac:dyDescent="0.25">
      <c r="A182" s="32" t="s">
        <v>155</v>
      </c>
      <c r="B182" s="85">
        <f>_xlfn.IFNA(VLOOKUP(A182,綜合_回測!$A$3:$G$1751,7,FALSE),0)</f>
        <v>-63936.85</v>
      </c>
      <c r="C182" s="85">
        <f t="shared" si="4"/>
        <v>3332981.663999998</v>
      </c>
      <c r="D182" s="85">
        <f t="shared" si="5"/>
        <v>-170304.372</v>
      </c>
    </row>
    <row r="183" spans="1:4" x14ac:dyDescent="0.25">
      <c r="A183" s="32" t="s">
        <v>156</v>
      </c>
      <c r="B183" s="85">
        <f>_xlfn.IFNA(VLOOKUP(A183,綜合_回測!$A$3:$G$1751,7,FALSE),0)</f>
        <v>-24316.438000000002</v>
      </c>
      <c r="C183" s="85">
        <f t="shared" si="4"/>
        <v>3396918.5139999981</v>
      </c>
      <c r="D183" s="85">
        <f t="shared" si="5"/>
        <v>-130683.95999999999</v>
      </c>
    </row>
    <row r="184" spans="1:4" x14ac:dyDescent="0.25">
      <c r="A184" s="32" t="s">
        <v>157</v>
      </c>
      <c r="B184" s="85">
        <f>_xlfn.IFNA(VLOOKUP(A184,綜合_回測!$A$3:$G$1751,7,FALSE),0)</f>
        <v>-27495.233999999997</v>
      </c>
      <c r="C184" s="85">
        <f t="shared" si="4"/>
        <v>3421234.9519999982</v>
      </c>
      <c r="D184" s="85">
        <f t="shared" si="5"/>
        <v>-133862.75599999999</v>
      </c>
    </row>
    <row r="185" spans="1:4" x14ac:dyDescent="0.25">
      <c r="A185" s="32" t="s">
        <v>158</v>
      </c>
      <c r="B185" s="85">
        <f>_xlfn.IFNA(VLOOKUP(A185,綜合_回測!$A$3:$G$1751,7,FALSE),0)</f>
        <v>44269.433999999994</v>
      </c>
      <c r="C185" s="85">
        <f t="shared" si="4"/>
        <v>3448730.1859999984</v>
      </c>
      <c r="D185" s="85">
        <f t="shared" si="5"/>
        <v>-62098.088000000003</v>
      </c>
    </row>
    <row r="186" spans="1:4" x14ac:dyDescent="0.25">
      <c r="A186" s="32" t="s">
        <v>159</v>
      </c>
      <c r="B186" s="85">
        <f>_xlfn.IFNA(VLOOKUP(A186,綜合_回測!$A$3:$G$1751,7,FALSE),0)</f>
        <v>2124.6760000000004</v>
      </c>
      <c r="C186" s="85">
        <f t="shared" si="4"/>
        <v>3404460.7519999985</v>
      </c>
      <c r="D186" s="85">
        <f t="shared" si="5"/>
        <v>-104242.84599999999</v>
      </c>
    </row>
    <row r="187" spans="1:4" x14ac:dyDescent="0.25">
      <c r="A187" s="32" t="s">
        <v>160</v>
      </c>
      <c r="B187" s="85">
        <f>_xlfn.IFNA(VLOOKUP(A187,綜合_回測!$A$3:$G$1751,7,FALSE),0)</f>
        <v>-21018.914000000004</v>
      </c>
      <c r="C187" s="85">
        <f t="shared" si="4"/>
        <v>3402336.0759999985</v>
      </c>
      <c r="D187" s="85">
        <f t="shared" si="5"/>
        <v>-127386.436</v>
      </c>
    </row>
    <row r="188" spans="1:4" x14ac:dyDescent="0.25">
      <c r="A188" s="32" t="s">
        <v>161</v>
      </c>
      <c r="B188" s="85">
        <f>_xlfn.IFNA(VLOOKUP(A188,綜合_回測!$A$3:$G$1751,7,FALSE),0)</f>
        <v>37923.481999999996</v>
      </c>
      <c r="C188" s="85">
        <f t="shared" si="4"/>
        <v>3423354.9899999984</v>
      </c>
      <c r="D188" s="85">
        <f t="shared" si="5"/>
        <v>-68444.040000000008</v>
      </c>
    </row>
    <row r="189" spans="1:4" x14ac:dyDescent="0.25">
      <c r="A189" s="32" t="s">
        <v>162</v>
      </c>
      <c r="B189" s="85">
        <f>_xlfn.IFNA(VLOOKUP(A189,綜合_回測!$A$3:$G$1751,7,FALSE),0)</f>
        <v>11365.980000000001</v>
      </c>
      <c r="C189" s="85">
        <f t="shared" si="4"/>
        <v>3385431.5079999985</v>
      </c>
      <c r="D189" s="85">
        <f t="shared" si="5"/>
        <v>-149060.03400000001</v>
      </c>
    </row>
    <row r="190" spans="1:4" x14ac:dyDescent="0.25">
      <c r="A190" s="32" t="s">
        <v>163</v>
      </c>
      <c r="B190" s="85">
        <f>_xlfn.IFNA(VLOOKUP(A190,綜合_回測!$A$3:$G$1751,7,FALSE),0)</f>
        <v>10249.552</v>
      </c>
      <c r="C190" s="85">
        <f t="shared" si="4"/>
        <v>3374065.5279999985</v>
      </c>
      <c r="D190" s="85">
        <f t="shared" si="5"/>
        <v>-150176.46200000003</v>
      </c>
    </row>
    <row r="191" spans="1:4" x14ac:dyDescent="0.25">
      <c r="A191" s="32" t="s">
        <v>164</v>
      </c>
      <c r="B191" s="85">
        <f>_xlfn.IFNA(VLOOKUP(A191,綜合_回測!$A$3:$G$1751,7,FALSE),0)</f>
        <v>-22056.268000000004</v>
      </c>
      <c r="C191" s="85">
        <f t="shared" si="4"/>
        <v>3363815.9759999984</v>
      </c>
      <c r="D191" s="85">
        <f t="shared" si="5"/>
        <v>-182482.28200000004</v>
      </c>
    </row>
    <row r="192" spans="1:4" x14ac:dyDescent="0.25">
      <c r="A192" s="32" t="s">
        <v>165</v>
      </c>
      <c r="B192" s="85">
        <f>_xlfn.IFNA(VLOOKUP(A192,綜合_回測!$A$3:$G$1751,7,FALSE),0)</f>
        <v>-5654.2000000000007</v>
      </c>
      <c r="C192" s="85">
        <f t="shared" si="4"/>
        <v>3385872.2439999986</v>
      </c>
      <c r="D192" s="85">
        <f t="shared" si="5"/>
        <v>-210029.75600000002</v>
      </c>
    </row>
    <row r="193" spans="1:4" x14ac:dyDescent="0.25">
      <c r="A193" s="32" t="s">
        <v>166</v>
      </c>
      <c r="B193" s="85">
        <f>_xlfn.IFNA(VLOOKUP(A193,綜合_回測!$A$3:$G$1751,7,FALSE),0)</f>
        <v>9868.630000000001</v>
      </c>
      <c r="C193" s="85">
        <f t="shared" si="4"/>
        <v>3391526.4439999987</v>
      </c>
      <c r="D193" s="85">
        <f t="shared" si="5"/>
        <v>-194506.92600000001</v>
      </c>
    </row>
    <row r="194" spans="1:4" x14ac:dyDescent="0.25">
      <c r="A194" s="32" t="s">
        <v>167</v>
      </c>
      <c r="B194" s="85">
        <f>_xlfn.IFNA(VLOOKUP(A194,綜合_回測!$A$3:$G$1751,7,FALSE),0)</f>
        <v>4737.5880000000006</v>
      </c>
      <c r="C194" s="85">
        <f t="shared" ref="C194:C257" si="6">C195+B194</f>
        <v>3381657.8139999988</v>
      </c>
      <c r="D194" s="85">
        <f t="shared" si="5"/>
        <v>-199637.96800000002</v>
      </c>
    </row>
    <row r="195" spans="1:4" x14ac:dyDescent="0.25">
      <c r="A195" s="32" t="s">
        <v>168</v>
      </c>
      <c r="B195" s="85">
        <f>_xlfn.IFNA(VLOOKUP(A195,綜合_回測!$A$3:$G$1751,7,FALSE),0)</f>
        <v>32038.51</v>
      </c>
      <c r="C195" s="85">
        <f t="shared" si="6"/>
        <v>3376920.2259999989</v>
      </c>
      <c r="D195" s="85">
        <f t="shared" ref="D195:D258" si="7">MIN((B195-MAX(B195:B253)),0)</f>
        <v>-172337.046</v>
      </c>
    </row>
    <row r="196" spans="1:4" x14ac:dyDescent="0.25">
      <c r="A196" s="32" t="s">
        <v>169</v>
      </c>
      <c r="B196" s="85">
        <f>_xlfn.IFNA(VLOOKUP(A196,綜合_回測!$A$3:$G$1751,7,FALSE),0)</f>
        <v>-5982.3339999999998</v>
      </c>
      <c r="C196" s="85">
        <f t="shared" si="6"/>
        <v>3344881.7159999991</v>
      </c>
      <c r="D196" s="85">
        <f t="shared" si="7"/>
        <v>-210357.89</v>
      </c>
    </row>
    <row r="197" spans="1:4" x14ac:dyDescent="0.25">
      <c r="A197" s="32" t="s">
        <v>170</v>
      </c>
      <c r="B197" s="85">
        <f>_xlfn.IFNA(VLOOKUP(A197,綜合_回測!$A$3:$G$1751,7,FALSE),0)</f>
        <v>-34835.066000000006</v>
      </c>
      <c r="C197" s="85">
        <f t="shared" si="6"/>
        <v>3350864.0499999989</v>
      </c>
      <c r="D197" s="85">
        <f t="shared" si="7"/>
        <v>-239210.62200000003</v>
      </c>
    </row>
    <row r="198" spans="1:4" x14ac:dyDescent="0.25">
      <c r="A198" s="32" t="s">
        <v>171</v>
      </c>
      <c r="B198" s="85">
        <f>_xlfn.IFNA(VLOOKUP(A198,綜合_回測!$A$3:$G$1751,7,FALSE),0)</f>
        <v>-4897.4599999999991</v>
      </c>
      <c r="C198" s="85">
        <f t="shared" si="6"/>
        <v>3385699.115999999</v>
      </c>
      <c r="D198" s="85">
        <f t="shared" si="7"/>
        <v>-209273.016</v>
      </c>
    </row>
    <row r="199" spans="1:4" x14ac:dyDescent="0.25">
      <c r="A199" s="32" t="s">
        <v>172</v>
      </c>
      <c r="B199" s="85">
        <f>_xlfn.IFNA(VLOOKUP(A199,綜合_回測!$A$3:$G$1751,7,FALSE),0)</f>
        <v>-53399.528000000006</v>
      </c>
      <c r="C199" s="85">
        <f t="shared" si="6"/>
        <v>3390596.575999999</v>
      </c>
      <c r="D199" s="85">
        <f t="shared" si="7"/>
        <v>-257775.08400000003</v>
      </c>
    </row>
    <row r="200" spans="1:4" x14ac:dyDescent="0.25">
      <c r="A200" s="32" t="s">
        <v>173</v>
      </c>
      <c r="B200" s="85">
        <f>_xlfn.IFNA(VLOOKUP(A200,綜合_回測!$A$3:$G$1751,7,FALSE),0)</f>
        <v>42956.623999999996</v>
      </c>
      <c r="C200" s="85">
        <f t="shared" si="6"/>
        <v>3443996.1039999989</v>
      </c>
      <c r="D200" s="85">
        <f t="shared" si="7"/>
        <v>-161418.93200000003</v>
      </c>
    </row>
    <row r="201" spans="1:4" x14ac:dyDescent="0.25">
      <c r="A201" s="32" t="s">
        <v>174</v>
      </c>
      <c r="B201" s="85">
        <f>_xlfn.IFNA(VLOOKUP(A201,綜合_回測!$A$3:$G$1751,7,FALSE),0)</f>
        <v>92459.035999999993</v>
      </c>
      <c r="C201" s="85">
        <f t="shared" si="6"/>
        <v>3401039.4799999991</v>
      </c>
      <c r="D201" s="85">
        <f t="shared" si="7"/>
        <v>-111916.52000000002</v>
      </c>
    </row>
    <row r="202" spans="1:4" x14ac:dyDescent="0.25">
      <c r="A202" s="32" t="s">
        <v>175</v>
      </c>
      <c r="B202" s="85">
        <f>_xlfn.IFNA(VLOOKUP(A202,綜合_回測!$A$3:$G$1751,7,FALSE),0)</f>
        <v>-1604.3899999999999</v>
      </c>
      <c r="C202" s="85">
        <f t="shared" si="6"/>
        <v>3308580.4439999992</v>
      </c>
      <c r="D202" s="85">
        <f t="shared" si="7"/>
        <v>-205979.94600000003</v>
      </c>
    </row>
    <row r="203" spans="1:4" x14ac:dyDescent="0.25">
      <c r="A203" s="32" t="s">
        <v>176</v>
      </c>
      <c r="B203" s="85">
        <f>_xlfn.IFNA(VLOOKUP(A203,綜合_回測!$A$3:$G$1751,7,FALSE),0)</f>
        <v>-14371.584000000003</v>
      </c>
      <c r="C203" s="85">
        <f t="shared" si="6"/>
        <v>3310184.8339999993</v>
      </c>
      <c r="D203" s="85">
        <f t="shared" si="7"/>
        <v>-218747.14</v>
      </c>
    </row>
    <row r="204" spans="1:4" x14ac:dyDescent="0.25">
      <c r="A204" s="32" t="s">
        <v>177</v>
      </c>
      <c r="B204" s="85">
        <f>_xlfn.IFNA(VLOOKUP(A204,綜合_回測!$A$3:$G$1751,7,FALSE),0)</f>
        <v>13187.796000000002</v>
      </c>
      <c r="C204" s="85">
        <f t="shared" si="6"/>
        <v>3324556.4179999991</v>
      </c>
      <c r="D204" s="85">
        <f t="shared" si="7"/>
        <v>-191187.76</v>
      </c>
    </row>
    <row r="205" spans="1:4" x14ac:dyDescent="0.25">
      <c r="A205" s="32" t="s">
        <v>178</v>
      </c>
      <c r="B205" s="85">
        <f>_xlfn.IFNA(VLOOKUP(A205,綜合_回測!$A$3:$G$1751,7,FALSE),0)</f>
        <v>-5555.3720000000003</v>
      </c>
      <c r="C205" s="85">
        <f t="shared" si="6"/>
        <v>3311368.621999999</v>
      </c>
      <c r="D205" s="85">
        <f t="shared" si="7"/>
        <v>-209930.92800000001</v>
      </c>
    </row>
    <row r="206" spans="1:4" x14ac:dyDescent="0.25">
      <c r="A206" s="32" t="s">
        <v>179</v>
      </c>
      <c r="B206" s="85">
        <f>_xlfn.IFNA(VLOOKUP(A206,綜合_回測!$A$3:$G$1751,7,FALSE),0)</f>
        <v>-9562.5839999999989</v>
      </c>
      <c r="C206" s="85">
        <f t="shared" si="6"/>
        <v>3316923.993999999</v>
      </c>
      <c r="D206" s="85">
        <f t="shared" si="7"/>
        <v>-213938.14</v>
      </c>
    </row>
    <row r="207" spans="1:4" x14ac:dyDescent="0.25">
      <c r="A207" s="32" t="s">
        <v>180</v>
      </c>
      <c r="B207" s="85">
        <f>_xlfn.IFNA(VLOOKUP(A207,綜合_回測!$A$3:$G$1751,7,FALSE),0)</f>
        <v>16235.309999999998</v>
      </c>
      <c r="C207" s="85">
        <f t="shared" si="6"/>
        <v>3326486.5779999988</v>
      </c>
      <c r="D207" s="85">
        <f t="shared" si="7"/>
        <v>-188140.24600000001</v>
      </c>
    </row>
    <row r="208" spans="1:4" x14ac:dyDescent="0.25">
      <c r="A208" s="32" t="s">
        <v>181</v>
      </c>
      <c r="B208" s="85">
        <f>_xlfn.IFNA(VLOOKUP(A208,綜合_回測!$A$3:$G$1751,7,FALSE),0)</f>
        <v>65491.853999999992</v>
      </c>
      <c r="C208" s="85">
        <f t="shared" si="6"/>
        <v>3310251.2679999988</v>
      </c>
      <c r="D208" s="85">
        <f t="shared" si="7"/>
        <v>-138883.70200000002</v>
      </c>
    </row>
    <row r="209" spans="1:4" x14ac:dyDescent="0.25">
      <c r="A209" s="32" t="s">
        <v>182</v>
      </c>
      <c r="B209" s="85">
        <f>_xlfn.IFNA(VLOOKUP(A209,綜合_回測!$A$3:$G$1751,7,FALSE),0)</f>
        <v>-64848.847999999998</v>
      </c>
      <c r="C209" s="85">
        <f t="shared" si="6"/>
        <v>3244759.4139999989</v>
      </c>
      <c r="D209" s="85">
        <f t="shared" si="7"/>
        <v>-269224.40399999998</v>
      </c>
    </row>
    <row r="210" spans="1:4" x14ac:dyDescent="0.25">
      <c r="A210" s="32" t="s">
        <v>183</v>
      </c>
      <c r="B210" s="85">
        <f>_xlfn.IFNA(VLOOKUP(A210,綜合_回測!$A$3:$G$1751,7,FALSE),0)</f>
        <v>-4937.9160000000002</v>
      </c>
      <c r="C210" s="85">
        <f t="shared" si="6"/>
        <v>3309608.2619999987</v>
      </c>
      <c r="D210" s="85">
        <f t="shared" si="7"/>
        <v>-209313.47200000001</v>
      </c>
    </row>
    <row r="211" spans="1:4" x14ac:dyDescent="0.25">
      <c r="A211" s="32" t="s">
        <v>184</v>
      </c>
      <c r="B211" s="85">
        <f>_xlfn.IFNA(VLOOKUP(A211,綜合_回測!$A$3:$G$1751,7,FALSE),0)</f>
        <v>-1485.5700000000002</v>
      </c>
      <c r="C211" s="85">
        <f t="shared" si="6"/>
        <v>3314546.1779999989</v>
      </c>
      <c r="D211" s="85">
        <f t="shared" si="7"/>
        <v>-205861.12600000002</v>
      </c>
    </row>
    <row r="212" spans="1:4" x14ac:dyDescent="0.25">
      <c r="A212" s="32" t="s">
        <v>185</v>
      </c>
      <c r="B212" s="85">
        <f>_xlfn.IFNA(VLOOKUP(A212,綜合_回測!$A$3:$G$1751,7,FALSE),0)</f>
        <v>28423.248</v>
      </c>
      <c r="C212" s="85">
        <f t="shared" si="6"/>
        <v>3316031.7479999987</v>
      </c>
      <c r="D212" s="85">
        <f t="shared" si="7"/>
        <v>-175952.30800000002</v>
      </c>
    </row>
    <row r="213" spans="1:4" x14ac:dyDescent="0.25">
      <c r="A213" s="32" t="s">
        <v>186</v>
      </c>
      <c r="B213" s="85">
        <f>_xlfn.IFNA(VLOOKUP(A213,綜合_回測!$A$3:$G$1751,7,FALSE),0)</f>
        <v>70791.94</v>
      </c>
      <c r="C213" s="85">
        <f t="shared" si="6"/>
        <v>3287608.4999999986</v>
      </c>
      <c r="D213" s="85">
        <f t="shared" si="7"/>
        <v>-133583.61600000001</v>
      </c>
    </row>
    <row r="214" spans="1:4" x14ac:dyDescent="0.25">
      <c r="A214" s="32" t="s">
        <v>187</v>
      </c>
      <c r="B214" s="85">
        <f>_xlfn.IFNA(VLOOKUP(A214,綜合_回測!$A$3:$G$1751,7,FALSE),0)</f>
        <v>-1782.8820000000001</v>
      </c>
      <c r="C214" s="85">
        <f t="shared" si="6"/>
        <v>3216816.5599999987</v>
      </c>
      <c r="D214" s="85">
        <f t="shared" si="7"/>
        <v>-206158.43800000002</v>
      </c>
    </row>
    <row r="215" spans="1:4" x14ac:dyDescent="0.25">
      <c r="A215" s="32" t="s">
        <v>188</v>
      </c>
      <c r="B215" s="85">
        <f>_xlfn.IFNA(VLOOKUP(A215,綜合_回測!$A$3:$G$1751,7,FALSE),0)</f>
        <v>106367.522</v>
      </c>
      <c r="C215" s="85">
        <f t="shared" si="6"/>
        <v>3218599.4419999989</v>
      </c>
      <c r="D215" s="85">
        <f t="shared" si="7"/>
        <v>-98008.034000000014</v>
      </c>
    </row>
    <row r="216" spans="1:4" x14ac:dyDescent="0.25">
      <c r="A216" s="32" t="s">
        <v>189</v>
      </c>
      <c r="B216" s="85">
        <f>_xlfn.IFNA(VLOOKUP(A216,綜合_回測!$A$3:$G$1751,7,FALSE),0)</f>
        <v>86972.782000000007</v>
      </c>
      <c r="C216" s="85">
        <f t="shared" si="6"/>
        <v>3112231.919999999</v>
      </c>
      <c r="D216" s="85">
        <f t="shared" si="7"/>
        <v>-117402.774</v>
      </c>
    </row>
    <row r="217" spans="1:4" x14ac:dyDescent="0.25">
      <c r="A217" s="32" t="s">
        <v>190</v>
      </c>
      <c r="B217" s="85">
        <f>_xlfn.IFNA(VLOOKUP(A217,綜合_回測!$A$3:$G$1751,7,FALSE),0)</f>
        <v>-27700.276000000002</v>
      </c>
      <c r="C217" s="85">
        <f t="shared" si="6"/>
        <v>3025259.1379999989</v>
      </c>
      <c r="D217" s="85">
        <f t="shared" si="7"/>
        <v>-232075.83200000002</v>
      </c>
    </row>
    <row r="218" spans="1:4" x14ac:dyDescent="0.25">
      <c r="A218" s="32" t="s">
        <v>191</v>
      </c>
      <c r="B218" s="85">
        <f>_xlfn.IFNA(VLOOKUP(A218,綜合_回測!$A$3:$G$1751,7,FALSE),0)</f>
        <v>0</v>
      </c>
      <c r="C218" s="85">
        <f t="shared" si="6"/>
        <v>3052959.4139999989</v>
      </c>
      <c r="D218" s="85">
        <f t="shared" si="7"/>
        <v>-204375.55600000001</v>
      </c>
    </row>
    <row r="219" spans="1:4" x14ac:dyDescent="0.25">
      <c r="A219" s="32" t="s">
        <v>192</v>
      </c>
      <c r="B219" s="85">
        <f>_xlfn.IFNA(VLOOKUP(A219,綜合_回測!$A$3:$G$1751,7,FALSE),0)</f>
        <v>7780.4619999999995</v>
      </c>
      <c r="C219" s="85">
        <f t="shared" si="6"/>
        <v>3052959.4139999989</v>
      </c>
      <c r="D219" s="85">
        <f t="shared" si="7"/>
        <v>-196595.09400000001</v>
      </c>
    </row>
    <row r="220" spans="1:4" x14ac:dyDescent="0.25">
      <c r="A220" s="32" t="s">
        <v>193</v>
      </c>
      <c r="B220" s="85">
        <f>_xlfn.IFNA(VLOOKUP(A220,綜合_回測!$A$3:$G$1751,7,FALSE),0)</f>
        <v>-17388.09</v>
      </c>
      <c r="C220" s="85">
        <f t="shared" si="6"/>
        <v>3045178.9519999991</v>
      </c>
      <c r="D220" s="85">
        <f t="shared" si="7"/>
        <v>-221763.64600000001</v>
      </c>
    </row>
    <row r="221" spans="1:4" x14ac:dyDescent="0.25">
      <c r="A221" s="32" t="s">
        <v>194</v>
      </c>
      <c r="B221" s="85">
        <f>_xlfn.IFNA(VLOOKUP(A221,綜合_回測!$A$3:$G$1751,7,FALSE),0)</f>
        <v>57194.142000000007</v>
      </c>
      <c r="C221" s="85">
        <f t="shared" si="6"/>
        <v>3062567.041999999</v>
      </c>
      <c r="D221" s="85">
        <f t="shared" si="7"/>
        <v>-147181.41399999999</v>
      </c>
    </row>
    <row r="222" spans="1:4" x14ac:dyDescent="0.25">
      <c r="A222" s="32" t="s">
        <v>195</v>
      </c>
      <c r="B222" s="85">
        <f>_xlfn.IFNA(VLOOKUP(A222,綜合_回測!$A$3:$G$1751,7,FALSE),0)</f>
        <v>28398.976000000002</v>
      </c>
      <c r="C222" s="85">
        <f t="shared" si="6"/>
        <v>3005372.899999999</v>
      </c>
      <c r="D222" s="85">
        <f t="shared" si="7"/>
        <v>-175976.58000000002</v>
      </c>
    </row>
    <row r="223" spans="1:4" x14ac:dyDescent="0.25">
      <c r="A223" s="32" t="s">
        <v>196</v>
      </c>
      <c r="B223" s="85">
        <f>_xlfn.IFNA(VLOOKUP(A223,綜合_回測!$A$3:$G$1751,7,FALSE),0)</f>
        <v>-45943.817999999999</v>
      </c>
      <c r="C223" s="85">
        <f t="shared" si="6"/>
        <v>2976973.9239999992</v>
      </c>
      <c r="D223" s="85">
        <f t="shared" si="7"/>
        <v>-250319.37400000001</v>
      </c>
    </row>
    <row r="224" spans="1:4" x14ac:dyDescent="0.25">
      <c r="A224" s="32" t="s">
        <v>197</v>
      </c>
      <c r="B224" s="85">
        <f>_xlfn.IFNA(VLOOKUP(A224,綜合_回測!$A$3:$G$1751,7,FALSE),0)</f>
        <v>-31387.246000000003</v>
      </c>
      <c r="C224" s="85">
        <f t="shared" si="6"/>
        <v>3022917.7419999992</v>
      </c>
      <c r="D224" s="85">
        <f t="shared" si="7"/>
        <v>-235762.80200000003</v>
      </c>
    </row>
    <row r="225" spans="1:4" x14ac:dyDescent="0.25">
      <c r="A225" s="32" t="s">
        <v>198</v>
      </c>
      <c r="B225" s="85">
        <f>_xlfn.IFNA(VLOOKUP(A225,綜合_回測!$A$3:$G$1751,7,FALSE),0)</f>
        <v>-26014.597999999998</v>
      </c>
      <c r="C225" s="85">
        <f t="shared" si="6"/>
        <v>3054304.987999999</v>
      </c>
      <c r="D225" s="85">
        <f t="shared" si="7"/>
        <v>-230390.15400000001</v>
      </c>
    </row>
    <row r="226" spans="1:4" x14ac:dyDescent="0.25">
      <c r="A226" s="32" t="s">
        <v>199</v>
      </c>
      <c r="B226" s="85">
        <f>_xlfn.IFNA(VLOOKUP(A226,綜合_回測!$A$3:$G$1751,7,FALSE),0)</f>
        <v>-8077.6040000000012</v>
      </c>
      <c r="C226" s="85">
        <f t="shared" si="6"/>
        <v>3080319.5859999992</v>
      </c>
      <c r="D226" s="85">
        <f t="shared" si="7"/>
        <v>-212453.16</v>
      </c>
    </row>
    <row r="227" spans="1:4" x14ac:dyDescent="0.25">
      <c r="A227" s="32" t="s">
        <v>200</v>
      </c>
      <c r="B227" s="85">
        <f>_xlfn.IFNA(VLOOKUP(A227,綜合_回測!$A$3:$G$1751,7,FALSE),0)</f>
        <v>16884.722000000002</v>
      </c>
      <c r="C227" s="85">
        <f t="shared" si="6"/>
        <v>3088397.189999999</v>
      </c>
      <c r="D227" s="85">
        <f t="shared" si="7"/>
        <v>-187490.834</v>
      </c>
    </row>
    <row r="228" spans="1:4" x14ac:dyDescent="0.25">
      <c r="A228" s="32" t="s">
        <v>201</v>
      </c>
      <c r="B228" s="85">
        <f>_xlfn.IFNA(VLOOKUP(A228,綜合_回測!$A$3:$G$1751,7,FALSE),0)</f>
        <v>0</v>
      </c>
      <c r="C228" s="85">
        <f t="shared" si="6"/>
        <v>3071512.4679999989</v>
      </c>
      <c r="D228" s="85">
        <f t="shared" si="7"/>
        <v>-204375.55600000001</v>
      </c>
    </row>
    <row r="229" spans="1:4" x14ac:dyDescent="0.25">
      <c r="A229" s="32" t="s">
        <v>202</v>
      </c>
      <c r="B229" s="85">
        <f>_xlfn.IFNA(VLOOKUP(A229,綜合_回測!$A$3:$G$1751,7,FALSE),0)</f>
        <v>-15031.096</v>
      </c>
      <c r="C229" s="85">
        <f t="shared" si="6"/>
        <v>3071512.4679999989</v>
      </c>
      <c r="D229" s="85">
        <f t="shared" si="7"/>
        <v>-219406.652</v>
      </c>
    </row>
    <row r="230" spans="1:4" x14ac:dyDescent="0.25">
      <c r="A230" s="32" t="s">
        <v>203</v>
      </c>
      <c r="B230" s="85">
        <f>_xlfn.IFNA(VLOOKUP(A230,綜合_回測!$A$3:$G$1751,7,FALSE),0)</f>
        <v>-8987.85</v>
      </c>
      <c r="C230" s="85">
        <f t="shared" si="6"/>
        <v>3086543.5639999988</v>
      </c>
      <c r="D230" s="85">
        <f t="shared" si="7"/>
        <v>-213363.40600000002</v>
      </c>
    </row>
    <row r="231" spans="1:4" x14ac:dyDescent="0.25">
      <c r="A231" s="32" t="s">
        <v>204</v>
      </c>
      <c r="B231" s="85">
        <f>_xlfn.IFNA(VLOOKUP(A231,綜合_回測!$A$3:$G$1751,7,FALSE),0)</f>
        <v>2646.34</v>
      </c>
      <c r="C231" s="85">
        <f t="shared" si="6"/>
        <v>3095531.4139999989</v>
      </c>
      <c r="D231" s="85">
        <f t="shared" si="7"/>
        <v>-201729.21600000001</v>
      </c>
    </row>
    <row r="232" spans="1:4" x14ac:dyDescent="0.25">
      <c r="A232" s="32" t="s">
        <v>205</v>
      </c>
      <c r="B232" s="85">
        <f>_xlfn.IFNA(VLOOKUP(A232,綜合_回測!$A$3:$G$1751,7,FALSE),0)</f>
        <v>-4570.3399999999992</v>
      </c>
      <c r="C232" s="85">
        <f t="shared" si="6"/>
        <v>3092885.0739999991</v>
      </c>
      <c r="D232" s="85">
        <f t="shared" si="7"/>
        <v>-208945.89600000001</v>
      </c>
    </row>
    <row r="233" spans="1:4" x14ac:dyDescent="0.25">
      <c r="A233" s="32" t="s">
        <v>206</v>
      </c>
      <c r="B233" s="85">
        <f>_xlfn.IFNA(VLOOKUP(A233,綜合_回測!$A$3:$G$1751,7,FALSE),0)</f>
        <v>-2696.2460000000001</v>
      </c>
      <c r="C233" s="85">
        <f t="shared" si="6"/>
        <v>3097455.4139999989</v>
      </c>
      <c r="D233" s="85">
        <f t="shared" si="7"/>
        <v>-207071.80200000003</v>
      </c>
    </row>
    <row r="234" spans="1:4" x14ac:dyDescent="0.25">
      <c r="A234" s="32" t="s">
        <v>207</v>
      </c>
      <c r="B234" s="85">
        <f>_xlfn.IFNA(VLOOKUP(A234,綜合_回測!$A$3:$G$1751,7,FALSE),0)</f>
        <v>40471.134000000005</v>
      </c>
      <c r="C234" s="85">
        <f t="shared" si="6"/>
        <v>3100151.6599999988</v>
      </c>
      <c r="D234" s="85">
        <f t="shared" si="7"/>
        <v>-163904.42200000002</v>
      </c>
    </row>
    <row r="235" spans="1:4" x14ac:dyDescent="0.25">
      <c r="A235" s="32" t="s">
        <v>208</v>
      </c>
      <c r="B235" s="85">
        <f>_xlfn.IFNA(VLOOKUP(A235,綜合_回測!$A$3:$G$1751,7,FALSE),0)</f>
        <v>-8398.3679999999986</v>
      </c>
      <c r="C235" s="85">
        <f t="shared" si="6"/>
        <v>3059680.5259999987</v>
      </c>
      <c r="D235" s="85">
        <f t="shared" si="7"/>
        <v>-212773.924</v>
      </c>
    </row>
    <row r="236" spans="1:4" x14ac:dyDescent="0.25">
      <c r="A236" s="32" t="s">
        <v>209</v>
      </c>
      <c r="B236" s="85">
        <f>_xlfn.IFNA(VLOOKUP(A236,綜合_回測!$A$3:$G$1751,7,FALSE),0)</f>
        <v>-2747.0039999999999</v>
      </c>
      <c r="C236" s="85">
        <f t="shared" si="6"/>
        <v>3068078.8939999985</v>
      </c>
      <c r="D236" s="85">
        <f t="shared" si="7"/>
        <v>-207122.56</v>
      </c>
    </row>
    <row r="237" spans="1:4" x14ac:dyDescent="0.25">
      <c r="A237" s="32" t="s">
        <v>210</v>
      </c>
      <c r="B237" s="85">
        <f>_xlfn.IFNA(VLOOKUP(A237,綜合_回測!$A$3:$G$1751,7,FALSE),0)</f>
        <v>19934.706000000002</v>
      </c>
      <c r="C237" s="85">
        <f t="shared" si="6"/>
        <v>3070825.8979999986</v>
      </c>
      <c r="D237" s="85">
        <f t="shared" si="7"/>
        <v>-184440.85</v>
      </c>
    </row>
    <row r="238" spans="1:4" x14ac:dyDescent="0.25">
      <c r="A238" s="32" t="s">
        <v>211</v>
      </c>
      <c r="B238" s="85">
        <f>_xlfn.IFNA(VLOOKUP(A238,綜合_回測!$A$3:$G$1751,7,FALSE),0)</f>
        <v>-16633.603999999999</v>
      </c>
      <c r="C238" s="85">
        <f t="shared" si="6"/>
        <v>3050891.1919999989</v>
      </c>
      <c r="D238" s="85">
        <f t="shared" si="7"/>
        <v>-221009.16</v>
      </c>
    </row>
    <row r="239" spans="1:4" x14ac:dyDescent="0.25">
      <c r="A239" s="32" t="s">
        <v>212</v>
      </c>
      <c r="B239" s="85">
        <f>_xlfn.IFNA(VLOOKUP(A239,綜合_回測!$A$3:$G$1751,7,FALSE),0)</f>
        <v>-11373.291999999999</v>
      </c>
      <c r="C239" s="85">
        <f t="shared" si="6"/>
        <v>3067524.7959999987</v>
      </c>
      <c r="D239" s="85">
        <f t="shared" si="7"/>
        <v>-215748.848</v>
      </c>
    </row>
    <row r="240" spans="1:4" x14ac:dyDescent="0.25">
      <c r="A240" s="32" t="s">
        <v>213</v>
      </c>
      <c r="B240" s="85">
        <f>_xlfn.IFNA(VLOOKUP(A240,綜合_回測!$A$3:$G$1751,7,FALSE),0)</f>
        <v>-16754.583999999999</v>
      </c>
      <c r="C240" s="85">
        <f t="shared" si="6"/>
        <v>3078898.0879999986</v>
      </c>
      <c r="D240" s="85">
        <f t="shared" si="7"/>
        <v>-221130.14</v>
      </c>
    </row>
    <row r="241" spans="1:4" x14ac:dyDescent="0.25">
      <c r="A241" s="32" t="s">
        <v>214</v>
      </c>
      <c r="B241" s="85">
        <f>_xlfn.IFNA(VLOOKUP(A241,綜合_回測!$A$3:$G$1751,7,FALSE),0)</f>
        <v>8228.39</v>
      </c>
      <c r="C241" s="85">
        <f t="shared" si="6"/>
        <v>3095652.6719999984</v>
      </c>
      <c r="D241" s="85">
        <f t="shared" si="7"/>
        <v>-196147.16600000003</v>
      </c>
    </row>
    <row r="242" spans="1:4" x14ac:dyDescent="0.25">
      <c r="A242" s="32" t="s">
        <v>215</v>
      </c>
      <c r="B242" s="85">
        <f>_xlfn.IFNA(VLOOKUP(A242,綜合_回測!$A$3:$G$1751,7,FALSE),0)</f>
        <v>10623.673999999999</v>
      </c>
      <c r="C242" s="85">
        <f t="shared" si="6"/>
        <v>3087424.2819999983</v>
      </c>
      <c r="D242" s="85">
        <f t="shared" si="7"/>
        <v>-193751.88200000001</v>
      </c>
    </row>
    <row r="243" spans="1:4" x14ac:dyDescent="0.25">
      <c r="A243" s="32" t="s">
        <v>216</v>
      </c>
      <c r="B243" s="85">
        <f>_xlfn.IFNA(VLOOKUP(A243,綜合_回測!$A$3:$G$1751,7,FALSE),0)</f>
        <v>-35889.351999999999</v>
      </c>
      <c r="C243" s="85">
        <f t="shared" si="6"/>
        <v>3076800.6079999981</v>
      </c>
      <c r="D243" s="85">
        <f t="shared" si="7"/>
        <v>-240264.908</v>
      </c>
    </row>
    <row r="244" spans="1:4" x14ac:dyDescent="0.25">
      <c r="A244" s="32" t="s">
        <v>217</v>
      </c>
      <c r="B244" s="85">
        <f>_xlfn.IFNA(VLOOKUP(A244,綜合_回測!$A$3:$G$1751,7,FALSE),0)</f>
        <v>846.34399999999982</v>
      </c>
      <c r="C244" s="85">
        <f t="shared" si="6"/>
        <v>3112689.9599999981</v>
      </c>
      <c r="D244" s="85">
        <f t="shared" si="7"/>
        <v>-203529.212</v>
      </c>
    </row>
    <row r="245" spans="1:4" x14ac:dyDescent="0.25">
      <c r="A245" s="32" t="s">
        <v>218</v>
      </c>
      <c r="B245" s="85">
        <f>_xlfn.IFNA(VLOOKUP(A245,綜合_回測!$A$3:$G$1751,7,FALSE),0)</f>
        <v>-34296.914000000004</v>
      </c>
      <c r="C245" s="85">
        <f t="shared" si="6"/>
        <v>3111843.6159999981</v>
      </c>
      <c r="D245" s="85">
        <f t="shared" si="7"/>
        <v>-238672.47000000003</v>
      </c>
    </row>
    <row r="246" spans="1:4" x14ac:dyDescent="0.25">
      <c r="A246" s="32" t="s">
        <v>219</v>
      </c>
      <c r="B246" s="85">
        <f>_xlfn.IFNA(VLOOKUP(A246,綜合_回測!$A$3:$G$1751,7,FALSE),0)</f>
        <v>43119.945999999996</v>
      </c>
      <c r="C246" s="85">
        <f t="shared" si="6"/>
        <v>3146140.5299999979</v>
      </c>
      <c r="D246" s="85">
        <f t="shared" si="7"/>
        <v>-161255.61000000002</v>
      </c>
    </row>
    <row r="247" spans="1:4" x14ac:dyDescent="0.25">
      <c r="A247" s="32" t="s">
        <v>220</v>
      </c>
      <c r="B247" s="85">
        <f>_xlfn.IFNA(VLOOKUP(A247,綜合_回測!$A$3:$G$1751,7,FALSE),0)</f>
        <v>160426.01400000002</v>
      </c>
      <c r="C247" s="85">
        <f t="shared" si="6"/>
        <v>3103020.5839999979</v>
      </c>
      <c r="D247" s="85">
        <f t="shared" si="7"/>
        <v>-43949.541999999987</v>
      </c>
    </row>
    <row r="248" spans="1:4" x14ac:dyDescent="0.25">
      <c r="A248" s="32" t="s">
        <v>221</v>
      </c>
      <c r="B248" s="85">
        <f>_xlfn.IFNA(VLOOKUP(A248,綜合_回測!$A$3:$G$1751,7,FALSE),0)</f>
        <v>1421.7160000000003</v>
      </c>
      <c r="C248" s="85">
        <f t="shared" si="6"/>
        <v>2942594.569999998</v>
      </c>
      <c r="D248" s="85">
        <f t="shared" si="7"/>
        <v>-202953.84000000003</v>
      </c>
    </row>
    <row r="249" spans="1:4" x14ac:dyDescent="0.25">
      <c r="A249" s="32" t="s">
        <v>222</v>
      </c>
      <c r="B249" s="85">
        <f>_xlfn.IFNA(VLOOKUP(A249,綜合_回測!$A$3:$G$1751,7,FALSE),0)</f>
        <v>-12778.902</v>
      </c>
      <c r="C249" s="85">
        <f t="shared" si="6"/>
        <v>2941172.853999998</v>
      </c>
      <c r="D249" s="85">
        <f t="shared" si="7"/>
        <v>-217154.45800000001</v>
      </c>
    </row>
    <row r="250" spans="1:4" x14ac:dyDescent="0.25">
      <c r="A250" s="32" t="s">
        <v>223</v>
      </c>
      <c r="B250" s="85">
        <f>_xlfn.IFNA(VLOOKUP(A250,綜合_回測!$A$3:$G$1751,7,FALSE),0)</f>
        <v>204375.55600000001</v>
      </c>
      <c r="C250" s="85">
        <f t="shared" si="6"/>
        <v>2953951.7559999977</v>
      </c>
      <c r="D250" s="85">
        <f t="shared" si="7"/>
        <v>0</v>
      </c>
    </row>
    <row r="251" spans="1:4" x14ac:dyDescent="0.25">
      <c r="A251" s="32" t="s">
        <v>224</v>
      </c>
      <c r="B251" s="85">
        <f>_xlfn.IFNA(VLOOKUP(A251,綜合_回測!$A$3:$G$1751,7,FALSE),0)</f>
        <v>-28111.190000000002</v>
      </c>
      <c r="C251" s="85">
        <f t="shared" si="6"/>
        <v>2749576.1999999979</v>
      </c>
      <c r="D251" s="85">
        <f t="shared" si="7"/>
        <v>-109487.34</v>
      </c>
    </row>
    <row r="252" spans="1:4" x14ac:dyDescent="0.25">
      <c r="A252" s="32" t="s">
        <v>225</v>
      </c>
      <c r="B252" s="85">
        <f>_xlfn.IFNA(VLOOKUP(A252,綜合_回測!$A$3:$G$1751,7,FALSE),0)</f>
        <v>-21431.682000000001</v>
      </c>
      <c r="C252" s="85">
        <f t="shared" si="6"/>
        <v>2777687.3899999978</v>
      </c>
      <c r="D252" s="85">
        <f t="shared" si="7"/>
        <v>-102807.83199999999</v>
      </c>
    </row>
    <row r="253" spans="1:4" x14ac:dyDescent="0.25">
      <c r="A253" s="32" t="s">
        <v>226</v>
      </c>
      <c r="B253" s="85">
        <f>_xlfn.IFNA(VLOOKUP(A253,綜合_回測!$A$3:$G$1751,7,FALSE),0)</f>
        <v>-4275.116</v>
      </c>
      <c r="C253" s="85">
        <f t="shared" si="6"/>
        <v>2799119.0719999978</v>
      </c>
      <c r="D253" s="85">
        <f t="shared" si="7"/>
        <v>-85651.265999999989</v>
      </c>
    </row>
    <row r="254" spans="1:4" x14ac:dyDescent="0.25">
      <c r="A254" s="32" t="s">
        <v>227</v>
      </c>
      <c r="B254" s="85">
        <f>_xlfn.IFNA(VLOOKUP(A254,綜合_回測!$A$3:$G$1751,7,FALSE),0)</f>
        <v>945.95400000000006</v>
      </c>
      <c r="C254" s="85">
        <f t="shared" si="6"/>
        <v>2803394.1879999978</v>
      </c>
      <c r="D254" s="85">
        <f t="shared" si="7"/>
        <v>-80430.195999999996</v>
      </c>
    </row>
    <row r="255" spans="1:4" x14ac:dyDescent="0.25">
      <c r="A255" s="32" t="s">
        <v>228</v>
      </c>
      <c r="B255" s="85">
        <f>_xlfn.IFNA(VLOOKUP(A255,綜合_回測!$A$3:$G$1751,7,FALSE),0)</f>
        <v>5286.27</v>
      </c>
      <c r="C255" s="85">
        <f t="shared" si="6"/>
        <v>2802448.2339999978</v>
      </c>
      <c r="D255" s="85">
        <f t="shared" si="7"/>
        <v>-76089.87999999999</v>
      </c>
    </row>
    <row r="256" spans="1:4" x14ac:dyDescent="0.25">
      <c r="A256" s="32" t="s">
        <v>229</v>
      </c>
      <c r="B256" s="85">
        <f>_xlfn.IFNA(VLOOKUP(A256,綜合_回測!$A$3:$G$1751,7,FALSE),0)</f>
        <v>-1796.1859999999997</v>
      </c>
      <c r="C256" s="85">
        <f t="shared" si="6"/>
        <v>2797161.9639999978</v>
      </c>
      <c r="D256" s="85">
        <f t="shared" si="7"/>
        <v>-83172.335999999996</v>
      </c>
    </row>
    <row r="257" spans="1:4" x14ac:dyDescent="0.25">
      <c r="A257" s="32" t="s">
        <v>230</v>
      </c>
      <c r="B257" s="85">
        <f>_xlfn.IFNA(VLOOKUP(A257,綜合_回測!$A$3:$G$1751,7,FALSE),0)</f>
        <v>-14192.578</v>
      </c>
      <c r="C257" s="85">
        <f t="shared" si="6"/>
        <v>2798958.149999998</v>
      </c>
      <c r="D257" s="85">
        <f t="shared" si="7"/>
        <v>-95568.727999999988</v>
      </c>
    </row>
    <row r="258" spans="1:4" x14ac:dyDescent="0.25">
      <c r="A258" s="32" t="s">
        <v>231</v>
      </c>
      <c r="B258" s="85">
        <f>_xlfn.IFNA(VLOOKUP(A258,綜合_回測!$A$3:$G$1751,7,FALSE),0)</f>
        <v>-2990.3379999999997</v>
      </c>
      <c r="C258" s="85">
        <f t="shared" ref="C258:C321" si="8">C259+B258</f>
        <v>2813150.7279999983</v>
      </c>
      <c r="D258" s="85">
        <f t="shared" si="7"/>
        <v>-84366.487999999998</v>
      </c>
    </row>
    <row r="259" spans="1:4" x14ac:dyDescent="0.25">
      <c r="A259" s="32" t="s">
        <v>232</v>
      </c>
      <c r="B259" s="85">
        <f>_xlfn.IFNA(VLOOKUP(A259,綜合_回測!$A$3:$G$1751,7,FALSE),0)</f>
        <v>-5459.2759999999998</v>
      </c>
      <c r="C259" s="85">
        <f t="shared" si="8"/>
        <v>2816141.0659999982</v>
      </c>
      <c r="D259" s="85">
        <f t="shared" ref="D259:D322" si="9">MIN((B259-MAX(B259:B317)),0)</f>
        <v>-86835.425999999992</v>
      </c>
    </row>
    <row r="260" spans="1:4" x14ac:dyDescent="0.25">
      <c r="A260" s="32" t="s">
        <v>233</v>
      </c>
      <c r="B260" s="85">
        <f>_xlfn.IFNA(VLOOKUP(A260,綜合_回測!$A$3:$G$1751,7,FALSE),0)</f>
        <v>-22732.324000000001</v>
      </c>
      <c r="C260" s="85">
        <f t="shared" si="8"/>
        <v>2821600.3419999983</v>
      </c>
      <c r="D260" s="85">
        <f t="shared" si="9"/>
        <v>-104108.47399999999</v>
      </c>
    </row>
    <row r="261" spans="1:4" x14ac:dyDescent="0.25">
      <c r="A261" s="32" t="s">
        <v>234</v>
      </c>
      <c r="B261" s="85">
        <f>_xlfn.IFNA(VLOOKUP(A261,綜合_回測!$A$3:$G$1751,7,FALSE),0)</f>
        <v>-1654.2800000000002</v>
      </c>
      <c r="C261" s="85">
        <f t="shared" si="8"/>
        <v>2844332.6659999983</v>
      </c>
      <c r="D261" s="85">
        <f t="shared" si="9"/>
        <v>-83030.429999999993</v>
      </c>
    </row>
    <row r="262" spans="1:4" x14ac:dyDescent="0.25">
      <c r="A262" s="32" t="s">
        <v>235</v>
      </c>
      <c r="B262" s="85">
        <f>_xlfn.IFNA(VLOOKUP(A262,綜合_回測!$A$3:$G$1751,7,FALSE),0)</f>
        <v>-1471.3139999999999</v>
      </c>
      <c r="C262" s="85">
        <f t="shared" si="8"/>
        <v>2845986.9459999981</v>
      </c>
      <c r="D262" s="85">
        <f t="shared" si="9"/>
        <v>-82847.463999999993</v>
      </c>
    </row>
    <row r="263" spans="1:4" x14ac:dyDescent="0.25">
      <c r="A263" s="32" t="s">
        <v>236</v>
      </c>
      <c r="B263" s="85">
        <f>_xlfn.IFNA(VLOOKUP(A263,綜合_回測!$A$3:$G$1751,7,FALSE),0)</f>
        <v>-25405.392</v>
      </c>
      <c r="C263" s="85">
        <f t="shared" si="8"/>
        <v>2847458.2599999979</v>
      </c>
      <c r="D263" s="85">
        <f t="shared" si="9"/>
        <v>-165577.86000000002</v>
      </c>
    </row>
    <row r="264" spans="1:4" x14ac:dyDescent="0.25">
      <c r="A264" s="32" t="s">
        <v>237</v>
      </c>
      <c r="B264" s="85">
        <f>_xlfn.IFNA(VLOOKUP(A264,綜合_回測!$A$3:$G$1751,7,FALSE),0)</f>
        <v>-4156.7139999999999</v>
      </c>
      <c r="C264" s="85">
        <f t="shared" si="8"/>
        <v>2872863.6519999979</v>
      </c>
      <c r="D264" s="85">
        <f t="shared" si="9"/>
        <v>-144329.18200000003</v>
      </c>
    </row>
    <row r="265" spans="1:4" x14ac:dyDescent="0.25">
      <c r="A265" s="32" t="s">
        <v>238</v>
      </c>
      <c r="B265" s="85">
        <f>_xlfn.IFNA(VLOOKUP(A265,綜合_回測!$A$3:$G$1751,7,FALSE),0)</f>
        <v>-3039.2200000000003</v>
      </c>
      <c r="C265" s="85">
        <f t="shared" si="8"/>
        <v>2877020.3659999981</v>
      </c>
      <c r="D265" s="85">
        <f t="shared" si="9"/>
        <v>-143211.68800000002</v>
      </c>
    </row>
    <row r="266" spans="1:4" x14ac:dyDescent="0.25">
      <c r="A266" s="32" t="s">
        <v>239</v>
      </c>
      <c r="B266" s="85">
        <f>_xlfn.IFNA(VLOOKUP(A266,綜合_回測!$A$3:$G$1751,7,FALSE),0)</f>
        <v>-374.54</v>
      </c>
      <c r="C266" s="85">
        <f t="shared" si="8"/>
        <v>2880059.5859999983</v>
      </c>
      <c r="D266" s="85">
        <f t="shared" si="9"/>
        <v>-140547.00800000003</v>
      </c>
    </row>
    <row r="267" spans="1:4" x14ac:dyDescent="0.25">
      <c r="A267" s="32" t="s">
        <v>240</v>
      </c>
      <c r="B267" s="85">
        <f>_xlfn.IFNA(VLOOKUP(A267,綜合_回測!$A$3:$G$1751,7,FALSE),0)</f>
        <v>-5199.3639999999996</v>
      </c>
      <c r="C267" s="85">
        <f t="shared" si="8"/>
        <v>2880434.1259999983</v>
      </c>
      <c r="D267" s="85">
        <f t="shared" si="9"/>
        <v>-145371.83200000002</v>
      </c>
    </row>
    <row r="268" spans="1:4" x14ac:dyDescent="0.25">
      <c r="A268" s="32" t="s">
        <v>241</v>
      </c>
      <c r="B268" s="85">
        <f>_xlfn.IFNA(VLOOKUP(A268,綜合_回測!$A$3:$G$1751,7,FALSE),0)</f>
        <v>-21304.018</v>
      </c>
      <c r="C268" s="85">
        <f t="shared" si="8"/>
        <v>2885633.4899999984</v>
      </c>
      <c r="D268" s="85">
        <f t="shared" si="9"/>
        <v>-171668.05000000002</v>
      </c>
    </row>
    <row r="269" spans="1:4" x14ac:dyDescent="0.25">
      <c r="A269" s="32" t="s">
        <v>242</v>
      </c>
      <c r="B269" s="85">
        <f>_xlfn.IFNA(VLOOKUP(A269,綜合_回測!$A$3:$G$1751,7,FALSE),0)</f>
        <v>22905.088</v>
      </c>
      <c r="C269" s="85">
        <f t="shared" si="8"/>
        <v>2906937.5079999985</v>
      </c>
      <c r="D269" s="85">
        <f t="shared" si="9"/>
        <v>-127458.944</v>
      </c>
    </row>
    <row r="270" spans="1:4" x14ac:dyDescent="0.25">
      <c r="A270" s="32" t="s">
        <v>243</v>
      </c>
      <c r="B270" s="85">
        <f>_xlfn.IFNA(VLOOKUP(A270,綜合_回測!$A$3:$G$1751,7,FALSE),0)</f>
        <v>15223.36</v>
      </c>
      <c r="C270" s="85">
        <f t="shared" si="8"/>
        <v>2884032.4199999985</v>
      </c>
      <c r="D270" s="85">
        <f t="shared" si="9"/>
        <v>-150194.49</v>
      </c>
    </row>
    <row r="271" spans="1:4" x14ac:dyDescent="0.25">
      <c r="A271" s="32" t="s">
        <v>244</v>
      </c>
      <c r="B271" s="85">
        <f>_xlfn.IFNA(VLOOKUP(A271,綜合_回測!$A$3:$G$1751,7,FALSE),0)</f>
        <v>-11549.232</v>
      </c>
      <c r="C271" s="85">
        <f t="shared" si="8"/>
        <v>2868809.0599999987</v>
      </c>
      <c r="D271" s="85">
        <f t="shared" si="9"/>
        <v>-176967.08199999999</v>
      </c>
    </row>
    <row r="272" spans="1:4" x14ac:dyDescent="0.25">
      <c r="A272" s="32" t="s">
        <v>245</v>
      </c>
      <c r="B272" s="85">
        <f>_xlfn.IFNA(VLOOKUP(A272,綜合_回測!$A$3:$G$1751,7,FALSE),0)</f>
        <v>23956.522000000004</v>
      </c>
      <c r="C272" s="85">
        <f t="shared" si="8"/>
        <v>2880358.2919999985</v>
      </c>
      <c r="D272" s="85">
        <f t="shared" si="9"/>
        <v>-141461.32800000001</v>
      </c>
    </row>
    <row r="273" spans="1:4" x14ac:dyDescent="0.25">
      <c r="A273" s="32" t="s">
        <v>246</v>
      </c>
      <c r="B273" s="85">
        <f>_xlfn.IFNA(VLOOKUP(A273,綜合_回測!$A$3:$G$1751,7,FALSE),0)</f>
        <v>29215.565999999999</v>
      </c>
      <c r="C273" s="85">
        <f t="shared" si="8"/>
        <v>2856401.7699999986</v>
      </c>
      <c r="D273" s="85">
        <f t="shared" si="9"/>
        <v>-136202.28400000001</v>
      </c>
    </row>
    <row r="274" spans="1:4" x14ac:dyDescent="0.25">
      <c r="A274" s="32" t="s">
        <v>247</v>
      </c>
      <c r="B274" s="85">
        <f>_xlfn.IFNA(VLOOKUP(A274,綜合_回測!$A$3:$G$1751,7,FALSE),0)</f>
        <v>-14028.162</v>
      </c>
      <c r="C274" s="85">
        <f t="shared" si="8"/>
        <v>2827186.2039999985</v>
      </c>
      <c r="D274" s="85">
        <f t="shared" si="9"/>
        <v>-179446.01200000002</v>
      </c>
    </row>
    <row r="275" spans="1:4" x14ac:dyDescent="0.25">
      <c r="A275" s="32" t="s">
        <v>248</v>
      </c>
      <c r="B275" s="85">
        <f>_xlfn.IFNA(VLOOKUP(A275,綜合_回測!$A$3:$G$1751,7,FALSE),0)</f>
        <v>-10974.546</v>
      </c>
      <c r="C275" s="85">
        <f t="shared" si="8"/>
        <v>2841214.3659999985</v>
      </c>
      <c r="D275" s="85">
        <f t="shared" si="9"/>
        <v>-176392.39600000001</v>
      </c>
    </row>
    <row r="276" spans="1:4" x14ac:dyDescent="0.25">
      <c r="A276" s="32" t="s">
        <v>249</v>
      </c>
      <c r="B276" s="85">
        <f>_xlfn.IFNA(VLOOKUP(A276,綜合_回測!$A$3:$G$1751,7,FALSE),0)</f>
        <v>1992.8940000000002</v>
      </c>
      <c r="C276" s="85">
        <f t="shared" si="8"/>
        <v>2852188.9119999986</v>
      </c>
      <c r="D276" s="85">
        <f t="shared" si="9"/>
        <v>-163424.95600000001</v>
      </c>
    </row>
    <row r="277" spans="1:4" x14ac:dyDescent="0.25">
      <c r="A277" s="32" t="s">
        <v>250</v>
      </c>
      <c r="B277" s="85">
        <f>_xlfn.IFNA(VLOOKUP(A277,綜合_回測!$A$3:$G$1751,7,FALSE),0)</f>
        <v>-12564.126</v>
      </c>
      <c r="C277" s="85">
        <f t="shared" si="8"/>
        <v>2850196.0179999988</v>
      </c>
      <c r="D277" s="85">
        <f t="shared" si="9"/>
        <v>-177981.976</v>
      </c>
    </row>
    <row r="278" spans="1:4" x14ac:dyDescent="0.25">
      <c r="A278" s="32" t="s">
        <v>251</v>
      </c>
      <c r="B278" s="85">
        <f>_xlfn.IFNA(VLOOKUP(A278,綜合_回測!$A$3:$G$1751,7,FALSE),0)</f>
        <v>35926.449999999997</v>
      </c>
      <c r="C278" s="85">
        <f t="shared" si="8"/>
        <v>2862760.1439999989</v>
      </c>
      <c r="D278" s="85">
        <f t="shared" si="9"/>
        <v>-129491.40000000001</v>
      </c>
    </row>
    <row r="279" spans="1:4" x14ac:dyDescent="0.25">
      <c r="A279" s="32" t="s">
        <v>252</v>
      </c>
      <c r="B279" s="85">
        <f>_xlfn.IFNA(VLOOKUP(A279,綜合_回測!$A$3:$G$1751,7,FALSE),0)</f>
        <v>-15093.822</v>
      </c>
      <c r="C279" s="85">
        <f t="shared" si="8"/>
        <v>2826833.6939999987</v>
      </c>
      <c r="D279" s="85">
        <f t="shared" si="9"/>
        <v>-180511.67200000002</v>
      </c>
    </row>
    <row r="280" spans="1:4" x14ac:dyDescent="0.25">
      <c r="A280" s="32" t="s">
        <v>253</v>
      </c>
      <c r="B280" s="85">
        <f>_xlfn.IFNA(VLOOKUP(A280,綜合_回測!$A$3:$G$1751,7,FALSE),0)</f>
        <v>1895.684</v>
      </c>
      <c r="C280" s="85">
        <f t="shared" si="8"/>
        <v>2841927.5159999989</v>
      </c>
      <c r="D280" s="85">
        <f t="shared" si="9"/>
        <v>-163522.166</v>
      </c>
    </row>
    <row r="281" spans="1:4" x14ac:dyDescent="0.25">
      <c r="A281" s="32" t="s">
        <v>254</v>
      </c>
      <c r="B281" s="85">
        <f>_xlfn.IFNA(VLOOKUP(A281,綜合_回測!$A$3:$G$1751,7,FALSE),0)</f>
        <v>18729.350000000002</v>
      </c>
      <c r="C281" s="85">
        <f t="shared" si="8"/>
        <v>2840031.831999999</v>
      </c>
      <c r="D281" s="85">
        <f t="shared" si="9"/>
        <v>-146688.5</v>
      </c>
    </row>
    <row r="282" spans="1:4" x14ac:dyDescent="0.25">
      <c r="A282" s="32" t="s">
        <v>255</v>
      </c>
      <c r="B282" s="85">
        <f>_xlfn.IFNA(VLOOKUP(A282,綜合_回測!$A$3:$G$1751,7,FALSE),0)</f>
        <v>21830.412</v>
      </c>
      <c r="C282" s="85">
        <f t="shared" si="8"/>
        <v>2821302.4819999989</v>
      </c>
      <c r="D282" s="85">
        <f t="shared" si="9"/>
        <v>-143587.43799999999</v>
      </c>
    </row>
    <row r="283" spans="1:4" x14ac:dyDescent="0.25">
      <c r="A283" s="32" t="s">
        <v>256</v>
      </c>
      <c r="B283" s="85">
        <f>_xlfn.IFNA(VLOOKUP(A283,綜合_回測!$A$3:$G$1751,7,FALSE),0)</f>
        <v>-246.54599999999991</v>
      </c>
      <c r="C283" s="85">
        <f t="shared" si="8"/>
        <v>2799472.0699999989</v>
      </c>
      <c r="D283" s="85">
        <f t="shared" si="9"/>
        <v>-165664.39600000001</v>
      </c>
    </row>
    <row r="284" spans="1:4" x14ac:dyDescent="0.25">
      <c r="A284" s="32" t="s">
        <v>257</v>
      </c>
      <c r="B284" s="85">
        <f>_xlfn.IFNA(VLOOKUP(A284,綜合_回測!$A$3:$G$1751,7,FALSE),0)</f>
        <v>-15695.689999999997</v>
      </c>
      <c r="C284" s="85">
        <f t="shared" si="8"/>
        <v>2799718.615999999</v>
      </c>
      <c r="D284" s="85">
        <f t="shared" si="9"/>
        <v>-181113.54</v>
      </c>
    </row>
    <row r="285" spans="1:4" x14ac:dyDescent="0.25">
      <c r="A285" s="32" t="s">
        <v>258</v>
      </c>
      <c r="B285" s="85">
        <f>_xlfn.IFNA(VLOOKUP(A285,綜合_回測!$A$3:$G$1751,7,FALSE),0)</f>
        <v>3091.0720000000001</v>
      </c>
      <c r="C285" s="85">
        <f t="shared" si="8"/>
        <v>2815414.3059999989</v>
      </c>
      <c r="D285" s="85">
        <f t="shared" si="9"/>
        <v>-162326.77799999999</v>
      </c>
    </row>
    <row r="286" spans="1:4" x14ac:dyDescent="0.25">
      <c r="A286" s="32" t="s">
        <v>259</v>
      </c>
      <c r="B286" s="85">
        <f>_xlfn.IFNA(VLOOKUP(A286,綜合_回測!$A$3:$G$1751,7,FALSE),0)</f>
        <v>-21332.651999999995</v>
      </c>
      <c r="C286" s="85">
        <f t="shared" si="8"/>
        <v>2812323.2339999988</v>
      </c>
      <c r="D286" s="85">
        <f t="shared" si="9"/>
        <v>-186750.50200000001</v>
      </c>
    </row>
    <row r="287" spans="1:4" x14ac:dyDescent="0.25">
      <c r="A287" s="32" t="s">
        <v>260</v>
      </c>
      <c r="B287" s="85">
        <f>_xlfn.IFNA(VLOOKUP(A287,綜合_回測!$A$3:$G$1751,7,FALSE),0)</f>
        <v>2160.634</v>
      </c>
      <c r="C287" s="85">
        <f t="shared" si="8"/>
        <v>2833655.8859999985</v>
      </c>
      <c r="D287" s="85">
        <f t="shared" si="9"/>
        <v>-163257.21600000001</v>
      </c>
    </row>
    <row r="288" spans="1:4" x14ac:dyDescent="0.25">
      <c r="A288" s="32" t="s">
        <v>261</v>
      </c>
      <c r="B288" s="85">
        <f>_xlfn.IFNA(VLOOKUP(A288,綜合_回測!$A$3:$G$1751,7,FALSE),0)</f>
        <v>-28301.103999999999</v>
      </c>
      <c r="C288" s="85">
        <f t="shared" si="8"/>
        <v>2831495.2519999985</v>
      </c>
      <c r="D288" s="85">
        <f t="shared" si="9"/>
        <v>-193718.954</v>
      </c>
    </row>
    <row r="289" spans="1:4" x14ac:dyDescent="0.25">
      <c r="A289" s="32" t="s">
        <v>262</v>
      </c>
      <c r="B289" s="85">
        <f>_xlfn.IFNA(VLOOKUP(A289,綜合_回測!$A$3:$G$1751,7,FALSE),0)</f>
        <v>-3413.9240000000004</v>
      </c>
      <c r="C289" s="85">
        <f t="shared" si="8"/>
        <v>2859796.3559999983</v>
      </c>
      <c r="D289" s="85">
        <f t="shared" si="9"/>
        <v>-168831.774</v>
      </c>
    </row>
    <row r="290" spans="1:4" x14ac:dyDescent="0.25">
      <c r="A290" s="32" t="s">
        <v>263</v>
      </c>
      <c r="B290" s="85">
        <f>_xlfn.IFNA(VLOOKUP(A290,綜合_回測!$A$3:$G$1751,7,FALSE),0)</f>
        <v>-3036.1120000000001</v>
      </c>
      <c r="C290" s="85">
        <f t="shared" si="8"/>
        <v>2863210.2799999984</v>
      </c>
      <c r="D290" s="85">
        <f t="shared" si="9"/>
        <v>-168453.962</v>
      </c>
    </row>
    <row r="291" spans="1:4" x14ac:dyDescent="0.25">
      <c r="A291" s="32" t="s">
        <v>264</v>
      </c>
      <c r="B291" s="85">
        <f>_xlfn.IFNA(VLOOKUP(A291,綜合_回測!$A$3:$G$1751,7,FALSE),0)</f>
        <v>-12845.680000000002</v>
      </c>
      <c r="C291" s="85">
        <f t="shared" si="8"/>
        <v>2866246.3919999986</v>
      </c>
      <c r="D291" s="85">
        <f t="shared" si="9"/>
        <v>-178263.53</v>
      </c>
    </row>
    <row r="292" spans="1:4" x14ac:dyDescent="0.25">
      <c r="A292" s="32" t="s">
        <v>265</v>
      </c>
      <c r="B292" s="85">
        <f>_xlfn.IFNA(VLOOKUP(A292,綜合_回測!$A$3:$G$1751,7,FALSE),0)</f>
        <v>-3209.9300000000003</v>
      </c>
      <c r="C292" s="85">
        <f t="shared" si="8"/>
        <v>2879092.0719999988</v>
      </c>
      <c r="D292" s="85">
        <f t="shared" si="9"/>
        <v>-168627.78</v>
      </c>
    </row>
    <row r="293" spans="1:4" x14ac:dyDescent="0.25">
      <c r="A293" s="32" t="s">
        <v>266</v>
      </c>
      <c r="B293" s="85">
        <f>_xlfn.IFNA(VLOOKUP(A293,綜合_回測!$A$3:$G$1751,7,FALSE),0)</f>
        <v>18006.516</v>
      </c>
      <c r="C293" s="85">
        <f t="shared" si="8"/>
        <v>2882302.0019999989</v>
      </c>
      <c r="D293" s="85">
        <f t="shared" si="9"/>
        <v>-147411.334</v>
      </c>
    </row>
    <row r="294" spans="1:4" x14ac:dyDescent="0.25">
      <c r="A294" s="32" t="s">
        <v>267</v>
      </c>
      <c r="B294" s="85">
        <f>_xlfn.IFNA(VLOOKUP(A294,綜合_回測!$A$3:$G$1751,7,FALSE),0)</f>
        <v>-7228.5860000000002</v>
      </c>
      <c r="C294" s="85">
        <f t="shared" si="8"/>
        <v>2864295.4859999991</v>
      </c>
      <c r="D294" s="85">
        <f t="shared" si="9"/>
        <v>-172646.43600000002</v>
      </c>
    </row>
    <row r="295" spans="1:4" x14ac:dyDescent="0.25">
      <c r="A295" s="32" t="s">
        <v>268</v>
      </c>
      <c r="B295" s="85">
        <f>_xlfn.IFNA(VLOOKUP(A295,綜合_回測!$A$3:$G$1751,7,FALSE),0)</f>
        <v>6230.2380000000003</v>
      </c>
      <c r="C295" s="85">
        <f t="shared" si="8"/>
        <v>2871524.0719999992</v>
      </c>
      <c r="D295" s="85">
        <f t="shared" si="9"/>
        <v>-159187.61199999999</v>
      </c>
    </row>
    <row r="296" spans="1:4" x14ac:dyDescent="0.25">
      <c r="A296" s="32" t="s">
        <v>269</v>
      </c>
      <c r="B296" s="85">
        <f>_xlfn.IFNA(VLOOKUP(A296,綜合_回測!$A$3:$G$1751,7,FALSE),0)</f>
        <v>-1307.8599999999999</v>
      </c>
      <c r="C296" s="85">
        <f t="shared" si="8"/>
        <v>2865293.8339999993</v>
      </c>
      <c r="D296" s="85">
        <f t="shared" si="9"/>
        <v>-166725.71</v>
      </c>
    </row>
    <row r="297" spans="1:4" x14ac:dyDescent="0.25">
      <c r="A297" s="32" t="s">
        <v>270</v>
      </c>
      <c r="B297" s="85">
        <f>_xlfn.IFNA(VLOOKUP(A297,綜合_回測!$A$3:$G$1751,7,FALSE),0)</f>
        <v>-6627.7540000000008</v>
      </c>
      <c r="C297" s="85">
        <f t="shared" si="8"/>
        <v>2866601.6939999992</v>
      </c>
      <c r="D297" s="85">
        <f t="shared" si="9"/>
        <v>-172045.60399999999</v>
      </c>
    </row>
    <row r="298" spans="1:4" x14ac:dyDescent="0.25">
      <c r="A298" s="32" t="s">
        <v>271</v>
      </c>
      <c r="B298" s="85">
        <f>_xlfn.IFNA(VLOOKUP(A298,綜合_回測!$A$3:$G$1751,7,FALSE),0)</f>
        <v>26634.409999999996</v>
      </c>
      <c r="C298" s="85">
        <f t="shared" si="8"/>
        <v>2873229.4479999994</v>
      </c>
      <c r="D298" s="85">
        <f t="shared" si="9"/>
        <v>-138783.44</v>
      </c>
    </row>
    <row r="299" spans="1:4" x14ac:dyDescent="0.25">
      <c r="A299" s="32" t="s">
        <v>272</v>
      </c>
      <c r="B299" s="85">
        <f>_xlfn.IFNA(VLOOKUP(A299,綜合_回測!$A$3:$G$1751,7,FALSE),0)</f>
        <v>-38750.682000000001</v>
      </c>
      <c r="C299" s="85">
        <f t="shared" si="8"/>
        <v>2846595.0379999992</v>
      </c>
      <c r="D299" s="85">
        <f t="shared" si="9"/>
        <v>-204168.53200000001</v>
      </c>
    </row>
    <row r="300" spans="1:4" x14ac:dyDescent="0.25">
      <c r="A300" s="32" t="s">
        <v>273</v>
      </c>
      <c r="B300" s="85">
        <f>_xlfn.IFNA(VLOOKUP(A300,綜合_回測!$A$3:$G$1751,7,FALSE),0)</f>
        <v>81376.149999999994</v>
      </c>
      <c r="C300" s="85">
        <f t="shared" si="8"/>
        <v>2885345.7199999993</v>
      </c>
      <c r="D300" s="85">
        <f t="shared" si="9"/>
        <v>-84041.700000000012</v>
      </c>
    </row>
    <row r="301" spans="1:4" x14ac:dyDescent="0.25">
      <c r="A301" s="32" t="s">
        <v>274</v>
      </c>
      <c r="B301" s="85">
        <f>_xlfn.IFNA(VLOOKUP(A301,綜合_回測!$A$3:$G$1751,7,FALSE),0)</f>
        <v>311.79000000000013</v>
      </c>
      <c r="C301" s="85">
        <f t="shared" si="8"/>
        <v>2803969.5699999994</v>
      </c>
      <c r="D301" s="85">
        <f t="shared" si="9"/>
        <v>-165106.06</v>
      </c>
    </row>
    <row r="302" spans="1:4" x14ac:dyDescent="0.25">
      <c r="A302" s="32" t="s">
        <v>275</v>
      </c>
      <c r="B302" s="85">
        <f>_xlfn.IFNA(VLOOKUP(A302,綜合_回測!$A$3:$G$1751,7,FALSE),0)</f>
        <v>63057.31</v>
      </c>
      <c r="C302" s="85">
        <f t="shared" si="8"/>
        <v>2803657.7799999993</v>
      </c>
      <c r="D302" s="85">
        <f t="shared" si="9"/>
        <v>-102360.54000000001</v>
      </c>
    </row>
    <row r="303" spans="1:4" x14ac:dyDescent="0.25">
      <c r="A303" s="32" t="s">
        <v>276</v>
      </c>
      <c r="B303" s="85">
        <f>_xlfn.IFNA(VLOOKUP(A303,綜合_回測!$A$3:$G$1751,7,FALSE),0)</f>
        <v>-36710.703999999998</v>
      </c>
      <c r="C303" s="85">
        <f t="shared" si="8"/>
        <v>2740600.4699999993</v>
      </c>
      <c r="D303" s="85">
        <f t="shared" si="9"/>
        <v>-202128.554</v>
      </c>
    </row>
    <row r="304" spans="1:4" x14ac:dyDescent="0.25">
      <c r="A304" s="32" t="s">
        <v>277</v>
      </c>
      <c r="B304" s="85">
        <f>_xlfn.IFNA(VLOOKUP(A304,綜合_回測!$A$3:$G$1751,7,FALSE),0)</f>
        <v>1238.9299999999998</v>
      </c>
      <c r="C304" s="85">
        <f t="shared" si="8"/>
        <v>2777311.1739999992</v>
      </c>
      <c r="D304" s="85">
        <f t="shared" si="9"/>
        <v>-164178.92000000001</v>
      </c>
    </row>
    <row r="305" spans="1:4" x14ac:dyDescent="0.25">
      <c r="A305" s="32" t="s">
        <v>278</v>
      </c>
      <c r="B305" s="85">
        <f>_xlfn.IFNA(VLOOKUP(A305,綜合_回測!$A$3:$G$1751,7,FALSE),0)</f>
        <v>20958.416000000001</v>
      </c>
      <c r="C305" s="85">
        <f t="shared" si="8"/>
        <v>2776072.243999999</v>
      </c>
      <c r="D305" s="85">
        <f t="shared" si="9"/>
        <v>-144459.43400000001</v>
      </c>
    </row>
    <row r="306" spans="1:4" x14ac:dyDescent="0.25">
      <c r="A306" s="32" t="s">
        <v>279</v>
      </c>
      <c r="B306" s="85">
        <f>_xlfn.IFNA(VLOOKUP(A306,綜合_回測!$A$3:$G$1751,7,FALSE),0)</f>
        <v>-18282.61</v>
      </c>
      <c r="C306" s="85">
        <f t="shared" si="8"/>
        <v>2755113.8279999988</v>
      </c>
      <c r="D306" s="85">
        <f t="shared" si="9"/>
        <v>-183700.46000000002</v>
      </c>
    </row>
    <row r="307" spans="1:4" x14ac:dyDescent="0.25">
      <c r="A307" s="32" t="s">
        <v>280</v>
      </c>
      <c r="B307" s="85">
        <f>_xlfn.IFNA(VLOOKUP(A307,綜合_回測!$A$3:$G$1751,7,FALSE),0)</f>
        <v>9163.44</v>
      </c>
      <c r="C307" s="85">
        <f t="shared" si="8"/>
        <v>2773396.4379999987</v>
      </c>
      <c r="D307" s="85">
        <f t="shared" si="9"/>
        <v>-156254.41</v>
      </c>
    </row>
    <row r="308" spans="1:4" x14ac:dyDescent="0.25">
      <c r="A308" s="32" t="s">
        <v>281</v>
      </c>
      <c r="B308" s="85">
        <f>_xlfn.IFNA(VLOOKUP(A308,綜合_回測!$A$3:$G$1751,7,FALSE),0)</f>
        <v>-5862.53</v>
      </c>
      <c r="C308" s="85">
        <f t="shared" si="8"/>
        <v>2764232.9979999987</v>
      </c>
      <c r="D308" s="85">
        <f t="shared" si="9"/>
        <v>-171280.38</v>
      </c>
    </row>
    <row r="309" spans="1:4" x14ac:dyDescent="0.25">
      <c r="A309" s="32" t="s">
        <v>282</v>
      </c>
      <c r="B309" s="85">
        <f>_xlfn.IFNA(VLOOKUP(A309,綜合_回測!$A$3:$G$1751,7,FALSE),0)</f>
        <v>-3706.5660000000003</v>
      </c>
      <c r="C309" s="85">
        <f t="shared" si="8"/>
        <v>2770095.5279999985</v>
      </c>
      <c r="D309" s="85">
        <f t="shared" si="9"/>
        <v>-169124.416</v>
      </c>
    </row>
    <row r="310" spans="1:4" x14ac:dyDescent="0.25">
      <c r="A310" s="32" t="s">
        <v>283</v>
      </c>
      <c r="B310" s="85">
        <f>_xlfn.IFNA(VLOOKUP(A310,綜合_回測!$A$3:$G$1751,7,FALSE),0)</f>
        <v>4938.46</v>
      </c>
      <c r="C310" s="85">
        <f t="shared" si="8"/>
        <v>2773802.0939999986</v>
      </c>
      <c r="D310" s="85">
        <f t="shared" si="9"/>
        <v>-160479.39000000001</v>
      </c>
    </row>
    <row r="311" spans="1:4" x14ac:dyDescent="0.25">
      <c r="A311" s="32" t="s">
        <v>284</v>
      </c>
      <c r="B311" s="85">
        <f>_xlfn.IFNA(VLOOKUP(A311,綜合_回測!$A$3:$G$1751,7,FALSE),0)</f>
        <v>-3128.616</v>
      </c>
      <c r="C311" s="85">
        <f t="shared" si="8"/>
        <v>2768863.6339999987</v>
      </c>
      <c r="D311" s="85">
        <f t="shared" si="9"/>
        <v>-168546.46600000001</v>
      </c>
    </row>
    <row r="312" spans="1:4" x14ac:dyDescent="0.25">
      <c r="A312" s="32" t="s">
        <v>285</v>
      </c>
      <c r="B312" s="85">
        <f>_xlfn.IFNA(VLOOKUP(A312,綜合_回測!$A$3:$G$1751,7,FALSE),0)</f>
        <v>-2921.7719999999986</v>
      </c>
      <c r="C312" s="85">
        <f t="shared" si="8"/>
        <v>2771992.2499999986</v>
      </c>
      <c r="D312" s="85">
        <f t="shared" si="9"/>
        <v>-168339.622</v>
      </c>
    </row>
    <row r="313" spans="1:4" x14ac:dyDescent="0.25">
      <c r="A313" s="32" t="s">
        <v>286</v>
      </c>
      <c r="B313" s="85">
        <f>_xlfn.IFNA(VLOOKUP(A313,綜合_回測!$A$3:$G$1751,7,FALSE),0)</f>
        <v>-20268.259999999998</v>
      </c>
      <c r="C313" s="85">
        <f t="shared" si="8"/>
        <v>2774914.0219999985</v>
      </c>
      <c r="D313" s="85">
        <f t="shared" si="9"/>
        <v>-185686.11000000002</v>
      </c>
    </row>
    <row r="314" spans="1:4" x14ac:dyDescent="0.25">
      <c r="A314" s="32" t="s">
        <v>287</v>
      </c>
      <c r="B314" s="85">
        <f>_xlfn.IFNA(VLOOKUP(A314,綜合_回測!$A$3:$G$1751,7,FALSE),0)</f>
        <v>29419.112000000001</v>
      </c>
      <c r="C314" s="85">
        <f t="shared" si="8"/>
        <v>2795182.2819999983</v>
      </c>
      <c r="D314" s="85">
        <f t="shared" si="9"/>
        <v>-135998.73800000001</v>
      </c>
    </row>
    <row r="315" spans="1:4" x14ac:dyDescent="0.25">
      <c r="A315" s="32" t="s">
        <v>288</v>
      </c>
      <c r="B315" s="85">
        <f>_xlfn.IFNA(VLOOKUP(A315,綜合_回測!$A$3:$G$1751,7,FALSE),0)</f>
        <v>25772.663999999997</v>
      </c>
      <c r="C315" s="85">
        <f t="shared" si="8"/>
        <v>2765763.1699999981</v>
      </c>
      <c r="D315" s="85">
        <f t="shared" si="9"/>
        <v>-139645.18600000002</v>
      </c>
    </row>
    <row r="316" spans="1:4" x14ac:dyDescent="0.25">
      <c r="A316" s="32" t="s">
        <v>289</v>
      </c>
      <c r="B316" s="85">
        <f>_xlfn.IFNA(VLOOKUP(A316,綜合_回測!$A$3:$G$1751,7,FALSE),0)</f>
        <v>-11109.104000000001</v>
      </c>
      <c r="C316" s="85">
        <f t="shared" si="8"/>
        <v>2739990.5059999982</v>
      </c>
      <c r="D316" s="85">
        <f t="shared" si="9"/>
        <v>-176526.954</v>
      </c>
    </row>
    <row r="317" spans="1:4" x14ac:dyDescent="0.25">
      <c r="A317" s="32" t="s">
        <v>290</v>
      </c>
      <c r="B317" s="85">
        <f>_xlfn.IFNA(VLOOKUP(A317,綜合_回測!$A$3:$G$1751,7,FALSE),0)</f>
        <v>-5853.7339999999995</v>
      </c>
      <c r="C317" s="85">
        <f t="shared" si="8"/>
        <v>2751099.609999998</v>
      </c>
      <c r="D317" s="85">
        <f t="shared" si="9"/>
        <v>-171271.584</v>
      </c>
    </row>
    <row r="318" spans="1:4" x14ac:dyDescent="0.25">
      <c r="A318" s="32" t="s">
        <v>291</v>
      </c>
      <c r="B318" s="85">
        <f>_xlfn.IFNA(VLOOKUP(A318,綜合_回測!$A$3:$G$1751,7,FALSE),0)</f>
        <v>-5872.3180000000002</v>
      </c>
      <c r="C318" s="85">
        <f t="shared" si="8"/>
        <v>2756953.3439999982</v>
      </c>
      <c r="D318" s="85">
        <f t="shared" si="9"/>
        <v>-171290.16800000001</v>
      </c>
    </row>
    <row r="319" spans="1:4" x14ac:dyDescent="0.25">
      <c r="A319" s="32" t="s">
        <v>292</v>
      </c>
      <c r="B319" s="85">
        <f>_xlfn.IFNA(VLOOKUP(A319,綜合_回測!$A$3:$G$1751,7,FALSE),0)</f>
        <v>46625.428</v>
      </c>
      <c r="C319" s="85">
        <f t="shared" si="8"/>
        <v>2762825.6619999981</v>
      </c>
      <c r="D319" s="85">
        <f t="shared" si="9"/>
        <v>-118792.42200000001</v>
      </c>
    </row>
    <row r="320" spans="1:4" x14ac:dyDescent="0.25">
      <c r="A320" s="32" t="s">
        <v>293</v>
      </c>
      <c r="B320" s="85">
        <f>_xlfn.IFNA(VLOOKUP(A320,綜合_回測!$A$3:$G$1751,7,FALSE),0)</f>
        <v>-2110.7159999999999</v>
      </c>
      <c r="C320" s="85">
        <f t="shared" si="8"/>
        <v>2716200.2339999983</v>
      </c>
      <c r="D320" s="85">
        <f t="shared" si="9"/>
        <v>-167528.56599999999</v>
      </c>
    </row>
    <row r="321" spans="1:4" x14ac:dyDescent="0.25">
      <c r="A321" s="32" t="s">
        <v>294</v>
      </c>
      <c r="B321" s="85">
        <f>_xlfn.IFNA(VLOOKUP(A321,綜合_回測!$A$3:$G$1751,7,FALSE),0)</f>
        <v>140172.46800000002</v>
      </c>
      <c r="C321" s="85">
        <f t="shared" si="8"/>
        <v>2718310.9499999983</v>
      </c>
      <c r="D321" s="85">
        <f t="shared" si="9"/>
        <v>-25245.381999999983</v>
      </c>
    </row>
    <row r="322" spans="1:4" x14ac:dyDescent="0.25">
      <c r="A322" s="32" t="s">
        <v>295</v>
      </c>
      <c r="B322" s="85">
        <f>_xlfn.IFNA(VLOOKUP(A322,綜合_回測!$A$3:$G$1751,7,FALSE),0)</f>
        <v>-42743.137999999999</v>
      </c>
      <c r="C322" s="85">
        <f t="shared" ref="C322:C385" si="10">C323+B322</f>
        <v>2578138.4819999984</v>
      </c>
      <c r="D322" s="85">
        <f t="shared" si="9"/>
        <v>-208160.98800000001</v>
      </c>
    </row>
    <row r="323" spans="1:4" x14ac:dyDescent="0.25">
      <c r="A323" s="32" t="s">
        <v>296</v>
      </c>
      <c r="B323" s="85">
        <f>_xlfn.IFNA(VLOOKUP(A323,綜合_回測!$A$3:$G$1751,7,FALSE),0)</f>
        <v>-24055.09</v>
      </c>
      <c r="C323" s="85">
        <f t="shared" si="10"/>
        <v>2620881.6199999982</v>
      </c>
      <c r="D323" s="85">
        <f t="shared" ref="D323:D386" si="11">MIN((B323-MAX(B323:B381)),0)</f>
        <v>-189472.94</v>
      </c>
    </row>
    <row r="324" spans="1:4" x14ac:dyDescent="0.25">
      <c r="A324" s="32" t="s">
        <v>297</v>
      </c>
      <c r="B324" s="85">
        <f>_xlfn.IFNA(VLOOKUP(A324,綜合_回測!$A$3:$G$1751,7,FALSE),0)</f>
        <v>10428.99</v>
      </c>
      <c r="C324" s="85">
        <f t="shared" si="10"/>
        <v>2644936.7099999981</v>
      </c>
      <c r="D324" s="85">
        <f t="shared" si="11"/>
        <v>-154988.86000000002</v>
      </c>
    </row>
    <row r="325" spans="1:4" x14ac:dyDescent="0.25">
      <c r="A325" s="32" t="s">
        <v>298</v>
      </c>
      <c r="B325" s="85">
        <f>_xlfn.IFNA(VLOOKUP(A325,綜合_回測!$A$3:$G$1751,7,FALSE),0)</f>
        <v>-4121.076</v>
      </c>
      <c r="C325" s="85">
        <f t="shared" si="10"/>
        <v>2634507.7199999979</v>
      </c>
      <c r="D325" s="85">
        <f t="shared" si="11"/>
        <v>-169538.92600000001</v>
      </c>
    </row>
    <row r="326" spans="1:4" x14ac:dyDescent="0.25">
      <c r="A326" s="32" t="s">
        <v>299</v>
      </c>
      <c r="B326" s="85">
        <f>_xlfn.IFNA(VLOOKUP(A326,綜合_回測!$A$3:$G$1751,7,FALSE),0)</f>
        <v>150364.03200000001</v>
      </c>
      <c r="C326" s="85">
        <f t="shared" si="10"/>
        <v>2638628.7959999978</v>
      </c>
      <c r="D326" s="85">
        <f t="shared" si="11"/>
        <v>-15053.817999999999</v>
      </c>
    </row>
    <row r="327" spans="1:4" x14ac:dyDescent="0.25">
      <c r="A327" s="32" t="s">
        <v>300</v>
      </c>
      <c r="B327" s="85">
        <f>_xlfn.IFNA(VLOOKUP(A327,綜合_回測!$A$3:$G$1751,7,FALSE),0)</f>
        <v>-5033.8180000000002</v>
      </c>
      <c r="C327" s="85">
        <f t="shared" si="10"/>
        <v>2488264.7639999976</v>
      </c>
      <c r="D327" s="85">
        <f t="shared" si="11"/>
        <v>-170451.66800000001</v>
      </c>
    </row>
    <row r="328" spans="1:4" x14ac:dyDescent="0.25">
      <c r="A328" s="32" t="s">
        <v>301</v>
      </c>
      <c r="B328" s="85">
        <f>_xlfn.IFNA(VLOOKUP(A328,綜合_回測!$A$3:$G$1751,7,FALSE),0)</f>
        <v>165417.85</v>
      </c>
      <c r="C328" s="85">
        <f t="shared" si="10"/>
        <v>2493298.5819999976</v>
      </c>
      <c r="D328" s="85">
        <f t="shared" si="11"/>
        <v>0</v>
      </c>
    </row>
    <row r="329" spans="1:4" x14ac:dyDescent="0.25">
      <c r="A329" s="32" t="s">
        <v>302</v>
      </c>
      <c r="B329" s="85">
        <f>_xlfn.IFNA(VLOOKUP(A329,綜合_回測!$A$3:$G$1751,7,FALSE),0)</f>
        <v>-5073.0380000000005</v>
      </c>
      <c r="C329" s="85">
        <f t="shared" si="10"/>
        <v>2327880.7319999975</v>
      </c>
      <c r="D329" s="85">
        <f t="shared" si="11"/>
        <v>-66187.513999999996</v>
      </c>
    </row>
    <row r="330" spans="1:4" x14ac:dyDescent="0.25">
      <c r="A330" s="32" t="s">
        <v>303</v>
      </c>
      <c r="B330" s="85">
        <f>_xlfn.IFNA(VLOOKUP(A330,綜合_回測!$A$3:$G$1751,7,FALSE),0)</f>
        <v>-19945.263999999999</v>
      </c>
      <c r="C330" s="85">
        <f t="shared" si="10"/>
        <v>2332953.7699999977</v>
      </c>
      <c r="D330" s="85">
        <f t="shared" si="11"/>
        <v>-81059.740000000005</v>
      </c>
    </row>
    <row r="331" spans="1:4" x14ac:dyDescent="0.25">
      <c r="A331" s="32" t="s">
        <v>304</v>
      </c>
      <c r="B331" s="85">
        <f>_xlfn.IFNA(VLOOKUP(A331,綜合_回測!$A$3:$G$1751,7,FALSE),0)</f>
        <v>4134.1580000000004</v>
      </c>
      <c r="C331" s="85">
        <f t="shared" si="10"/>
        <v>2352899.0339999977</v>
      </c>
      <c r="D331" s="85">
        <f t="shared" si="11"/>
        <v>-56980.317999999999</v>
      </c>
    </row>
    <row r="332" spans="1:4" x14ac:dyDescent="0.25">
      <c r="A332" s="32" t="s">
        <v>305</v>
      </c>
      <c r="B332" s="85">
        <f>_xlfn.IFNA(VLOOKUP(A332,綜合_回測!$A$3:$G$1751,7,FALSE),0)</f>
        <v>-37855.928</v>
      </c>
      <c r="C332" s="85">
        <f t="shared" si="10"/>
        <v>2348764.8759999978</v>
      </c>
      <c r="D332" s="85">
        <f t="shared" si="11"/>
        <v>-98970.40400000001</v>
      </c>
    </row>
    <row r="333" spans="1:4" x14ac:dyDescent="0.25">
      <c r="A333" s="32" t="s">
        <v>306</v>
      </c>
      <c r="B333" s="85">
        <f>_xlfn.IFNA(VLOOKUP(A333,綜合_回測!$A$3:$G$1751,7,FALSE),0)</f>
        <v>24882.585999999999</v>
      </c>
      <c r="C333" s="85">
        <f t="shared" si="10"/>
        <v>2386620.8039999977</v>
      </c>
      <c r="D333" s="85">
        <f t="shared" si="11"/>
        <v>-36231.89</v>
      </c>
    </row>
    <row r="334" spans="1:4" x14ac:dyDescent="0.25">
      <c r="A334" s="32" t="s">
        <v>307</v>
      </c>
      <c r="B334" s="85">
        <f>_xlfn.IFNA(VLOOKUP(A334,綜合_回測!$A$3:$G$1751,7,FALSE),0)</f>
        <v>17362.531999999999</v>
      </c>
      <c r="C334" s="85">
        <f t="shared" si="10"/>
        <v>2361738.2179999975</v>
      </c>
      <c r="D334" s="85">
        <f t="shared" si="11"/>
        <v>-43751.944000000003</v>
      </c>
    </row>
    <row r="335" spans="1:4" x14ac:dyDescent="0.25">
      <c r="A335" s="32" t="s">
        <v>308</v>
      </c>
      <c r="B335" s="85">
        <f>_xlfn.IFNA(VLOOKUP(A335,綜合_回測!$A$3:$G$1751,7,FALSE),0)</f>
        <v>1976.0539999999978</v>
      </c>
      <c r="C335" s="85">
        <f t="shared" si="10"/>
        <v>2344375.6859999974</v>
      </c>
      <c r="D335" s="85">
        <f t="shared" si="11"/>
        <v>-59138.422000000006</v>
      </c>
    </row>
    <row r="336" spans="1:4" x14ac:dyDescent="0.25">
      <c r="A336" s="32" t="s">
        <v>309</v>
      </c>
      <c r="B336" s="85">
        <f>_xlfn.IFNA(VLOOKUP(A336,綜合_回測!$A$3:$G$1751,7,FALSE),0)</f>
        <v>-692.28799999999978</v>
      </c>
      <c r="C336" s="85">
        <f t="shared" si="10"/>
        <v>2342399.6319999974</v>
      </c>
      <c r="D336" s="85">
        <f t="shared" si="11"/>
        <v>-61806.764000000003</v>
      </c>
    </row>
    <row r="337" spans="1:4" x14ac:dyDescent="0.25">
      <c r="A337" s="32" t="s">
        <v>310</v>
      </c>
      <c r="B337" s="85">
        <f>_xlfn.IFNA(VLOOKUP(A337,綜合_回測!$A$3:$G$1751,7,FALSE),0)</f>
        <v>-11952.895999999999</v>
      </c>
      <c r="C337" s="85">
        <f t="shared" si="10"/>
        <v>2343091.9199999976</v>
      </c>
      <c r="D337" s="85">
        <f t="shared" si="11"/>
        <v>-73067.372000000003</v>
      </c>
    </row>
    <row r="338" spans="1:4" x14ac:dyDescent="0.25">
      <c r="A338" s="32" t="s">
        <v>311</v>
      </c>
      <c r="B338" s="85">
        <f>_xlfn.IFNA(VLOOKUP(A338,綜合_回測!$A$3:$G$1751,7,FALSE),0)</f>
        <v>4058.1380000000004</v>
      </c>
      <c r="C338" s="85">
        <f t="shared" si="10"/>
        <v>2355044.8159999978</v>
      </c>
      <c r="D338" s="85">
        <f t="shared" si="11"/>
        <v>-57056.338000000003</v>
      </c>
    </row>
    <row r="339" spans="1:4" x14ac:dyDescent="0.25">
      <c r="A339" s="32" t="s">
        <v>312</v>
      </c>
      <c r="B339" s="85">
        <f>_xlfn.IFNA(VLOOKUP(A339,綜合_回測!$A$3:$G$1751,7,FALSE),0)</f>
        <v>-21594.788</v>
      </c>
      <c r="C339" s="85">
        <f t="shared" si="10"/>
        <v>2350986.677999998</v>
      </c>
      <c r="D339" s="85">
        <f t="shared" si="11"/>
        <v>-82709.263999999996</v>
      </c>
    </row>
    <row r="340" spans="1:4" x14ac:dyDescent="0.25">
      <c r="A340" s="32" t="s">
        <v>313</v>
      </c>
      <c r="B340" s="85">
        <f>_xlfn.IFNA(VLOOKUP(A340,綜合_回測!$A$3:$G$1751,7,FALSE),0)</f>
        <v>48662.578000000001</v>
      </c>
      <c r="C340" s="85">
        <f t="shared" si="10"/>
        <v>2372581.4659999982</v>
      </c>
      <c r="D340" s="85">
        <f t="shared" si="11"/>
        <v>-12451.898000000001</v>
      </c>
    </row>
    <row r="341" spans="1:4" x14ac:dyDescent="0.25">
      <c r="A341" s="32" t="s">
        <v>314</v>
      </c>
      <c r="B341" s="85">
        <f>_xlfn.IFNA(VLOOKUP(A341,綜合_回測!$A$3:$G$1751,7,FALSE),0)</f>
        <v>-24248.322</v>
      </c>
      <c r="C341" s="85">
        <f t="shared" si="10"/>
        <v>2323918.8879999979</v>
      </c>
      <c r="D341" s="85">
        <f t="shared" si="11"/>
        <v>-85362.79800000001</v>
      </c>
    </row>
    <row r="342" spans="1:4" x14ac:dyDescent="0.25">
      <c r="A342" s="32" t="s">
        <v>315</v>
      </c>
      <c r="B342" s="85">
        <f>_xlfn.IFNA(VLOOKUP(A342,綜合_回測!$A$3:$G$1751,7,FALSE),0)</f>
        <v>13788.266</v>
      </c>
      <c r="C342" s="85">
        <f t="shared" si="10"/>
        <v>2348167.2099999981</v>
      </c>
      <c r="D342" s="85">
        <f t="shared" si="11"/>
        <v>-47326.210000000006</v>
      </c>
    </row>
    <row r="343" spans="1:4" x14ac:dyDescent="0.25">
      <c r="A343" s="32" t="s">
        <v>316</v>
      </c>
      <c r="B343" s="85">
        <f>_xlfn.IFNA(VLOOKUP(A343,綜合_回測!$A$3:$G$1751,7,FALSE),0)</f>
        <v>-3960.8300000000004</v>
      </c>
      <c r="C343" s="85">
        <f t="shared" si="10"/>
        <v>2334378.9439999983</v>
      </c>
      <c r="D343" s="85">
        <f t="shared" si="11"/>
        <v>-65075.306000000004</v>
      </c>
    </row>
    <row r="344" spans="1:4" x14ac:dyDescent="0.25">
      <c r="A344" s="32" t="s">
        <v>317</v>
      </c>
      <c r="B344" s="85">
        <f>_xlfn.IFNA(VLOOKUP(A344,綜合_回測!$A$3:$G$1751,7,FALSE),0)</f>
        <v>-17692.088</v>
      </c>
      <c r="C344" s="85">
        <f t="shared" si="10"/>
        <v>2338339.7739999983</v>
      </c>
      <c r="D344" s="85">
        <f t="shared" si="11"/>
        <v>-78806.563999999998</v>
      </c>
    </row>
    <row r="345" spans="1:4" x14ac:dyDescent="0.25">
      <c r="A345" s="32" t="s">
        <v>318</v>
      </c>
      <c r="B345" s="85">
        <f>_xlfn.IFNA(VLOOKUP(A345,綜合_回測!$A$3:$G$1751,7,FALSE),0)</f>
        <v>-14799.706000000002</v>
      </c>
      <c r="C345" s="85">
        <f t="shared" si="10"/>
        <v>2356031.8619999983</v>
      </c>
      <c r="D345" s="85">
        <f t="shared" si="11"/>
        <v>-75914.182000000001</v>
      </c>
    </row>
    <row r="346" spans="1:4" x14ac:dyDescent="0.25">
      <c r="A346" s="32" t="s">
        <v>319</v>
      </c>
      <c r="B346" s="85">
        <f>_xlfn.IFNA(VLOOKUP(A346,綜合_回測!$A$3:$G$1751,7,FALSE),0)</f>
        <v>-5989.0079999999998</v>
      </c>
      <c r="C346" s="85">
        <f t="shared" si="10"/>
        <v>2370831.5679999981</v>
      </c>
      <c r="D346" s="85">
        <f t="shared" si="11"/>
        <v>-154417.34400000001</v>
      </c>
    </row>
    <row r="347" spans="1:4" x14ac:dyDescent="0.25">
      <c r="A347" s="32" t="s">
        <v>320</v>
      </c>
      <c r="B347" s="85">
        <f>_xlfn.IFNA(VLOOKUP(A347,綜合_回測!$A$3:$G$1751,7,FALSE),0)</f>
        <v>19447.12</v>
      </c>
      <c r="C347" s="85">
        <f t="shared" si="10"/>
        <v>2376820.575999998</v>
      </c>
      <c r="D347" s="85">
        <f t="shared" si="11"/>
        <v>-128981.21600000001</v>
      </c>
    </row>
    <row r="348" spans="1:4" x14ac:dyDescent="0.25">
      <c r="A348" s="32" t="s">
        <v>321</v>
      </c>
      <c r="B348" s="85">
        <f>_xlfn.IFNA(VLOOKUP(A348,綜合_回測!$A$3:$G$1751,7,FALSE),0)</f>
        <v>2405.0299999999997</v>
      </c>
      <c r="C348" s="85">
        <f t="shared" si="10"/>
        <v>2357373.4559999979</v>
      </c>
      <c r="D348" s="85">
        <f t="shared" si="11"/>
        <v>-146023.30600000001</v>
      </c>
    </row>
    <row r="349" spans="1:4" x14ac:dyDescent="0.25">
      <c r="A349" s="32" t="s">
        <v>322</v>
      </c>
      <c r="B349" s="85">
        <f>_xlfn.IFNA(VLOOKUP(A349,綜合_回測!$A$3:$G$1751,7,FALSE),0)</f>
        <v>27757.971999999998</v>
      </c>
      <c r="C349" s="85">
        <f t="shared" si="10"/>
        <v>2354968.4259999981</v>
      </c>
      <c r="D349" s="85">
        <f t="shared" si="11"/>
        <v>-120670.36400000002</v>
      </c>
    </row>
    <row r="350" spans="1:4" x14ac:dyDescent="0.25">
      <c r="A350" s="32" t="s">
        <v>323</v>
      </c>
      <c r="B350" s="85">
        <f>_xlfn.IFNA(VLOOKUP(A350,綜合_回測!$A$3:$G$1751,7,FALSE),0)</f>
        <v>-5925.4380000000001</v>
      </c>
      <c r="C350" s="85">
        <f t="shared" si="10"/>
        <v>2327210.453999998</v>
      </c>
      <c r="D350" s="85">
        <f t="shared" si="11"/>
        <v>-154353.774</v>
      </c>
    </row>
    <row r="351" spans="1:4" x14ac:dyDescent="0.25">
      <c r="A351" s="32" t="s">
        <v>324</v>
      </c>
      <c r="B351" s="85">
        <f>_xlfn.IFNA(VLOOKUP(A351,綜合_回測!$A$3:$G$1751,7,FALSE),0)</f>
        <v>-20920.852000000003</v>
      </c>
      <c r="C351" s="85">
        <f t="shared" si="10"/>
        <v>2333135.8919999981</v>
      </c>
      <c r="D351" s="85">
        <f t="shared" si="11"/>
        <v>-169349.18800000002</v>
      </c>
    </row>
    <row r="352" spans="1:4" x14ac:dyDescent="0.25">
      <c r="A352" s="32" t="s">
        <v>325</v>
      </c>
      <c r="B352" s="85">
        <f>_xlfn.IFNA(VLOOKUP(A352,綜合_回測!$A$3:$G$1751,7,FALSE),0)</f>
        <v>-1961.556</v>
      </c>
      <c r="C352" s="85">
        <f t="shared" si="10"/>
        <v>2354056.7439999981</v>
      </c>
      <c r="D352" s="85">
        <f t="shared" si="11"/>
        <v>-150389.89200000002</v>
      </c>
    </row>
    <row r="353" spans="1:4" x14ac:dyDescent="0.25">
      <c r="A353" s="32" t="s">
        <v>326</v>
      </c>
      <c r="B353" s="85">
        <f>_xlfn.IFNA(VLOOKUP(A353,綜合_回測!$A$3:$G$1751,7,FALSE),0)</f>
        <v>-27030.761999999999</v>
      </c>
      <c r="C353" s="85">
        <f t="shared" si="10"/>
        <v>2356018.299999998</v>
      </c>
      <c r="D353" s="85">
        <f t="shared" si="11"/>
        <v>-175459.098</v>
      </c>
    </row>
    <row r="354" spans="1:4" x14ac:dyDescent="0.25">
      <c r="A354" s="32" t="s">
        <v>327</v>
      </c>
      <c r="B354" s="85">
        <f>_xlfn.IFNA(VLOOKUP(A354,綜合_回測!$A$3:$G$1751,7,FALSE),0)</f>
        <v>-11170.797999999999</v>
      </c>
      <c r="C354" s="85">
        <f t="shared" si="10"/>
        <v>2383049.0619999981</v>
      </c>
      <c r="D354" s="85">
        <f t="shared" si="11"/>
        <v>-159599.13400000002</v>
      </c>
    </row>
    <row r="355" spans="1:4" x14ac:dyDescent="0.25">
      <c r="A355" s="32" t="s">
        <v>328</v>
      </c>
      <c r="B355" s="85">
        <f>_xlfn.IFNA(VLOOKUP(A355,綜合_回測!$A$3:$G$1751,7,FALSE),0)</f>
        <v>-25915.846000000001</v>
      </c>
      <c r="C355" s="85">
        <f t="shared" si="10"/>
        <v>2394219.859999998</v>
      </c>
      <c r="D355" s="85">
        <f t="shared" si="11"/>
        <v>-174344.182</v>
      </c>
    </row>
    <row r="356" spans="1:4" x14ac:dyDescent="0.25">
      <c r="A356" s="32" t="s">
        <v>329</v>
      </c>
      <c r="B356" s="85">
        <f>_xlfn.IFNA(VLOOKUP(A356,綜合_回測!$A$3:$G$1751,7,FALSE),0)</f>
        <v>-8432.3760000000002</v>
      </c>
      <c r="C356" s="85">
        <f t="shared" si="10"/>
        <v>2420135.7059999979</v>
      </c>
      <c r="D356" s="85">
        <f t="shared" si="11"/>
        <v>-156860.712</v>
      </c>
    </row>
    <row r="357" spans="1:4" x14ac:dyDescent="0.25">
      <c r="A357" s="32" t="s">
        <v>330</v>
      </c>
      <c r="B357" s="85">
        <f>_xlfn.IFNA(VLOOKUP(A357,綜合_回測!$A$3:$G$1751,7,FALSE),0)</f>
        <v>-12413.922</v>
      </c>
      <c r="C357" s="85">
        <f t="shared" si="10"/>
        <v>2428568.0819999981</v>
      </c>
      <c r="D357" s="85">
        <f t="shared" si="11"/>
        <v>-160842.258</v>
      </c>
    </row>
    <row r="358" spans="1:4" x14ac:dyDescent="0.25">
      <c r="A358" s="32" t="s">
        <v>331</v>
      </c>
      <c r="B358" s="85">
        <f>_xlfn.IFNA(VLOOKUP(A358,綜合_回測!$A$3:$G$1751,7,FALSE),0)</f>
        <v>44424.832000000002</v>
      </c>
      <c r="C358" s="85">
        <f t="shared" si="10"/>
        <v>2440982.0039999979</v>
      </c>
      <c r="D358" s="85">
        <f t="shared" si="11"/>
        <v>-104003.50400000002</v>
      </c>
    </row>
    <row r="359" spans="1:4" x14ac:dyDescent="0.25">
      <c r="A359" s="32" t="s">
        <v>332</v>
      </c>
      <c r="B359" s="85">
        <f>_xlfn.IFNA(VLOOKUP(A359,綜合_回測!$A$3:$G$1751,7,FALSE),0)</f>
        <v>-14825.13</v>
      </c>
      <c r="C359" s="85">
        <f t="shared" si="10"/>
        <v>2396557.1719999979</v>
      </c>
      <c r="D359" s="85">
        <f t="shared" si="11"/>
        <v>-163253.46600000001</v>
      </c>
    </row>
    <row r="360" spans="1:4" x14ac:dyDescent="0.25">
      <c r="A360" s="32" t="s">
        <v>333</v>
      </c>
      <c r="B360" s="85">
        <f>_xlfn.IFNA(VLOOKUP(A360,綜合_回測!$A$3:$G$1751,7,FALSE),0)</f>
        <v>12326.005999999999</v>
      </c>
      <c r="C360" s="85">
        <f t="shared" si="10"/>
        <v>2411382.3019999978</v>
      </c>
      <c r="D360" s="85">
        <f t="shared" si="11"/>
        <v>-136102.33000000002</v>
      </c>
    </row>
    <row r="361" spans="1:4" x14ac:dyDescent="0.25">
      <c r="A361" s="32" t="s">
        <v>334</v>
      </c>
      <c r="B361" s="85">
        <f>_xlfn.IFNA(VLOOKUP(A361,綜合_回測!$A$3:$G$1751,7,FALSE),0)</f>
        <v>-5827.6539999999995</v>
      </c>
      <c r="C361" s="85">
        <f t="shared" si="10"/>
        <v>2399056.2959999978</v>
      </c>
      <c r="D361" s="85">
        <f t="shared" si="11"/>
        <v>-154255.99000000002</v>
      </c>
    </row>
    <row r="362" spans="1:4" x14ac:dyDescent="0.25">
      <c r="A362" s="32" t="s">
        <v>335</v>
      </c>
      <c r="B362" s="85">
        <f>_xlfn.IFNA(VLOOKUP(A362,綜合_回測!$A$3:$G$1751,7,FALSE),0)</f>
        <v>19868.157999999999</v>
      </c>
      <c r="C362" s="85">
        <f t="shared" si="10"/>
        <v>2404883.9499999979</v>
      </c>
      <c r="D362" s="85">
        <f t="shared" si="11"/>
        <v>-128560.17800000001</v>
      </c>
    </row>
    <row r="363" spans="1:4" x14ac:dyDescent="0.25">
      <c r="A363" s="32" t="s">
        <v>336</v>
      </c>
      <c r="B363" s="85">
        <f>_xlfn.IFNA(VLOOKUP(A363,綜合_回測!$A$3:$G$1751,7,FALSE),0)</f>
        <v>-5624.9939999999997</v>
      </c>
      <c r="C363" s="85">
        <f t="shared" si="10"/>
        <v>2385015.791999998</v>
      </c>
      <c r="D363" s="85">
        <f t="shared" si="11"/>
        <v>-154053.33000000002</v>
      </c>
    </row>
    <row r="364" spans="1:4" x14ac:dyDescent="0.25">
      <c r="A364" s="32" t="s">
        <v>337</v>
      </c>
      <c r="B364" s="85">
        <f>_xlfn.IFNA(VLOOKUP(A364,綜合_回測!$A$3:$G$1751,7,FALSE),0)</f>
        <v>20983.614000000001</v>
      </c>
      <c r="C364" s="85">
        <f t="shared" si="10"/>
        <v>2390640.785999998</v>
      </c>
      <c r="D364" s="85">
        <f t="shared" si="11"/>
        <v>-127444.72200000001</v>
      </c>
    </row>
    <row r="365" spans="1:4" x14ac:dyDescent="0.25">
      <c r="A365" s="32" t="s">
        <v>338</v>
      </c>
      <c r="B365" s="85">
        <f>_xlfn.IFNA(VLOOKUP(A365,綜合_回測!$A$3:$G$1751,7,FALSE),0)</f>
        <v>8886.8219999999983</v>
      </c>
      <c r="C365" s="85">
        <f t="shared" si="10"/>
        <v>2369657.1719999979</v>
      </c>
      <c r="D365" s="85">
        <f t="shared" si="11"/>
        <v>-139541.51400000002</v>
      </c>
    </row>
    <row r="366" spans="1:4" x14ac:dyDescent="0.25">
      <c r="A366" s="32" t="s">
        <v>339</v>
      </c>
      <c r="B366" s="85">
        <f>_xlfn.IFNA(VLOOKUP(A366,綜合_回測!$A$3:$G$1751,7,FALSE),0)</f>
        <v>-2024.39</v>
      </c>
      <c r="C366" s="85">
        <f t="shared" si="10"/>
        <v>2360770.3499999978</v>
      </c>
      <c r="D366" s="85">
        <f t="shared" si="11"/>
        <v>-150452.72600000002</v>
      </c>
    </row>
    <row r="367" spans="1:4" x14ac:dyDescent="0.25">
      <c r="A367" s="32" t="s">
        <v>340</v>
      </c>
      <c r="B367" s="85">
        <f>_xlfn.IFNA(VLOOKUP(A367,綜合_回測!$A$3:$G$1751,7,FALSE),0)</f>
        <v>0</v>
      </c>
      <c r="C367" s="85">
        <f t="shared" si="10"/>
        <v>2362794.7399999979</v>
      </c>
      <c r="D367" s="85">
        <f t="shared" si="11"/>
        <v>-148428.33600000001</v>
      </c>
    </row>
    <row r="368" spans="1:4" x14ac:dyDescent="0.25">
      <c r="A368" s="32" t="s">
        <v>341</v>
      </c>
      <c r="B368" s="85">
        <f>_xlfn.IFNA(VLOOKUP(A368,綜合_回測!$A$3:$G$1751,7,FALSE),0)</f>
        <v>-17395.133999999998</v>
      </c>
      <c r="C368" s="85">
        <f t="shared" si="10"/>
        <v>2362794.7399999979</v>
      </c>
      <c r="D368" s="85">
        <f t="shared" si="11"/>
        <v>-165823.47</v>
      </c>
    </row>
    <row r="369" spans="1:4" x14ac:dyDescent="0.25">
      <c r="A369" s="32" t="s">
        <v>342</v>
      </c>
      <c r="B369" s="85">
        <f>_xlfn.IFNA(VLOOKUP(A369,綜合_回測!$A$3:$G$1751,7,FALSE),0)</f>
        <v>20333.050000000003</v>
      </c>
      <c r="C369" s="85">
        <f t="shared" si="10"/>
        <v>2380189.873999998</v>
      </c>
      <c r="D369" s="85">
        <f t="shared" si="11"/>
        <v>-128095.28600000001</v>
      </c>
    </row>
    <row r="370" spans="1:4" x14ac:dyDescent="0.25">
      <c r="A370" s="32" t="s">
        <v>343</v>
      </c>
      <c r="B370" s="85">
        <f>_xlfn.IFNA(VLOOKUP(A370,綜合_回測!$A$3:$G$1751,7,FALSE),0)</f>
        <v>-3007.6080000000002</v>
      </c>
      <c r="C370" s="85">
        <f t="shared" si="10"/>
        <v>2359856.8239999982</v>
      </c>
      <c r="D370" s="85">
        <f t="shared" si="11"/>
        <v>-151435.94400000002</v>
      </c>
    </row>
    <row r="371" spans="1:4" x14ac:dyDescent="0.25">
      <c r="A371" s="32" t="s">
        <v>344</v>
      </c>
      <c r="B371" s="85">
        <f>_xlfn.IFNA(VLOOKUP(A371,綜合_回測!$A$3:$G$1751,7,FALSE),0)</f>
        <v>25761.212</v>
      </c>
      <c r="C371" s="85">
        <f t="shared" si="10"/>
        <v>2362864.4319999982</v>
      </c>
      <c r="D371" s="85">
        <f t="shared" si="11"/>
        <v>-122667.12400000001</v>
      </c>
    </row>
    <row r="372" spans="1:4" x14ac:dyDescent="0.25">
      <c r="A372" s="32" t="s">
        <v>345</v>
      </c>
      <c r="B372" s="85">
        <f>_xlfn.IFNA(VLOOKUP(A372,綜合_回測!$A$3:$G$1751,7,FALSE),0)</f>
        <v>8766.1080000000002</v>
      </c>
      <c r="C372" s="85">
        <f t="shared" si="10"/>
        <v>2337103.2199999983</v>
      </c>
      <c r="D372" s="85">
        <f t="shared" si="11"/>
        <v>-139662.228</v>
      </c>
    </row>
    <row r="373" spans="1:4" x14ac:dyDescent="0.25">
      <c r="A373" s="32" t="s">
        <v>346</v>
      </c>
      <c r="B373" s="85">
        <f>_xlfn.IFNA(VLOOKUP(A373,綜合_回測!$A$3:$G$1751,7,FALSE),0)</f>
        <v>1731.2180000000021</v>
      </c>
      <c r="C373" s="85">
        <f t="shared" si="10"/>
        <v>2328337.1119999983</v>
      </c>
      <c r="D373" s="85">
        <f t="shared" si="11"/>
        <v>-146697.11800000002</v>
      </c>
    </row>
    <row r="374" spans="1:4" x14ac:dyDescent="0.25">
      <c r="A374" s="32" t="s">
        <v>347</v>
      </c>
      <c r="B374" s="85">
        <f>_xlfn.IFNA(VLOOKUP(A374,綜合_回測!$A$3:$G$1751,7,FALSE),0)</f>
        <v>37563.69</v>
      </c>
      <c r="C374" s="85">
        <f t="shared" si="10"/>
        <v>2326605.8939999985</v>
      </c>
      <c r="D374" s="85">
        <f t="shared" si="11"/>
        <v>-110864.64600000001</v>
      </c>
    </row>
    <row r="375" spans="1:4" x14ac:dyDescent="0.25">
      <c r="A375" s="32" t="s">
        <v>348</v>
      </c>
      <c r="B375" s="85">
        <f>_xlfn.IFNA(VLOOKUP(A375,綜合_回測!$A$3:$G$1751,7,FALSE),0)</f>
        <v>-22430.935999999998</v>
      </c>
      <c r="C375" s="85">
        <f t="shared" si="10"/>
        <v>2289042.2039999985</v>
      </c>
      <c r="D375" s="85">
        <f t="shared" si="11"/>
        <v>-170859.272</v>
      </c>
    </row>
    <row r="376" spans="1:4" x14ac:dyDescent="0.25">
      <c r="A376" s="32" t="s">
        <v>349</v>
      </c>
      <c r="B376" s="85">
        <f>_xlfn.IFNA(VLOOKUP(A376,綜合_回測!$A$3:$G$1751,7,FALSE),0)</f>
        <v>26914.536</v>
      </c>
      <c r="C376" s="85">
        <f t="shared" si="10"/>
        <v>2311473.1399999987</v>
      </c>
      <c r="D376" s="85">
        <f t="shared" si="11"/>
        <v>-121513.80000000002</v>
      </c>
    </row>
    <row r="377" spans="1:4" x14ac:dyDescent="0.25">
      <c r="A377" s="32" t="s">
        <v>350</v>
      </c>
      <c r="B377" s="85">
        <f>_xlfn.IFNA(VLOOKUP(A377,綜合_回測!$A$3:$G$1751,7,FALSE),0)</f>
        <v>2023.7380000000005</v>
      </c>
      <c r="C377" s="85">
        <f t="shared" si="10"/>
        <v>2284558.6039999989</v>
      </c>
      <c r="D377" s="85">
        <f t="shared" si="11"/>
        <v>-146404.598</v>
      </c>
    </row>
    <row r="378" spans="1:4" x14ac:dyDescent="0.25">
      <c r="A378" s="32" t="s">
        <v>351</v>
      </c>
      <c r="B378" s="85">
        <f>_xlfn.IFNA(VLOOKUP(A378,綜合_回測!$A$3:$G$1751,7,FALSE),0)</f>
        <v>4635.304000000001</v>
      </c>
      <c r="C378" s="85">
        <f t="shared" si="10"/>
        <v>2282534.865999999</v>
      </c>
      <c r="D378" s="85">
        <f t="shared" si="11"/>
        <v>-143793.03200000001</v>
      </c>
    </row>
    <row r="379" spans="1:4" x14ac:dyDescent="0.25">
      <c r="A379" s="32" t="s">
        <v>352</v>
      </c>
      <c r="B379" s="85">
        <f>_xlfn.IFNA(VLOOKUP(A379,綜合_回測!$A$3:$G$1751,7,FALSE),0)</f>
        <v>-2140.9380000000006</v>
      </c>
      <c r="C379" s="85">
        <f t="shared" si="10"/>
        <v>2277899.561999999</v>
      </c>
      <c r="D379" s="85">
        <f t="shared" si="11"/>
        <v>-150569.274</v>
      </c>
    </row>
    <row r="380" spans="1:4" x14ac:dyDescent="0.25">
      <c r="A380" s="32" t="s">
        <v>353</v>
      </c>
      <c r="B380" s="85">
        <f>_xlfn.IFNA(VLOOKUP(A380,綜合_回測!$A$3:$G$1751,7,FALSE),0)</f>
        <v>-34294.28</v>
      </c>
      <c r="C380" s="85">
        <f t="shared" si="10"/>
        <v>2280040.4999999991</v>
      </c>
      <c r="D380" s="85">
        <f t="shared" si="11"/>
        <v>-182722.61600000001</v>
      </c>
    </row>
    <row r="381" spans="1:4" x14ac:dyDescent="0.25">
      <c r="A381" s="32" t="s">
        <v>354</v>
      </c>
      <c r="B381" s="85">
        <f>_xlfn.IFNA(VLOOKUP(A381,綜合_回測!$A$3:$G$1751,7,FALSE),0)</f>
        <v>-4529.0460000000003</v>
      </c>
      <c r="C381" s="85">
        <f t="shared" si="10"/>
        <v>2314334.7799999989</v>
      </c>
      <c r="D381" s="85">
        <f t="shared" si="11"/>
        <v>-152957.38200000001</v>
      </c>
    </row>
    <row r="382" spans="1:4" x14ac:dyDescent="0.25">
      <c r="A382" s="32" t="s">
        <v>355</v>
      </c>
      <c r="B382" s="85">
        <f>_xlfn.IFNA(VLOOKUP(A382,綜合_回測!$A$3:$G$1751,7,FALSE),0)</f>
        <v>61114.476000000002</v>
      </c>
      <c r="C382" s="85">
        <f t="shared" si="10"/>
        <v>2318863.825999999</v>
      </c>
      <c r="D382" s="85">
        <f t="shared" si="11"/>
        <v>-87313.860000000015</v>
      </c>
    </row>
    <row r="383" spans="1:4" x14ac:dyDescent="0.25">
      <c r="A383" s="32" t="s">
        <v>356</v>
      </c>
      <c r="B383" s="85">
        <f>_xlfn.IFNA(VLOOKUP(A383,綜合_回測!$A$3:$G$1751,7,FALSE),0)</f>
        <v>-8873.7720000000008</v>
      </c>
      <c r="C383" s="85">
        <f t="shared" si="10"/>
        <v>2257749.3499999992</v>
      </c>
      <c r="D383" s="85">
        <f t="shared" si="11"/>
        <v>-157302.10800000001</v>
      </c>
    </row>
    <row r="384" spans="1:4" x14ac:dyDescent="0.25">
      <c r="A384" s="32" t="s">
        <v>357</v>
      </c>
      <c r="B384" s="85">
        <f>_xlfn.IFNA(VLOOKUP(A384,綜合_回測!$A$3:$G$1751,7,FALSE),0)</f>
        <v>-44525.759999999995</v>
      </c>
      <c r="C384" s="85">
        <f t="shared" si="10"/>
        <v>2266623.121999999</v>
      </c>
      <c r="D384" s="85">
        <f t="shared" si="11"/>
        <v>-192954.09600000002</v>
      </c>
    </row>
    <row r="385" spans="1:4" x14ac:dyDescent="0.25">
      <c r="A385" s="32" t="s">
        <v>358</v>
      </c>
      <c r="B385" s="85">
        <f>_xlfn.IFNA(VLOOKUP(A385,綜合_回測!$A$3:$G$1751,7,FALSE),0)</f>
        <v>49041.906000000003</v>
      </c>
      <c r="C385" s="85">
        <f t="shared" si="10"/>
        <v>2311148.8819999988</v>
      </c>
      <c r="D385" s="85">
        <f t="shared" si="11"/>
        <v>-99386.430000000008</v>
      </c>
    </row>
    <row r="386" spans="1:4" x14ac:dyDescent="0.25">
      <c r="A386" s="32" t="s">
        <v>359</v>
      </c>
      <c r="B386" s="85">
        <f>_xlfn.IFNA(VLOOKUP(A386,綜合_回測!$A$3:$G$1751,7,FALSE),0)</f>
        <v>7988.4040000000005</v>
      </c>
      <c r="C386" s="85">
        <f t="shared" ref="C386:C449" si="12">C387+B386</f>
        <v>2262106.9759999989</v>
      </c>
      <c r="D386" s="85">
        <f t="shared" si="11"/>
        <v>-140439.932</v>
      </c>
    </row>
    <row r="387" spans="1:4" x14ac:dyDescent="0.25">
      <c r="A387" s="32" t="s">
        <v>360</v>
      </c>
      <c r="B387" s="85">
        <f>_xlfn.IFNA(VLOOKUP(A387,綜合_回測!$A$3:$G$1751,7,FALSE),0)</f>
        <v>-14884.727999999999</v>
      </c>
      <c r="C387" s="85">
        <f t="shared" si="12"/>
        <v>2254118.5719999988</v>
      </c>
      <c r="D387" s="85">
        <f t="shared" ref="D387:D450" si="13">MIN((B387-MAX(B387:B445)),0)</f>
        <v>-163313.06400000001</v>
      </c>
    </row>
    <row r="388" spans="1:4" x14ac:dyDescent="0.25">
      <c r="A388" s="32" t="s">
        <v>361</v>
      </c>
      <c r="B388" s="85">
        <f>_xlfn.IFNA(VLOOKUP(A388,綜合_回測!$A$3:$G$1751,7,FALSE),0)</f>
        <v>-488.75</v>
      </c>
      <c r="C388" s="85">
        <f t="shared" si="12"/>
        <v>2269003.2999999989</v>
      </c>
      <c r="D388" s="85">
        <f t="shared" si="13"/>
        <v>-148917.08600000001</v>
      </c>
    </row>
    <row r="389" spans="1:4" x14ac:dyDescent="0.25">
      <c r="A389" s="32" t="s">
        <v>362</v>
      </c>
      <c r="B389" s="85">
        <f>_xlfn.IFNA(VLOOKUP(A389,綜合_回測!$A$3:$G$1751,7,FALSE),0)</f>
        <v>3474.136</v>
      </c>
      <c r="C389" s="85">
        <f t="shared" si="12"/>
        <v>2269492.0499999989</v>
      </c>
      <c r="D389" s="85">
        <f t="shared" si="13"/>
        <v>-144954.20000000001</v>
      </c>
    </row>
    <row r="390" spans="1:4" x14ac:dyDescent="0.25">
      <c r="A390" s="32" t="s">
        <v>363</v>
      </c>
      <c r="B390" s="85">
        <f>_xlfn.IFNA(VLOOKUP(A390,綜合_回測!$A$3:$G$1751,7,FALSE),0)</f>
        <v>-5031.18</v>
      </c>
      <c r="C390" s="85">
        <f t="shared" si="12"/>
        <v>2266017.9139999989</v>
      </c>
      <c r="D390" s="85">
        <f t="shared" si="13"/>
        <v>-153459.516</v>
      </c>
    </row>
    <row r="391" spans="1:4" x14ac:dyDescent="0.25">
      <c r="A391" s="32" t="s">
        <v>364</v>
      </c>
      <c r="B391" s="85">
        <f>_xlfn.IFNA(VLOOKUP(A391,綜合_回測!$A$3:$G$1751,7,FALSE),0)</f>
        <v>-8350.3100000000013</v>
      </c>
      <c r="C391" s="85">
        <f t="shared" si="12"/>
        <v>2271049.0939999991</v>
      </c>
      <c r="D391" s="85">
        <f t="shared" si="13"/>
        <v>-156778.64600000001</v>
      </c>
    </row>
    <row r="392" spans="1:4" x14ac:dyDescent="0.25">
      <c r="A392" s="32" t="s">
        <v>365</v>
      </c>
      <c r="B392" s="85">
        <f>_xlfn.IFNA(VLOOKUP(A392,綜合_回測!$A$3:$G$1751,7,FALSE),0)</f>
        <v>4302.8960000000006</v>
      </c>
      <c r="C392" s="85">
        <f t="shared" si="12"/>
        <v>2279399.4039999992</v>
      </c>
      <c r="D392" s="85">
        <f t="shared" si="13"/>
        <v>-144125.44</v>
      </c>
    </row>
    <row r="393" spans="1:4" x14ac:dyDescent="0.25">
      <c r="A393" s="32" t="s">
        <v>366</v>
      </c>
      <c r="B393" s="85">
        <f>_xlfn.IFNA(VLOOKUP(A393,綜合_回測!$A$3:$G$1751,7,FALSE),0)</f>
        <v>4896.1380000000017</v>
      </c>
      <c r="C393" s="85">
        <f t="shared" si="12"/>
        <v>2275096.507999999</v>
      </c>
      <c r="D393" s="85">
        <f t="shared" si="13"/>
        <v>-143532.198</v>
      </c>
    </row>
    <row r="394" spans="1:4" x14ac:dyDescent="0.25">
      <c r="A394" s="32" t="s">
        <v>367</v>
      </c>
      <c r="B394" s="85">
        <f>_xlfn.IFNA(VLOOKUP(A394,綜合_回測!$A$3:$G$1751,7,FALSE),0)</f>
        <v>-6359.2900000000009</v>
      </c>
      <c r="C394" s="85">
        <f t="shared" si="12"/>
        <v>2270200.3699999992</v>
      </c>
      <c r="D394" s="85">
        <f t="shared" si="13"/>
        <v>-154787.62600000002</v>
      </c>
    </row>
    <row r="395" spans="1:4" x14ac:dyDescent="0.25">
      <c r="A395" s="32" t="s">
        <v>368</v>
      </c>
      <c r="B395" s="85">
        <f>_xlfn.IFNA(VLOOKUP(A395,綜合_回測!$A$3:$G$1751,7,FALSE),0)</f>
        <v>206.86000000000004</v>
      </c>
      <c r="C395" s="85">
        <f t="shared" si="12"/>
        <v>2276559.6599999992</v>
      </c>
      <c r="D395" s="85">
        <f t="shared" si="13"/>
        <v>-148221.47600000002</v>
      </c>
    </row>
    <row r="396" spans="1:4" x14ac:dyDescent="0.25">
      <c r="A396" s="32" t="s">
        <v>369</v>
      </c>
      <c r="B396" s="85">
        <f>_xlfn.IFNA(VLOOKUP(A396,綜合_回測!$A$3:$G$1751,7,FALSE),0)</f>
        <v>14455.528</v>
      </c>
      <c r="C396" s="85">
        <f t="shared" si="12"/>
        <v>2276352.7999999993</v>
      </c>
      <c r="D396" s="85">
        <f t="shared" si="13"/>
        <v>-133972.80800000002</v>
      </c>
    </row>
    <row r="397" spans="1:4" x14ac:dyDescent="0.25">
      <c r="A397" s="32" t="s">
        <v>370</v>
      </c>
      <c r="B397" s="85">
        <f>_xlfn.IFNA(VLOOKUP(A397,綜合_回測!$A$3:$G$1751,7,FALSE),0)</f>
        <v>-14220.291999999998</v>
      </c>
      <c r="C397" s="85">
        <f t="shared" si="12"/>
        <v>2261897.2719999994</v>
      </c>
      <c r="D397" s="85">
        <f t="shared" si="13"/>
        <v>-162648.628</v>
      </c>
    </row>
    <row r="398" spans="1:4" x14ac:dyDescent="0.25">
      <c r="A398" s="32" t="s">
        <v>371</v>
      </c>
      <c r="B398" s="85">
        <f>_xlfn.IFNA(VLOOKUP(A398,綜合_回測!$A$3:$G$1751,7,FALSE),0)</f>
        <v>2239.6319999999992</v>
      </c>
      <c r="C398" s="85">
        <f t="shared" si="12"/>
        <v>2276117.5639999993</v>
      </c>
      <c r="D398" s="85">
        <f t="shared" si="13"/>
        <v>-146188.704</v>
      </c>
    </row>
    <row r="399" spans="1:4" x14ac:dyDescent="0.25">
      <c r="A399" s="32" t="s">
        <v>372</v>
      </c>
      <c r="B399" s="85">
        <f>_xlfn.IFNA(VLOOKUP(A399,綜合_回測!$A$3:$G$1751,7,FALSE),0)</f>
        <v>-18125.907999999999</v>
      </c>
      <c r="C399" s="85">
        <f t="shared" si="12"/>
        <v>2273877.9319999991</v>
      </c>
      <c r="D399" s="85">
        <f t="shared" si="13"/>
        <v>-166554.24400000001</v>
      </c>
    </row>
    <row r="400" spans="1:4" x14ac:dyDescent="0.25">
      <c r="A400" s="32" t="s">
        <v>373</v>
      </c>
      <c r="B400" s="85">
        <f>_xlfn.IFNA(VLOOKUP(A400,綜合_回測!$A$3:$G$1751,7,FALSE),0)</f>
        <v>14027.466</v>
      </c>
      <c r="C400" s="85">
        <f t="shared" si="12"/>
        <v>2292003.8399999989</v>
      </c>
      <c r="D400" s="85">
        <f t="shared" si="13"/>
        <v>-134400.87</v>
      </c>
    </row>
    <row r="401" spans="1:4" x14ac:dyDescent="0.25">
      <c r="A401" s="32" t="s">
        <v>374</v>
      </c>
      <c r="B401" s="85">
        <f>_xlfn.IFNA(VLOOKUP(A401,綜合_回測!$A$3:$G$1751,7,FALSE),0)</f>
        <v>-3857.2599999999998</v>
      </c>
      <c r="C401" s="85">
        <f t="shared" si="12"/>
        <v>2277976.3739999989</v>
      </c>
      <c r="D401" s="85">
        <f t="shared" si="13"/>
        <v>-152285.59600000002</v>
      </c>
    </row>
    <row r="402" spans="1:4" x14ac:dyDescent="0.25">
      <c r="A402" s="32" t="s">
        <v>375</v>
      </c>
      <c r="B402" s="85">
        <f>_xlfn.IFNA(VLOOKUP(A402,綜合_回測!$A$3:$G$1751,7,FALSE),0)</f>
        <v>9565.7080000000005</v>
      </c>
      <c r="C402" s="85">
        <f t="shared" si="12"/>
        <v>2281833.6339999987</v>
      </c>
      <c r="D402" s="85">
        <f t="shared" si="13"/>
        <v>-138862.628</v>
      </c>
    </row>
    <row r="403" spans="1:4" x14ac:dyDescent="0.25">
      <c r="A403" s="32" t="s">
        <v>376</v>
      </c>
      <c r="B403" s="85">
        <f>_xlfn.IFNA(VLOOKUP(A403,綜合_回測!$A$3:$G$1751,7,FALSE),0)</f>
        <v>33458.021999999997</v>
      </c>
      <c r="C403" s="85">
        <f t="shared" si="12"/>
        <v>2272267.9259999986</v>
      </c>
      <c r="D403" s="85">
        <f t="shared" si="13"/>
        <v>-114970.31400000001</v>
      </c>
    </row>
    <row r="404" spans="1:4" x14ac:dyDescent="0.25">
      <c r="A404" s="32" t="s">
        <v>377</v>
      </c>
      <c r="B404" s="85">
        <f>_xlfn.IFNA(VLOOKUP(A404,綜合_回測!$A$3:$G$1751,7,FALSE),0)</f>
        <v>148428.33600000001</v>
      </c>
      <c r="C404" s="85">
        <f t="shared" si="12"/>
        <v>2238809.9039999987</v>
      </c>
      <c r="D404" s="85">
        <f t="shared" si="13"/>
        <v>0</v>
      </c>
    </row>
    <row r="405" spans="1:4" x14ac:dyDescent="0.25">
      <c r="A405" s="32" t="s">
        <v>378</v>
      </c>
      <c r="B405" s="85">
        <f>_xlfn.IFNA(VLOOKUP(A405,綜合_回測!$A$3:$G$1751,7,FALSE),0)</f>
        <v>-6917.598</v>
      </c>
      <c r="C405" s="85">
        <f t="shared" si="12"/>
        <v>2090381.5679999988</v>
      </c>
      <c r="D405" s="85">
        <f t="shared" si="13"/>
        <v>-65880.884000000005</v>
      </c>
    </row>
    <row r="406" spans="1:4" x14ac:dyDescent="0.25">
      <c r="A406" s="32" t="s">
        <v>379</v>
      </c>
      <c r="B406" s="85">
        <f>_xlfn.IFNA(VLOOKUP(A406,綜合_回測!$A$3:$G$1751,7,FALSE),0)</f>
        <v>21399.392</v>
      </c>
      <c r="C406" s="85">
        <f t="shared" si="12"/>
        <v>2097299.1659999988</v>
      </c>
      <c r="D406" s="85">
        <f t="shared" si="13"/>
        <v>-37563.894</v>
      </c>
    </row>
    <row r="407" spans="1:4" x14ac:dyDescent="0.25">
      <c r="A407" s="32" t="s">
        <v>380</v>
      </c>
      <c r="B407" s="85">
        <f>_xlfn.IFNA(VLOOKUP(A407,綜合_回測!$A$3:$G$1751,7,FALSE),0)</f>
        <v>21196.595999999998</v>
      </c>
      <c r="C407" s="85">
        <f t="shared" si="12"/>
        <v>2075899.7739999988</v>
      </c>
      <c r="D407" s="85">
        <f t="shared" si="13"/>
        <v>-37766.69</v>
      </c>
    </row>
    <row r="408" spans="1:4" x14ac:dyDescent="0.25">
      <c r="A408" s="32" t="s">
        <v>381</v>
      </c>
      <c r="B408" s="85">
        <f>_xlfn.IFNA(VLOOKUP(A408,綜合_回測!$A$3:$G$1751,7,FALSE),0)</f>
        <v>31334.152000000002</v>
      </c>
      <c r="C408" s="85">
        <f t="shared" si="12"/>
        <v>2054703.1779999989</v>
      </c>
      <c r="D408" s="85">
        <f t="shared" si="13"/>
        <v>-27629.133999999998</v>
      </c>
    </row>
    <row r="409" spans="1:4" x14ac:dyDescent="0.25">
      <c r="A409" s="32" t="s">
        <v>382</v>
      </c>
      <c r="B409" s="85">
        <f>_xlfn.IFNA(VLOOKUP(A409,綜合_回測!$A$3:$G$1751,7,FALSE),0)</f>
        <v>-2463.904</v>
      </c>
      <c r="C409" s="85">
        <f t="shared" si="12"/>
        <v>2023369.0259999989</v>
      </c>
      <c r="D409" s="85">
        <f t="shared" si="13"/>
        <v>-61427.19</v>
      </c>
    </row>
    <row r="410" spans="1:4" x14ac:dyDescent="0.25">
      <c r="A410" s="32" t="s">
        <v>383</v>
      </c>
      <c r="B410" s="85">
        <f>_xlfn.IFNA(VLOOKUP(A410,綜合_回測!$A$3:$G$1751,7,FALSE),0)</f>
        <v>-7808.9139999999998</v>
      </c>
      <c r="C410" s="85">
        <f t="shared" si="12"/>
        <v>2025832.929999999</v>
      </c>
      <c r="D410" s="85">
        <f t="shared" si="13"/>
        <v>-66772.2</v>
      </c>
    </row>
    <row r="411" spans="1:4" x14ac:dyDescent="0.25">
      <c r="A411" s="32" t="s">
        <v>384</v>
      </c>
      <c r="B411" s="85">
        <f>_xlfn.IFNA(VLOOKUP(A411,綜合_回測!$A$3:$G$1751,7,FALSE),0)</f>
        <v>-34020.966</v>
      </c>
      <c r="C411" s="85">
        <f t="shared" si="12"/>
        <v>2033641.8439999991</v>
      </c>
      <c r="D411" s="85">
        <f t="shared" si="13"/>
        <v>-92984.252000000008</v>
      </c>
    </row>
    <row r="412" spans="1:4" x14ac:dyDescent="0.25">
      <c r="A412" s="32" t="s">
        <v>385</v>
      </c>
      <c r="B412" s="85">
        <f>_xlfn.IFNA(VLOOKUP(A412,綜合_回測!$A$3:$G$1751,7,FALSE),0)</f>
        <v>1365.5040000000008</v>
      </c>
      <c r="C412" s="85">
        <f t="shared" si="12"/>
        <v>2067662.8099999991</v>
      </c>
      <c r="D412" s="85">
        <f t="shared" si="13"/>
        <v>-57597.781999999999</v>
      </c>
    </row>
    <row r="413" spans="1:4" x14ac:dyDescent="0.25">
      <c r="A413" s="32" t="s">
        <v>386</v>
      </c>
      <c r="B413" s="85">
        <f>_xlfn.IFNA(VLOOKUP(A413,綜合_回測!$A$3:$G$1751,7,FALSE),0)</f>
        <v>-4808.6639999999998</v>
      </c>
      <c r="C413" s="85">
        <f t="shared" si="12"/>
        <v>2066297.3059999992</v>
      </c>
      <c r="D413" s="85">
        <f t="shared" si="13"/>
        <v>-63771.95</v>
      </c>
    </row>
    <row r="414" spans="1:4" x14ac:dyDescent="0.25">
      <c r="A414" s="32" t="s">
        <v>387</v>
      </c>
      <c r="B414" s="85">
        <f>_xlfn.IFNA(VLOOKUP(A414,綜合_回測!$A$3:$G$1751,7,FALSE),0)</f>
        <v>-971.46800000000007</v>
      </c>
      <c r="C414" s="85">
        <f t="shared" si="12"/>
        <v>2071105.9699999993</v>
      </c>
      <c r="D414" s="85">
        <f t="shared" si="13"/>
        <v>-59934.754000000001</v>
      </c>
    </row>
    <row r="415" spans="1:4" x14ac:dyDescent="0.25">
      <c r="A415" s="32" t="s">
        <v>388</v>
      </c>
      <c r="B415" s="85">
        <f>_xlfn.IFNA(VLOOKUP(A415,綜合_回測!$A$3:$G$1751,7,FALSE),0)</f>
        <v>14230.514000000001</v>
      </c>
      <c r="C415" s="85">
        <f t="shared" si="12"/>
        <v>2072077.4379999994</v>
      </c>
      <c r="D415" s="85">
        <f t="shared" si="13"/>
        <v>-44732.771999999997</v>
      </c>
    </row>
    <row r="416" spans="1:4" x14ac:dyDescent="0.25">
      <c r="A416" s="32" t="s">
        <v>389</v>
      </c>
      <c r="B416" s="85">
        <f>_xlfn.IFNA(VLOOKUP(A416,綜合_回測!$A$3:$G$1751,7,FALSE),0)</f>
        <v>-30277.845999999998</v>
      </c>
      <c r="C416" s="85">
        <f t="shared" si="12"/>
        <v>2057846.9239999994</v>
      </c>
      <c r="D416" s="85">
        <f t="shared" si="13"/>
        <v>-89241.131999999998</v>
      </c>
    </row>
    <row r="417" spans="1:4" x14ac:dyDescent="0.25">
      <c r="A417" s="32" t="s">
        <v>390</v>
      </c>
      <c r="B417" s="85">
        <f>_xlfn.IFNA(VLOOKUP(A417,綜合_回測!$A$3:$G$1751,7,FALSE),0)</f>
        <v>-2647.4119999999998</v>
      </c>
      <c r="C417" s="85">
        <f t="shared" si="12"/>
        <v>2088124.7699999993</v>
      </c>
      <c r="D417" s="85">
        <f t="shared" si="13"/>
        <v>-61610.697999999997</v>
      </c>
    </row>
    <row r="418" spans="1:4" x14ac:dyDescent="0.25">
      <c r="A418" s="32" t="s">
        <v>391</v>
      </c>
      <c r="B418" s="85">
        <f>_xlfn.IFNA(VLOOKUP(A418,綜合_回測!$A$3:$G$1751,7,FALSE),0)</f>
        <v>-12287.944</v>
      </c>
      <c r="C418" s="85">
        <f t="shared" si="12"/>
        <v>2090772.1819999993</v>
      </c>
      <c r="D418" s="85">
        <f t="shared" si="13"/>
        <v>-71251.23</v>
      </c>
    </row>
    <row r="419" spans="1:4" x14ac:dyDescent="0.25">
      <c r="A419" s="32" t="s">
        <v>392</v>
      </c>
      <c r="B419" s="85">
        <f>_xlfn.IFNA(VLOOKUP(A419,綜合_回測!$A$3:$G$1751,7,FALSE),0)</f>
        <v>-661.9</v>
      </c>
      <c r="C419" s="85">
        <f t="shared" si="12"/>
        <v>2103060.1259999992</v>
      </c>
      <c r="D419" s="85">
        <f t="shared" si="13"/>
        <v>-59625.186000000002</v>
      </c>
    </row>
    <row r="420" spans="1:4" x14ac:dyDescent="0.25">
      <c r="A420" s="32" t="s">
        <v>393</v>
      </c>
      <c r="B420" s="85">
        <f>_xlfn.IFNA(VLOOKUP(A420,綜合_回測!$A$3:$G$1751,7,FALSE),0)</f>
        <v>-14914.089999999997</v>
      </c>
      <c r="C420" s="85">
        <f t="shared" si="12"/>
        <v>2103722.0259999991</v>
      </c>
      <c r="D420" s="85">
        <f t="shared" si="13"/>
        <v>-73877.375999999989</v>
      </c>
    </row>
    <row r="421" spans="1:4" x14ac:dyDescent="0.25">
      <c r="A421" s="32" t="s">
        <v>394</v>
      </c>
      <c r="B421" s="85">
        <f>_xlfn.IFNA(VLOOKUP(A421,綜合_回測!$A$3:$G$1751,7,FALSE),0)</f>
        <v>3056.7519999999995</v>
      </c>
      <c r="C421" s="85">
        <f t="shared" si="12"/>
        <v>2118636.115999999</v>
      </c>
      <c r="D421" s="85">
        <f t="shared" si="13"/>
        <v>-55906.534</v>
      </c>
    </row>
    <row r="422" spans="1:4" x14ac:dyDescent="0.25">
      <c r="A422" s="32" t="s">
        <v>395</v>
      </c>
      <c r="B422" s="85">
        <f>_xlfn.IFNA(VLOOKUP(A422,綜合_回測!$A$3:$G$1751,7,FALSE),0)</f>
        <v>-21075.606</v>
      </c>
      <c r="C422" s="85">
        <f t="shared" si="12"/>
        <v>2115579.3639999991</v>
      </c>
      <c r="D422" s="85">
        <f t="shared" si="13"/>
        <v>-80038.891999999993</v>
      </c>
    </row>
    <row r="423" spans="1:4" x14ac:dyDescent="0.25">
      <c r="A423" s="32" t="s">
        <v>396</v>
      </c>
      <c r="B423" s="85">
        <f>_xlfn.IFNA(VLOOKUP(A423,綜合_回測!$A$3:$G$1751,7,FALSE),0)</f>
        <v>-38415.864000000001</v>
      </c>
      <c r="C423" s="85">
        <f t="shared" si="12"/>
        <v>2136654.9699999993</v>
      </c>
      <c r="D423" s="85">
        <f t="shared" si="13"/>
        <v>-97379.15</v>
      </c>
    </row>
    <row r="424" spans="1:4" x14ac:dyDescent="0.25">
      <c r="A424" s="32" t="s">
        <v>397</v>
      </c>
      <c r="B424" s="85">
        <f>_xlfn.IFNA(VLOOKUP(A424,綜合_回測!$A$3:$G$1751,7,FALSE),0)</f>
        <v>28528.146000000001</v>
      </c>
      <c r="C424" s="85">
        <f t="shared" si="12"/>
        <v>2175070.8339999993</v>
      </c>
      <c r="D424" s="85">
        <f t="shared" si="13"/>
        <v>-43045.637999999999</v>
      </c>
    </row>
    <row r="425" spans="1:4" x14ac:dyDescent="0.25">
      <c r="A425" s="32" t="s">
        <v>398</v>
      </c>
      <c r="B425" s="85">
        <f>_xlfn.IFNA(VLOOKUP(A425,綜合_回測!$A$3:$G$1751,7,FALSE),0)</f>
        <v>-15948.544</v>
      </c>
      <c r="C425" s="85">
        <f t="shared" si="12"/>
        <v>2146542.6879999992</v>
      </c>
      <c r="D425" s="85">
        <f t="shared" si="13"/>
        <v>-87522.327999999994</v>
      </c>
    </row>
    <row r="426" spans="1:4" x14ac:dyDescent="0.25">
      <c r="A426" s="32" t="s">
        <v>399</v>
      </c>
      <c r="B426" s="85">
        <f>_xlfn.IFNA(VLOOKUP(A426,綜合_回測!$A$3:$G$1751,7,FALSE),0)</f>
        <v>18161.887999999999</v>
      </c>
      <c r="C426" s="85">
        <f t="shared" si="12"/>
        <v>2162491.2319999994</v>
      </c>
      <c r="D426" s="85">
        <f t="shared" si="13"/>
        <v>-53411.896000000001</v>
      </c>
    </row>
    <row r="427" spans="1:4" x14ac:dyDescent="0.25">
      <c r="A427" s="32" t="s">
        <v>400</v>
      </c>
      <c r="B427" s="85">
        <f>_xlfn.IFNA(VLOOKUP(A427,綜合_回測!$A$3:$G$1751,7,FALSE),0)</f>
        <v>-58239.418000000005</v>
      </c>
      <c r="C427" s="85">
        <f t="shared" si="12"/>
        <v>2144329.3439999996</v>
      </c>
      <c r="D427" s="85">
        <f t="shared" si="13"/>
        <v>-129813.202</v>
      </c>
    </row>
    <row r="428" spans="1:4" x14ac:dyDescent="0.25">
      <c r="A428" s="32" t="s">
        <v>401</v>
      </c>
      <c r="B428" s="85">
        <f>_xlfn.IFNA(VLOOKUP(A428,綜合_回測!$A$3:$G$1751,7,FALSE),0)</f>
        <v>2250.2079999999996</v>
      </c>
      <c r="C428" s="85">
        <f t="shared" si="12"/>
        <v>2202568.7619999996</v>
      </c>
      <c r="D428" s="85">
        <f t="shared" si="13"/>
        <v>-69323.576000000001</v>
      </c>
    </row>
    <row r="429" spans="1:4" x14ac:dyDescent="0.25">
      <c r="A429" s="32" t="s">
        <v>402</v>
      </c>
      <c r="B429" s="85">
        <f>_xlfn.IFNA(VLOOKUP(A429,綜合_回測!$A$3:$G$1751,7,FALSE),0)</f>
        <v>838.96800000000007</v>
      </c>
      <c r="C429" s="85">
        <f t="shared" si="12"/>
        <v>2200318.5539999995</v>
      </c>
      <c r="D429" s="85">
        <f t="shared" si="13"/>
        <v>-70734.816000000006</v>
      </c>
    </row>
    <row r="430" spans="1:4" x14ac:dyDescent="0.25">
      <c r="A430" s="32" t="s">
        <v>403</v>
      </c>
      <c r="B430" s="85">
        <f>_xlfn.IFNA(VLOOKUP(A430,綜合_回測!$A$3:$G$1751,7,FALSE),0)</f>
        <v>433.95400000000001</v>
      </c>
      <c r="C430" s="85">
        <f t="shared" si="12"/>
        <v>2199479.5859999997</v>
      </c>
      <c r="D430" s="85">
        <f t="shared" si="13"/>
        <v>-71139.83</v>
      </c>
    </row>
    <row r="431" spans="1:4" x14ac:dyDescent="0.25">
      <c r="A431" s="32" t="s">
        <v>404</v>
      </c>
      <c r="B431" s="85">
        <f>_xlfn.IFNA(VLOOKUP(A431,綜合_回測!$A$3:$G$1751,7,FALSE),0)</f>
        <v>-13338.932000000001</v>
      </c>
      <c r="C431" s="85">
        <f t="shared" si="12"/>
        <v>2199045.6319999998</v>
      </c>
      <c r="D431" s="85">
        <f t="shared" si="13"/>
        <v>-84912.716</v>
      </c>
    </row>
    <row r="432" spans="1:4" x14ac:dyDescent="0.25">
      <c r="A432" s="32" t="s">
        <v>405</v>
      </c>
      <c r="B432" s="85">
        <f>_xlfn.IFNA(VLOOKUP(A432,綜合_回測!$A$3:$G$1751,7,FALSE),0)</f>
        <v>7371.3160000000007</v>
      </c>
      <c r="C432" s="85">
        <f t="shared" si="12"/>
        <v>2212384.5639999998</v>
      </c>
      <c r="D432" s="85">
        <f t="shared" si="13"/>
        <v>-64202.468000000001</v>
      </c>
    </row>
    <row r="433" spans="1:4" x14ac:dyDescent="0.25">
      <c r="A433" s="32" t="s">
        <v>406</v>
      </c>
      <c r="B433" s="85">
        <f>_xlfn.IFNA(VLOOKUP(A433,綜合_回測!$A$3:$G$1751,7,FALSE),0)</f>
        <v>-20829.330000000002</v>
      </c>
      <c r="C433" s="85">
        <f t="shared" si="12"/>
        <v>2205013.2479999997</v>
      </c>
      <c r="D433" s="85">
        <f t="shared" si="13"/>
        <v>-92403.114000000001</v>
      </c>
    </row>
    <row r="434" spans="1:4" x14ac:dyDescent="0.25">
      <c r="A434" s="32" t="s">
        <v>407</v>
      </c>
      <c r="B434" s="85">
        <f>_xlfn.IFNA(VLOOKUP(A434,綜合_回測!$A$3:$G$1751,7,FALSE),0)</f>
        <v>-2145.0439999999999</v>
      </c>
      <c r="C434" s="85">
        <f t="shared" si="12"/>
        <v>2225842.5779999997</v>
      </c>
      <c r="D434" s="85">
        <f t="shared" si="13"/>
        <v>-73718.827999999994</v>
      </c>
    </row>
    <row r="435" spans="1:4" x14ac:dyDescent="0.25">
      <c r="A435" s="32" t="s">
        <v>408</v>
      </c>
      <c r="B435" s="85">
        <f>_xlfn.IFNA(VLOOKUP(A435,綜合_回測!$A$3:$G$1751,7,FALSE),0)</f>
        <v>52223.938000000002</v>
      </c>
      <c r="C435" s="85">
        <f t="shared" si="12"/>
        <v>2227987.622</v>
      </c>
      <c r="D435" s="85">
        <f t="shared" si="13"/>
        <v>-19349.845999999998</v>
      </c>
    </row>
    <row r="436" spans="1:4" x14ac:dyDescent="0.25">
      <c r="A436" s="32" t="s">
        <v>409</v>
      </c>
      <c r="B436" s="85">
        <f>_xlfn.IFNA(VLOOKUP(A436,綜合_回測!$A$3:$G$1751,7,FALSE),0)</f>
        <v>37384.479999999996</v>
      </c>
      <c r="C436" s="85">
        <f t="shared" si="12"/>
        <v>2175763.6839999999</v>
      </c>
      <c r="D436" s="85">
        <f t="shared" si="13"/>
        <v>-34189.304000000004</v>
      </c>
    </row>
    <row r="437" spans="1:4" x14ac:dyDescent="0.25">
      <c r="A437" s="32" t="s">
        <v>410</v>
      </c>
      <c r="B437" s="85">
        <f>_xlfn.IFNA(VLOOKUP(A437,綜合_回測!$A$3:$G$1751,7,FALSE),0)</f>
        <v>21468.841999999997</v>
      </c>
      <c r="C437" s="85">
        <f t="shared" si="12"/>
        <v>2138379.2039999999</v>
      </c>
      <c r="D437" s="85">
        <f t="shared" si="13"/>
        <v>-50104.942000000003</v>
      </c>
    </row>
    <row r="438" spans="1:4" x14ac:dyDescent="0.25">
      <c r="A438" s="32" t="s">
        <v>411</v>
      </c>
      <c r="B438" s="85">
        <f>_xlfn.IFNA(VLOOKUP(A438,綜合_回測!$A$3:$G$1751,7,FALSE),0)</f>
        <v>11647.585999999999</v>
      </c>
      <c r="C438" s="85">
        <f t="shared" si="12"/>
        <v>2116910.3619999997</v>
      </c>
      <c r="D438" s="85">
        <f t="shared" si="13"/>
        <v>-59926.198000000004</v>
      </c>
    </row>
    <row r="439" spans="1:4" x14ac:dyDescent="0.25">
      <c r="A439" s="32" t="s">
        <v>412</v>
      </c>
      <c r="B439" s="85">
        <f>_xlfn.IFNA(VLOOKUP(A439,綜合_回測!$A$3:$G$1751,7,FALSE),0)</f>
        <v>-15749.935999999998</v>
      </c>
      <c r="C439" s="85">
        <f t="shared" si="12"/>
        <v>2105262.7759999996</v>
      </c>
      <c r="D439" s="85">
        <f t="shared" si="13"/>
        <v>-87323.72</v>
      </c>
    </row>
    <row r="440" spans="1:4" x14ac:dyDescent="0.25">
      <c r="A440" s="32" t="s">
        <v>413</v>
      </c>
      <c r="B440" s="85">
        <f>_xlfn.IFNA(VLOOKUP(A440,綜合_回測!$A$3:$G$1751,7,FALSE),0)</f>
        <v>3442.8919999999998</v>
      </c>
      <c r="C440" s="85">
        <f t="shared" si="12"/>
        <v>2121012.7119999998</v>
      </c>
      <c r="D440" s="85">
        <f t="shared" si="13"/>
        <v>-68130.891999999993</v>
      </c>
    </row>
    <row r="441" spans="1:4" x14ac:dyDescent="0.25">
      <c r="A441" s="32" t="s">
        <v>414</v>
      </c>
      <c r="B441" s="85">
        <f>_xlfn.IFNA(VLOOKUP(A441,綜合_回測!$A$3:$G$1751,7,FALSE),0)</f>
        <v>-21987.004000000001</v>
      </c>
      <c r="C441" s="85">
        <f t="shared" si="12"/>
        <v>2117569.8199999998</v>
      </c>
      <c r="D441" s="85">
        <f t="shared" si="13"/>
        <v>-93560.788</v>
      </c>
    </row>
    <row r="442" spans="1:4" x14ac:dyDescent="0.25">
      <c r="A442" s="32" t="s">
        <v>415</v>
      </c>
      <c r="B442" s="85">
        <f>_xlfn.IFNA(VLOOKUP(A442,綜合_回測!$A$3:$G$1751,7,FALSE),0)</f>
        <v>-17429.89</v>
      </c>
      <c r="C442" s="85">
        <f t="shared" si="12"/>
        <v>2139556.824</v>
      </c>
      <c r="D442" s="85">
        <f t="shared" si="13"/>
        <v>-89003.673999999999</v>
      </c>
    </row>
    <row r="443" spans="1:4" x14ac:dyDescent="0.25">
      <c r="A443" s="32" t="s">
        <v>416</v>
      </c>
      <c r="B443" s="85">
        <f>_xlfn.IFNA(VLOOKUP(A443,綜合_回測!$A$3:$G$1751,7,FALSE),0)</f>
        <v>-2557.0260000000003</v>
      </c>
      <c r="C443" s="85">
        <f t="shared" si="12"/>
        <v>2156986.7140000002</v>
      </c>
      <c r="D443" s="85">
        <f t="shared" si="13"/>
        <v>-74130.81</v>
      </c>
    </row>
    <row r="444" spans="1:4" x14ac:dyDescent="0.25">
      <c r="A444" s="32" t="s">
        <v>417</v>
      </c>
      <c r="B444" s="85">
        <f>_xlfn.IFNA(VLOOKUP(A444,綜合_回測!$A$3:$G$1751,7,FALSE),0)</f>
        <v>-2014.8139999999999</v>
      </c>
      <c r="C444" s="85">
        <f t="shared" si="12"/>
        <v>2159543.7400000002</v>
      </c>
      <c r="D444" s="85">
        <f t="shared" si="13"/>
        <v>-73588.597999999998</v>
      </c>
    </row>
    <row r="445" spans="1:4" x14ac:dyDescent="0.25">
      <c r="A445" s="32" t="s">
        <v>418</v>
      </c>
      <c r="B445" s="85">
        <f>_xlfn.IFNA(VLOOKUP(A445,綜合_回測!$A$3:$G$1751,7,FALSE),0)</f>
        <v>3555.7539999999999</v>
      </c>
      <c r="C445" s="85">
        <f t="shared" si="12"/>
        <v>2161558.554</v>
      </c>
      <c r="D445" s="85">
        <f t="shared" si="13"/>
        <v>-68018.03</v>
      </c>
    </row>
    <row r="446" spans="1:4" x14ac:dyDescent="0.25">
      <c r="A446" s="32" t="s">
        <v>419</v>
      </c>
      <c r="B446" s="85">
        <f>_xlfn.IFNA(VLOOKUP(A446,綜合_回測!$A$3:$G$1751,7,FALSE),0)</f>
        <v>5709.9219999999978</v>
      </c>
      <c r="C446" s="85">
        <f t="shared" si="12"/>
        <v>2158002.7999999998</v>
      </c>
      <c r="D446" s="85">
        <f t="shared" si="13"/>
        <v>-65863.862000000008</v>
      </c>
    </row>
    <row r="447" spans="1:4" x14ac:dyDescent="0.25">
      <c r="A447" s="32" t="s">
        <v>420</v>
      </c>
      <c r="B447" s="85">
        <f>_xlfn.IFNA(VLOOKUP(A447,綜合_回測!$A$3:$G$1751,7,FALSE),0)</f>
        <v>-7695.9299999999985</v>
      </c>
      <c r="C447" s="85">
        <f t="shared" si="12"/>
        <v>2152292.878</v>
      </c>
      <c r="D447" s="85">
        <f t="shared" si="13"/>
        <v>-79269.713999999993</v>
      </c>
    </row>
    <row r="448" spans="1:4" x14ac:dyDescent="0.25">
      <c r="A448" s="32" t="s">
        <v>421</v>
      </c>
      <c r="B448" s="85">
        <f>_xlfn.IFNA(VLOOKUP(A448,綜合_回測!$A$3:$G$1751,7,FALSE),0)</f>
        <v>1945.31</v>
      </c>
      <c r="C448" s="85">
        <f t="shared" si="12"/>
        <v>2159988.8080000002</v>
      </c>
      <c r="D448" s="85">
        <f t="shared" si="13"/>
        <v>-69628.474000000002</v>
      </c>
    </row>
    <row r="449" spans="1:4" x14ac:dyDescent="0.25">
      <c r="A449" s="32" t="s">
        <v>422</v>
      </c>
      <c r="B449" s="85">
        <f>_xlfn.IFNA(VLOOKUP(A449,綜合_回測!$A$3:$G$1751,7,FALSE),0)</f>
        <v>-4069.3320000000008</v>
      </c>
      <c r="C449" s="85">
        <f t="shared" si="12"/>
        <v>2158043.4980000001</v>
      </c>
      <c r="D449" s="85">
        <f t="shared" si="13"/>
        <v>-75643.115999999995</v>
      </c>
    </row>
    <row r="450" spans="1:4" x14ac:dyDescent="0.25">
      <c r="A450" s="32" t="s">
        <v>423</v>
      </c>
      <c r="B450" s="85">
        <f>_xlfn.IFNA(VLOOKUP(A450,綜合_回測!$A$3:$G$1751,7,FALSE),0)</f>
        <v>51724</v>
      </c>
      <c r="C450" s="85">
        <f t="shared" ref="C450:C513" si="14">C451+B450</f>
        <v>2162112.83</v>
      </c>
      <c r="D450" s="85">
        <f t="shared" si="13"/>
        <v>-19849.784</v>
      </c>
    </row>
    <row r="451" spans="1:4" x14ac:dyDescent="0.25">
      <c r="A451" s="32" t="s">
        <v>424</v>
      </c>
      <c r="B451" s="85">
        <f>_xlfn.IFNA(VLOOKUP(A451,綜合_回測!$A$3:$G$1751,7,FALSE),0)</f>
        <v>-8597.8880000000008</v>
      </c>
      <c r="C451" s="85">
        <f t="shared" si="14"/>
        <v>2110388.83</v>
      </c>
      <c r="D451" s="85">
        <f t="shared" ref="D451:D514" si="15">MIN((B451-MAX(B451:B509)),0)</f>
        <v>-80171.672000000006</v>
      </c>
    </row>
    <row r="452" spans="1:4" x14ac:dyDescent="0.25">
      <c r="A452" s="32" t="s">
        <v>425</v>
      </c>
      <c r="B452" s="85">
        <f>_xlfn.IFNA(VLOOKUP(A452,綜合_回測!$A$3:$G$1751,7,FALSE),0)</f>
        <v>4715.1939999999995</v>
      </c>
      <c r="C452" s="85">
        <f t="shared" si="14"/>
        <v>2118986.7179999999</v>
      </c>
      <c r="D452" s="85">
        <f t="shared" si="15"/>
        <v>-66858.59</v>
      </c>
    </row>
    <row r="453" spans="1:4" x14ac:dyDescent="0.25">
      <c r="A453" s="32" t="s">
        <v>426</v>
      </c>
      <c r="B453" s="85">
        <f>_xlfn.IFNA(VLOOKUP(A453,綜合_回測!$A$3:$G$1751,7,FALSE),0)</f>
        <v>-7765.5599999999995</v>
      </c>
      <c r="C453" s="85">
        <f t="shared" si="14"/>
        <v>2114271.5239999997</v>
      </c>
      <c r="D453" s="85">
        <f t="shared" si="15"/>
        <v>-79339.343999999997</v>
      </c>
    </row>
    <row r="454" spans="1:4" x14ac:dyDescent="0.25">
      <c r="A454" s="32" t="s">
        <v>427</v>
      </c>
      <c r="B454" s="85">
        <f>_xlfn.IFNA(VLOOKUP(A454,綜合_回測!$A$3:$G$1751,7,FALSE),0)</f>
        <v>721.56999999999994</v>
      </c>
      <c r="C454" s="85">
        <f t="shared" si="14"/>
        <v>2122037.0839999998</v>
      </c>
      <c r="D454" s="85">
        <f t="shared" si="15"/>
        <v>-70852.213999999993</v>
      </c>
    </row>
    <row r="455" spans="1:4" x14ac:dyDescent="0.25">
      <c r="A455" s="32" t="s">
        <v>428</v>
      </c>
      <c r="B455" s="85">
        <f>_xlfn.IFNA(VLOOKUP(A455,綜合_回測!$A$3:$G$1751,7,FALSE),0)</f>
        <v>58963.286</v>
      </c>
      <c r="C455" s="85">
        <f t="shared" si="14"/>
        <v>2121315.514</v>
      </c>
      <c r="D455" s="85">
        <f t="shared" si="15"/>
        <v>-12610.498</v>
      </c>
    </row>
    <row r="456" spans="1:4" x14ac:dyDescent="0.25">
      <c r="A456" s="32" t="s">
        <v>429</v>
      </c>
      <c r="B456" s="85">
        <f>_xlfn.IFNA(VLOOKUP(A456,綜合_回測!$A$3:$G$1751,7,FALSE),0)</f>
        <v>-6991.8320000000003</v>
      </c>
      <c r="C456" s="85">
        <f t="shared" si="14"/>
        <v>2062352.2279999999</v>
      </c>
      <c r="D456" s="85">
        <f t="shared" si="15"/>
        <v>-78565.615999999995</v>
      </c>
    </row>
    <row r="457" spans="1:4" x14ac:dyDescent="0.25">
      <c r="A457" s="32" t="s">
        <v>430</v>
      </c>
      <c r="B457" s="85">
        <f>_xlfn.IFNA(VLOOKUP(A457,綜合_回測!$A$3:$G$1751,7,FALSE),0)</f>
        <v>13688.785999999998</v>
      </c>
      <c r="C457" s="85">
        <f t="shared" si="14"/>
        <v>2069344.0599999998</v>
      </c>
      <c r="D457" s="85">
        <f t="shared" si="15"/>
        <v>-57884.998</v>
      </c>
    </row>
    <row r="458" spans="1:4" x14ac:dyDescent="0.25">
      <c r="A458" s="32" t="s">
        <v>431</v>
      </c>
      <c r="B458" s="85">
        <f>_xlfn.IFNA(VLOOKUP(A458,綜合_回測!$A$3:$G$1751,7,FALSE),0)</f>
        <v>-7912.3940000000002</v>
      </c>
      <c r="C458" s="85">
        <f t="shared" si="14"/>
        <v>2055655.2739999997</v>
      </c>
      <c r="D458" s="85">
        <f t="shared" si="15"/>
        <v>-79486.178</v>
      </c>
    </row>
    <row r="459" spans="1:4" x14ac:dyDescent="0.25">
      <c r="A459" s="32" t="s">
        <v>432</v>
      </c>
      <c r="B459" s="85">
        <f>_xlfn.IFNA(VLOOKUP(A459,綜合_回測!$A$3:$G$1751,7,FALSE),0)</f>
        <v>-11372.221999999998</v>
      </c>
      <c r="C459" s="85">
        <f t="shared" si="14"/>
        <v>2063567.6679999998</v>
      </c>
      <c r="D459" s="85">
        <f t="shared" si="15"/>
        <v>-82946.005999999994</v>
      </c>
    </row>
    <row r="460" spans="1:4" x14ac:dyDescent="0.25">
      <c r="A460" s="32" t="s">
        <v>433</v>
      </c>
      <c r="B460" s="85">
        <f>_xlfn.IFNA(VLOOKUP(A460,綜合_回測!$A$3:$G$1751,7,FALSE),0)</f>
        <v>-10306.745999999999</v>
      </c>
      <c r="C460" s="85">
        <f t="shared" si="14"/>
        <v>2074939.89</v>
      </c>
      <c r="D460" s="85">
        <f t="shared" si="15"/>
        <v>-81880.53</v>
      </c>
    </row>
    <row r="461" spans="1:4" x14ac:dyDescent="0.25">
      <c r="A461" s="32" t="s">
        <v>434</v>
      </c>
      <c r="B461" s="85">
        <f>_xlfn.IFNA(VLOOKUP(A461,綜合_回測!$A$3:$G$1751,7,FALSE),0)</f>
        <v>-4282.9679999999998</v>
      </c>
      <c r="C461" s="85">
        <f t="shared" si="14"/>
        <v>2085246.6359999999</v>
      </c>
      <c r="D461" s="85">
        <f t="shared" si="15"/>
        <v>-75856.751999999993</v>
      </c>
    </row>
    <row r="462" spans="1:4" x14ac:dyDescent="0.25">
      <c r="A462" s="32" t="s">
        <v>435</v>
      </c>
      <c r="B462" s="85">
        <f>_xlfn.IFNA(VLOOKUP(A462,綜合_回測!$A$3:$G$1751,7,FALSE),0)</f>
        <v>-7194.2619999999997</v>
      </c>
      <c r="C462" s="85">
        <f t="shared" si="14"/>
        <v>2089529.6040000001</v>
      </c>
      <c r="D462" s="85">
        <f t="shared" si="15"/>
        <v>-78768.046000000002</v>
      </c>
    </row>
    <row r="463" spans="1:4" x14ac:dyDescent="0.25">
      <c r="A463" s="32" t="s">
        <v>436</v>
      </c>
      <c r="B463" s="85">
        <f>_xlfn.IFNA(VLOOKUP(A463,綜合_回測!$A$3:$G$1751,7,FALSE),0)</f>
        <v>1648.4480000000003</v>
      </c>
      <c r="C463" s="85">
        <f t="shared" si="14"/>
        <v>2096723.8660000002</v>
      </c>
      <c r="D463" s="85">
        <f t="shared" si="15"/>
        <v>-69925.335999999996</v>
      </c>
    </row>
    <row r="464" spans="1:4" x14ac:dyDescent="0.25">
      <c r="A464" s="32" t="s">
        <v>437</v>
      </c>
      <c r="B464" s="85">
        <f>_xlfn.IFNA(VLOOKUP(A464,綜合_回測!$A$3:$G$1751,7,FALSE),0)</f>
        <v>-10272.608000000002</v>
      </c>
      <c r="C464" s="85">
        <f t="shared" si="14"/>
        <v>2095075.4180000001</v>
      </c>
      <c r="D464" s="85">
        <f t="shared" si="15"/>
        <v>-81846.392000000007</v>
      </c>
    </row>
    <row r="465" spans="1:4" x14ac:dyDescent="0.25">
      <c r="A465" s="32" t="s">
        <v>438</v>
      </c>
      <c r="B465" s="85">
        <f>_xlfn.IFNA(VLOOKUP(A465,綜合_回測!$A$3:$G$1751,7,FALSE),0)</f>
        <v>-23185.076000000001</v>
      </c>
      <c r="C465" s="85">
        <f t="shared" si="14"/>
        <v>2105348.0260000001</v>
      </c>
      <c r="D465" s="85">
        <f t="shared" si="15"/>
        <v>-94758.86</v>
      </c>
    </row>
    <row r="466" spans="1:4" x14ac:dyDescent="0.25">
      <c r="A466" s="32" t="s">
        <v>439</v>
      </c>
      <c r="B466" s="85">
        <f>_xlfn.IFNA(VLOOKUP(A466,綜合_回測!$A$3:$G$1751,7,FALSE),0)</f>
        <v>40112.015999999996</v>
      </c>
      <c r="C466" s="85">
        <f t="shared" si="14"/>
        <v>2128533.102</v>
      </c>
      <c r="D466" s="85">
        <f t="shared" si="15"/>
        <v>-31461.768000000004</v>
      </c>
    </row>
    <row r="467" spans="1:4" x14ac:dyDescent="0.25">
      <c r="A467" s="32" t="s">
        <v>440</v>
      </c>
      <c r="B467" s="85">
        <f>_xlfn.IFNA(VLOOKUP(A467,綜合_回測!$A$3:$G$1751,7,FALSE),0)</f>
        <v>-1925.5760000000002</v>
      </c>
      <c r="C467" s="85">
        <f t="shared" si="14"/>
        <v>2088421.0859999999</v>
      </c>
      <c r="D467" s="85">
        <f t="shared" si="15"/>
        <v>-73499.360000000001</v>
      </c>
    </row>
    <row r="468" spans="1:4" x14ac:dyDescent="0.25">
      <c r="A468" s="32" t="s">
        <v>441</v>
      </c>
      <c r="B468" s="85">
        <f>_xlfn.IFNA(VLOOKUP(A468,綜合_回測!$A$3:$G$1751,7,FALSE),0)</f>
        <v>3198.6539999999995</v>
      </c>
      <c r="C468" s="85">
        <f t="shared" si="14"/>
        <v>2090346.6619999998</v>
      </c>
      <c r="D468" s="85">
        <f t="shared" si="15"/>
        <v>-68375.13</v>
      </c>
    </row>
    <row r="469" spans="1:4" x14ac:dyDescent="0.25">
      <c r="A469" s="32" t="s">
        <v>442</v>
      </c>
      <c r="B469" s="85">
        <f>_xlfn.IFNA(VLOOKUP(A469,綜合_回測!$A$3:$G$1751,7,FALSE),0)</f>
        <v>-3143.4879999999998</v>
      </c>
      <c r="C469" s="85">
        <f t="shared" si="14"/>
        <v>2087148.0079999997</v>
      </c>
      <c r="D469" s="85">
        <f t="shared" si="15"/>
        <v>-74717.271999999997</v>
      </c>
    </row>
    <row r="470" spans="1:4" x14ac:dyDescent="0.25">
      <c r="A470" s="32" t="s">
        <v>443</v>
      </c>
      <c r="B470" s="85">
        <f>_xlfn.IFNA(VLOOKUP(A470,綜合_回測!$A$3:$G$1751,7,FALSE),0)</f>
        <v>-12113.516</v>
      </c>
      <c r="C470" s="85">
        <f t="shared" si="14"/>
        <v>2090291.4959999996</v>
      </c>
      <c r="D470" s="85">
        <f t="shared" si="15"/>
        <v>-83687.3</v>
      </c>
    </row>
    <row r="471" spans="1:4" x14ac:dyDescent="0.25">
      <c r="A471" s="32" t="s">
        <v>444</v>
      </c>
      <c r="B471" s="85">
        <f>_xlfn.IFNA(VLOOKUP(A471,綜合_回測!$A$3:$G$1751,7,FALSE),0)</f>
        <v>-533.66000000000008</v>
      </c>
      <c r="C471" s="85">
        <f t="shared" si="14"/>
        <v>2102405.0119999996</v>
      </c>
      <c r="D471" s="85">
        <f t="shared" si="15"/>
        <v>-72107.444000000003</v>
      </c>
    </row>
    <row r="472" spans="1:4" x14ac:dyDescent="0.25">
      <c r="A472" s="32" t="s">
        <v>445</v>
      </c>
      <c r="B472" s="85">
        <f>_xlfn.IFNA(VLOOKUP(A472,綜合_回測!$A$3:$G$1751,7,FALSE),0)</f>
        <v>-4278.3240000000005</v>
      </c>
      <c r="C472" s="85">
        <f t="shared" si="14"/>
        <v>2102938.6719999998</v>
      </c>
      <c r="D472" s="85">
        <f t="shared" si="15"/>
        <v>-75852.108000000007</v>
      </c>
    </row>
    <row r="473" spans="1:4" x14ac:dyDescent="0.25">
      <c r="A473" s="32" t="s">
        <v>446</v>
      </c>
      <c r="B473" s="85">
        <f>_xlfn.IFNA(VLOOKUP(A473,綜合_回測!$A$3:$G$1751,7,FALSE),0)</f>
        <v>10995.675999999999</v>
      </c>
      <c r="C473" s="85">
        <f t="shared" si="14"/>
        <v>2107216.9959999998</v>
      </c>
      <c r="D473" s="85">
        <f t="shared" si="15"/>
        <v>-60578.108</v>
      </c>
    </row>
    <row r="474" spans="1:4" x14ac:dyDescent="0.25">
      <c r="A474" s="32" t="s">
        <v>447</v>
      </c>
      <c r="B474" s="85">
        <f>_xlfn.IFNA(VLOOKUP(A474,綜合_回測!$A$3:$G$1751,7,FALSE),0)</f>
        <v>-8385.6739999999991</v>
      </c>
      <c r="C474" s="85">
        <f t="shared" si="14"/>
        <v>2096221.3199999998</v>
      </c>
      <c r="D474" s="85">
        <f t="shared" si="15"/>
        <v>-95171.456000000006</v>
      </c>
    </row>
    <row r="475" spans="1:4" x14ac:dyDescent="0.25">
      <c r="A475" s="32" t="s">
        <v>448</v>
      </c>
      <c r="B475" s="85">
        <f>_xlfn.IFNA(VLOOKUP(A475,綜合_回測!$A$3:$G$1751,7,FALSE),0)</f>
        <v>-12553.862000000001</v>
      </c>
      <c r="C475" s="85">
        <f t="shared" si="14"/>
        <v>2104606.9939999999</v>
      </c>
      <c r="D475" s="85">
        <f t="shared" si="15"/>
        <v>-99339.644</v>
      </c>
    </row>
    <row r="476" spans="1:4" x14ac:dyDescent="0.25">
      <c r="A476" s="32" t="s">
        <v>449</v>
      </c>
      <c r="B476" s="85">
        <f>_xlfn.IFNA(VLOOKUP(A476,綜合_回測!$A$3:$G$1751,7,FALSE),0)</f>
        <v>-17023.643999999997</v>
      </c>
      <c r="C476" s="85">
        <f t="shared" si="14"/>
        <v>2117160.8560000001</v>
      </c>
      <c r="D476" s="85">
        <f t="shared" si="15"/>
        <v>-103809.42600000001</v>
      </c>
    </row>
    <row r="477" spans="1:4" x14ac:dyDescent="0.25">
      <c r="A477" s="32" t="s">
        <v>450</v>
      </c>
      <c r="B477" s="85">
        <f>_xlfn.IFNA(VLOOKUP(A477,綜合_回測!$A$3:$G$1751,7,FALSE),0)</f>
        <v>-8380.8159999999989</v>
      </c>
      <c r="C477" s="85">
        <f t="shared" si="14"/>
        <v>2134184.5</v>
      </c>
      <c r="D477" s="85">
        <f t="shared" si="15"/>
        <v>-95166.597999999998</v>
      </c>
    </row>
    <row r="478" spans="1:4" x14ac:dyDescent="0.25">
      <c r="A478" s="32" t="s">
        <v>451</v>
      </c>
      <c r="B478" s="85">
        <f>_xlfn.IFNA(VLOOKUP(A478,綜合_回測!$A$3:$G$1751,7,FALSE),0)</f>
        <v>-34470.446000000004</v>
      </c>
      <c r="C478" s="85">
        <f t="shared" si="14"/>
        <v>2142565.3160000001</v>
      </c>
      <c r="D478" s="85">
        <f t="shared" si="15"/>
        <v>-121256.228</v>
      </c>
    </row>
    <row r="479" spans="1:4" x14ac:dyDescent="0.25">
      <c r="A479" s="32" t="s">
        <v>452</v>
      </c>
      <c r="B479" s="85">
        <f>_xlfn.IFNA(VLOOKUP(A479,綜合_回測!$A$3:$G$1751,7,FALSE),0)</f>
        <v>-29255.617999999999</v>
      </c>
      <c r="C479" s="85">
        <f t="shared" si="14"/>
        <v>2177035.7620000001</v>
      </c>
      <c r="D479" s="85">
        <f t="shared" si="15"/>
        <v>-116041.40000000001</v>
      </c>
    </row>
    <row r="480" spans="1:4" x14ac:dyDescent="0.25">
      <c r="A480" s="32" t="s">
        <v>453</v>
      </c>
      <c r="B480" s="85">
        <f>_xlfn.IFNA(VLOOKUP(A480,綜合_回測!$A$3:$G$1751,7,FALSE),0)</f>
        <v>46607.748000000007</v>
      </c>
      <c r="C480" s="85">
        <f t="shared" si="14"/>
        <v>2206291.38</v>
      </c>
      <c r="D480" s="85">
        <f t="shared" si="15"/>
        <v>-40178.034</v>
      </c>
    </row>
    <row r="481" spans="1:4" x14ac:dyDescent="0.25">
      <c r="A481" s="32" t="s">
        <v>454</v>
      </c>
      <c r="B481" s="85">
        <f>_xlfn.IFNA(VLOOKUP(A481,綜合_回測!$A$3:$G$1751,7,FALSE),0)</f>
        <v>0</v>
      </c>
      <c r="C481" s="85">
        <f t="shared" si="14"/>
        <v>2159683.6319999998</v>
      </c>
      <c r="D481" s="85">
        <f t="shared" si="15"/>
        <v>-86785.782000000007</v>
      </c>
    </row>
    <row r="482" spans="1:4" x14ac:dyDescent="0.25">
      <c r="A482" s="32" t="s">
        <v>455</v>
      </c>
      <c r="B482" s="85">
        <f>_xlfn.IFNA(VLOOKUP(A482,綜合_回測!$A$3:$G$1751,7,FALSE),0)</f>
        <v>71573.784</v>
      </c>
      <c r="C482" s="85">
        <f t="shared" si="14"/>
        <v>2159683.6319999998</v>
      </c>
      <c r="D482" s="85">
        <f t="shared" si="15"/>
        <v>-15211.998000000007</v>
      </c>
    </row>
    <row r="483" spans="1:4" x14ac:dyDescent="0.25">
      <c r="A483" s="32" t="s">
        <v>456</v>
      </c>
      <c r="B483" s="85">
        <f>_xlfn.IFNA(VLOOKUP(A483,綜合_回測!$A$3:$G$1751,7,FALSE),0)</f>
        <v>-14368.686000000002</v>
      </c>
      <c r="C483" s="85">
        <f t="shared" si="14"/>
        <v>2088109.8479999995</v>
      </c>
      <c r="D483" s="85">
        <f t="shared" si="15"/>
        <v>-101154.46800000001</v>
      </c>
    </row>
    <row r="484" spans="1:4" x14ac:dyDescent="0.25">
      <c r="A484" s="32" t="s">
        <v>457</v>
      </c>
      <c r="B484" s="85">
        <f>_xlfn.IFNA(VLOOKUP(A484,綜合_回測!$A$3:$G$1751,7,FALSE),0)</f>
        <v>-24451.007999999998</v>
      </c>
      <c r="C484" s="85">
        <f t="shared" si="14"/>
        <v>2102478.5339999995</v>
      </c>
      <c r="D484" s="85">
        <f t="shared" si="15"/>
        <v>-111236.79000000001</v>
      </c>
    </row>
    <row r="485" spans="1:4" x14ac:dyDescent="0.25">
      <c r="A485" s="32" t="s">
        <v>458</v>
      </c>
      <c r="B485" s="85">
        <f>_xlfn.IFNA(VLOOKUP(A485,綜合_回測!$A$3:$G$1751,7,FALSE),0)</f>
        <v>-5243.808</v>
      </c>
      <c r="C485" s="85">
        <f t="shared" si="14"/>
        <v>2126929.5419999994</v>
      </c>
      <c r="D485" s="85">
        <f t="shared" si="15"/>
        <v>-92029.590000000011</v>
      </c>
    </row>
    <row r="486" spans="1:4" x14ac:dyDescent="0.25">
      <c r="A486" s="32" t="s">
        <v>459</v>
      </c>
      <c r="B486" s="85">
        <f>_xlfn.IFNA(VLOOKUP(A486,綜合_回測!$A$3:$G$1751,7,FALSE),0)</f>
        <v>-34260.827999999994</v>
      </c>
      <c r="C486" s="85">
        <f t="shared" si="14"/>
        <v>2132173.3499999996</v>
      </c>
      <c r="D486" s="85">
        <f t="shared" si="15"/>
        <v>-121046.61</v>
      </c>
    </row>
    <row r="487" spans="1:4" x14ac:dyDescent="0.25">
      <c r="A487" s="32" t="s">
        <v>460</v>
      </c>
      <c r="B487" s="85">
        <f>_xlfn.IFNA(VLOOKUP(A487,綜合_回測!$A$3:$G$1751,7,FALSE),0)</f>
        <v>-43867.156000000003</v>
      </c>
      <c r="C487" s="85">
        <f t="shared" si="14"/>
        <v>2166434.1779999998</v>
      </c>
      <c r="D487" s="85">
        <f t="shared" si="15"/>
        <v>-130652.93800000001</v>
      </c>
    </row>
    <row r="488" spans="1:4" x14ac:dyDescent="0.25">
      <c r="A488" s="32" t="s">
        <v>461</v>
      </c>
      <c r="B488" s="85">
        <f>_xlfn.IFNA(VLOOKUP(A488,綜合_回測!$A$3:$G$1751,7,FALSE),0)</f>
        <v>-4240.8680000000004</v>
      </c>
      <c r="C488" s="85">
        <f t="shared" si="14"/>
        <v>2210301.3339999998</v>
      </c>
      <c r="D488" s="85">
        <f t="shared" si="15"/>
        <v>-91026.650000000009</v>
      </c>
    </row>
    <row r="489" spans="1:4" x14ac:dyDescent="0.25">
      <c r="A489" s="32" t="s">
        <v>462</v>
      </c>
      <c r="B489" s="85">
        <f>_xlfn.IFNA(VLOOKUP(A489,綜合_回測!$A$3:$G$1751,7,FALSE),0)</f>
        <v>14051.804</v>
      </c>
      <c r="C489" s="85">
        <f t="shared" si="14"/>
        <v>2214542.2019999996</v>
      </c>
      <c r="D489" s="85">
        <f t="shared" si="15"/>
        <v>-72733.978000000003</v>
      </c>
    </row>
    <row r="490" spans="1:4" x14ac:dyDescent="0.25">
      <c r="A490" s="32" t="s">
        <v>463</v>
      </c>
      <c r="B490" s="85">
        <f>_xlfn.IFNA(VLOOKUP(A490,綜合_回測!$A$3:$G$1751,7,FALSE),0)</f>
        <v>0</v>
      </c>
      <c r="C490" s="85">
        <f t="shared" si="14"/>
        <v>2200490.3979999996</v>
      </c>
      <c r="D490" s="85">
        <f t="shared" si="15"/>
        <v>-86785.782000000007</v>
      </c>
    </row>
    <row r="491" spans="1:4" x14ac:dyDescent="0.25">
      <c r="A491" s="32" t="s">
        <v>464</v>
      </c>
      <c r="B491" s="85">
        <f>_xlfn.IFNA(VLOOKUP(A491,綜合_回測!$A$3:$G$1751,7,FALSE),0)</f>
        <v>16812.936000000002</v>
      </c>
      <c r="C491" s="85">
        <f t="shared" si="14"/>
        <v>2200490.3979999996</v>
      </c>
      <c r="D491" s="85">
        <f t="shared" si="15"/>
        <v>-69972.846000000005</v>
      </c>
    </row>
    <row r="492" spans="1:4" x14ac:dyDescent="0.25">
      <c r="A492" s="32" t="s">
        <v>465</v>
      </c>
      <c r="B492" s="85">
        <f>_xlfn.IFNA(VLOOKUP(A492,綜合_回測!$A$3:$G$1751,7,FALSE),0)</f>
        <v>39665.654000000002</v>
      </c>
      <c r="C492" s="85">
        <f t="shared" si="14"/>
        <v>2183677.4619999994</v>
      </c>
      <c r="D492" s="85">
        <f t="shared" si="15"/>
        <v>-47120.128000000004</v>
      </c>
    </row>
    <row r="493" spans="1:4" x14ac:dyDescent="0.25">
      <c r="A493" s="32" t="s">
        <v>466</v>
      </c>
      <c r="B493" s="85">
        <f>_xlfn.IFNA(VLOOKUP(A493,綜合_回測!$A$3:$G$1751,7,FALSE),0)</f>
        <v>-28317.02</v>
      </c>
      <c r="C493" s="85">
        <f t="shared" si="14"/>
        <v>2144011.8079999993</v>
      </c>
      <c r="D493" s="85">
        <f t="shared" si="15"/>
        <v>-115102.80200000001</v>
      </c>
    </row>
    <row r="494" spans="1:4" x14ac:dyDescent="0.25">
      <c r="A494" s="32" t="s">
        <v>467</v>
      </c>
      <c r="B494" s="85">
        <f>_xlfn.IFNA(VLOOKUP(A494,綜合_回測!$A$3:$G$1751,7,FALSE),0)</f>
        <v>21916.784</v>
      </c>
      <c r="C494" s="85">
        <f t="shared" si="14"/>
        <v>2172328.8279999993</v>
      </c>
      <c r="D494" s="85">
        <f t="shared" si="15"/>
        <v>-64868.998000000007</v>
      </c>
    </row>
    <row r="495" spans="1:4" x14ac:dyDescent="0.25">
      <c r="A495" s="32" t="s">
        <v>468</v>
      </c>
      <c r="B495" s="85">
        <f>_xlfn.IFNA(VLOOKUP(A495,綜合_回測!$A$3:$G$1751,7,FALSE),0)</f>
        <v>-18752.708000000002</v>
      </c>
      <c r="C495" s="85">
        <f t="shared" si="14"/>
        <v>2150412.0439999993</v>
      </c>
      <c r="D495" s="85">
        <f t="shared" si="15"/>
        <v>-105538.49</v>
      </c>
    </row>
    <row r="496" spans="1:4" x14ac:dyDescent="0.25">
      <c r="A496" s="32" t="s">
        <v>469</v>
      </c>
      <c r="B496" s="85">
        <f>_xlfn.IFNA(VLOOKUP(A496,綜合_回測!$A$3:$G$1751,7,FALSE),0)</f>
        <v>-18041.958000000002</v>
      </c>
      <c r="C496" s="85">
        <f t="shared" si="14"/>
        <v>2169164.7519999994</v>
      </c>
      <c r="D496" s="85">
        <f t="shared" si="15"/>
        <v>-104827.74</v>
      </c>
    </row>
    <row r="497" spans="1:4" x14ac:dyDescent="0.25">
      <c r="A497" s="32" t="s">
        <v>470</v>
      </c>
      <c r="B497" s="85">
        <f>_xlfn.IFNA(VLOOKUP(A497,綜合_回測!$A$3:$G$1751,7,FALSE),0)</f>
        <v>15219.604000000001</v>
      </c>
      <c r="C497" s="85">
        <f t="shared" si="14"/>
        <v>2187206.7099999995</v>
      </c>
      <c r="D497" s="85">
        <f t="shared" si="15"/>
        <v>-71566.178</v>
      </c>
    </row>
    <row r="498" spans="1:4" x14ac:dyDescent="0.25">
      <c r="A498" s="32" t="s">
        <v>471</v>
      </c>
      <c r="B498" s="85">
        <f>_xlfn.IFNA(VLOOKUP(A498,綜合_回測!$A$3:$G$1751,7,FALSE),0)</f>
        <v>-2442.17</v>
      </c>
      <c r="C498" s="85">
        <f t="shared" si="14"/>
        <v>2171987.1059999997</v>
      </c>
      <c r="D498" s="85">
        <f t="shared" si="15"/>
        <v>-89227.952000000005</v>
      </c>
    </row>
    <row r="499" spans="1:4" x14ac:dyDescent="0.25">
      <c r="A499" s="32" t="s">
        <v>472</v>
      </c>
      <c r="B499" s="85">
        <f>_xlfn.IFNA(VLOOKUP(A499,綜合_回測!$A$3:$G$1751,7,FALSE),0)</f>
        <v>-9096.0560000000005</v>
      </c>
      <c r="C499" s="85">
        <f t="shared" si="14"/>
        <v>2174429.2759999996</v>
      </c>
      <c r="D499" s="85">
        <f t="shared" si="15"/>
        <v>-95881.838000000003</v>
      </c>
    </row>
    <row r="500" spans="1:4" x14ac:dyDescent="0.25">
      <c r="A500" s="32" t="s">
        <v>473</v>
      </c>
      <c r="B500" s="85">
        <f>_xlfn.IFNA(VLOOKUP(A500,綜合_回測!$A$3:$G$1751,7,FALSE),0)</f>
        <v>8297.018</v>
      </c>
      <c r="C500" s="85">
        <f t="shared" si="14"/>
        <v>2183525.3319999995</v>
      </c>
      <c r="D500" s="85">
        <f t="shared" si="15"/>
        <v>-135224.30599999998</v>
      </c>
    </row>
    <row r="501" spans="1:4" x14ac:dyDescent="0.25">
      <c r="A501" s="32" t="s">
        <v>474</v>
      </c>
      <c r="B501" s="85">
        <f>_xlfn.IFNA(VLOOKUP(A501,綜合_回測!$A$3:$G$1751,7,FALSE),0)</f>
        <v>6918.3539999999994</v>
      </c>
      <c r="C501" s="85">
        <f t="shared" si="14"/>
        <v>2175228.3139999993</v>
      </c>
      <c r="D501" s="85">
        <f t="shared" si="15"/>
        <v>-136602.97</v>
      </c>
    </row>
    <row r="502" spans="1:4" x14ac:dyDescent="0.25">
      <c r="A502" s="32" t="s">
        <v>475</v>
      </c>
      <c r="B502" s="85">
        <f>_xlfn.IFNA(VLOOKUP(A502,綜合_回測!$A$3:$G$1751,7,FALSE),0)</f>
        <v>-21084.455999999998</v>
      </c>
      <c r="C502" s="85">
        <f t="shared" si="14"/>
        <v>2168309.9599999995</v>
      </c>
      <c r="D502" s="85">
        <f t="shared" si="15"/>
        <v>-164605.78</v>
      </c>
    </row>
    <row r="503" spans="1:4" x14ac:dyDescent="0.25">
      <c r="A503" s="32" t="s">
        <v>476</v>
      </c>
      <c r="B503" s="85">
        <f>_xlfn.IFNA(VLOOKUP(A503,綜合_回測!$A$3:$G$1751,7,FALSE),0)</f>
        <v>29264.894</v>
      </c>
      <c r="C503" s="85">
        <f t="shared" si="14"/>
        <v>2189394.4159999993</v>
      </c>
      <c r="D503" s="85">
        <f t="shared" si="15"/>
        <v>-221667.42400000003</v>
      </c>
    </row>
    <row r="504" spans="1:4" x14ac:dyDescent="0.25">
      <c r="A504" s="32" t="s">
        <v>477</v>
      </c>
      <c r="B504" s="85">
        <f>_xlfn.IFNA(VLOOKUP(A504,綜合_回測!$A$3:$G$1751,7,FALSE),0)</f>
        <v>-6328.0640000000003</v>
      </c>
      <c r="C504" s="85">
        <f t="shared" si="14"/>
        <v>2160129.5219999994</v>
      </c>
      <c r="D504" s="85">
        <f t="shared" si="15"/>
        <v>-257260.38200000004</v>
      </c>
    </row>
    <row r="505" spans="1:4" x14ac:dyDescent="0.25">
      <c r="A505" s="32" t="s">
        <v>478</v>
      </c>
      <c r="B505" s="85">
        <f>_xlfn.IFNA(VLOOKUP(A505,綜合_回測!$A$3:$G$1751,7,FALSE),0)</f>
        <v>-24708.414000000001</v>
      </c>
      <c r="C505" s="85">
        <f t="shared" si="14"/>
        <v>2166457.5859999992</v>
      </c>
      <c r="D505" s="85">
        <f t="shared" si="15"/>
        <v>-275640.73200000002</v>
      </c>
    </row>
    <row r="506" spans="1:4" x14ac:dyDescent="0.25">
      <c r="A506" s="32" t="s">
        <v>479</v>
      </c>
      <c r="B506" s="85">
        <f>_xlfn.IFNA(VLOOKUP(A506,綜合_回測!$A$3:$G$1751,7,FALSE),0)</f>
        <v>-7654.7960000000021</v>
      </c>
      <c r="C506" s="85">
        <f t="shared" si="14"/>
        <v>2191165.9999999991</v>
      </c>
      <c r="D506" s="85">
        <f t="shared" si="15"/>
        <v>-258587.11400000003</v>
      </c>
    </row>
    <row r="507" spans="1:4" x14ac:dyDescent="0.25">
      <c r="A507" s="32" t="s">
        <v>480</v>
      </c>
      <c r="B507" s="85">
        <f>_xlfn.IFNA(VLOOKUP(A507,綜合_回測!$A$3:$G$1751,7,FALSE),0)</f>
        <v>-27972.308000000001</v>
      </c>
      <c r="C507" s="85">
        <f t="shared" si="14"/>
        <v>2198820.7959999992</v>
      </c>
      <c r="D507" s="85">
        <f t="shared" si="15"/>
        <v>-278904.62600000005</v>
      </c>
    </row>
    <row r="508" spans="1:4" x14ac:dyDescent="0.25">
      <c r="A508" s="32" t="s">
        <v>481</v>
      </c>
      <c r="B508" s="85">
        <f>_xlfn.IFNA(VLOOKUP(A508,綜合_回測!$A$3:$G$1751,7,FALSE),0)</f>
        <v>-7414.4160000000002</v>
      </c>
      <c r="C508" s="85">
        <f t="shared" si="14"/>
        <v>2226793.1039999994</v>
      </c>
      <c r="D508" s="85">
        <f t="shared" si="15"/>
        <v>-258346.73400000003</v>
      </c>
    </row>
    <row r="509" spans="1:4" x14ac:dyDescent="0.25">
      <c r="A509" s="32" t="s">
        <v>482</v>
      </c>
      <c r="B509" s="85">
        <f>_xlfn.IFNA(VLOOKUP(A509,綜合_回測!$A$3:$G$1751,7,FALSE),0)</f>
        <v>-11469.504000000001</v>
      </c>
      <c r="C509" s="85">
        <f t="shared" si="14"/>
        <v>2234207.5199999996</v>
      </c>
      <c r="D509" s="85">
        <f t="shared" si="15"/>
        <v>-262401.82200000004</v>
      </c>
    </row>
    <row r="510" spans="1:4" x14ac:dyDescent="0.25">
      <c r="A510" s="32" t="s">
        <v>483</v>
      </c>
      <c r="B510" s="85">
        <f>_xlfn.IFNA(VLOOKUP(A510,綜合_回測!$A$3:$G$1751,7,FALSE),0)</f>
        <v>-15338.223999999998</v>
      </c>
      <c r="C510" s="85">
        <f t="shared" si="14"/>
        <v>2245677.0239999997</v>
      </c>
      <c r="D510" s="85">
        <f t="shared" si="15"/>
        <v>-266270.54200000002</v>
      </c>
    </row>
    <row r="511" spans="1:4" x14ac:dyDescent="0.25">
      <c r="A511" s="32" t="s">
        <v>484</v>
      </c>
      <c r="B511" s="85">
        <f>_xlfn.IFNA(VLOOKUP(A511,綜合_回測!$A$3:$G$1751,7,FALSE),0)</f>
        <v>18273.712</v>
      </c>
      <c r="C511" s="85">
        <f t="shared" si="14"/>
        <v>2261015.2479999997</v>
      </c>
      <c r="D511" s="85">
        <f t="shared" si="15"/>
        <v>-232658.60600000003</v>
      </c>
    </row>
    <row r="512" spans="1:4" x14ac:dyDescent="0.25">
      <c r="A512" s="32" t="s">
        <v>485</v>
      </c>
      <c r="B512" s="85">
        <f>_xlfn.IFNA(VLOOKUP(A512,綜合_回測!$A$3:$G$1751,7,FALSE),0)</f>
        <v>6245.4139999999998</v>
      </c>
      <c r="C512" s="85">
        <f t="shared" si="14"/>
        <v>2242741.5359999998</v>
      </c>
      <c r="D512" s="85">
        <f t="shared" si="15"/>
        <v>-244686.90400000004</v>
      </c>
    </row>
    <row r="513" spans="1:4" x14ac:dyDescent="0.25">
      <c r="A513" s="32" t="s">
        <v>486</v>
      </c>
      <c r="B513" s="85">
        <f>_xlfn.IFNA(VLOOKUP(A513,綜合_回測!$A$3:$G$1751,7,FALSE),0)</f>
        <v>-64380.735999999997</v>
      </c>
      <c r="C513" s="85">
        <f t="shared" si="14"/>
        <v>2236496.122</v>
      </c>
      <c r="D513" s="85">
        <f t="shared" si="15"/>
        <v>-315313.054</v>
      </c>
    </row>
    <row r="514" spans="1:4" x14ac:dyDescent="0.25">
      <c r="A514" s="32" t="s">
        <v>487</v>
      </c>
      <c r="B514" s="85">
        <f>_xlfn.IFNA(VLOOKUP(A514,綜合_回測!$A$3:$G$1751,7,FALSE),0)</f>
        <v>65459.106000000007</v>
      </c>
      <c r="C514" s="85">
        <f t="shared" ref="C514:C577" si="16">C515+B514</f>
        <v>2300876.858</v>
      </c>
      <c r="D514" s="85">
        <f t="shared" si="15"/>
        <v>-185473.21200000003</v>
      </c>
    </row>
    <row r="515" spans="1:4" x14ac:dyDescent="0.25">
      <c r="A515" s="32" t="s">
        <v>488</v>
      </c>
      <c r="B515" s="85">
        <f>_xlfn.IFNA(VLOOKUP(A515,綜合_回測!$A$3:$G$1751,7,FALSE),0)</f>
        <v>-3160.9160000000002</v>
      </c>
      <c r="C515" s="85">
        <f t="shared" si="16"/>
        <v>2235417.7519999999</v>
      </c>
      <c r="D515" s="85">
        <f t="shared" ref="D515:D578" si="17">MIN((B515-MAX(B515:B573)),0)</f>
        <v>-254093.23400000003</v>
      </c>
    </row>
    <row r="516" spans="1:4" x14ac:dyDescent="0.25">
      <c r="A516" s="32" t="s">
        <v>489</v>
      </c>
      <c r="B516" s="85">
        <f>_xlfn.IFNA(VLOOKUP(A516,綜合_回測!$A$3:$G$1751,7,FALSE),0)</f>
        <v>11095.394</v>
      </c>
      <c r="C516" s="85">
        <f t="shared" si="16"/>
        <v>2238578.6680000001</v>
      </c>
      <c r="D516" s="85">
        <f t="shared" si="17"/>
        <v>-239836.92400000003</v>
      </c>
    </row>
    <row r="517" spans="1:4" x14ac:dyDescent="0.25">
      <c r="A517" s="32" t="s">
        <v>490</v>
      </c>
      <c r="B517" s="85">
        <f>_xlfn.IFNA(VLOOKUP(A517,綜合_回測!$A$3:$G$1751,7,FALSE),0)</f>
        <v>10227.412</v>
      </c>
      <c r="C517" s="85">
        <f t="shared" si="16"/>
        <v>2227483.2740000002</v>
      </c>
      <c r="D517" s="85">
        <f t="shared" si="17"/>
        <v>-240704.90600000002</v>
      </c>
    </row>
    <row r="518" spans="1:4" x14ac:dyDescent="0.25">
      <c r="A518" s="32" t="s">
        <v>491</v>
      </c>
      <c r="B518" s="85">
        <f>_xlfn.IFNA(VLOOKUP(A518,綜合_回測!$A$3:$G$1751,7,FALSE),0)</f>
        <v>10723.041999999999</v>
      </c>
      <c r="C518" s="85">
        <f t="shared" si="16"/>
        <v>2217255.8620000002</v>
      </c>
      <c r="D518" s="85">
        <f t="shared" si="17"/>
        <v>-240209.27600000004</v>
      </c>
    </row>
    <row r="519" spans="1:4" x14ac:dyDescent="0.25">
      <c r="A519" s="32" t="s">
        <v>492</v>
      </c>
      <c r="B519" s="85">
        <f>_xlfn.IFNA(VLOOKUP(A519,綜合_回測!$A$3:$G$1751,7,FALSE),0)</f>
        <v>555.3900000000001</v>
      </c>
      <c r="C519" s="85">
        <f t="shared" si="16"/>
        <v>2206532.8200000003</v>
      </c>
      <c r="D519" s="85">
        <f t="shared" si="17"/>
        <v>-250376.92800000001</v>
      </c>
    </row>
    <row r="520" spans="1:4" x14ac:dyDescent="0.25">
      <c r="A520" s="32" t="s">
        <v>493</v>
      </c>
      <c r="B520" s="85">
        <f>_xlfn.IFNA(VLOOKUP(A520,綜合_回測!$A$3:$G$1751,7,FALSE),0)</f>
        <v>-22336.45</v>
      </c>
      <c r="C520" s="85">
        <f t="shared" si="16"/>
        <v>2205977.4300000002</v>
      </c>
      <c r="D520" s="85">
        <f t="shared" si="17"/>
        <v>-273268.76800000004</v>
      </c>
    </row>
    <row r="521" spans="1:4" x14ac:dyDescent="0.25">
      <c r="A521" s="32" t="s">
        <v>494</v>
      </c>
      <c r="B521" s="85">
        <f>_xlfn.IFNA(VLOOKUP(A521,綜合_回測!$A$3:$G$1751,7,FALSE),0)</f>
        <v>-11088.01</v>
      </c>
      <c r="C521" s="85">
        <f t="shared" si="16"/>
        <v>2228313.8800000004</v>
      </c>
      <c r="D521" s="85">
        <f t="shared" si="17"/>
        <v>-262020.32800000004</v>
      </c>
    </row>
    <row r="522" spans="1:4" x14ac:dyDescent="0.25">
      <c r="A522" s="32" t="s">
        <v>495</v>
      </c>
      <c r="B522" s="85">
        <f>_xlfn.IFNA(VLOOKUP(A522,綜合_回測!$A$3:$G$1751,7,FALSE),0)</f>
        <v>7680.8360000000002</v>
      </c>
      <c r="C522" s="85">
        <f t="shared" si="16"/>
        <v>2239401.89</v>
      </c>
      <c r="D522" s="85">
        <f t="shared" si="17"/>
        <v>-243251.48200000002</v>
      </c>
    </row>
    <row r="523" spans="1:4" x14ac:dyDescent="0.25">
      <c r="A523" s="32" t="s">
        <v>496</v>
      </c>
      <c r="B523" s="85">
        <f>_xlfn.IFNA(VLOOKUP(A523,綜合_回測!$A$3:$G$1751,7,FALSE),0)</f>
        <v>3086.0919999999996</v>
      </c>
      <c r="C523" s="85">
        <f t="shared" si="16"/>
        <v>2231721.054</v>
      </c>
      <c r="D523" s="85">
        <f t="shared" si="17"/>
        <v>-340426.21199999994</v>
      </c>
    </row>
    <row r="524" spans="1:4" x14ac:dyDescent="0.25">
      <c r="A524" s="32" t="s">
        <v>497</v>
      </c>
      <c r="B524" s="85">
        <f>_xlfn.IFNA(VLOOKUP(A524,綜合_回測!$A$3:$G$1751,7,FALSE),0)</f>
        <v>-1938.6419999999998</v>
      </c>
      <c r="C524" s="85">
        <f t="shared" si="16"/>
        <v>2228634.9619999998</v>
      </c>
      <c r="D524" s="85">
        <f t="shared" si="17"/>
        <v>-345450.94599999994</v>
      </c>
    </row>
    <row r="525" spans="1:4" x14ac:dyDescent="0.25">
      <c r="A525" s="32" t="s">
        <v>498</v>
      </c>
      <c r="B525" s="85">
        <f>_xlfn.IFNA(VLOOKUP(A525,綜合_回測!$A$3:$G$1751,7,FALSE),0)</f>
        <v>2902.8420000000001</v>
      </c>
      <c r="C525" s="85">
        <f t="shared" si="16"/>
        <v>2230573.6039999998</v>
      </c>
      <c r="D525" s="85">
        <f t="shared" si="17"/>
        <v>-340609.46199999994</v>
      </c>
    </row>
    <row r="526" spans="1:4" x14ac:dyDescent="0.25">
      <c r="A526" s="32" t="s">
        <v>499</v>
      </c>
      <c r="B526" s="85">
        <f>_xlfn.IFNA(VLOOKUP(A526,綜合_回測!$A$3:$G$1751,7,FALSE),0)</f>
        <v>35131.985999999997</v>
      </c>
      <c r="C526" s="85">
        <f t="shared" si="16"/>
        <v>2227670.7619999996</v>
      </c>
      <c r="D526" s="85">
        <f t="shared" si="17"/>
        <v>-308380.31799999997</v>
      </c>
    </row>
    <row r="527" spans="1:4" x14ac:dyDescent="0.25">
      <c r="A527" s="32" t="s">
        <v>500</v>
      </c>
      <c r="B527" s="85">
        <f>_xlfn.IFNA(VLOOKUP(A527,綜合_回測!$A$3:$G$1751,7,FALSE),0)</f>
        <v>27600.43</v>
      </c>
      <c r="C527" s="85">
        <f t="shared" si="16"/>
        <v>2192538.7759999996</v>
      </c>
      <c r="D527" s="85">
        <f t="shared" si="17"/>
        <v>-315911.87399999995</v>
      </c>
    </row>
    <row r="528" spans="1:4" x14ac:dyDescent="0.25">
      <c r="A528" s="32" t="s">
        <v>501</v>
      </c>
      <c r="B528" s="85">
        <f>_xlfn.IFNA(VLOOKUP(A528,綜合_回測!$A$3:$G$1751,7,FALSE),0)</f>
        <v>4838.3720000000003</v>
      </c>
      <c r="C528" s="85">
        <f t="shared" si="16"/>
        <v>2164938.3459999994</v>
      </c>
      <c r="D528" s="85">
        <f t="shared" si="17"/>
        <v>-338673.93199999997</v>
      </c>
    </row>
    <row r="529" spans="1:4" x14ac:dyDescent="0.25">
      <c r="A529" s="32" t="s">
        <v>502</v>
      </c>
      <c r="B529" s="85">
        <f>_xlfn.IFNA(VLOOKUP(A529,綜合_回測!$A$3:$G$1751,7,FALSE),0)</f>
        <v>-1516.8220000000001</v>
      </c>
      <c r="C529" s="85">
        <f t="shared" si="16"/>
        <v>2160099.9739999995</v>
      </c>
      <c r="D529" s="85">
        <f t="shared" si="17"/>
        <v>-345029.12599999993</v>
      </c>
    </row>
    <row r="530" spans="1:4" x14ac:dyDescent="0.25">
      <c r="A530" s="32" t="s">
        <v>503</v>
      </c>
      <c r="B530" s="85">
        <f>_xlfn.IFNA(VLOOKUP(A530,綜合_回測!$A$3:$G$1751,7,FALSE),0)</f>
        <v>-5609.7619999999997</v>
      </c>
      <c r="C530" s="85">
        <f t="shared" si="16"/>
        <v>2161616.7959999996</v>
      </c>
      <c r="D530" s="85">
        <f t="shared" si="17"/>
        <v>-349122.06599999993</v>
      </c>
    </row>
    <row r="531" spans="1:4" x14ac:dyDescent="0.25">
      <c r="A531" s="32" t="s">
        <v>504</v>
      </c>
      <c r="B531" s="85">
        <f>_xlfn.IFNA(VLOOKUP(A531,綜合_回測!$A$3:$G$1751,7,FALSE),0)</f>
        <v>20407.036</v>
      </c>
      <c r="C531" s="85">
        <f t="shared" si="16"/>
        <v>2167226.5579999997</v>
      </c>
      <c r="D531" s="85">
        <f t="shared" si="17"/>
        <v>-323105.26799999992</v>
      </c>
    </row>
    <row r="532" spans="1:4" x14ac:dyDescent="0.25">
      <c r="A532" s="32" t="s">
        <v>505</v>
      </c>
      <c r="B532" s="85">
        <f>_xlfn.IFNA(VLOOKUP(A532,綜合_回測!$A$3:$G$1751,7,FALSE),0)</f>
        <v>86785.782000000007</v>
      </c>
      <c r="C532" s="85">
        <f t="shared" si="16"/>
        <v>2146819.5219999999</v>
      </c>
      <c r="D532" s="85">
        <f t="shared" si="17"/>
        <v>-256726.52199999994</v>
      </c>
    </row>
    <row r="533" spans="1:4" x14ac:dyDescent="0.25">
      <c r="A533" s="32" t="s">
        <v>506</v>
      </c>
      <c r="B533" s="85">
        <f>_xlfn.IFNA(VLOOKUP(A533,綜合_回測!$A$3:$G$1751,7,FALSE),0)</f>
        <v>-18341.993999999999</v>
      </c>
      <c r="C533" s="85">
        <f t="shared" si="16"/>
        <v>2060033.74</v>
      </c>
      <c r="D533" s="85">
        <f t="shared" si="17"/>
        <v>-361854.29799999995</v>
      </c>
    </row>
    <row r="534" spans="1:4" x14ac:dyDescent="0.25">
      <c r="A534" s="32" t="s">
        <v>507</v>
      </c>
      <c r="B534" s="85">
        <f>_xlfn.IFNA(VLOOKUP(A534,綜合_回測!$A$3:$G$1751,7,FALSE),0)</f>
        <v>8879.4079999999994</v>
      </c>
      <c r="C534" s="85">
        <f t="shared" si="16"/>
        <v>2078375.7339999999</v>
      </c>
      <c r="D534" s="85">
        <f t="shared" si="17"/>
        <v>-334632.89599999995</v>
      </c>
    </row>
    <row r="535" spans="1:4" x14ac:dyDescent="0.25">
      <c r="A535" s="32" t="s">
        <v>508</v>
      </c>
      <c r="B535" s="85">
        <f>_xlfn.IFNA(VLOOKUP(A535,綜合_回測!$A$3:$G$1751,7,FALSE),0)</f>
        <v>-43844.588000000003</v>
      </c>
      <c r="C535" s="85">
        <f t="shared" si="16"/>
        <v>2069496.3259999999</v>
      </c>
      <c r="D535" s="85">
        <f t="shared" si="17"/>
        <v>-387356.89199999993</v>
      </c>
    </row>
    <row r="536" spans="1:4" x14ac:dyDescent="0.25">
      <c r="A536" s="32" t="s">
        <v>509</v>
      </c>
      <c r="B536" s="85">
        <f>_xlfn.IFNA(VLOOKUP(A536,綜合_回測!$A$3:$G$1751,7,FALSE),0)</f>
        <v>19058.091999999997</v>
      </c>
      <c r="C536" s="85">
        <f t="shared" si="16"/>
        <v>2113340.9139999999</v>
      </c>
      <c r="D536" s="85">
        <f t="shared" si="17"/>
        <v>-324454.21199999994</v>
      </c>
    </row>
    <row r="537" spans="1:4" x14ac:dyDescent="0.25">
      <c r="A537" s="32" t="s">
        <v>510</v>
      </c>
      <c r="B537" s="85">
        <f>_xlfn.IFNA(VLOOKUP(A537,綜合_回測!$A$3:$G$1751,7,FALSE),0)</f>
        <v>11010.016</v>
      </c>
      <c r="C537" s="85">
        <f t="shared" si="16"/>
        <v>2094282.8219999999</v>
      </c>
      <c r="D537" s="85">
        <f t="shared" si="17"/>
        <v>-332502.28799999994</v>
      </c>
    </row>
    <row r="538" spans="1:4" x14ac:dyDescent="0.25">
      <c r="A538" s="32" t="s">
        <v>511</v>
      </c>
      <c r="B538" s="85">
        <f>_xlfn.IFNA(VLOOKUP(A538,綜合_回測!$A$3:$G$1751,7,FALSE),0)</f>
        <v>42789.076000000001</v>
      </c>
      <c r="C538" s="85">
        <f t="shared" si="16"/>
        <v>2083272.8059999999</v>
      </c>
      <c r="D538" s="85">
        <f t="shared" si="17"/>
        <v>-300723.22799999994</v>
      </c>
    </row>
    <row r="539" spans="1:4" x14ac:dyDescent="0.25">
      <c r="A539" s="32" t="s">
        <v>512</v>
      </c>
      <c r="B539" s="85">
        <f>_xlfn.IFNA(VLOOKUP(A539,綜合_回測!$A$3:$G$1751,7,FALSE),0)</f>
        <v>-4202.2039999999997</v>
      </c>
      <c r="C539" s="85">
        <f t="shared" si="16"/>
        <v>2040483.7299999997</v>
      </c>
      <c r="D539" s="85">
        <f t="shared" si="17"/>
        <v>-347714.50799999997</v>
      </c>
    </row>
    <row r="540" spans="1:4" x14ac:dyDescent="0.25">
      <c r="A540" s="32" t="s">
        <v>513</v>
      </c>
      <c r="B540" s="85">
        <f>_xlfn.IFNA(VLOOKUP(A540,綜合_回測!$A$3:$G$1751,7,FALSE),0)</f>
        <v>2196.3080000000045</v>
      </c>
      <c r="C540" s="85">
        <f t="shared" si="16"/>
        <v>2044685.9339999997</v>
      </c>
      <c r="D540" s="85">
        <f t="shared" si="17"/>
        <v>-341315.99599999993</v>
      </c>
    </row>
    <row r="541" spans="1:4" x14ac:dyDescent="0.25">
      <c r="A541" s="32" t="s">
        <v>514</v>
      </c>
      <c r="B541" s="85">
        <f>_xlfn.IFNA(VLOOKUP(A541,綜合_回測!$A$3:$G$1751,7,FALSE),0)</f>
        <v>52400.076000000001</v>
      </c>
      <c r="C541" s="85">
        <f t="shared" si="16"/>
        <v>2042489.6259999997</v>
      </c>
      <c r="D541" s="85">
        <f t="shared" si="17"/>
        <v>-291112.22799999994</v>
      </c>
    </row>
    <row r="542" spans="1:4" x14ac:dyDescent="0.25">
      <c r="A542" s="32" t="s">
        <v>515</v>
      </c>
      <c r="B542" s="85">
        <f>_xlfn.IFNA(VLOOKUP(A542,綜合_回測!$A$3:$G$1751,7,FALSE),0)</f>
        <v>-34684.552000000003</v>
      </c>
      <c r="C542" s="85">
        <f t="shared" si="16"/>
        <v>1990089.5499999996</v>
      </c>
      <c r="D542" s="85">
        <f t="shared" si="17"/>
        <v>-378196.85599999997</v>
      </c>
    </row>
    <row r="543" spans="1:4" x14ac:dyDescent="0.25">
      <c r="A543" s="32" t="s">
        <v>516</v>
      </c>
      <c r="B543" s="85">
        <f>_xlfn.IFNA(VLOOKUP(A543,綜合_回測!$A$3:$G$1751,7,FALSE),0)</f>
        <v>20005.634000000002</v>
      </c>
      <c r="C543" s="85">
        <f t="shared" si="16"/>
        <v>2024774.1019999995</v>
      </c>
      <c r="D543" s="85">
        <f t="shared" si="17"/>
        <v>-323506.66999999993</v>
      </c>
    </row>
    <row r="544" spans="1:4" x14ac:dyDescent="0.25">
      <c r="A544" s="32" t="s">
        <v>517</v>
      </c>
      <c r="B544" s="85">
        <f>_xlfn.IFNA(VLOOKUP(A544,綜合_回測!$A$3:$G$1751,7,FALSE),0)</f>
        <v>3672.9200000000005</v>
      </c>
      <c r="C544" s="85">
        <f t="shared" si="16"/>
        <v>2004768.4679999994</v>
      </c>
      <c r="D544" s="85">
        <f t="shared" si="17"/>
        <v>-339839.38399999996</v>
      </c>
    </row>
    <row r="545" spans="1:4" x14ac:dyDescent="0.25">
      <c r="A545" s="32" t="s">
        <v>518</v>
      </c>
      <c r="B545" s="85">
        <f>_xlfn.IFNA(VLOOKUP(A545,綜合_回測!$A$3:$G$1751,7,FALSE),0)</f>
        <v>-36565.446000000004</v>
      </c>
      <c r="C545" s="85">
        <f t="shared" si="16"/>
        <v>2001095.5479999995</v>
      </c>
      <c r="D545" s="85">
        <f t="shared" si="17"/>
        <v>-380077.74999999994</v>
      </c>
    </row>
    <row r="546" spans="1:4" x14ac:dyDescent="0.25">
      <c r="A546" s="32" t="s">
        <v>519</v>
      </c>
      <c r="B546" s="85">
        <f>_xlfn.IFNA(VLOOKUP(A546,綜合_回測!$A$3:$G$1751,7,FALSE),0)</f>
        <v>-19016.056</v>
      </c>
      <c r="C546" s="85">
        <f t="shared" si="16"/>
        <v>2037660.9939999995</v>
      </c>
      <c r="D546" s="85">
        <f t="shared" si="17"/>
        <v>-362528.35999999993</v>
      </c>
    </row>
    <row r="547" spans="1:4" x14ac:dyDescent="0.25">
      <c r="A547" s="32" t="s">
        <v>520</v>
      </c>
      <c r="B547" s="85">
        <f>_xlfn.IFNA(VLOOKUP(A547,綜合_回測!$A$3:$G$1751,7,FALSE),0)</f>
        <v>48910.87200000001</v>
      </c>
      <c r="C547" s="85">
        <f t="shared" si="16"/>
        <v>2056677.0499999996</v>
      </c>
      <c r="D547" s="85">
        <f t="shared" si="17"/>
        <v>-294601.43199999991</v>
      </c>
    </row>
    <row r="548" spans="1:4" x14ac:dyDescent="0.25">
      <c r="A548" s="32" t="s">
        <v>521</v>
      </c>
      <c r="B548" s="85">
        <f>_xlfn.IFNA(VLOOKUP(A548,綜合_回測!$A$3:$G$1751,7,FALSE),0)</f>
        <v>-19585.71</v>
      </c>
      <c r="C548" s="85">
        <f t="shared" si="16"/>
        <v>2007766.1779999996</v>
      </c>
      <c r="D548" s="85">
        <f t="shared" si="17"/>
        <v>-363098.01399999997</v>
      </c>
    </row>
    <row r="549" spans="1:4" x14ac:dyDescent="0.25">
      <c r="A549" s="32" t="s">
        <v>522</v>
      </c>
      <c r="B549" s="85">
        <f>_xlfn.IFNA(VLOOKUP(A549,綜合_回測!$A$3:$G$1751,7,FALSE),0)</f>
        <v>-31923.061999999998</v>
      </c>
      <c r="C549" s="85">
        <f t="shared" si="16"/>
        <v>2027351.8879999996</v>
      </c>
      <c r="D549" s="85">
        <f t="shared" si="17"/>
        <v>-375435.36599999992</v>
      </c>
    </row>
    <row r="550" spans="1:4" x14ac:dyDescent="0.25">
      <c r="A550" s="32" t="s">
        <v>523</v>
      </c>
      <c r="B550" s="85">
        <f>_xlfn.IFNA(VLOOKUP(A550,綜合_回測!$A$3:$G$1751,7,FALSE),0)</f>
        <v>-11984.548000000001</v>
      </c>
      <c r="C550" s="85">
        <f t="shared" si="16"/>
        <v>2059274.9499999995</v>
      </c>
      <c r="D550" s="85">
        <f t="shared" si="17"/>
        <v>-355496.85199999996</v>
      </c>
    </row>
    <row r="551" spans="1:4" x14ac:dyDescent="0.25">
      <c r="A551" s="32" t="s">
        <v>524</v>
      </c>
      <c r="B551" s="85">
        <f>_xlfn.IFNA(VLOOKUP(A551,綜合_回測!$A$3:$G$1751,7,FALSE),0)</f>
        <v>2472.2399999999993</v>
      </c>
      <c r="C551" s="85">
        <f t="shared" si="16"/>
        <v>2071259.4979999994</v>
      </c>
      <c r="D551" s="85">
        <f t="shared" si="17"/>
        <v>-341040.06399999995</v>
      </c>
    </row>
    <row r="552" spans="1:4" x14ac:dyDescent="0.25">
      <c r="A552" s="32" t="s">
        <v>525</v>
      </c>
      <c r="B552" s="85">
        <f>_xlfn.IFNA(VLOOKUP(A552,綜合_回測!$A$3:$G$1751,7,FALSE),0)</f>
        <v>7290.2800000000007</v>
      </c>
      <c r="C552" s="85">
        <f t="shared" si="16"/>
        <v>2068787.2579999994</v>
      </c>
      <c r="D552" s="85">
        <f t="shared" si="17"/>
        <v>-336222.02399999992</v>
      </c>
    </row>
    <row r="553" spans="1:4" x14ac:dyDescent="0.25">
      <c r="A553" s="32" t="s">
        <v>526</v>
      </c>
      <c r="B553" s="85">
        <f>_xlfn.IFNA(VLOOKUP(A553,綜合_回測!$A$3:$G$1751,7,FALSE),0)</f>
        <v>19200.052000000003</v>
      </c>
      <c r="C553" s="85">
        <f t="shared" si="16"/>
        <v>2061496.9779999994</v>
      </c>
      <c r="D553" s="85">
        <f t="shared" si="17"/>
        <v>-324312.25199999992</v>
      </c>
    </row>
    <row r="554" spans="1:4" x14ac:dyDescent="0.25">
      <c r="A554" s="32" t="s">
        <v>527</v>
      </c>
      <c r="B554" s="85">
        <f>_xlfn.IFNA(VLOOKUP(A554,綜合_回測!$A$3:$G$1751,7,FALSE),0)</f>
        <v>-12332.928000000002</v>
      </c>
      <c r="C554" s="85">
        <f t="shared" si="16"/>
        <v>2042296.9259999995</v>
      </c>
      <c r="D554" s="85">
        <f t="shared" si="17"/>
        <v>-355845.23199999996</v>
      </c>
    </row>
    <row r="555" spans="1:4" x14ac:dyDescent="0.25">
      <c r="A555" s="32" t="s">
        <v>528</v>
      </c>
      <c r="B555" s="85">
        <f>_xlfn.IFNA(VLOOKUP(A555,綜合_回測!$A$3:$G$1751,7,FALSE),0)</f>
        <v>-19869.133999999998</v>
      </c>
      <c r="C555" s="85">
        <f t="shared" si="16"/>
        <v>2054629.8539999996</v>
      </c>
      <c r="D555" s="85">
        <f t="shared" si="17"/>
        <v>-363381.43799999997</v>
      </c>
    </row>
    <row r="556" spans="1:4" x14ac:dyDescent="0.25">
      <c r="A556" s="32" t="s">
        <v>529</v>
      </c>
      <c r="B556" s="85">
        <f>_xlfn.IFNA(VLOOKUP(A556,綜合_回測!$A$3:$G$1751,7,FALSE),0)</f>
        <v>28130.405999999999</v>
      </c>
      <c r="C556" s="85">
        <f t="shared" si="16"/>
        <v>2074498.9879999997</v>
      </c>
      <c r="D556" s="85">
        <f t="shared" si="17"/>
        <v>-315381.89799999993</v>
      </c>
    </row>
    <row r="557" spans="1:4" x14ac:dyDescent="0.25">
      <c r="A557" s="32" t="s">
        <v>530</v>
      </c>
      <c r="B557" s="85">
        <f>_xlfn.IFNA(VLOOKUP(A557,綜合_回測!$A$3:$G$1751,7,FALSE),0)</f>
        <v>317.84199999999981</v>
      </c>
      <c r="C557" s="85">
        <f t="shared" si="16"/>
        <v>2046368.5819999997</v>
      </c>
      <c r="D557" s="85">
        <f t="shared" si="17"/>
        <v>-343194.46199999994</v>
      </c>
    </row>
    <row r="558" spans="1:4" x14ac:dyDescent="0.25">
      <c r="A558" s="32" t="s">
        <v>531</v>
      </c>
      <c r="B558" s="85">
        <f>_xlfn.IFNA(VLOOKUP(A558,綜合_回測!$A$3:$G$1751,7,FALSE),0)</f>
        <v>143521.32399999999</v>
      </c>
      <c r="C558" s="85">
        <f t="shared" si="16"/>
        <v>2046050.7399999998</v>
      </c>
      <c r="D558" s="85">
        <f t="shared" si="17"/>
        <v>-199990.97999999995</v>
      </c>
    </row>
    <row r="559" spans="1:4" x14ac:dyDescent="0.25">
      <c r="A559" s="32" t="s">
        <v>532</v>
      </c>
      <c r="B559" s="85">
        <f>_xlfn.IFNA(VLOOKUP(A559,綜合_回測!$A$3:$G$1751,7,FALSE),0)</f>
        <v>9625.384</v>
      </c>
      <c r="C559" s="85">
        <f t="shared" si="16"/>
        <v>1902529.4159999997</v>
      </c>
      <c r="D559" s="85">
        <f t="shared" si="17"/>
        <v>-333886.91999999993</v>
      </c>
    </row>
    <row r="560" spans="1:4" x14ac:dyDescent="0.25">
      <c r="A560" s="32" t="s">
        <v>533</v>
      </c>
      <c r="B560" s="85">
        <f>_xlfn.IFNA(VLOOKUP(A560,綜合_回測!$A$3:$G$1751,7,FALSE),0)</f>
        <v>-23731.083999999999</v>
      </c>
      <c r="C560" s="85">
        <f t="shared" si="16"/>
        <v>1892904.0319999997</v>
      </c>
      <c r="D560" s="85">
        <f t="shared" si="17"/>
        <v>-367243.38799999992</v>
      </c>
    </row>
    <row r="561" spans="1:4" x14ac:dyDescent="0.25">
      <c r="A561" s="32" t="s">
        <v>534</v>
      </c>
      <c r="B561" s="85">
        <f>_xlfn.IFNA(VLOOKUP(A561,綜合_回測!$A$3:$G$1751,7,FALSE),0)</f>
        <v>250932.31800000003</v>
      </c>
      <c r="C561" s="85">
        <f t="shared" si="16"/>
        <v>1916635.1159999997</v>
      </c>
      <c r="D561" s="85">
        <f t="shared" si="17"/>
        <v>-92579.985999999917</v>
      </c>
    </row>
    <row r="562" spans="1:4" x14ac:dyDescent="0.25">
      <c r="A562" s="32" t="s">
        <v>535</v>
      </c>
      <c r="B562" s="85">
        <f>_xlfn.IFNA(VLOOKUP(A562,綜合_回測!$A$3:$G$1751,7,FALSE),0)</f>
        <v>-6150.8739999999998</v>
      </c>
      <c r="C562" s="85">
        <f t="shared" si="16"/>
        <v>1665702.7979999997</v>
      </c>
      <c r="D562" s="85">
        <f t="shared" si="17"/>
        <v>-349663.17799999996</v>
      </c>
    </row>
    <row r="563" spans="1:4" x14ac:dyDescent="0.25">
      <c r="A563" s="32" t="s">
        <v>536</v>
      </c>
      <c r="B563" s="85">
        <f>_xlfn.IFNA(VLOOKUP(A563,綜合_回測!$A$3:$G$1751,7,FALSE),0)</f>
        <v>14107.523999999999</v>
      </c>
      <c r="C563" s="85">
        <f t="shared" si="16"/>
        <v>1671853.6719999998</v>
      </c>
      <c r="D563" s="85">
        <f t="shared" si="17"/>
        <v>-329404.77999999997</v>
      </c>
    </row>
    <row r="564" spans="1:4" x14ac:dyDescent="0.25">
      <c r="A564" s="32" t="s">
        <v>537</v>
      </c>
      <c r="B564" s="85">
        <f>_xlfn.IFNA(VLOOKUP(A564,綜合_回測!$A$3:$G$1751,7,FALSE),0)</f>
        <v>2245.1880000000006</v>
      </c>
      <c r="C564" s="85">
        <f t="shared" si="16"/>
        <v>1657746.1479999998</v>
      </c>
      <c r="D564" s="85">
        <f t="shared" si="17"/>
        <v>-341267.11599999992</v>
      </c>
    </row>
    <row r="565" spans="1:4" x14ac:dyDescent="0.25">
      <c r="A565" s="32" t="s">
        <v>538</v>
      </c>
      <c r="B565" s="85">
        <f>_xlfn.IFNA(VLOOKUP(A565,綜合_回測!$A$3:$G$1751,7,FALSE),0)</f>
        <v>-797.66399999999999</v>
      </c>
      <c r="C565" s="85">
        <f t="shared" si="16"/>
        <v>1655500.9599999997</v>
      </c>
      <c r="D565" s="85">
        <f t="shared" si="17"/>
        <v>-344309.96799999994</v>
      </c>
    </row>
    <row r="566" spans="1:4" x14ac:dyDescent="0.25">
      <c r="A566" s="32" t="s">
        <v>539</v>
      </c>
      <c r="B566" s="85">
        <f>_xlfn.IFNA(VLOOKUP(A566,綜合_回測!$A$3:$G$1751,7,FALSE),0)</f>
        <v>-22492.215999999997</v>
      </c>
      <c r="C566" s="85">
        <f t="shared" si="16"/>
        <v>1656298.6239999998</v>
      </c>
      <c r="D566" s="85">
        <f t="shared" si="17"/>
        <v>-366004.51999999996</v>
      </c>
    </row>
    <row r="567" spans="1:4" x14ac:dyDescent="0.25">
      <c r="A567" s="32" t="s">
        <v>540</v>
      </c>
      <c r="B567" s="85">
        <f>_xlfn.IFNA(VLOOKUP(A567,綜合_回測!$A$3:$G$1751,7,FALSE),0)</f>
        <v>-45859.255999999994</v>
      </c>
      <c r="C567" s="85">
        <f t="shared" si="16"/>
        <v>1678790.8399999999</v>
      </c>
      <c r="D567" s="85">
        <f t="shared" si="17"/>
        <v>-389371.55999999994</v>
      </c>
    </row>
    <row r="568" spans="1:4" x14ac:dyDescent="0.25">
      <c r="A568" s="32" t="s">
        <v>541</v>
      </c>
      <c r="B568" s="85">
        <f>_xlfn.IFNA(VLOOKUP(A568,綜合_回測!$A$3:$G$1751,7,FALSE),0)</f>
        <v>-26525.204000000005</v>
      </c>
      <c r="C568" s="85">
        <f t="shared" si="16"/>
        <v>1724650.0959999999</v>
      </c>
      <c r="D568" s="85">
        <f t="shared" si="17"/>
        <v>-370037.50799999997</v>
      </c>
    </row>
    <row r="569" spans="1:4" x14ac:dyDescent="0.25">
      <c r="A569" s="32" t="s">
        <v>542</v>
      </c>
      <c r="B569" s="85">
        <f>_xlfn.IFNA(VLOOKUP(A569,綜合_回測!$A$3:$G$1751,7,FALSE),0)</f>
        <v>-16563.259999999998</v>
      </c>
      <c r="C569" s="85">
        <f t="shared" si="16"/>
        <v>1751175.2999999998</v>
      </c>
      <c r="D569" s="85">
        <f t="shared" si="17"/>
        <v>-360075.56399999995</v>
      </c>
    </row>
    <row r="570" spans="1:4" x14ac:dyDescent="0.25">
      <c r="A570" s="32" t="s">
        <v>543</v>
      </c>
      <c r="B570" s="85">
        <f>_xlfn.IFNA(VLOOKUP(A570,綜合_回測!$A$3:$G$1751,7,FALSE),0)</f>
        <v>12133.972</v>
      </c>
      <c r="C570" s="85">
        <f t="shared" si="16"/>
        <v>1767738.5599999998</v>
      </c>
      <c r="D570" s="85">
        <f t="shared" si="17"/>
        <v>-331378.33199999994</v>
      </c>
    </row>
    <row r="571" spans="1:4" x14ac:dyDescent="0.25">
      <c r="A571" s="32" t="s">
        <v>544</v>
      </c>
      <c r="B571" s="85">
        <f>_xlfn.IFNA(VLOOKUP(A571,綜合_回測!$A$3:$G$1751,7,FALSE),0)</f>
        <v>-18188.085999999999</v>
      </c>
      <c r="C571" s="85">
        <f t="shared" si="16"/>
        <v>1755604.5879999998</v>
      </c>
      <c r="D571" s="85">
        <f t="shared" si="17"/>
        <v>-361700.38999999996</v>
      </c>
    </row>
    <row r="572" spans="1:4" x14ac:dyDescent="0.25">
      <c r="A572" s="32" t="s">
        <v>545</v>
      </c>
      <c r="B572" s="85">
        <f>_xlfn.IFNA(VLOOKUP(A572,綜合_回測!$A$3:$G$1751,7,FALSE),0)</f>
        <v>-39181.297999999995</v>
      </c>
      <c r="C572" s="85">
        <f t="shared" si="16"/>
        <v>1773792.6739999996</v>
      </c>
      <c r="D572" s="85">
        <f t="shared" si="17"/>
        <v>-382693.60199999996</v>
      </c>
    </row>
    <row r="573" spans="1:4" x14ac:dyDescent="0.25">
      <c r="A573" s="32" t="s">
        <v>546</v>
      </c>
      <c r="B573" s="85">
        <f>_xlfn.IFNA(VLOOKUP(A573,綜合_回測!$A$3:$G$1751,7,FALSE),0)</f>
        <v>78431.37</v>
      </c>
      <c r="C573" s="85">
        <f t="shared" si="16"/>
        <v>1812973.9719999996</v>
      </c>
      <c r="D573" s="85">
        <f t="shared" si="17"/>
        <v>-265080.93399999995</v>
      </c>
    </row>
    <row r="574" spans="1:4" x14ac:dyDescent="0.25">
      <c r="A574" s="32" t="s">
        <v>547</v>
      </c>
      <c r="B574" s="85">
        <f>_xlfn.IFNA(VLOOKUP(A574,綜合_回測!$A$3:$G$1751,7,FALSE),0)</f>
        <v>-32792.438000000002</v>
      </c>
      <c r="C574" s="85">
        <f t="shared" si="16"/>
        <v>1734542.6019999995</v>
      </c>
      <c r="D574" s="85">
        <f t="shared" si="17"/>
        <v>-376304.74199999997</v>
      </c>
    </row>
    <row r="575" spans="1:4" x14ac:dyDescent="0.25">
      <c r="A575" s="32" t="s">
        <v>548</v>
      </c>
      <c r="B575" s="85">
        <f>_xlfn.IFNA(VLOOKUP(A575,綜合_回測!$A$3:$G$1751,7,FALSE),0)</f>
        <v>1534.0419999999954</v>
      </c>
      <c r="C575" s="85">
        <f t="shared" si="16"/>
        <v>1767335.0399999996</v>
      </c>
      <c r="D575" s="85">
        <f t="shared" si="17"/>
        <v>-341978.26199999993</v>
      </c>
    </row>
    <row r="576" spans="1:4" x14ac:dyDescent="0.25">
      <c r="A576" s="32" t="s">
        <v>549</v>
      </c>
      <c r="B576" s="85">
        <f>_xlfn.IFNA(VLOOKUP(A576,綜合_回測!$A$3:$G$1751,7,FALSE),0)</f>
        <v>-55361.443999999996</v>
      </c>
      <c r="C576" s="85">
        <f t="shared" si="16"/>
        <v>1765800.9979999997</v>
      </c>
      <c r="D576" s="85">
        <f t="shared" si="17"/>
        <v>-398873.74799999996</v>
      </c>
    </row>
    <row r="577" spans="1:4" x14ac:dyDescent="0.25">
      <c r="A577" s="32" t="s">
        <v>550</v>
      </c>
      <c r="B577" s="85">
        <f>_xlfn.IFNA(VLOOKUP(A577,綜合_回測!$A$3:$G$1751,7,FALSE),0)</f>
        <v>-19718.136000000002</v>
      </c>
      <c r="C577" s="85">
        <f t="shared" si="16"/>
        <v>1821162.4419999996</v>
      </c>
      <c r="D577" s="85">
        <f t="shared" si="17"/>
        <v>-363230.43999999994</v>
      </c>
    </row>
    <row r="578" spans="1:4" x14ac:dyDescent="0.25">
      <c r="A578" s="32" t="s">
        <v>551</v>
      </c>
      <c r="B578" s="85">
        <f>_xlfn.IFNA(VLOOKUP(A578,綜合_回測!$A$3:$G$1751,7,FALSE),0)</f>
        <v>-3879.1439999999993</v>
      </c>
      <c r="C578" s="85">
        <f t="shared" ref="C578:C641" si="18">C579+B578</f>
        <v>1840880.5779999995</v>
      </c>
      <c r="D578" s="85">
        <f t="shared" si="17"/>
        <v>-347391.44799999992</v>
      </c>
    </row>
    <row r="579" spans="1:4" x14ac:dyDescent="0.25">
      <c r="A579" s="32" t="s">
        <v>552</v>
      </c>
      <c r="B579" s="85">
        <f>_xlfn.IFNA(VLOOKUP(A579,綜合_回測!$A$3:$G$1751,7,FALSE),0)</f>
        <v>57934.947999999997</v>
      </c>
      <c r="C579" s="85">
        <f t="shared" si="18"/>
        <v>1844759.7219999996</v>
      </c>
      <c r="D579" s="85">
        <f t="shared" ref="D579:D642" si="19">MIN((B579-MAX(B579:B637)),0)</f>
        <v>-285577.35599999997</v>
      </c>
    </row>
    <row r="580" spans="1:4" x14ac:dyDescent="0.25">
      <c r="A580" s="32" t="s">
        <v>553</v>
      </c>
      <c r="B580" s="85">
        <f>_xlfn.IFNA(VLOOKUP(A580,綜合_回測!$A$3:$G$1751,7,FALSE),0)</f>
        <v>-32088.85</v>
      </c>
      <c r="C580" s="85">
        <f t="shared" si="18"/>
        <v>1786824.7739999995</v>
      </c>
      <c r="D580" s="85">
        <f t="shared" si="19"/>
        <v>-375601.15399999992</v>
      </c>
    </row>
    <row r="581" spans="1:4" x14ac:dyDescent="0.25">
      <c r="A581" s="32" t="s">
        <v>554</v>
      </c>
      <c r="B581" s="85">
        <f>_xlfn.IFNA(VLOOKUP(A581,綜合_回測!$A$3:$G$1751,7,FALSE),0)</f>
        <v>343512.30399999995</v>
      </c>
      <c r="C581" s="85">
        <f t="shared" si="18"/>
        <v>1818913.6239999996</v>
      </c>
      <c r="D581" s="85">
        <f t="shared" si="19"/>
        <v>0</v>
      </c>
    </row>
    <row r="582" spans="1:4" x14ac:dyDescent="0.25">
      <c r="A582" s="32" t="s">
        <v>555</v>
      </c>
      <c r="B582" s="85">
        <f>_xlfn.IFNA(VLOOKUP(A582,綜合_回測!$A$3:$G$1751,7,FALSE),0)</f>
        <v>-16520.3</v>
      </c>
      <c r="C582" s="85">
        <f t="shared" si="18"/>
        <v>1475401.3199999996</v>
      </c>
      <c r="D582" s="85">
        <f t="shared" si="19"/>
        <v>-146319.86199999996</v>
      </c>
    </row>
    <row r="583" spans="1:4" x14ac:dyDescent="0.25">
      <c r="A583" s="32" t="s">
        <v>556</v>
      </c>
      <c r="B583" s="85">
        <f>_xlfn.IFNA(VLOOKUP(A583,綜合_回測!$A$3:$G$1751,7,FALSE),0)</f>
        <v>5271.192</v>
      </c>
      <c r="C583" s="85">
        <f t="shared" si="18"/>
        <v>1491921.6199999996</v>
      </c>
      <c r="D583" s="85">
        <f t="shared" si="19"/>
        <v>-124528.36999999997</v>
      </c>
    </row>
    <row r="584" spans="1:4" x14ac:dyDescent="0.25">
      <c r="A584" s="32" t="s">
        <v>557</v>
      </c>
      <c r="B584" s="85">
        <f>_xlfn.IFNA(VLOOKUP(A584,綜合_回測!$A$3:$G$1751,7,FALSE),0)</f>
        <v>47098.851999999999</v>
      </c>
      <c r="C584" s="85">
        <f t="shared" si="18"/>
        <v>1486650.4279999996</v>
      </c>
      <c r="D584" s="85">
        <f t="shared" si="19"/>
        <v>-82700.709999999963</v>
      </c>
    </row>
    <row r="585" spans="1:4" x14ac:dyDescent="0.25">
      <c r="A585" s="32" t="s">
        <v>558</v>
      </c>
      <c r="B585" s="85">
        <f>_xlfn.IFNA(VLOOKUP(A585,綜合_回測!$A$3:$G$1751,7,FALSE),0)</f>
        <v>-18531.435999999998</v>
      </c>
      <c r="C585" s="85">
        <f t="shared" si="18"/>
        <v>1439551.5759999997</v>
      </c>
      <c r="D585" s="85">
        <f t="shared" si="19"/>
        <v>-148330.99799999996</v>
      </c>
    </row>
    <row r="586" spans="1:4" x14ac:dyDescent="0.25">
      <c r="A586" s="32" t="s">
        <v>559</v>
      </c>
      <c r="B586" s="85">
        <f>_xlfn.IFNA(VLOOKUP(A586,綜合_回測!$A$3:$G$1751,7,FALSE),0)</f>
        <v>8243.768</v>
      </c>
      <c r="C586" s="85">
        <f t="shared" si="18"/>
        <v>1458083.0119999996</v>
      </c>
      <c r="D586" s="85">
        <f t="shared" si="19"/>
        <v>-121555.79399999997</v>
      </c>
    </row>
    <row r="587" spans="1:4" x14ac:dyDescent="0.25">
      <c r="A587" s="32" t="s">
        <v>560</v>
      </c>
      <c r="B587" s="85">
        <f>_xlfn.IFNA(VLOOKUP(A587,綜合_回測!$A$3:$G$1751,7,FALSE),0)</f>
        <v>129799.56199999996</v>
      </c>
      <c r="C587" s="85">
        <f t="shared" si="18"/>
        <v>1449839.2439999997</v>
      </c>
      <c r="D587" s="85">
        <f t="shared" si="19"/>
        <v>0</v>
      </c>
    </row>
    <row r="588" spans="1:4" x14ac:dyDescent="0.25">
      <c r="A588" s="32" t="s">
        <v>561</v>
      </c>
      <c r="B588" s="85">
        <f>_xlfn.IFNA(VLOOKUP(A588,綜合_回測!$A$3:$G$1751,7,FALSE),0)</f>
        <v>81831.682000000001</v>
      </c>
      <c r="C588" s="85">
        <f t="shared" si="18"/>
        <v>1320039.6819999998</v>
      </c>
      <c r="D588" s="85">
        <f t="shared" si="19"/>
        <v>0</v>
      </c>
    </row>
    <row r="589" spans="1:4" x14ac:dyDescent="0.25">
      <c r="A589" s="32" t="s">
        <v>562</v>
      </c>
      <c r="B589" s="85">
        <f>_xlfn.IFNA(VLOOKUP(A589,綜合_回測!$A$3:$G$1751,7,FALSE),0)</f>
        <v>5375.8940000000002</v>
      </c>
      <c r="C589" s="85">
        <f t="shared" si="18"/>
        <v>1238207.9999999998</v>
      </c>
      <c r="D589" s="85">
        <f t="shared" si="19"/>
        <v>-38241.765999999996</v>
      </c>
    </row>
    <row r="590" spans="1:4" x14ac:dyDescent="0.25">
      <c r="A590" s="32" t="s">
        <v>563</v>
      </c>
      <c r="B590" s="85">
        <f>_xlfn.IFNA(VLOOKUP(A590,綜合_回測!$A$3:$G$1751,7,FALSE),0)</f>
        <v>13925.028000000002</v>
      </c>
      <c r="C590" s="85">
        <f t="shared" si="18"/>
        <v>1232832.1059999997</v>
      </c>
      <c r="D590" s="85">
        <f t="shared" si="19"/>
        <v>-62896.055999999997</v>
      </c>
    </row>
    <row r="591" spans="1:4" x14ac:dyDescent="0.25">
      <c r="A591" s="32" t="s">
        <v>564</v>
      </c>
      <c r="B591" s="85">
        <f>_xlfn.IFNA(VLOOKUP(A591,綜合_回測!$A$3:$G$1751,7,FALSE),0)</f>
        <v>40876.92</v>
      </c>
      <c r="C591" s="85">
        <f t="shared" si="18"/>
        <v>1218907.0779999997</v>
      </c>
      <c r="D591" s="85">
        <f t="shared" si="19"/>
        <v>-35944.164000000004</v>
      </c>
    </row>
    <row r="592" spans="1:4" x14ac:dyDescent="0.25">
      <c r="A592" s="32" t="s">
        <v>565</v>
      </c>
      <c r="B592" s="85">
        <f>_xlfn.IFNA(VLOOKUP(A592,綜合_回測!$A$3:$G$1751,7,FALSE),0)</f>
        <v>-18887.46</v>
      </c>
      <c r="C592" s="85">
        <f t="shared" si="18"/>
        <v>1178030.1579999998</v>
      </c>
      <c r="D592" s="85">
        <f t="shared" si="19"/>
        <v>-95708.543999999994</v>
      </c>
    </row>
    <row r="593" spans="1:4" x14ac:dyDescent="0.25">
      <c r="A593" s="32" t="s">
        <v>566</v>
      </c>
      <c r="B593" s="85">
        <f>_xlfn.IFNA(VLOOKUP(A593,綜合_回測!$A$3:$G$1751,7,FALSE),0)</f>
        <v>-11245.424000000001</v>
      </c>
      <c r="C593" s="85">
        <f t="shared" si="18"/>
        <v>1196917.6179999998</v>
      </c>
      <c r="D593" s="85">
        <f t="shared" si="19"/>
        <v>-88066.508000000002</v>
      </c>
    </row>
    <row r="594" spans="1:4" x14ac:dyDescent="0.25">
      <c r="A594" s="32" t="s">
        <v>567</v>
      </c>
      <c r="B594" s="85">
        <f>_xlfn.IFNA(VLOOKUP(A594,綜合_回測!$A$3:$G$1751,7,FALSE),0)</f>
        <v>-2535.6</v>
      </c>
      <c r="C594" s="85">
        <f t="shared" si="18"/>
        <v>1208163.0419999999</v>
      </c>
      <c r="D594" s="85">
        <f t="shared" si="19"/>
        <v>-79356.684000000008</v>
      </c>
    </row>
    <row r="595" spans="1:4" x14ac:dyDescent="0.25">
      <c r="A595" s="32" t="s">
        <v>568</v>
      </c>
      <c r="B595" s="85">
        <f>_xlfn.IFNA(VLOOKUP(A595,綜合_回測!$A$3:$G$1751,7,FALSE),0)</f>
        <v>-11766.511999999999</v>
      </c>
      <c r="C595" s="85">
        <f t="shared" si="18"/>
        <v>1210698.642</v>
      </c>
      <c r="D595" s="85">
        <f t="shared" si="19"/>
        <v>-88587.596000000005</v>
      </c>
    </row>
    <row r="596" spans="1:4" x14ac:dyDescent="0.25">
      <c r="A596" s="32" t="s">
        <v>569</v>
      </c>
      <c r="B596" s="85">
        <f>_xlfn.IFNA(VLOOKUP(A596,綜合_回測!$A$3:$G$1751,7,FALSE),0)</f>
        <v>396.61000000000132</v>
      </c>
      <c r="C596" s="85">
        <f t="shared" si="18"/>
        <v>1222465.1540000001</v>
      </c>
      <c r="D596" s="85">
        <f t="shared" si="19"/>
        <v>-76424.474000000002</v>
      </c>
    </row>
    <row r="597" spans="1:4" x14ac:dyDescent="0.25">
      <c r="A597" s="32" t="s">
        <v>570</v>
      </c>
      <c r="B597" s="85">
        <f>_xlfn.IFNA(VLOOKUP(A597,綜合_回測!$A$3:$G$1751,7,FALSE),0)</f>
        <v>-26294.21</v>
      </c>
      <c r="C597" s="85">
        <f t="shared" si="18"/>
        <v>1222068.544</v>
      </c>
      <c r="D597" s="85">
        <f t="shared" si="19"/>
        <v>-103115.29399999999</v>
      </c>
    </row>
    <row r="598" spans="1:4" x14ac:dyDescent="0.25">
      <c r="A598" s="32" t="s">
        <v>571</v>
      </c>
      <c r="B598" s="85">
        <f>_xlfn.IFNA(VLOOKUP(A598,綜合_回測!$A$3:$G$1751,7,FALSE),0)</f>
        <v>27194.506000000001</v>
      </c>
      <c r="C598" s="85">
        <f t="shared" si="18"/>
        <v>1248362.754</v>
      </c>
      <c r="D598" s="85">
        <f t="shared" si="19"/>
        <v>-49626.578000000001</v>
      </c>
    </row>
    <row r="599" spans="1:4" x14ac:dyDescent="0.25">
      <c r="A599" s="32" t="s">
        <v>572</v>
      </c>
      <c r="B599" s="85">
        <f>_xlfn.IFNA(VLOOKUP(A599,綜合_回測!$A$3:$G$1751,7,FALSE),0)</f>
        <v>-38079.629999999997</v>
      </c>
      <c r="C599" s="85">
        <f t="shared" si="18"/>
        <v>1221168.2479999999</v>
      </c>
      <c r="D599" s="85">
        <f t="shared" si="19"/>
        <v>-144437.07399999999</v>
      </c>
    </row>
    <row r="600" spans="1:4" x14ac:dyDescent="0.25">
      <c r="A600" s="32" t="s">
        <v>573</v>
      </c>
      <c r="B600" s="85">
        <f>_xlfn.IFNA(VLOOKUP(A600,綜合_回測!$A$3:$G$1751,7,FALSE),0)</f>
        <v>5219.5720000000001</v>
      </c>
      <c r="C600" s="85">
        <f t="shared" si="18"/>
        <v>1259247.8779999998</v>
      </c>
      <c r="D600" s="85">
        <f t="shared" si="19"/>
        <v>-101137.87199999999</v>
      </c>
    </row>
    <row r="601" spans="1:4" x14ac:dyDescent="0.25">
      <c r="A601" s="32" t="s">
        <v>574</v>
      </c>
      <c r="B601" s="85">
        <f>_xlfn.IFNA(VLOOKUP(A601,綜合_回測!$A$3:$G$1751,7,FALSE),0)</f>
        <v>-26147.196</v>
      </c>
      <c r="C601" s="85">
        <f t="shared" si="18"/>
        <v>1254028.3059999999</v>
      </c>
      <c r="D601" s="85">
        <f t="shared" si="19"/>
        <v>-132504.63999999998</v>
      </c>
    </row>
    <row r="602" spans="1:4" x14ac:dyDescent="0.25">
      <c r="A602" s="32" t="s">
        <v>575</v>
      </c>
      <c r="B602" s="85">
        <f>_xlfn.IFNA(VLOOKUP(A602,綜合_回測!$A$3:$G$1751,7,FALSE),0)</f>
        <v>7941.1179999999995</v>
      </c>
      <c r="C602" s="85">
        <f t="shared" si="18"/>
        <v>1280175.5019999999</v>
      </c>
      <c r="D602" s="85">
        <f t="shared" si="19"/>
        <v>-98416.325999999986</v>
      </c>
    </row>
    <row r="603" spans="1:4" x14ac:dyDescent="0.25">
      <c r="A603" s="32" t="s">
        <v>576</v>
      </c>
      <c r="B603" s="85">
        <f>_xlfn.IFNA(VLOOKUP(A603,綜合_回測!$A$3:$G$1751,7,FALSE),0)</f>
        <v>4867.2939999999999</v>
      </c>
      <c r="C603" s="85">
        <f t="shared" si="18"/>
        <v>1272234.3839999998</v>
      </c>
      <c r="D603" s="85">
        <f t="shared" si="19"/>
        <v>-101490.15</v>
      </c>
    </row>
    <row r="604" spans="1:4" x14ac:dyDescent="0.25">
      <c r="A604" s="32" t="s">
        <v>577</v>
      </c>
      <c r="B604" s="85">
        <f>_xlfn.IFNA(VLOOKUP(A604,綜合_回測!$A$3:$G$1751,7,FALSE),0)</f>
        <v>-1468.2</v>
      </c>
      <c r="C604" s="85">
        <f t="shared" si="18"/>
        <v>1267367.0899999999</v>
      </c>
      <c r="D604" s="85">
        <f t="shared" si="19"/>
        <v>-107825.64399999999</v>
      </c>
    </row>
    <row r="605" spans="1:4" x14ac:dyDescent="0.25">
      <c r="A605" s="32" t="s">
        <v>578</v>
      </c>
      <c r="B605" s="85">
        <f>_xlfn.IFNA(VLOOKUP(A605,綜合_回測!$A$3:$G$1751,7,FALSE),0)</f>
        <v>-37049.052000000003</v>
      </c>
      <c r="C605" s="85">
        <f t="shared" si="18"/>
        <v>1268835.2899999998</v>
      </c>
      <c r="D605" s="85">
        <f t="shared" si="19"/>
        <v>-143406.49599999998</v>
      </c>
    </row>
    <row r="606" spans="1:4" x14ac:dyDescent="0.25">
      <c r="A606" s="32" t="s">
        <v>579</v>
      </c>
      <c r="B606" s="85">
        <f>_xlfn.IFNA(VLOOKUP(A606,綜合_回測!$A$3:$G$1751,7,FALSE),0)</f>
        <v>-13016.768</v>
      </c>
      <c r="C606" s="85">
        <f t="shared" si="18"/>
        <v>1305884.3419999997</v>
      </c>
      <c r="D606" s="85">
        <f t="shared" si="19"/>
        <v>-119374.21199999998</v>
      </c>
    </row>
    <row r="607" spans="1:4" x14ac:dyDescent="0.25">
      <c r="A607" s="32" t="s">
        <v>580</v>
      </c>
      <c r="B607" s="85">
        <f>_xlfn.IFNA(VLOOKUP(A607,綜合_回測!$A$3:$G$1751,7,FALSE),0)</f>
        <v>-3203.41</v>
      </c>
      <c r="C607" s="85">
        <f t="shared" si="18"/>
        <v>1318901.1099999996</v>
      </c>
      <c r="D607" s="85">
        <f t="shared" si="19"/>
        <v>-109560.85399999999</v>
      </c>
    </row>
    <row r="608" spans="1:4" x14ac:dyDescent="0.25">
      <c r="A608" s="32" t="s">
        <v>581</v>
      </c>
      <c r="B608" s="85">
        <f>_xlfn.IFNA(VLOOKUP(A608,綜合_回測!$A$3:$G$1751,7,FALSE),0)</f>
        <v>-68919.861999999994</v>
      </c>
      <c r="C608" s="85">
        <f t="shared" si="18"/>
        <v>1322104.5199999996</v>
      </c>
      <c r="D608" s="85">
        <f t="shared" si="19"/>
        <v>-175277.30599999998</v>
      </c>
    </row>
    <row r="609" spans="1:4" x14ac:dyDescent="0.25">
      <c r="A609" s="32" t="s">
        <v>582</v>
      </c>
      <c r="B609" s="85">
        <f>_xlfn.IFNA(VLOOKUP(A609,綜合_回測!$A$3:$G$1751,7,FALSE),0)</f>
        <v>-12956.29</v>
      </c>
      <c r="C609" s="85">
        <f t="shared" si="18"/>
        <v>1391024.3819999995</v>
      </c>
      <c r="D609" s="85">
        <f t="shared" si="19"/>
        <v>-119313.734</v>
      </c>
    </row>
    <row r="610" spans="1:4" x14ac:dyDescent="0.25">
      <c r="A610" s="32" t="s">
        <v>583</v>
      </c>
      <c r="B610" s="85">
        <f>_xlfn.IFNA(VLOOKUP(A610,綜合_回測!$A$3:$G$1751,7,FALSE),0)</f>
        <v>-13037.858</v>
      </c>
      <c r="C610" s="85">
        <f t="shared" si="18"/>
        <v>1403980.6719999996</v>
      </c>
      <c r="D610" s="85">
        <f t="shared" si="19"/>
        <v>-119395.302</v>
      </c>
    </row>
    <row r="611" spans="1:4" x14ac:dyDescent="0.25">
      <c r="A611" s="32" t="s">
        <v>584</v>
      </c>
      <c r="B611" s="85">
        <f>_xlfn.IFNA(VLOOKUP(A611,綜合_回測!$A$3:$G$1751,7,FALSE),0)</f>
        <v>3465.4880000000003</v>
      </c>
      <c r="C611" s="85">
        <f t="shared" si="18"/>
        <v>1417018.5299999996</v>
      </c>
      <c r="D611" s="85">
        <f t="shared" si="19"/>
        <v>-102891.95599999999</v>
      </c>
    </row>
    <row r="612" spans="1:4" x14ac:dyDescent="0.25">
      <c r="A612" s="32" t="s">
        <v>585</v>
      </c>
      <c r="B612" s="85">
        <f>_xlfn.IFNA(VLOOKUP(A612,綜合_回測!$A$3:$G$1751,7,FALSE),0)</f>
        <v>-27982.977999999996</v>
      </c>
      <c r="C612" s="85">
        <f t="shared" si="18"/>
        <v>1413553.0419999997</v>
      </c>
      <c r="D612" s="85">
        <f t="shared" si="19"/>
        <v>-134340.42199999999</v>
      </c>
    </row>
    <row r="613" spans="1:4" x14ac:dyDescent="0.25">
      <c r="A613" s="32" t="s">
        <v>586</v>
      </c>
      <c r="B613" s="85">
        <f>_xlfn.IFNA(VLOOKUP(A613,綜合_回測!$A$3:$G$1751,7,FALSE),0)</f>
        <v>42007.846000000005</v>
      </c>
      <c r="C613" s="85">
        <f t="shared" si="18"/>
        <v>1441536.0199999996</v>
      </c>
      <c r="D613" s="85">
        <f t="shared" si="19"/>
        <v>-64349.597999999984</v>
      </c>
    </row>
    <row r="614" spans="1:4" x14ac:dyDescent="0.25">
      <c r="A614" s="32" t="s">
        <v>587</v>
      </c>
      <c r="B614" s="85">
        <f>_xlfn.IFNA(VLOOKUP(A614,綜合_回測!$A$3:$G$1751,7,FALSE),0)</f>
        <v>10621.986000000001</v>
      </c>
      <c r="C614" s="85">
        <f t="shared" si="18"/>
        <v>1399528.1739999996</v>
      </c>
      <c r="D614" s="85">
        <f t="shared" si="19"/>
        <v>-95735.457999999984</v>
      </c>
    </row>
    <row r="615" spans="1:4" x14ac:dyDescent="0.25">
      <c r="A615" s="32" t="s">
        <v>588</v>
      </c>
      <c r="B615" s="85">
        <f>_xlfn.IFNA(VLOOKUP(A615,綜合_回測!$A$3:$G$1751,7,FALSE),0)</f>
        <v>-6791.5380000000005</v>
      </c>
      <c r="C615" s="85">
        <f t="shared" si="18"/>
        <v>1388906.1879999996</v>
      </c>
      <c r="D615" s="85">
        <f t="shared" si="19"/>
        <v>-113148.98199999999</v>
      </c>
    </row>
    <row r="616" spans="1:4" x14ac:dyDescent="0.25">
      <c r="A616" s="32" t="s">
        <v>589</v>
      </c>
      <c r="B616" s="85">
        <f>_xlfn.IFNA(VLOOKUP(A616,綜合_回測!$A$3:$G$1751,7,FALSE),0)</f>
        <v>-24154.632000000001</v>
      </c>
      <c r="C616" s="85">
        <f t="shared" si="18"/>
        <v>1395697.7259999996</v>
      </c>
      <c r="D616" s="85">
        <f t="shared" si="19"/>
        <v>-130512.07599999999</v>
      </c>
    </row>
    <row r="617" spans="1:4" x14ac:dyDescent="0.25">
      <c r="A617" s="32" t="s">
        <v>590</v>
      </c>
      <c r="B617" s="85">
        <f>_xlfn.IFNA(VLOOKUP(A617,綜合_回測!$A$3:$G$1751,7,FALSE),0)</f>
        <v>25341.309999999998</v>
      </c>
      <c r="C617" s="85">
        <f t="shared" si="18"/>
        <v>1419852.3579999995</v>
      </c>
      <c r="D617" s="85">
        <f t="shared" si="19"/>
        <v>-81016.133999999991</v>
      </c>
    </row>
    <row r="618" spans="1:4" x14ac:dyDescent="0.25">
      <c r="A618" s="32" t="s">
        <v>591</v>
      </c>
      <c r="B618" s="85">
        <f>_xlfn.IFNA(VLOOKUP(A618,綜合_回測!$A$3:$G$1751,7,FALSE),0)</f>
        <v>936.32599999999945</v>
      </c>
      <c r="C618" s="85">
        <f t="shared" si="18"/>
        <v>1394511.0479999995</v>
      </c>
      <c r="D618" s="85">
        <f t="shared" si="19"/>
        <v>-105421.11799999999</v>
      </c>
    </row>
    <row r="619" spans="1:4" x14ac:dyDescent="0.25">
      <c r="A619" s="32" t="s">
        <v>592</v>
      </c>
      <c r="B619" s="85">
        <f>_xlfn.IFNA(VLOOKUP(A619,綜合_回測!$A$3:$G$1751,7,FALSE),0)</f>
        <v>-5099.3599999999997</v>
      </c>
      <c r="C619" s="85">
        <f t="shared" si="18"/>
        <v>1393574.7219999996</v>
      </c>
      <c r="D619" s="85">
        <f t="shared" si="19"/>
        <v>-111456.80399999999</v>
      </c>
    </row>
    <row r="620" spans="1:4" x14ac:dyDescent="0.25">
      <c r="A620" s="32" t="s">
        <v>593</v>
      </c>
      <c r="B620" s="85">
        <f>_xlfn.IFNA(VLOOKUP(A620,綜合_回測!$A$3:$G$1751,7,FALSE),0)</f>
        <v>-15068.37</v>
      </c>
      <c r="C620" s="85">
        <f t="shared" si="18"/>
        <v>1398674.0819999997</v>
      </c>
      <c r="D620" s="85">
        <f t="shared" si="19"/>
        <v>-121425.81399999998</v>
      </c>
    </row>
    <row r="621" spans="1:4" x14ac:dyDescent="0.25">
      <c r="A621" s="32" t="s">
        <v>594</v>
      </c>
      <c r="B621" s="85">
        <f>_xlfn.IFNA(VLOOKUP(A621,綜合_回測!$A$3:$G$1751,7,FALSE),0)</f>
        <v>-7879.2240000000002</v>
      </c>
      <c r="C621" s="85">
        <f t="shared" si="18"/>
        <v>1413742.4519999998</v>
      </c>
      <c r="D621" s="85">
        <f t="shared" si="19"/>
        <v>-114236.66799999999</v>
      </c>
    </row>
    <row r="622" spans="1:4" x14ac:dyDescent="0.25">
      <c r="A622" s="32" t="s">
        <v>595</v>
      </c>
      <c r="B622" s="85">
        <f>_xlfn.IFNA(VLOOKUP(A622,綜合_回測!$A$3:$G$1751,7,FALSE),0)</f>
        <v>-3092.54</v>
      </c>
      <c r="C622" s="85">
        <f t="shared" si="18"/>
        <v>1421621.6759999997</v>
      </c>
      <c r="D622" s="85">
        <f t="shared" si="19"/>
        <v>-109449.98399999998</v>
      </c>
    </row>
    <row r="623" spans="1:4" x14ac:dyDescent="0.25">
      <c r="A623" s="32" t="s">
        <v>596</v>
      </c>
      <c r="B623" s="85">
        <f>_xlfn.IFNA(VLOOKUP(A623,綜合_回測!$A$3:$G$1751,7,FALSE),0)</f>
        <v>34602.004000000001</v>
      </c>
      <c r="C623" s="85">
        <f t="shared" si="18"/>
        <v>1424714.2159999998</v>
      </c>
      <c r="D623" s="85">
        <f t="shared" si="19"/>
        <v>-97371.569999999992</v>
      </c>
    </row>
    <row r="624" spans="1:4" x14ac:dyDescent="0.25">
      <c r="A624" s="32" t="s">
        <v>597</v>
      </c>
      <c r="B624" s="85">
        <f>_xlfn.IFNA(VLOOKUP(A624,綜合_回測!$A$3:$G$1751,7,FALSE),0)</f>
        <v>-25471.776000000002</v>
      </c>
      <c r="C624" s="85">
        <f t="shared" si="18"/>
        <v>1390112.2119999998</v>
      </c>
      <c r="D624" s="85">
        <f t="shared" si="19"/>
        <v>-157445.35</v>
      </c>
    </row>
    <row r="625" spans="1:4" x14ac:dyDescent="0.25">
      <c r="A625" s="32" t="s">
        <v>598</v>
      </c>
      <c r="B625" s="85">
        <f>_xlfn.IFNA(VLOOKUP(A625,綜合_回測!$A$3:$G$1751,7,FALSE),0)</f>
        <v>43617.659999999996</v>
      </c>
      <c r="C625" s="85">
        <f t="shared" si="18"/>
        <v>1415583.9879999999</v>
      </c>
      <c r="D625" s="85">
        <f t="shared" si="19"/>
        <v>-88355.91399999999</v>
      </c>
    </row>
    <row r="626" spans="1:4" x14ac:dyDescent="0.25">
      <c r="A626" s="32" t="s">
        <v>599</v>
      </c>
      <c r="B626" s="85">
        <f>_xlfn.IFNA(VLOOKUP(A626,綜合_回測!$A$3:$G$1751,7,FALSE),0)</f>
        <v>6028.3640000000005</v>
      </c>
      <c r="C626" s="85">
        <f t="shared" si="18"/>
        <v>1371966.328</v>
      </c>
      <c r="D626" s="85">
        <f t="shared" si="19"/>
        <v>-125945.20999999999</v>
      </c>
    </row>
    <row r="627" spans="1:4" x14ac:dyDescent="0.25">
      <c r="A627" s="32" t="s">
        <v>600</v>
      </c>
      <c r="B627" s="85">
        <f>_xlfn.IFNA(VLOOKUP(A627,綜合_回測!$A$3:$G$1751,7,FALSE),0)</f>
        <v>-4441.9240000000009</v>
      </c>
      <c r="C627" s="85">
        <f t="shared" si="18"/>
        <v>1365937.9639999999</v>
      </c>
      <c r="D627" s="85">
        <f t="shared" si="19"/>
        <v>-136415.49799999999</v>
      </c>
    </row>
    <row r="628" spans="1:4" x14ac:dyDescent="0.25">
      <c r="A628" s="32" t="s">
        <v>601</v>
      </c>
      <c r="B628" s="85">
        <f>_xlfn.IFNA(VLOOKUP(A628,綜合_回測!$A$3:$G$1751,7,FALSE),0)</f>
        <v>-7180.6059999999998</v>
      </c>
      <c r="C628" s="85">
        <f t="shared" si="18"/>
        <v>1370379.888</v>
      </c>
      <c r="D628" s="85">
        <f t="shared" si="19"/>
        <v>-139154.18</v>
      </c>
    </row>
    <row r="629" spans="1:4" x14ac:dyDescent="0.25">
      <c r="A629" s="32" t="s">
        <v>602</v>
      </c>
      <c r="B629" s="85">
        <f>_xlfn.IFNA(VLOOKUP(A629,綜合_回測!$A$3:$G$1751,7,FALSE),0)</f>
        <v>-9990.8919999999998</v>
      </c>
      <c r="C629" s="85">
        <f t="shared" si="18"/>
        <v>1377560.4939999999</v>
      </c>
      <c r="D629" s="85">
        <f t="shared" si="19"/>
        <v>-141964.46599999999</v>
      </c>
    </row>
    <row r="630" spans="1:4" x14ac:dyDescent="0.25">
      <c r="A630" s="32" t="s">
        <v>603</v>
      </c>
      <c r="B630" s="85">
        <f>_xlfn.IFNA(VLOOKUP(A630,綜合_回測!$A$3:$G$1751,7,FALSE),0)</f>
        <v>-21310.986000000001</v>
      </c>
      <c r="C630" s="85">
        <f t="shared" si="18"/>
        <v>1387551.3859999999</v>
      </c>
      <c r="D630" s="85">
        <f t="shared" si="19"/>
        <v>-153284.56</v>
      </c>
    </row>
    <row r="631" spans="1:4" x14ac:dyDescent="0.25">
      <c r="A631" s="32" t="s">
        <v>604</v>
      </c>
      <c r="B631" s="85">
        <f>_xlfn.IFNA(VLOOKUP(A631,綜合_回測!$A$3:$G$1751,7,FALSE),0)</f>
        <v>-5330.9039999999995</v>
      </c>
      <c r="C631" s="85">
        <f t="shared" si="18"/>
        <v>1408862.372</v>
      </c>
      <c r="D631" s="85">
        <f t="shared" si="19"/>
        <v>-137304.478</v>
      </c>
    </row>
    <row r="632" spans="1:4" x14ac:dyDescent="0.25">
      <c r="A632" s="32" t="s">
        <v>605</v>
      </c>
      <c r="B632" s="85">
        <f>_xlfn.IFNA(VLOOKUP(A632,綜合_回測!$A$3:$G$1751,7,FALSE),0)</f>
        <v>9416.9279999999999</v>
      </c>
      <c r="C632" s="85">
        <f t="shared" si="18"/>
        <v>1414193.2760000001</v>
      </c>
      <c r="D632" s="85">
        <f t="shared" si="19"/>
        <v>-122556.64599999999</v>
      </c>
    </row>
    <row r="633" spans="1:4" x14ac:dyDescent="0.25">
      <c r="A633" s="32" t="s">
        <v>606</v>
      </c>
      <c r="B633" s="85">
        <f>_xlfn.IFNA(VLOOKUP(A633,綜合_回測!$A$3:$G$1751,7,FALSE),0)</f>
        <v>18725.03</v>
      </c>
      <c r="C633" s="85">
        <f t="shared" si="18"/>
        <v>1404776.348</v>
      </c>
      <c r="D633" s="85">
        <f t="shared" si="19"/>
        <v>-113248.54399999999</v>
      </c>
    </row>
    <row r="634" spans="1:4" x14ac:dyDescent="0.25">
      <c r="A634" s="32" t="s">
        <v>607</v>
      </c>
      <c r="B634" s="85">
        <f>_xlfn.IFNA(VLOOKUP(A634,綜合_回測!$A$3:$G$1751,7,FALSE),0)</f>
        <v>360.47799999999989</v>
      </c>
      <c r="C634" s="85">
        <f t="shared" si="18"/>
        <v>1386051.318</v>
      </c>
      <c r="D634" s="85">
        <f t="shared" si="19"/>
        <v>-131613.09599999999</v>
      </c>
    </row>
    <row r="635" spans="1:4" x14ac:dyDescent="0.25">
      <c r="A635" s="32" t="s">
        <v>608</v>
      </c>
      <c r="B635" s="85">
        <f>_xlfn.IFNA(VLOOKUP(A635,綜合_回測!$A$3:$G$1751,7,FALSE),0)</f>
        <v>-264.30400000000009</v>
      </c>
      <c r="C635" s="85">
        <f t="shared" si="18"/>
        <v>1385690.84</v>
      </c>
      <c r="D635" s="85">
        <f t="shared" si="19"/>
        <v>-132237.878</v>
      </c>
    </row>
    <row r="636" spans="1:4" x14ac:dyDescent="0.25">
      <c r="A636" s="32" t="s">
        <v>609</v>
      </c>
      <c r="B636" s="85">
        <f>_xlfn.IFNA(VLOOKUP(A636,綜合_回測!$A$3:$G$1751,7,FALSE),0)</f>
        <v>-874.6400000000001</v>
      </c>
      <c r="C636" s="85">
        <f t="shared" si="18"/>
        <v>1385955.1440000001</v>
      </c>
      <c r="D636" s="85">
        <f t="shared" si="19"/>
        <v>-132848.21400000001</v>
      </c>
    </row>
    <row r="637" spans="1:4" x14ac:dyDescent="0.25">
      <c r="A637" s="32" t="s">
        <v>610</v>
      </c>
      <c r="B637" s="85">
        <f>_xlfn.IFNA(VLOOKUP(A637,綜合_回測!$A$3:$G$1751,7,FALSE),0)</f>
        <v>22255.795999999998</v>
      </c>
      <c r="C637" s="85">
        <f t="shared" si="18"/>
        <v>1386829.784</v>
      </c>
      <c r="D637" s="85">
        <f t="shared" si="19"/>
        <v>-109717.77799999999</v>
      </c>
    </row>
    <row r="638" spans="1:4" x14ac:dyDescent="0.25">
      <c r="A638" s="32" t="s">
        <v>611</v>
      </c>
      <c r="B638" s="85">
        <f>_xlfn.IFNA(VLOOKUP(A638,綜合_回測!$A$3:$G$1751,7,FALSE),0)</f>
        <v>17256.07</v>
      </c>
      <c r="C638" s="85">
        <f t="shared" si="18"/>
        <v>1364573.9879999999</v>
      </c>
      <c r="D638" s="85">
        <f t="shared" si="19"/>
        <v>-114717.50399999999</v>
      </c>
    </row>
    <row r="639" spans="1:4" x14ac:dyDescent="0.25">
      <c r="A639" s="32" t="s">
        <v>612</v>
      </c>
      <c r="B639" s="85">
        <f>_xlfn.IFNA(VLOOKUP(A639,綜合_回測!$A$3:$G$1751,7,FALSE),0)</f>
        <v>-39231.621999999996</v>
      </c>
      <c r="C639" s="85">
        <f t="shared" si="18"/>
        <v>1347317.9179999998</v>
      </c>
      <c r="D639" s="85">
        <f t="shared" si="19"/>
        <v>-171205.196</v>
      </c>
    </row>
    <row r="640" spans="1:4" x14ac:dyDescent="0.25">
      <c r="A640" s="32" t="s">
        <v>613</v>
      </c>
      <c r="B640" s="85">
        <f>_xlfn.IFNA(VLOOKUP(A640,綜合_回測!$A$3:$G$1751,7,FALSE),0)</f>
        <v>37296.235999999997</v>
      </c>
      <c r="C640" s="85">
        <f t="shared" si="18"/>
        <v>1386549.5399999998</v>
      </c>
      <c r="D640" s="85">
        <f t="shared" si="19"/>
        <v>-102054.75999999998</v>
      </c>
    </row>
    <row r="641" spans="1:4" x14ac:dyDescent="0.25">
      <c r="A641" s="32" t="s">
        <v>614</v>
      </c>
      <c r="B641" s="85">
        <f>_xlfn.IFNA(VLOOKUP(A641,綜合_回測!$A$3:$G$1751,7,FALSE),0)</f>
        <v>1172.6599999999992</v>
      </c>
      <c r="C641" s="85">
        <f t="shared" si="18"/>
        <v>1349253.3039999998</v>
      </c>
      <c r="D641" s="85">
        <f t="shared" si="19"/>
        <v>-138178.33599999998</v>
      </c>
    </row>
    <row r="642" spans="1:4" x14ac:dyDescent="0.25">
      <c r="A642" s="32" t="s">
        <v>615</v>
      </c>
      <c r="B642" s="85">
        <f>_xlfn.IFNA(VLOOKUP(A642,綜合_回測!$A$3:$G$1751,7,FALSE),0)</f>
        <v>20246.991999999998</v>
      </c>
      <c r="C642" s="85">
        <f t="shared" ref="C642:C705" si="20">C643+B642</f>
        <v>1348080.6439999999</v>
      </c>
      <c r="D642" s="85">
        <f t="shared" si="19"/>
        <v>-119104.00399999999</v>
      </c>
    </row>
    <row r="643" spans="1:4" x14ac:dyDescent="0.25">
      <c r="A643" s="32" t="s">
        <v>616</v>
      </c>
      <c r="B643" s="85">
        <f>_xlfn.IFNA(VLOOKUP(A643,綜合_回測!$A$3:$G$1751,7,FALSE),0)</f>
        <v>-16298.919999999998</v>
      </c>
      <c r="C643" s="85">
        <f t="shared" si="20"/>
        <v>1327833.6519999998</v>
      </c>
      <c r="D643" s="85">
        <f t="shared" ref="D643:D706" si="21">MIN((B643-MAX(B643:B701)),0)</f>
        <v>-155649.91599999997</v>
      </c>
    </row>
    <row r="644" spans="1:4" x14ac:dyDescent="0.25">
      <c r="A644" s="32" t="s">
        <v>617</v>
      </c>
      <c r="B644" s="85">
        <f>_xlfn.IFNA(VLOOKUP(A644,綜合_回測!$A$3:$G$1751,7,FALSE),0)</f>
        <v>-22172.621999999999</v>
      </c>
      <c r="C644" s="85">
        <f t="shared" si="20"/>
        <v>1344132.5719999997</v>
      </c>
      <c r="D644" s="85">
        <f t="shared" si="21"/>
        <v>-161523.61799999999</v>
      </c>
    </row>
    <row r="645" spans="1:4" x14ac:dyDescent="0.25">
      <c r="A645" s="32" t="s">
        <v>618</v>
      </c>
      <c r="B645" s="85">
        <f>_xlfn.IFNA(VLOOKUP(A645,綜合_回測!$A$3:$G$1751,7,FALSE),0)</f>
        <v>30384.932000000001</v>
      </c>
      <c r="C645" s="85">
        <f t="shared" si="20"/>
        <v>1366305.1939999997</v>
      </c>
      <c r="D645" s="85">
        <f t="shared" si="21"/>
        <v>-108966.06399999998</v>
      </c>
    </row>
    <row r="646" spans="1:4" x14ac:dyDescent="0.25">
      <c r="A646" s="32" t="s">
        <v>619</v>
      </c>
      <c r="B646" s="85">
        <f>_xlfn.IFNA(VLOOKUP(A646,綜合_回測!$A$3:$G$1751,7,FALSE),0)</f>
        <v>17359.748</v>
      </c>
      <c r="C646" s="85">
        <f t="shared" si="20"/>
        <v>1335920.2619999996</v>
      </c>
      <c r="D646" s="85">
        <f t="shared" si="21"/>
        <v>-121991.24799999999</v>
      </c>
    </row>
    <row r="647" spans="1:4" x14ac:dyDescent="0.25">
      <c r="A647" s="32" t="s">
        <v>620</v>
      </c>
      <c r="B647" s="85">
        <f>_xlfn.IFNA(VLOOKUP(A647,綜合_回測!$A$3:$G$1751,7,FALSE),0)</f>
        <v>-37937.31</v>
      </c>
      <c r="C647" s="85">
        <f t="shared" si="20"/>
        <v>1318560.5139999997</v>
      </c>
      <c r="D647" s="85">
        <f t="shared" si="21"/>
        <v>-177288.30599999998</v>
      </c>
    </row>
    <row r="648" spans="1:4" x14ac:dyDescent="0.25">
      <c r="A648" s="32" t="s">
        <v>621</v>
      </c>
      <c r="B648" s="85">
        <f>_xlfn.IFNA(VLOOKUP(A648,綜合_回測!$A$3:$G$1751,7,FALSE),0)</f>
        <v>76821.084000000003</v>
      </c>
      <c r="C648" s="85">
        <f t="shared" si="20"/>
        <v>1356497.8239999998</v>
      </c>
      <c r="D648" s="85">
        <f t="shared" si="21"/>
        <v>-62529.911999999982</v>
      </c>
    </row>
    <row r="649" spans="1:4" x14ac:dyDescent="0.25">
      <c r="A649" s="32" t="s">
        <v>622</v>
      </c>
      <c r="B649" s="85">
        <f>_xlfn.IFNA(VLOOKUP(A649,綜合_回測!$A$3:$G$1751,7,FALSE),0)</f>
        <v>-3011.6740000000018</v>
      </c>
      <c r="C649" s="85">
        <f t="shared" si="20"/>
        <v>1279676.7399999998</v>
      </c>
      <c r="D649" s="85">
        <f t="shared" si="21"/>
        <v>-142362.66999999998</v>
      </c>
    </row>
    <row r="650" spans="1:4" x14ac:dyDescent="0.25">
      <c r="A650" s="32" t="s">
        <v>623</v>
      </c>
      <c r="B650" s="85">
        <f>_xlfn.IFNA(VLOOKUP(A650,綜合_回測!$A$3:$G$1751,7,FALSE),0)</f>
        <v>-442.38200000000069</v>
      </c>
      <c r="C650" s="85">
        <f t="shared" si="20"/>
        <v>1282688.4139999999</v>
      </c>
      <c r="D650" s="85">
        <f t="shared" si="21"/>
        <v>-139793.378</v>
      </c>
    </row>
    <row r="651" spans="1:4" x14ac:dyDescent="0.25">
      <c r="A651" s="32" t="s">
        <v>624</v>
      </c>
      <c r="B651" s="85">
        <f>_xlfn.IFNA(VLOOKUP(A651,綜合_回測!$A$3:$G$1751,7,FALSE),0)</f>
        <v>-13104.431999999999</v>
      </c>
      <c r="C651" s="85">
        <f t="shared" si="20"/>
        <v>1283130.7959999999</v>
      </c>
      <c r="D651" s="85">
        <f t="shared" si="21"/>
        <v>-152455.42799999999</v>
      </c>
    </row>
    <row r="652" spans="1:4" x14ac:dyDescent="0.25">
      <c r="A652" s="32" t="s">
        <v>625</v>
      </c>
      <c r="B652" s="85">
        <f>_xlfn.IFNA(VLOOKUP(A652,綜合_回測!$A$3:$G$1751,7,FALSE),0)</f>
        <v>-11107.45</v>
      </c>
      <c r="C652" s="85">
        <f t="shared" si="20"/>
        <v>1296235.2279999999</v>
      </c>
      <c r="D652" s="85">
        <f t="shared" si="21"/>
        <v>-150458.446</v>
      </c>
    </row>
    <row r="653" spans="1:4" x14ac:dyDescent="0.25">
      <c r="A653" s="32" t="s">
        <v>626</v>
      </c>
      <c r="B653" s="85">
        <f>_xlfn.IFNA(VLOOKUP(A653,綜合_回測!$A$3:$G$1751,7,FALSE),0)</f>
        <v>5108.3800000000047</v>
      </c>
      <c r="C653" s="85">
        <f t="shared" si="20"/>
        <v>1307342.6779999998</v>
      </c>
      <c r="D653" s="85">
        <f t="shared" si="21"/>
        <v>-134242.61599999998</v>
      </c>
    </row>
    <row r="654" spans="1:4" x14ac:dyDescent="0.25">
      <c r="A654" s="32" t="s">
        <v>627</v>
      </c>
      <c r="B654" s="85">
        <f>_xlfn.IFNA(VLOOKUP(A654,綜合_回測!$A$3:$G$1751,7,FALSE),0)</f>
        <v>-3071.7979999999998</v>
      </c>
      <c r="C654" s="85">
        <f t="shared" si="20"/>
        <v>1302234.2979999997</v>
      </c>
      <c r="D654" s="85">
        <f t="shared" si="21"/>
        <v>-142422.79399999999</v>
      </c>
    </row>
    <row r="655" spans="1:4" x14ac:dyDescent="0.25">
      <c r="A655" s="32" t="s">
        <v>628</v>
      </c>
      <c r="B655" s="85">
        <f>_xlfn.IFNA(VLOOKUP(A655,綜合_回測!$A$3:$G$1751,7,FALSE),0)</f>
        <v>-12674.672000000002</v>
      </c>
      <c r="C655" s="85">
        <f t="shared" si="20"/>
        <v>1305306.0959999997</v>
      </c>
      <c r="D655" s="85">
        <f t="shared" si="21"/>
        <v>-152025.66799999998</v>
      </c>
    </row>
    <row r="656" spans="1:4" x14ac:dyDescent="0.25">
      <c r="A656" s="32" t="s">
        <v>629</v>
      </c>
      <c r="B656" s="85">
        <f>_xlfn.IFNA(VLOOKUP(A656,綜合_回測!$A$3:$G$1751,7,FALSE),0)</f>
        <v>1730.2939999999999</v>
      </c>
      <c r="C656" s="85">
        <f t="shared" si="20"/>
        <v>1317980.7679999997</v>
      </c>
      <c r="D656" s="85">
        <f t="shared" si="21"/>
        <v>-137620.70199999999</v>
      </c>
    </row>
    <row r="657" spans="1:4" x14ac:dyDescent="0.25">
      <c r="A657" s="32" t="s">
        <v>630</v>
      </c>
      <c r="B657" s="85">
        <f>_xlfn.IFNA(VLOOKUP(A657,綜合_回測!$A$3:$G$1751,7,FALSE),0)</f>
        <v>106357.44399999999</v>
      </c>
      <c r="C657" s="85">
        <f t="shared" si="20"/>
        <v>1316250.4739999997</v>
      </c>
      <c r="D657" s="85">
        <f t="shared" si="21"/>
        <v>-32993.551999999996</v>
      </c>
    </row>
    <row r="658" spans="1:4" x14ac:dyDescent="0.25">
      <c r="A658" s="32" t="s">
        <v>631</v>
      </c>
      <c r="B658" s="85">
        <f>_xlfn.IFNA(VLOOKUP(A658,綜合_回測!$A$3:$G$1751,7,FALSE),0)</f>
        <v>840.57200000000012</v>
      </c>
      <c r="C658" s="85">
        <f t="shared" si="20"/>
        <v>1209893.0299999998</v>
      </c>
      <c r="D658" s="85">
        <f t="shared" si="21"/>
        <v>-138510.424</v>
      </c>
    </row>
    <row r="659" spans="1:4" x14ac:dyDescent="0.25">
      <c r="A659" s="32" t="s">
        <v>632</v>
      </c>
      <c r="B659" s="85">
        <f>_xlfn.IFNA(VLOOKUP(A659,綜合_回測!$A$3:$G$1751,7,FALSE),0)</f>
        <v>-50469.953999999998</v>
      </c>
      <c r="C659" s="85">
        <f t="shared" si="20"/>
        <v>1209052.4579999999</v>
      </c>
      <c r="D659" s="85">
        <f t="shared" si="21"/>
        <v>-189820.94999999998</v>
      </c>
    </row>
    <row r="660" spans="1:4" x14ac:dyDescent="0.25">
      <c r="A660" s="32" t="s">
        <v>633</v>
      </c>
      <c r="B660" s="85">
        <f>_xlfn.IFNA(VLOOKUP(A660,綜合_回測!$A$3:$G$1751,7,FALSE),0)</f>
        <v>-6406.1560000000009</v>
      </c>
      <c r="C660" s="85">
        <f t="shared" si="20"/>
        <v>1259522.4119999998</v>
      </c>
      <c r="D660" s="85">
        <f t="shared" si="21"/>
        <v>-145757.15199999997</v>
      </c>
    </row>
    <row r="661" spans="1:4" x14ac:dyDescent="0.25">
      <c r="A661" s="32" t="s">
        <v>634</v>
      </c>
      <c r="B661" s="85">
        <f>_xlfn.IFNA(VLOOKUP(A661,綜合_回測!$A$3:$G$1751,7,FALSE),0)</f>
        <v>81394.974000000002</v>
      </c>
      <c r="C661" s="85">
        <f t="shared" si="20"/>
        <v>1265928.5679999997</v>
      </c>
      <c r="D661" s="85">
        <f t="shared" si="21"/>
        <v>-57956.021999999983</v>
      </c>
    </row>
    <row r="662" spans="1:4" x14ac:dyDescent="0.25">
      <c r="A662" s="32" t="s">
        <v>635</v>
      </c>
      <c r="B662" s="85">
        <f>_xlfn.IFNA(VLOOKUP(A662,綜合_回測!$A$3:$G$1751,7,FALSE),0)</f>
        <v>-18446.341999999997</v>
      </c>
      <c r="C662" s="85">
        <f t="shared" si="20"/>
        <v>1184533.5939999998</v>
      </c>
      <c r="D662" s="85">
        <f t="shared" si="21"/>
        <v>-157797.33799999999</v>
      </c>
    </row>
    <row r="663" spans="1:4" x14ac:dyDescent="0.25">
      <c r="A663" s="32" t="s">
        <v>636</v>
      </c>
      <c r="B663" s="85">
        <f>_xlfn.IFNA(VLOOKUP(A663,綜合_回測!$A$3:$G$1751,7,FALSE),0)</f>
        <v>-38208.856000000007</v>
      </c>
      <c r="C663" s="85">
        <f t="shared" si="20"/>
        <v>1202979.9359999998</v>
      </c>
      <c r="D663" s="85">
        <f t="shared" si="21"/>
        <v>-177559.85199999998</v>
      </c>
    </row>
    <row r="664" spans="1:4" x14ac:dyDescent="0.25">
      <c r="A664" s="32" t="s">
        <v>637</v>
      </c>
      <c r="B664" s="85">
        <f>_xlfn.IFNA(VLOOKUP(A664,綜合_回測!$A$3:$G$1751,7,FALSE),0)</f>
        <v>-17538.531999999999</v>
      </c>
      <c r="C664" s="85">
        <f t="shared" si="20"/>
        <v>1241188.7919999997</v>
      </c>
      <c r="D664" s="85">
        <f t="shared" si="21"/>
        <v>-156889.52799999999</v>
      </c>
    </row>
    <row r="665" spans="1:4" x14ac:dyDescent="0.25">
      <c r="A665" s="32" t="s">
        <v>638</v>
      </c>
      <c r="B665" s="85">
        <f>_xlfn.IFNA(VLOOKUP(A665,綜合_回測!$A$3:$G$1751,7,FALSE),0)</f>
        <v>-13753.032000000001</v>
      </c>
      <c r="C665" s="85">
        <f t="shared" si="20"/>
        <v>1258727.3239999996</v>
      </c>
      <c r="D665" s="85">
        <f t="shared" si="21"/>
        <v>-153104.02799999999</v>
      </c>
    </row>
    <row r="666" spans="1:4" x14ac:dyDescent="0.25">
      <c r="A666" s="32" t="s">
        <v>639</v>
      </c>
      <c r="B666" s="85">
        <f>_xlfn.IFNA(VLOOKUP(A666,綜合_回測!$A$3:$G$1751,7,FALSE),0)</f>
        <v>3743.0739999999996</v>
      </c>
      <c r="C666" s="85">
        <f t="shared" si="20"/>
        <v>1272480.3559999994</v>
      </c>
      <c r="D666" s="85">
        <f t="shared" si="21"/>
        <v>-135607.92199999999</v>
      </c>
    </row>
    <row r="667" spans="1:4" x14ac:dyDescent="0.25">
      <c r="A667" s="32" t="s">
        <v>640</v>
      </c>
      <c r="B667" s="85">
        <f>_xlfn.IFNA(VLOOKUP(A667,綜合_回測!$A$3:$G$1751,7,FALSE),0)</f>
        <v>-29875.002</v>
      </c>
      <c r="C667" s="85">
        <f t="shared" si="20"/>
        <v>1268737.2819999994</v>
      </c>
      <c r="D667" s="85">
        <f t="shared" si="21"/>
        <v>-169225.99799999999</v>
      </c>
    </row>
    <row r="668" spans="1:4" x14ac:dyDescent="0.25">
      <c r="A668" s="32" t="s">
        <v>641</v>
      </c>
      <c r="B668" s="85">
        <f>_xlfn.IFNA(VLOOKUP(A668,綜合_回測!$A$3:$G$1751,7,FALSE),0)</f>
        <v>21697.21</v>
      </c>
      <c r="C668" s="85">
        <f t="shared" si="20"/>
        <v>1298612.2839999995</v>
      </c>
      <c r="D668" s="85">
        <f t="shared" si="21"/>
        <v>-117653.78599999999</v>
      </c>
    </row>
    <row r="669" spans="1:4" x14ac:dyDescent="0.25">
      <c r="A669" s="32" t="s">
        <v>642</v>
      </c>
      <c r="B669" s="85">
        <f>_xlfn.IFNA(VLOOKUP(A669,綜合_回測!$A$3:$G$1751,7,FALSE),0)</f>
        <v>-23916.079999999998</v>
      </c>
      <c r="C669" s="85">
        <f t="shared" si="20"/>
        <v>1276915.0739999996</v>
      </c>
      <c r="D669" s="85">
        <f t="shared" si="21"/>
        <v>-163267.07599999997</v>
      </c>
    </row>
    <row r="670" spans="1:4" x14ac:dyDescent="0.25">
      <c r="A670" s="32" t="s">
        <v>643</v>
      </c>
      <c r="B670" s="85">
        <f>_xlfn.IFNA(VLOOKUP(A670,綜合_回測!$A$3:$G$1751,7,FALSE),0)</f>
        <v>-7850.6940000000004</v>
      </c>
      <c r="C670" s="85">
        <f t="shared" si="20"/>
        <v>1300831.1539999996</v>
      </c>
      <c r="D670" s="85">
        <f t="shared" si="21"/>
        <v>-147201.68999999997</v>
      </c>
    </row>
    <row r="671" spans="1:4" x14ac:dyDescent="0.25">
      <c r="A671" s="32" t="s">
        <v>644</v>
      </c>
      <c r="B671" s="85">
        <f>_xlfn.IFNA(VLOOKUP(A671,綜合_回測!$A$3:$G$1751,7,FALSE),0)</f>
        <v>-26947.865999999998</v>
      </c>
      <c r="C671" s="85">
        <f t="shared" si="20"/>
        <v>1308681.8479999995</v>
      </c>
      <c r="D671" s="85">
        <f t="shared" si="21"/>
        <v>-166298.86199999999</v>
      </c>
    </row>
    <row r="672" spans="1:4" x14ac:dyDescent="0.25">
      <c r="A672" s="32" t="s">
        <v>645</v>
      </c>
      <c r="B672" s="85">
        <f>_xlfn.IFNA(VLOOKUP(A672,綜合_回測!$A$3:$G$1751,7,FALSE),0)</f>
        <v>3291.1420000000007</v>
      </c>
      <c r="C672" s="85">
        <f t="shared" si="20"/>
        <v>1335629.7139999995</v>
      </c>
      <c r="D672" s="85">
        <f t="shared" si="21"/>
        <v>-136059.85399999999</v>
      </c>
    </row>
    <row r="673" spans="1:4" x14ac:dyDescent="0.25">
      <c r="A673" s="32" t="s">
        <v>646</v>
      </c>
      <c r="B673" s="85">
        <f>_xlfn.IFNA(VLOOKUP(A673,綜合_回測!$A$3:$G$1751,7,FALSE),0)</f>
        <v>-855.08400000000256</v>
      </c>
      <c r="C673" s="85">
        <f t="shared" si="20"/>
        <v>1332338.5719999995</v>
      </c>
      <c r="D673" s="85">
        <f t="shared" si="21"/>
        <v>-140206.07999999999</v>
      </c>
    </row>
    <row r="674" spans="1:4" x14ac:dyDescent="0.25">
      <c r="A674" s="32" t="s">
        <v>647</v>
      </c>
      <c r="B674" s="85">
        <f>_xlfn.IFNA(VLOOKUP(A674,綜合_回測!$A$3:$G$1751,7,FALSE),0)</f>
        <v>-8156.4</v>
      </c>
      <c r="C674" s="85">
        <f t="shared" si="20"/>
        <v>1333193.6559999995</v>
      </c>
      <c r="D674" s="85">
        <f t="shared" si="21"/>
        <v>-147507.39599999998</v>
      </c>
    </row>
    <row r="675" spans="1:4" x14ac:dyDescent="0.25">
      <c r="A675" s="32" t="s">
        <v>648</v>
      </c>
      <c r="B675" s="85">
        <f>_xlfn.IFNA(VLOOKUP(A675,綜合_回測!$A$3:$G$1751,7,FALSE),0)</f>
        <v>-111.33600000000001</v>
      </c>
      <c r="C675" s="85">
        <f t="shared" si="20"/>
        <v>1341350.0559999994</v>
      </c>
      <c r="D675" s="85">
        <f t="shared" si="21"/>
        <v>-139462.33199999999</v>
      </c>
    </row>
    <row r="676" spans="1:4" x14ac:dyDescent="0.25">
      <c r="A676" s="32" t="s">
        <v>649</v>
      </c>
      <c r="B676" s="85">
        <f>_xlfn.IFNA(VLOOKUP(A676,綜合_回測!$A$3:$G$1751,7,FALSE),0)</f>
        <v>34597.315999999999</v>
      </c>
      <c r="C676" s="85">
        <f t="shared" si="20"/>
        <v>1341461.3919999993</v>
      </c>
      <c r="D676" s="85">
        <f t="shared" si="21"/>
        <v>-104753.68</v>
      </c>
    </row>
    <row r="677" spans="1:4" x14ac:dyDescent="0.25">
      <c r="A677" s="32" t="s">
        <v>650</v>
      </c>
      <c r="B677" s="85">
        <f>_xlfn.IFNA(VLOOKUP(A677,綜合_回測!$A$3:$G$1751,7,FALSE),0)</f>
        <v>102066.48400000001</v>
      </c>
      <c r="C677" s="85">
        <f t="shared" si="20"/>
        <v>1306864.0759999992</v>
      </c>
      <c r="D677" s="85">
        <f t="shared" si="21"/>
        <v>-37284.511999999973</v>
      </c>
    </row>
    <row r="678" spans="1:4" x14ac:dyDescent="0.25">
      <c r="A678" s="32" t="s">
        <v>651</v>
      </c>
      <c r="B678" s="85">
        <f>_xlfn.IFNA(VLOOKUP(A678,綜合_回測!$A$3:$G$1751,7,FALSE),0)</f>
        <v>-760.17000000000121</v>
      </c>
      <c r="C678" s="85">
        <f t="shared" si="20"/>
        <v>1204797.5919999992</v>
      </c>
      <c r="D678" s="85">
        <f t="shared" si="21"/>
        <v>-140111.166</v>
      </c>
    </row>
    <row r="679" spans="1:4" x14ac:dyDescent="0.25">
      <c r="A679" s="32" t="s">
        <v>652</v>
      </c>
      <c r="B679" s="85">
        <f>_xlfn.IFNA(VLOOKUP(A679,綜合_回測!$A$3:$G$1751,7,FALSE),0)</f>
        <v>7752.3919999999998</v>
      </c>
      <c r="C679" s="85">
        <f t="shared" si="20"/>
        <v>1205557.7619999992</v>
      </c>
      <c r="D679" s="85">
        <f t="shared" si="21"/>
        <v>-131598.60399999999</v>
      </c>
    </row>
    <row r="680" spans="1:4" x14ac:dyDescent="0.25">
      <c r="A680" s="32" t="s">
        <v>653</v>
      </c>
      <c r="B680" s="85">
        <f>_xlfn.IFNA(VLOOKUP(A680,綜合_回測!$A$3:$G$1751,7,FALSE),0)</f>
        <v>777.07599999999945</v>
      </c>
      <c r="C680" s="85">
        <f t="shared" si="20"/>
        <v>1197805.3699999992</v>
      </c>
      <c r="D680" s="85">
        <f t="shared" si="21"/>
        <v>-138573.91999999998</v>
      </c>
    </row>
    <row r="681" spans="1:4" x14ac:dyDescent="0.25">
      <c r="A681" s="32" t="s">
        <v>654</v>
      </c>
      <c r="B681" s="85">
        <f>_xlfn.IFNA(VLOOKUP(A681,綜合_回測!$A$3:$G$1751,7,FALSE),0)</f>
        <v>131973.57399999999</v>
      </c>
      <c r="C681" s="85">
        <f t="shared" si="20"/>
        <v>1197028.2939999993</v>
      </c>
      <c r="D681" s="85">
        <f t="shared" si="21"/>
        <v>-7377.4219999999914</v>
      </c>
    </row>
    <row r="682" spans="1:4" x14ac:dyDescent="0.25">
      <c r="A682" s="32" t="s">
        <v>655</v>
      </c>
      <c r="B682" s="85">
        <f>_xlfn.IFNA(VLOOKUP(A682,綜合_回測!$A$3:$G$1751,7,FALSE),0)</f>
        <v>18959.152000000002</v>
      </c>
      <c r="C682" s="85">
        <f t="shared" si="20"/>
        <v>1065054.7199999993</v>
      </c>
      <c r="D682" s="85">
        <f t="shared" si="21"/>
        <v>-120391.84399999998</v>
      </c>
    </row>
    <row r="683" spans="1:4" x14ac:dyDescent="0.25">
      <c r="A683" s="32" t="s">
        <v>656</v>
      </c>
      <c r="B683" s="85">
        <f>_xlfn.IFNA(VLOOKUP(A683,綜合_回測!$A$3:$G$1751,7,FALSE),0)</f>
        <v>45042.281999999999</v>
      </c>
      <c r="C683" s="85">
        <f t="shared" si="20"/>
        <v>1046095.5679999992</v>
      </c>
      <c r="D683" s="85">
        <f t="shared" si="21"/>
        <v>-94308.713999999978</v>
      </c>
    </row>
    <row r="684" spans="1:4" x14ac:dyDescent="0.25">
      <c r="A684" s="32" t="s">
        <v>657</v>
      </c>
      <c r="B684" s="85">
        <f>_xlfn.IFNA(VLOOKUP(A684,綜合_回測!$A$3:$G$1751,7,FALSE),0)</f>
        <v>-3339.3339999999998</v>
      </c>
      <c r="C684" s="85">
        <f t="shared" si="20"/>
        <v>1001053.2859999991</v>
      </c>
      <c r="D684" s="85">
        <f t="shared" si="21"/>
        <v>-142690.32999999999</v>
      </c>
    </row>
    <row r="685" spans="1:4" x14ac:dyDescent="0.25">
      <c r="A685" s="32" t="s">
        <v>658</v>
      </c>
      <c r="B685" s="85">
        <f>_xlfn.IFNA(VLOOKUP(A685,綜合_回測!$A$3:$G$1751,7,FALSE),0)</f>
        <v>-15785.611999999999</v>
      </c>
      <c r="C685" s="85">
        <f t="shared" si="20"/>
        <v>1004392.6199999992</v>
      </c>
      <c r="D685" s="85">
        <f t="shared" si="21"/>
        <v>-155136.60799999998</v>
      </c>
    </row>
    <row r="686" spans="1:4" x14ac:dyDescent="0.25">
      <c r="A686" s="32" t="s">
        <v>659</v>
      </c>
      <c r="B686" s="85">
        <f>_xlfn.IFNA(VLOOKUP(A686,綜合_回測!$A$3:$G$1751,7,FALSE),0)</f>
        <v>-11051.041999999999</v>
      </c>
      <c r="C686" s="85">
        <f t="shared" si="20"/>
        <v>1020178.2319999991</v>
      </c>
      <c r="D686" s="85">
        <f t="shared" si="21"/>
        <v>-150402.03799999997</v>
      </c>
    </row>
    <row r="687" spans="1:4" x14ac:dyDescent="0.25">
      <c r="A687" s="32" t="s">
        <v>660</v>
      </c>
      <c r="B687" s="85">
        <f>_xlfn.IFNA(VLOOKUP(A687,綜合_回測!$A$3:$G$1751,7,FALSE),0)</f>
        <v>-19731.248</v>
      </c>
      <c r="C687" s="85">
        <f t="shared" si="20"/>
        <v>1031229.2739999992</v>
      </c>
      <c r="D687" s="85">
        <f t="shared" si="21"/>
        <v>-159082.24399999998</v>
      </c>
    </row>
    <row r="688" spans="1:4" x14ac:dyDescent="0.25">
      <c r="A688" s="32" t="s">
        <v>661</v>
      </c>
      <c r="B688" s="85">
        <f>_xlfn.IFNA(VLOOKUP(A688,綜合_回測!$A$3:$G$1751,7,FALSE),0)</f>
        <v>1469.9580000000001</v>
      </c>
      <c r="C688" s="85">
        <f t="shared" si="20"/>
        <v>1050960.5219999992</v>
      </c>
      <c r="D688" s="85">
        <f t="shared" si="21"/>
        <v>-137881.03799999997</v>
      </c>
    </row>
    <row r="689" spans="1:4" x14ac:dyDescent="0.25">
      <c r="A689" s="32" t="s">
        <v>662</v>
      </c>
      <c r="B689" s="85">
        <f>_xlfn.IFNA(VLOOKUP(A689,綜合_回測!$A$3:$G$1751,7,FALSE),0)</f>
        <v>-40261.957999999999</v>
      </c>
      <c r="C689" s="85">
        <f t="shared" si="20"/>
        <v>1049490.5639999991</v>
      </c>
      <c r="D689" s="85">
        <f t="shared" si="21"/>
        <v>-179612.95399999997</v>
      </c>
    </row>
    <row r="690" spans="1:4" x14ac:dyDescent="0.25">
      <c r="A690" s="32" t="s">
        <v>663</v>
      </c>
      <c r="B690" s="85">
        <f>_xlfn.IFNA(VLOOKUP(A690,綜合_回測!$A$3:$G$1751,7,FALSE),0)</f>
        <v>1333.548</v>
      </c>
      <c r="C690" s="85">
        <f t="shared" si="20"/>
        <v>1089752.5219999992</v>
      </c>
      <c r="D690" s="85">
        <f t="shared" si="21"/>
        <v>-138017.44799999997</v>
      </c>
    </row>
    <row r="691" spans="1:4" x14ac:dyDescent="0.25">
      <c r="A691" s="32" t="s">
        <v>664</v>
      </c>
      <c r="B691" s="85">
        <f>_xlfn.IFNA(VLOOKUP(A691,綜合_回測!$A$3:$G$1751,7,FALSE),0)</f>
        <v>-6017.9180000000033</v>
      </c>
      <c r="C691" s="85">
        <f t="shared" si="20"/>
        <v>1088418.9739999992</v>
      </c>
      <c r="D691" s="85">
        <f t="shared" si="21"/>
        <v>-145368.91399999999</v>
      </c>
    </row>
    <row r="692" spans="1:4" x14ac:dyDescent="0.25">
      <c r="A692" s="32" t="s">
        <v>665</v>
      </c>
      <c r="B692" s="85">
        <f>_xlfn.IFNA(VLOOKUP(A692,綜合_回測!$A$3:$G$1751,7,FALSE),0)</f>
        <v>51552.207999999999</v>
      </c>
      <c r="C692" s="85">
        <f t="shared" si="20"/>
        <v>1094436.8919999993</v>
      </c>
      <c r="D692" s="85">
        <f t="shared" si="21"/>
        <v>-87798.787999999986</v>
      </c>
    </row>
    <row r="693" spans="1:4" x14ac:dyDescent="0.25">
      <c r="A693" s="32" t="s">
        <v>666</v>
      </c>
      <c r="B693" s="85">
        <f>_xlfn.IFNA(VLOOKUP(A693,綜合_回測!$A$3:$G$1751,7,FALSE),0)</f>
        <v>25775.281999999999</v>
      </c>
      <c r="C693" s="85">
        <f t="shared" si="20"/>
        <v>1042884.6839999993</v>
      </c>
      <c r="D693" s="85">
        <f t="shared" si="21"/>
        <v>-113575.71399999998</v>
      </c>
    </row>
    <row r="694" spans="1:4" x14ac:dyDescent="0.25">
      <c r="A694" s="32" t="s">
        <v>667</v>
      </c>
      <c r="B694" s="85">
        <f>_xlfn.IFNA(VLOOKUP(A694,綜合_回測!$A$3:$G$1751,7,FALSE),0)</f>
        <v>-32249.759999999998</v>
      </c>
      <c r="C694" s="85">
        <f t="shared" si="20"/>
        <v>1017109.4019999993</v>
      </c>
      <c r="D694" s="85">
        <f t="shared" si="21"/>
        <v>-171600.75599999999</v>
      </c>
    </row>
    <row r="695" spans="1:4" x14ac:dyDescent="0.25">
      <c r="A695" s="32" t="s">
        <v>668</v>
      </c>
      <c r="B695" s="85">
        <f>_xlfn.IFNA(VLOOKUP(A695,綜合_回測!$A$3:$G$1751,7,FALSE),0)</f>
        <v>-133.56000000000131</v>
      </c>
      <c r="C695" s="85">
        <f t="shared" si="20"/>
        <v>1049359.1619999993</v>
      </c>
      <c r="D695" s="85">
        <f t="shared" si="21"/>
        <v>-139484.55599999998</v>
      </c>
    </row>
    <row r="696" spans="1:4" x14ac:dyDescent="0.25">
      <c r="A696" s="32" t="s">
        <v>669</v>
      </c>
      <c r="B696" s="85">
        <f>_xlfn.IFNA(VLOOKUP(A696,綜合_回測!$A$3:$G$1751,7,FALSE),0)</f>
        <v>111.62200000000011</v>
      </c>
      <c r="C696" s="85">
        <f t="shared" si="20"/>
        <v>1049492.7219999994</v>
      </c>
      <c r="D696" s="85">
        <f t="shared" si="21"/>
        <v>-139239.37399999998</v>
      </c>
    </row>
    <row r="697" spans="1:4" x14ac:dyDescent="0.25">
      <c r="A697" s="32" t="s">
        <v>670</v>
      </c>
      <c r="B697" s="85">
        <f>_xlfn.IFNA(VLOOKUP(A697,綜合_回測!$A$3:$G$1751,7,FALSE),0)</f>
        <v>-65262.063999999998</v>
      </c>
      <c r="C697" s="85">
        <f t="shared" si="20"/>
        <v>1049381.0999999994</v>
      </c>
      <c r="D697" s="85">
        <f t="shared" si="21"/>
        <v>-204613.06</v>
      </c>
    </row>
    <row r="698" spans="1:4" x14ac:dyDescent="0.25">
      <c r="A698" s="32" t="s">
        <v>671</v>
      </c>
      <c r="B698" s="85">
        <f>_xlfn.IFNA(VLOOKUP(A698,綜合_回測!$A$3:$G$1751,7,FALSE),0)</f>
        <v>139350.99599999998</v>
      </c>
      <c r="C698" s="85">
        <f t="shared" si="20"/>
        <v>1114643.1639999994</v>
      </c>
      <c r="D698" s="85">
        <f t="shared" si="21"/>
        <v>0</v>
      </c>
    </row>
    <row r="699" spans="1:4" x14ac:dyDescent="0.25">
      <c r="A699" s="32" t="s">
        <v>672</v>
      </c>
      <c r="B699" s="85">
        <f>_xlfn.IFNA(VLOOKUP(A699,綜合_回測!$A$3:$G$1751,7,FALSE),0)</f>
        <v>-26189.485999999997</v>
      </c>
      <c r="C699" s="85">
        <f t="shared" si="20"/>
        <v>975292.16799999948</v>
      </c>
      <c r="D699" s="85">
        <f t="shared" si="21"/>
        <v>-129588.62400000001</v>
      </c>
    </row>
    <row r="700" spans="1:4" x14ac:dyDescent="0.25">
      <c r="A700" s="32" t="s">
        <v>673</v>
      </c>
      <c r="B700" s="85">
        <f>_xlfn.IFNA(VLOOKUP(A700,綜合_回測!$A$3:$G$1751,7,FALSE),0)</f>
        <v>19926.7</v>
      </c>
      <c r="C700" s="85">
        <f t="shared" si="20"/>
        <v>1001481.6539999995</v>
      </c>
      <c r="D700" s="85">
        <f t="shared" si="21"/>
        <v>-83472.438000000009</v>
      </c>
    </row>
    <row r="701" spans="1:4" x14ac:dyDescent="0.25">
      <c r="A701" s="32" t="s">
        <v>674</v>
      </c>
      <c r="B701" s="85">
        <f>_xlfn.IFNA(VLOOKUP(A701,綜合_回測!$A$3:$G$1751,7,FALSE),0)</f>
        <v>71974.504000000001</v>
      </c>
      <c r="C701" s="85">
        <f t="shared" si="20"/>
        <v>981554.95399999956</v>
      </c>
      <c r="D701" s="85">
        <f t="shared" si="21"/>
        <v>-31424.634000000005</v>
      </c>
    </row>
    <row r="702" spans="1:4" x14ac:dyDescent="0.25">
      <c r="A702" s="32" t="s">
        <v>675</v>
      </c>
      <c r="B702" s="85">
        <f>_xlfn.IFNA(VLOOKUP(A702,綜合_回測!$A$3:$G$1751,7,FALSE),0)</f>
        <v>-170.42000000000002</v>
      </c>
      <c r="C702" s="85">
        <f t="shared" si="20"/>
        <v>909580.4499999996</v>
      </c>
      <c r="D702" s="85">
        <f t="shared" si="21"/>
        <v>-103569.558</v>
      </c>
    </row>
    <row r="703" spans="1:4" x14ac:dyDescent="0.25">
      <c r="A703" s="32" t="s">
        <v>676</v>
      </c>
      <c r="B703" s="85">
        <f>_xlfn.IFNA(VLOOKUP(A703,綜合_回測!$A$3:$G$1751,7,FALSE),0)</f>
        <v>2093.2980000000011</v>
      </c>
      <c r="C703" s="85">
        <f t="shared" si="20"/>
        <v>909750.86999999965</v>
      </c>
      <c r="D703" s="85">
        <f t="shared" si="21"/>
        <v>-101305.84000000001</v>
      </c>
    </row>
    <row r="704" spans="1:4" x14ac:dyDescent="0.25">
      <c r="A704" s="32" t="s">
        <v>677</v>
      </c>
      <c r="B704" s="85">
        <f>_xlfn.IFNA(VLOOKUP(A704,綜合_回測!$A$3:$G$1751,7,FALSE),0)</f>
        <v>-54082.221999999994</v>
      </c>
      <c r="C704" s="85">
        <f t="shared" si="20"/>
        <v>907657.57199999969</v>
      </c>
      <c r="D704" s="85">
        <f t="shared" si="21"/>
        <v>-157481.35999999999</v>
      </c>
    </row>
    <row r="705" spans="1:4" x14ac:dyDescent="0.25">
      <c r="A705" s="32" t="s">
        <v>678</v>
      </c>
      <c r="B705" s="85">
        <f>_xlfn.IFNA(VLOOKUP(A705,綜合_回測!$A$3:$G$1751,7,FALSE),0)</f>
        <v>-2735.4920000000002</v>
      </c>
      <c r="C705" s="85">
        <f t="shared" si="20"/>
        <v>961739.79399999965</v>
      </c>
      <c r="D705" s="85">
        <f t="shared" si="21"/>
        <v>-106134.63</v>
      </c>
    </row>
    <row r="706" spans="1:4" x14ac:dyDescent="0.25">
      <c r="A706" s="32" t="s">
        <v>679</v>
      </c>
      <c r="B706" s="85">
        <f>_xlfn.IFNA(VLOOKUP(A706,綜合_回測!$A$3:$G$1751,7,FALSE),0)</f>
        <v>39747.072</v>
      </c>
      <c r="C706" s="85">
        <f t="shared" ref="C706:C769" si="22">C707+B706</f>
        <v>964475.28599999961</v>
      </c>
      <c r="D706" s="85">
        <f t="shared" si="21"/>
        <v>-63652.066000000006</v>
      </c>
    </row>
    <row r="707" spans="1:4" x14ac:dyDescent="0.25">
      <c r="A707" s="32" t="s">
        <v>680</v>
      </c>
      <c r="B707" s="85">
        <f>_xlfn.IFNA(VLOOKUP(A707,綜合_回測!$A$3:$G$1751,7,FALSE),0)</f>
        <v>-5272.3860000000013</v>
      </c>
      <c r="C707" s="85">
        <f t="shared" si="22"/>
        <v>924728.21399999957</v>
      </c>
      <c r="D707" s="85">
        <f t="shared" ref="D707:D770" si="23">MIN((B707-MAX(B707:B765)),0)</f>
        <v>-108671.524</v>
      </c>
    </row>
    <row r="708" spans="1:4" x14ac:dyDescent="0.25">
      <c r="A708" s="32" t="s">
        <v>681</v>
      </c>
      <c r="B708" s="85">
        <f>_xlfn.IFNA(VLOOKUP(A708,綜合_回測!$A$3:$G$1751,7,FALSE),0)</f>
        <v>-20935.531999999999</v>
      </c>
      <c r="C708" s="85">
        <f t="shared" si="22"/>
        <v>930000.59999999963</v>
      </c>
      <c r="D708" s="85">
        <f t="shared" si="23"/>
        <v>-124334.67000000001</v>
      </c>
    </row>
    <row r="709" spans="1:4" x14ac:dyDescent="0.25">
      <c r="A709" s="32" t="s">
        <v>682</v>
      </c>
      <c r="B709" s="85">
        <f>_xlfn.IFNA(VLOOKUP(A709,綜合_回測!$A$3:$G$1751,7,FALSE),0)</f>
        <v>10377.762000000001</v>
      </c>
      <c r="C709" s="85">
        <f t="shared" si="22"/>
        <v>950936.13199999963</v>
      </c>
      <c r="D709" s="85">
        <f t="shared" si="23"/>
        <v>-93021.376000000004</v>
      </c>
    </row>
    <row r="710" spans="1:4" x14ac:dyDescent="0.25">
      <c r="A710" s="32" t="s">
        <v>683</v>
      </c>
      <c r="B710" s="85">
        <f>_xlfn.IFNA(VLOOKUP(A710,綜合_回測!$A$3:$G$1751,7,FALSE),0)</f>
        <v>1163.116</v>
      </c>
      <c r="C710" s="85">
        <f t="shared" si="22"/>
        <v>940558.36999999965</v>
      </c>
      <c r="D710" s="85">
        <f t="shared" si="23"/>
        <v>-102236.02200000001</v>
      </c>
    </row>
    <row r="711" spans="1:4" x14ac:dyDescent="0.25">
      <c r="A711" s="32" t="s">
        <v>684</v>
      </c>
      <c r="B711" s="85">
        <f>_xlfn.IFNA(VLOOKUP(A711,綜合_回測!$A$3:$G$1751,7,FALSE),0)</f>
        <v>-7850.4319999999989</v>
      </c>
      <c r="C711" s="85">
        <f t="shared" si="22"/>
        <v>939395.25399999961</v>
      </c>
      <c r="D711" s="85">
        <f t="shared" si="23"/>
        <v>-111249.57</v>
      </c>
    </row>
    <row r="712" spans="1:4" x14ac:dyDescent="0.25">
      <c r="A712" s="32" t="s">
        <v>685</v>
      </c>
      <c r="B712" s="85">
        <f>_xlfn.IFNA(VLOOKUP(A712,綜合_回測!$A$3:$G$1751,7,FALSE),0)</f>
        <v>-26216.714</v>
      </c>
      <c r="C712" s="85">
        <f t="shared" si="22"/>
        <v>947245.68599999964</v>
      </c>
      <c r="D712" s="85">
        <f t="shared" si="23"/>
        <v>-129615.85200000001</v>
      </c>
    </row>
    <row r="713" spans="1:4" x14ac:dyDescent="0.25">
      <c r="A713" s="32" t="s">
        <v>686</v>
      </c>
      <c r="B713" s="85">
        <f>_xlfn.IFNA(VLOOKUP(A713,綜合_回測!$A$3:$G$1751,7,FALSE),0)</f>
        <v>26079.82</v>
      </c>
      <c r="C713" s="85">
        <f t="shared" si="22"/>
        <v>973462.39999999967</v>
      </c>
      <c r="D713" s="85">
        <f t="shared" si="23"/>
        <v>-77319.317999999999</v>
      </c>
    </row>
    <row r="714" spans="1:4" x14ac:dyDescent="0.25">
      <c r="A714" s="32" t="s">
        <v>687</v>
      </c>
      <c r="B714" s="85">
        <f>_xlfn.IFNA(VLOOKUP(A714,綜合_回測!$A$3:$G$1751,7,FALSE),0)</f>
        <v>-7539.442</v>
      </c>
      <c r="C714" s="85">
        <f t="shared" si="22"/>
        <v>947382.57999999973</v>
      </c>
      <c r="D714" s="85">
        <f t="shared" si="23"/>
        <v>-110938.58</v>
      </c>
    </row>
    <row r="715" spans="1:4" x14ac:dyDescent="0.25">
      <c r="A715" s="32" t="s">
        <v>688</v>
      </c>
      <c r="B715" s="85">
        <f>_xlfn.IFNA(VLOOKUP(A715,綜合_回測!$A$3:$G$1751,7,FALSE),0)</f>
        <v>-38036.143999999993</v>
      </c>
      <c r="C715" s="85">
        <f t="shared" si="22"/>
        <v>954922.02199999976</v>
      </c>
      <c r="D715" s="85">
        <f t="shared" si="23"/>
        <v>-141435.28200000001</v>
      </c>
    </row>
    <row r="716" spans="1:4" x14ac:dyDescent="0.25">
      <c r="A716" s="32" t="s">
        <v>689</v>
      </c>
      <c r="B716" s="85">
        <f>_xlfn.IFNA(VLOOKUP(A716,綜合_回測!$A$3:$G$1751,7,FALSE),0)</f>
        <v>10611.898000000001</v>
      </c>
      <c r="C716" s="85">
        <f t="shared" si="22"/>
        <v>992958.16599999974</v>
      </c>
      <c r="D716" s="85">
        <f t="shared" si="23"/>
        <v>-92787.24</v>
      </c>
    </row>
    <row r="717" spans="1:4" x14ac:dyDescent="0.25">
      <c r="A717" s="32" t="s">
        <v>690</v>
      </c>
      <c r="B717" s="85">
        <f>_xlfn.IFNA(VLOOKUP(A717,綜合_回測!$A$3:$G$1751,7,FALSE),0)</f>
        <v>-4855.0240000000003</v>
      </c>
      <c r="C717" s="85">
        <f t="shared" si="22"/>
        <v>982346.26799999969</v>
      </c>
      <c r="D717" s="85">
        <f t="shared" si="23"/>
        <v>-108254.16200000001</v>
      </c>
    </row>
    <row r="718" spans="1:4" x14ac:dyDescent="0.25">
      <c r="A718" s="32" t="s">
        <v>691</v>
      </c>
      <c r="B718" s="85">
        <f>_xlfn.IFNA(VLOOKUP(A718,綜合_回測!$A$3:$G$1751,7,FALSE),0)</f>
        <v>-22298.694</v>
      </c>
      <c r="C718" s="85">
        <f t="shared" si="22"/>
        <v>987201.29199999967</v>
      </c>
      <c r="D718" s="85">
        <f t="shared" si="23"/>
        <v>-125697.83200000001</v>
      </c>
    </row>
    <row r="719" spans="1:4" x14ac:dyDescent="0.25">
      <c r="A719" s="32" t="s">
        <v>692</v>
      </c>
      <c r="B719" s="85">
        <f>_xlfn.IFNA(VLOOKUP(A719,綜合_回測!$A$3:$G$1751,7,FALSE),0)</f>
        <v>-2164.6220000000003</v>
      </c>
      <c r="C719" s="85">
        <f t="shared" si="22"/>
        <v>1009499.9859999997</v>
      </c>
      <c r="D719" s="85">
        <f t="shared" si="23"/>
        <v>-105563.76000000001</v>
      </c>
    </row>
    <row r="720" spans="1:4" x14ac:dyDescent="0.25">
      <c r="A720" s="32" t="s">
        <v>693</v>
      </c>
      <c r="B720" s="85">
        <f>_xlfn.IFNA(VLOOKUP(A720,綜合_回測!$A$3:$G$1751,7,FALSE),0)</f>
        <v>-6565.9920000000002</v>
      </c>
      <c r="C720" s="85">
        <f t="shared" si="22"/>
        <v>1011664.6079999997</v>
      </c>
      <c r="D720" s="85">
        <f t="shared" si="23"/>
        <v>-109965.13</v>
      </c>
    </row>
    <row r="721" spans="1:4" x14ac:dyDescent="0.25">
      <c r="A721" s="32" t="s">
        <v>694</v>
      </c>
      <c r="B721" s="85">
        <f>_xlfn.IFNA(VLOOKUP(A721,綜合_回測!$A$3:$G$1751,7,FALSE),0)</f>
        <v>-14466.576000000001</v>
      </c>
      <c r="C721" s="85">
        <f t="shared" si="22"/>
        <v>1018230.5999999996</v>
      </c>
      <c r="D721" s="85">
        <f t="shared" si="23"/>
        <v>-117865.71400000001</v>
      </c>
    </row>
    <row r="722" spans="1:4" x14ac:dyDescent="0.25">
      <c r="A722" s="32" t="s">
        <v>695</v>
      </c>
      <c r="B722" s="85">
        <f>_xlfn.IFNA(VLOOKUP(A722,綜合_回測!$A$3:$G$1751,7,FALSE),0)</f>
        <v>-4465.1080000000002</v>
      </c>
      <c r="C722" s="85">
        <f t="shared" si="22"/>
        <v>1032697.1759999996</v>
      </c>
      <c r="D722" s="85">
        <f t="shared" si="23"/>
        <v>-107864.24600000001</v>
      </c>
    </row>
    <row r="723" spans="1:4" x14ac:dyDescent="0.25">
      <c r="A723" s="32" t="s">
        <v>696</v>
      </c>
      <c r="B723" s="85">
        <f>_xlfn.IFNA(VLOOKUP(A723,綜合_回測!$A$3:$G$1751,7,FALSE),0)</f>
        <v>102178.08800000002</v>
      </c>
      <c r="C723" s="85">
        <f t="shared" si="22"/>
        <v>1037162.2839999996</v>
      </c>
      <c r="D723" s="85">
        <f t="shared" si="23"/>
        <v>-1221.0499999999884</v>
      </c>
    </row>
    <row r="724" spans="1:4" x14ac:dyDescent="0.25">
      <c r="A724" s="32" t="s">
        <v>697</v>
      </c>
      <c r="B724" s="85">
        <f>_xlfn.IFNA(VLOOKUP(A724,綜合_回測!$A$3:$G$1751,7,FALSE),0)</f>
        <v>30471.404000000002</v>
      </c>
      <c r="C724" s="85">
        <f t="shared" si="22"/>
        <v>934984.19599999965</v>
      </c>
      <c r="D724" s="85">
        <f t="shared" si="23"/>
        <v>-72927.733999999997</v>
      </c>
    </row>
    <row r="725" spans="1:4" x14ac:dyDescent="0.25">
      <c r="A725" s="32" t="s">
        <v>698</v>
      </c>
      <c r="B725" s="85">
        <f>_xlfn.IFNA(VLOOKUP(A725,綜合_回測!$A$3:$G$1751,7,FALSE),0)</f>
        <v>-60740.432000000008</v>
      </c>
      <c r="C725" s="85">
        <f t="shared" si="22"/>
        <v>904512.79199999967</v>
      </c>
      <c r="D725" s="85">
        <f t="shared" si="23"/>
        <v>-164139.57</v>
      </c>
    </row>
    <row r="726" spans="1:4" x14ac:dyDescent="0.25">
      <c r="A726" s="32" t="s">
        <v>699</v>
      </c>
      <c r="B726" s="85">
        <f>_xlfn.IFNA(VLOOKUP(A726,綜合_回測!$A$3:$G$1751,7,FALSE),0)</f>
        <v>47870.27</v>
      </c>
      <c r="C726" s="85">
        <f t="shared" si="22"/>
        <v>965253.2239999997</v>
      </c>
      <c r="D726" s="85">
        <f t="shared" si="23"/>
        <v>-55528.868000000009</v>
      </c>
    </row>
    <row r="727" spans="1:4" x14ac:dyDescent="0.25">
      <c r="A727" s="32" t="s">
        <v>700</v>
      </c>
      <c r="B727" s="85">
        <f>_xlfn.IFNA(VLOOKUP(A727,綜合_回測!$A$3:$G$1751,7,FALSE),0)</f>
        <v>-34110.724000000002</v>
      </c>
      <c r="C727" s="85">
        <f t="shared" si="22"/>
        <v>917382.95399999968</v>
      </c>
      <c r="D727" s="85">
        <f t="shared" si="23"/>
        <v>-137509.86200000002</v>
      </c>
    </row>
    <row r="728" spans="1:4" x14ac:dyDescent="0.25">
      <c r="A728" s="32" t="s">
        <v>701</v>
      </c>
      <c r="B728" s="85">
        <f>_xlfn.IFNA(VLOOKUP(A728,綜合_回測!$A$3:$G$1751,7,FALSE),0)</f>
        <v>-16778.621999999999</v>
      </c>
      <c r="C728" s="85">
        <f t="shared" si="22"/>
        <v>951493.67799999972</v>
      </c>
      <c r="D728" s="85">
        <f t="shared" si="23"/>
        <v>-120177.76000000001</v>
      </c>
    </row>
    <row r="729" spans="1:4" x14ac:dyDescent="0.25">
      <c r="A729" s="32" t="s">
        <v>702</v>
      </c>
      <c r="B729" s="85">
        <f>_xlfn.IFNA(VLOOKUP(A729,綜合_回測!$A$3:$G$1751,7,FALSE),0)</f>
        <v>-25541.976000000002</v>
      </c>
      <c r="C729" s="85">
        <f t="shared" si="22"/>
        <v>968272.2999999997</v>
      </c>
      <c r="D729" s="85">
        <f t="shared" si="23"/>
        <v>-128941.114</v>
      </c>
    </row>
    <row r="730" spans="1:4" x14ac:dyDescent="0.25">
      <c r="A730" s="32" t="s">
        <v>703</v>
      </c>
      <c r="B730" s="85">
        <f>_xlfn.IFNA(VLOOKUP(A730,綜合_回測!$A$3:$G$1751,7,FALSE),0)</f>
        <v>103399.13800000001</v>
      </c>
      <c r="C730" s="85">
        <f t="shared" si="22"/>
        <v>993814.27599999972</v>
      </c>
      <c r="D730" s="85">
        <f t="shared" si="23"/>
        <v>0</v>
      </c>
    </row>
    <row r="731" spans="1:4" x14ac:dyDescent="0.25">
      <c r="A731" s="32" t="s">
        <v>704</v>
      </c>
      <c r="B731" s="85">
        <f>_xlfn.IFNA(VLOOKUP(A731,綜合_回測!$A$3:$G$1751,7,FALSE),0)</f>
        <v>22281.295999999998</v>
      </c>
      <c r="C731" s="85">
        <f t="shared" si="22"/>
        <v>890415.13799999969</v>
      </c>
      <c r="D731" s="85">
        <f t="shared" si="23"/>
        <v>-73464.641999999993</v>
      </c>
    </row>
    <row r="732" spans="1:4" x14ac:dyDescent="0.25">
      <c r="A732" s="32" t="s">
        <v>705</v>
      </c>
      <c r="B732" s="85">
        <f>_xlfn.IFNA(VLOOKUP(A732,綜合_回測!$A$3:$G$1751,7,FALSE),0)</f>
        <v>-21129.266</v>
      </c>
      <c r="C732" s="85">
        <f t="shared" si="22"/>
        <v>868133.84199999971</v>
      </c>
      <c r="D732" s="85">
        <f t="shared" si="23"/>
        <v>-116875.204</v>
      </c>
    </row>
    <row r="733" spans="1:4" x14ac:dyDescent="0.25">
      <c r="A733" s="32" t="s">
        <v>706</v>
      </c>
      <c r="B733" s="85">
        <f>_xlfn.IFNA(VLOOKUP(A733,綜合_回測!$A$3:$G$1751,7,FALSE),0)</f>
        <v>5012.5280000000002</v>
      </c>
      <c r="C733" s="85">
        <f t="shared" si="22"/>
        <v>889263.10799999966</v>
      </c>
      <c r="D733" s="85">
        <f t="shared" si="23"/>
        <v>-90733.409999999989</v>
      </c>
    </row>
    <row r="734" spans="1:4" x14ac:dyDescent="0.25">
      <c r="A734" s="32" t="s">
        <v>707</v>
      </c>
      <c r="B734" s="85">
        <f>_xlfn.IFNA(VLOOKUP(A734,綜合_回測!$A$3:$G$1751,7,FALSE),0)</f>
        <v>-49137.205999999998</v>
      </c>
      <c r="C734" s="85">
        <f t="shared" si="22"/>
        <v>884250.57999999961</v>
      </c>
      <c r="D734" s="85">
        <f t="shared" si="23"/>
        <v>-144883.144</v>
      </c>
    </row>
    <row r="735" spans="1:4" x14ac:dyDescent="0.25">
      <c r="A735" s="32" t="s">
        <v>708</v>
      </c>
      <c r="B735" s="85">
        <f>_xlfn.IFNA(VLOOKUP(A735,綜合_回測!$A$3:$G$1751,7,FALSE),0)</f>
        <v>28620.091999999997</v>
      </c>
      <c r="C735" s="85">
        <f t="shared" si="22"/>
        <v>933387.78599999961</v>
      </c>
      <c r="D735" s="85">
        <f t="shared" si="23"/>
        <v>-67125.84599999999</v>
      </c>
    </row>
    <row r="736" spans="1:4" x14ac:dyDescent="0.25">
      <c r="A736" s="32" t="s">
        <v>709</v>
      </c>
      <c r="B736" s="85">
        <f>_xlfn.IFNA(VLOOKUP(A736,綜合_回測!$A$3:$G$1751,7,FALSE),0)</f>
        <v>-28108.079999999998</v>
      </c>
      <c r="C736" s="85">
        <f t="shared" si="22"/>
        <v>904767.69399999967</v>
      </c>
      <c r="D736" s="85">
        <f t="shared" si="23"/>
        <v>-123854.018</v>
      </c>
    </row>
    <row r="737" spans="1:4" x14ac:dyDescent="0.25">
      <c r="A737" s="32" t="s">
        <v>710</v>
      </c>
      <c r="B737" s="85">
        <f>_xlfn.IFNA(VLOOKUP(A737,綜合_回測!$A$3:$G$1751,7,FALSE),0)</f>
        <v>16317.271999999997</v>
      </c>
      <c r="C737" s="85">
        <f t="shared" si="22"/>
        <v>932875.77399999963</v>
      </c>
      <c r="D737" s="85">
        <f t="shared" si="23"/>
        <v>-79428.665999999997</v>
      </c>
    </row>
    <row r="738" spans="1:4" x14ac:dyDescent="0.25">
      <c r="A738" s="32" t="s">
        <v>711</v>
      </c>
      <c r="B738" s="85">
        <f>_xlfn.IFNA(VLOOKUP(A738,綜合_回測!$A$3:$G$1751,7,FALSE),0)</f>
        <v>95745.937999999995</v>
      </c>
      <c r="C738" s="85">
        <f t="shared" si="22"/>
        <v>916558.50199999963</v>
      </c>
      <c r="D738" s="85">
        <f t="shared" si="23"/>
        <v>0</v>
      </c>
    </row>
    <row r="739" spans="1:4" x14ac:dyDescent="0.25">
      <c r="A739" s="32" t="s">
        <v>712</v>
      </c>
      <c r="B739" s="85">
        <f>_xlfn.IFNA(VLOOKUP(A739,綜合_回測!$A$3:$G$1751,7,FALSE),0)</f>
        <v>-1681.3920000000012</v>
      </c>
      <c r="C739" s="85">
        <f t="shared" si="22"/>
        <v>820812.56399999966</v>
      </c>
      <c r="D739" s="85">
        <f t="shared" si="23"/>
        <v>-47808.672000000006</v>
      </c>
    </row>
    <row r="740" spans="1:4" x14ac:dyDescent="0.25">
      <c r="A740" s="32" t="s">
        <v>713</v>
      </c>
      <c r="B740" s="85">
        <f>_xlfn.IFNA(VLOOKUP(A740,綜合_回測!$A$3:$G$1751,7,FALSE),0)</f>
        <v>-22419.458000000002</v>
      </c>
      <c r="C740" s="85">
        <f t="shared" si="22"/>
        <v>822493.95599999966</v>
      </c>
      <c r="D740" s="85">
        <f t="shared" si="23"/>
        <v>-68546.738000000012</v>
      </c>
    </row>
    <row r="741" spans="1:4" x14ac:dyDescent="0.25">
      <c r="A741" s="32" t="s">
        <v>714</v>
      </c>
      <c r="B741" s="85">
        <f>_xlfn.IFNA(VLOOKUP(A741,綜合_回測!$A$3:$G$1751,7,FALSE),0)</f>
        <v>-4987.3240000000005</v>
      </c>
      <c r="C741" s="85">
        <f t="shared" si="22"/>
        <v>844913.41399999964</v>
      </c>
      <c r="D741" s="85">
        <f t="shared" si="23"/>
        <v>-51114.604000000007</v>
      </c>
    </row>
    <row r="742" spans="1:4" x14ac:dyDescent="0.25">
      <c r="A742" s="32" t="s">
        <v>715</v>
      </c>
      <c r="B742" s="85">
        <f>_xlfn.IFNA(VLOOKUP(A742,綜合_回測!$A$3:$G$1751,7,FALSE),0)</f>
        <v>6295.804000000001</v>
      </c>
      <c r="C742" s="85">
        <f t="shared" si="22"/>
        <v>849900.73799999966</v>
      </c>
      <c r="D742" s="85">
        <f t="shared" si="23"/>
        <v>-39831.476000000002</v>
      </c>
    </row>
    <row r="743" spans="1:4" x14ac:dyDescent="0.25">
      <c r="A743" s="32" t="s">
        <v>716</v>
      </c>
      <c r="B743" s="85">
        <f>_xlfn.IFNA(VLOOKUP(A743,綜合_回測!$A$3:$G$1751,7,FALSE),0)</f>
        <v>2768.4859999999999</v>
      </c>
      <c r="C743" s="85">
        <f t="shared" si="22"/>
        <v>843604.93399999966</v>
      </c>
      <c r="D743" s="85">
        <f t="shared" si="23"/>
        <v>-43358.794000000009</v>
      </c>
    </row>
    <row r="744" spans="1:4" x14ac:dyDescent="0.25">
      <c r="A744" s="32" t="s">
        <v>717</v>
      </c>
      <c r="B744" s="85">
        <f>_xlfn.IFNA(VLOOKUP(A744,綜合_回測!$A$3:$G$1751,7,FALSE),0)</f>
        <v>-12928.240000000002</v>
      </c>
      <c r="C744" s="85">
        <f t="shared" si="22"/>
        <v>840836.44799999963</v>
      </c>
      <c r="D744" s="85">
        <f t="shared" si="23"/>
        <v>-59055.520000000004</v>
      </c>
    </row>
    <row r="745" spans="1:4" x14ac:dyDescent="0.25">
      <c r="A745" s="32" t="s">
        <v>718</v>
      </c>
      <c r="B745" s="85">
        <f>_xlfn.IFNA(VLOOKUP(A745,綜合_回測!$A$3:$G$1751,7,FALSE),0)</f>
        <v>6711.7960000000003</v>
      </c>
      <c r="C745" s="85">
        <f t="shared" si="22"/>
        <v>853764.68799999962</v>
      </c>
      <c r="D745" s="85">
        <f t="shared" si="23"/>
        <v>-39415.484000000004</v>
      </c>
    </row>
    <row r="746" spans="1:4" x14ac:dyDescent="0.25">
      <c r="A746" s="32" t="s">
        <v>719</v>
      </c>
      <c r="B746" s="85">
        <f>_xlfn.IFNA(VLOOKUP(A746,綜合_回測!$A$3:$G$1751,7,FALSE),0)</f>
        <v>-50090.721999999994</v>
      </c>
      <c r="C746" s="85">
        <f t="shared" si="22"/>
        <v>847052.89199999964</v>
      </c>
      <c r="D746" s="85">
        <f t="shared" si="23"/>
        <v>-96218.002000000008</v>
      </c>
    </row>
    <row r="747" spans="1:4" x14ac:dyDescent="0.25">
      <c r="A747" s="32" t="s">
        <v>720</v>
      </c>
      <c r="B747" s="85">
        <f>_xlfn.IFNA(VLOOKUP(A747,綜合_回測!$A$3:$G$1751,7,FALSE),0)</f>
        <v>-49670.993999999992</v>
      </c>
      <c r="C747" s="85">
        <f t="shared" si="22"/>
        <v>897143.61399999959</v>
      </c>
      <c r="D747" s="85">
        <f t="shared" si="23"/>
        <v>-95798.274000000005</v>
      </c>
    </row>
    <row r="748" spans="1:4" x14ac:dyDescent="0.25">
      <c r="A748" s="32" t="s">
        <v>721</v>
      </c>
      <c r="B748" s="85">
        <f>_xlfn.IFNA(VLOOKUP(A748,綜合_回測!$A$3:$G$1751,7,FALSE),0)</f>
        <v>-22697.764000000003</v>
      </c>
      <c r="C748" s="85">
        <f t="shared" si="22"/>
        <v>946814.60799999954</v>
      </c>
      <c r="D748" s="85">
        <f t="shared" si="23"/>
        <v>-68825.044000000009</v>
      </c>
    </row>
    <row r="749" spans="1:4" x14ac:dyDescent="0.25">
      <c r="A749" s="32" t="s">
        <v>722</v>
      </c>
      <c r="B749" s="85">
        <f>_xlfn.IFNA(VLOOKUP(A749,綜合_回測!$A$3:$G$1751,7,FALSE),0)</f>
        <v>3247.9000000000005</v>
      </c>
      <c r="C749" s="85">
        <f t="shared" si="22"/>
        <v>969512.37199999951</v>
      </c>
      <c r="D749" s="85">
        <f t="shared" si="23"/>
        <v>-42879.380000000005</v>
      </c>
    </row>
    <row r="750" spans="1:4" x14ac:dyDescent="0.25">
      <c r="A750" s="32" t="s">
        <v>723</v>
      </c>
      <c r="B750" s="85">
        <f>_xlfn.IFNA(VLOOKUP(A750,綜合_回測!$A$3:$G$1751,7,FALSE),0)</f>
        <v>-8727.2939999999999</v>
      </c>
      <c r="C750" s="85">
        <f t="shared" si="22"/>
        <v>966264.47199999948</v>
      </c>
      <c r="D750" s="85">
        <f t="shared" si="23"/>
        <v>-54854.574000000008</v>
      </c>
    </row>
    <row r="751" spans="1:4" x14ac:dyDescent="0.25">
      <c r="A751" s="32" t="s">
        <v>724</v>
      </c>
      <c r="B751" s="85">
        <f>_xlfn.IFNA(VLOOKUP(A751,綜合_回測!$A$3:$G$1751,7,FALSE),0)</f>
        <v>-23725.277999999998</v>
      </c>
      <c r="C751" s="85">
        <f t="shared" si="22"/>
        <v>974991.76599999948</v>
      </c>
      <c r="D751" s="85">
        <f t="shared" si="23"/>
        <v>-69852.558000000005</v>
      </c>
    </row>
    <row r="752" spans="1:4" x14ac:dyDescent="0.25">
      <c r="A752" s="32" t="s">
        <v>725</v>
      </c>
      <c r="B752" s="85">
        <f>_xlfn.IFNA(VLOOKUP(A752,綜合_回測!$A$3:$G$1751,7,FALSE),0)</f>
        <v>15839.885999999999</v>
      </c>
      <c r="C752" s="85">
        <f t="shared" si="22"/>
        <v>998717.04399999953</v>
      </c>
      <c r="D752" s="85">
        <f t="shared" si="23"/>
        <v>-30287.394000000008</v>
      </c>
    </row>
    <row r="753" spans="1:4" x14ac:dyDescent="0.25">
      <c r="A753" s="32" t="s">
        <v>726</v>
      </c>
      <c r="B753" s="85">
        <f>_xlfn.IFNA(VLOOKUP(A753,綜合_回測!$A$3:$G$1751,7,FALSE),0)</f>
        <v>9444.0499999999993</v>
      </c>
      <c r="C753" s="85">
        <f t="shared" si="22"/>
        <v>982877.15799999947</v>
      </c>
      <c r="D753" s="85">
        <f t="shared" si="23"/>
        <v>-36683.23000000001</v>
      </c>
    </row>
    <row r="754" spans="1:4" x14ac:dyDescent="0.25">
      <c r="A754" s="32" t="s">
        <v>727</v>
      </c>
      <c r="B754" s="85">
        <f>_xlfn.IFNA(VLOOKUP(A754,綜合_回測!$A$3:$G$1751,7,FALSE),0)</f>
        <v>45351.89</v>
      </c>
      <c r="C754" s="85">
        <f t="shared" si="22"/>
        <v>973433.10799999943</v>
      </c>
      <c r="D754" s="85">
        <f t="shared" si="23"/>
        <v>-775.39000000000669</v>
      </c>
    </row>
    <row r="755" spans="1:4" x14ac:dyDescent="0.25">
      <c r="A755" s="32" t="s">
        <v>728</v>
      </c>
      <c r="B755" s="85">
        <f>_xlfn.IFNA(VLOOKUP(A755,綜合_回測!$A$3:$G$1751,7,FALSE),0)</f>
        <v>13523.88</v>
      </c>
      <c r="C755" s="85">
        <f t="shared" si="22"/>
        <v>928081.21799999941</v>
      </c>
      <c r="D755" s="85">
        <f t="shared" si="23"/>
        <v>-32603.400000000009</v>
      </c>
    </row>
    <row r="756" spans="1:4" x14ac:dyDescent="0.25">
      <c r="A756" s="32" t="s">
        <v>729</v>
      </c>
      <c r="B756" s="85">
        <f>_xlfn.IFNA(VLOOKUP(A756,綜合_回測!$A$3:$G$1751,7,FALSE),0)</f>
        <v>-11875.781999999999</v>
      </c>
      <c r="C756" s="85">
        <f t="shared" si="22"/>
        <v>914557.33799999941</v>
      </c>
      <c r="D756" s="85">
        <f t="shared" si="23"/>
        <v>-58003.062000000005</v>
      </c>
    </row>
    <row r="757" spans="1:4" x14ac:dyDescent="0.25">
      <c r="A757" s="32" t="s">
        <v>730</v>
      </c>
      <c r="B757" s="85">
        <f>_xlfn.IFNA(VLOOKUP(A757,綜合_回測!$A$3:$G$1751,7,FALSE),0)</f>
        <v>-17196.879999999997</v>
      </c>
      <c r="C757" s="85">
        <f t="shared" si="22"/>
        <v>926433.11999999941</v>
      </c>
      <c r="D757" s="85">
        <f t="shared" si="23"/>
        <v>-63324.160000000003</v>
      </c>
    </row>
    <row r="758" spans="1:4" x14ac:dyDescent="0.25">
      <c r="A758" s="32" t="s">
        <v>731</v>
      </c>
      <c r="B758" s="85">
        <f>_xlfn.IFNA(VLOOKUP(A758,綜合_回測!$A$3:$G$1751,7,FALSE),0)</f>
        <v>-18246.396000000001</v>
      </c>
      <c r="C758" s="85">
        <f t="shared" si="22"/>
        <v>943629.99999999942</v>
      </c>
      <c r="D758" s="85">
        <f t="shared" si="23"/>
        <v>-64373.676000000007</v>
      </c>
    </row>
    <row r="759" spans="1:4" x14ac:dyDescent="0.25">
      <c r="A759" s="32" t="s">
        <v>732</v>
      </c>
      <c r="B759" s="85">
        <f>_xlfn.IFNA(VLOOKUP(A759,綜合_回測!$A$3:$G$1751,7,FALSE),0)</f>
        <v>-4053.88</v>
      </c>
      <c r="C759" s="85">
        <f t="shared" si="22"/>
        <v>961876.39599999937</v>
      </c>
      <c r="D759" s="85">
        <f t="shared" si="23"/>
        <v>-50181.16</v>
      </c>
    </row>
    <row r="760" spans="1:4" x14ac:dyDescent="0.25">
      <c r="A760" s="32" t="s">
        <v>733</v>
      </c>
      <c r="B760" s="85">
        <f>_xlfn.IFNA(VLOOKUP(A760,綜合_回測!$A$3:$G$1751,7,FALSE),0)</f>
        <v>1486.2479999999996</v>
      </c>
      <c r="C760" s="85">
        <f t="shared" si="22"/>
        <v>965930.27599999937</v>
      </c>
      <c r="D760" s="85">
        <f t="shared" si="23"/>
        <v>-44641.032000000007</v>
      </c>
    </row>
    <row r="761" spans="1:4" x14ac:dyDescent="0.25">
      <c r="A761" s="32" t="s">
        <v>734</v>
      </c>
      <c r="B761" s="85">
        <f>_xlfn.IFNA(VLOOKUP(A761,綜合_回測!$A$3:$G$1751,7,FALSE),0)</f>
        <v>-28218.027999999998</v>
      </c>
      <c r="C761" s="85">
        <f t="shared" si="22"/>
        <v>964444.02799999935</v>
      </c>
      <c r="D761" s="85">
        <f t="shared" si="23"/>
        <v>-74345.308000000005</v>
      </c>
    </row>
    <row r="762" spans="1:4" x14ac:dyDescent="0.25">
      <c r="A762" s="32" t="s">
        <v>735</v>
      </c>
      <c r="B762" s="85">
        <f>_xlfn.IFNA(VLOOKUP(A762,綜合_回測!$A$3:$G$1751,7,FALSE),0)</f>
        <v>-3859.0760000000009</v>
      </c>
      <c r="C762" s="85">
        <f t="shared" si="22"/>
        <v>992662.0559999994</v>
      </c>
      <c r="D762" s="85">
        <f t="shared" si="23"/>
        <v>-49986.356000000007</v>
      </c>
    </row>
    <row r="763" spans="1:4" x14ac:dyDescent="0.25">
      <c r="A763" s="32" t="s">
        <v>736</v>
      </c>
      <c r="B763" s="85">
        <f>_xlfn.IFNA(VLOOKUP(A763,綜合_回測!$A$3:$G$1751,7,FALSE),0)</f>
        <v>24646.647999999997</v>
      </c>
      <c r="C763" s="85">
        <f t="shared" si="22"/>
        <v>996521.1319999994</v>
      </c>
      <c r="D763" s="85">
        <f t="shared" si="23"/>
        <v>-21480.632000000009</v>
      </c>
    </row>
    <row r="764" spans="1:4" x14ac:dyDescent="0.25">
      <c r="A764" s="32" t="s">
        <v>737</v>
      </c>
      <c r="B764" s="85">
        <f>_xlfn.IFNA(VLOOKUP(A764,綜合_回測!$A$3:$G$1751,7,FALSE),0)</f>
        <v>39625.495999999999</v>
      </c>
      <c r="C764" s="85">
        <f t="shared" si="22"/>
        <v>971874.48399999936</v>
      </c>
      <c r="D764" s="85">
        <f t="shared" si="23"/>
        <v>-6501.7840000000069</v>
      </c>
    </row>
    <row r="765" spans="1:4" x14ac:dyDescent="0.25">
      <c r="A765" s="32" t="s">
        <v>738</v>
      </c>
      <c r="B765" s="85">
        <f>_xlfn.IFNA(VLOOKUP(A765,綜合_回測!$A$3:$G$1751,7,FALSE),0)</f>
        <v>-16939.934000000001</v>
      </c>
      <c r="C765" s="85">
        <f t="shared" si="22"/>
        <v>932248.98799999931</v>
      </c>
      <c r="D765" s="85">
        <f t="shared" si="23"/>
        <v>-63067.214000000007</v>
      </c>
    </row>
    <row r="766" spans="1:4" x14ac:dyDescent="0.25">
      <c r="A766" s="32" t="s">
        <v>739</v>
      </c>
      <c r="B766" s="85">
        <f>_xlfn.IFNA(VLOOKUP(A766,綜合_回測!$A$3:$G$1751,7,FALSE),0)</f>
        <v>-19325.88</v>
      </c>
      <c r="C766" s="85">
        <f t="shared" si="22"/>
        <v>949188.92199999932</v>
      </c>
      <c r="D766" s="85">
        <f t="shared" si="23"/>
        <v>-65453.16</v>
      </c>
    </row>
    <row r="767" spans="1:4" x14ac:dyDescent="0.25">
      <c r="A767" s="32" t="s">
        <v>740</v>
      </c>
      <c r="B767" s="85">
        <f>_xlfn.IFNA(VLOOKUP(A767,綜合_回測!$A$3:$G$1751,7,FALSE),0)</f>
        <v>12469.954000000002</v>
      </c>
      <c r="C767" s="85">
        <f t="shared" si="22"/>
        <v>968514.80199999933</v>
      </c>
      <c r="D767" s="85">
        <f t="shared" si="23"/>
        <v>-33657.326000000001</v>
      </c>
    </row>
    <row r="768" spans="1:4" x14ac:dyDescent="0.25">
      <c r="A768" s="32" t="s">
        <v>741</v>
      </c>
      <c r="B768" s="85">
        <f>_xlfn.IFNA(VLOOKUP(A768,綜合_回測!$A$3:$G$1751,7,FALSE),0)</f>
        <v>2321.63</v>
      </c>
      <c r="C768" s="85">
        <f t="shared" si="22"/>
        <v>956044.8479999993</v>
      </c>
      <c r="D768" s="85">
        <f t="shared" si="23"/>
        <v>-43805.650000000009</v>
      </c>
    </row>
    <row r="769" spans="1:4" x14ac:dyDescent="0.25">
      <c r="A769" s="32" t="s">
        <v>742</v>
      </c>
      <c r="B769" s="85">
        <f>_xlfn.IFNA(VLOOKUP(A769,綜合_回測!$A$3:$G$1751,7,FALSE),0)</f>
        <v>-9862.9480000000003</v>
      </c>
      <c r="C769" s="85">
        <f t="shared" si="22"/>
        <v>953723.21799999929</v>
      </c>
      <c r="D769" s="85">
        <f t="shared" si="23"/>
        <v>-55990.228000000003</v>
      </c>
    </row>
    <row r="770" spans="1:4" x14ac:dyDescent="0.25">
      <c r="A770" s="32" t="s">
        <v>743</v>
      </c>
      <c r="B770" s="85">
        <f>_xlfn.IFNA(VLOOKUP(A770,綜合_回測!$A$3:$G$1751,7,FALSE),0)</f>
        <v>-1900.8340000000001</v>
      </c>
      <c r="C770" s="85">
        <f t="shared" ref="C770:C833" si="24">C771+B770</f>
        <v>963586.16599999927</v>
      </c>
      <c r="D770" s="85">
        <f t="shared" si="23"/>
        <v>-48028.114000000009</v>
      </c>
    </row>
    <row r="771" spans="1:4" x14ac:dyDescent="0.25">
      <c r="A771" s="32" t="s">
        <v>744</v>
      </c>
      <c r="B771" s="85">
        <f>_xlfn.IFNA(VLOOKUP(A771,綜合_回測!$A$3:$G$1751,7,FALSE),0)</f>
        <v>-1147.2339999999999</v>
      </c>
      <c r="C771" s="85">
        <f t="shared" si="24"/>
        <v>965486.9999999993</v>
      </c>
      <c r="D771" s="85">
        <f t="shared" ref="D771:D834" si="25">MIN((B771-MAX(B771:B829)),0)</f>
        <v>-47274.514000000003</v>
      </c>
    </row>
    <row r="772" spans="1:4" x14ac:dyDescent="0.25">
      <c r="A772" s="32" t="s">
        <v>745</v>
      </c>
      <c r="B772" s="85">
        <f>_xlfn.IFNA(VLOOKUP(A772,綜合_回測!$A$3:$G$1751,7,FALSE),0)</f>
        <v>-6685.2939999999999</v>
      </c>
      <c r="C772" s="85">
        <f t="shared" si="24"/>
        <v>966634.23399999936</v>
      </c>
      <c r="D772" s="85">
        <f t="shared" si="25"/>
        <v>-62849.072000000007</v>
      </c>
    </row>
    <row r="773" spans="1:4" x14ac:dyDescent="0.25">
      <c r="A773" s="32" t="s">
        <v>746</v>
      </c>
      <c r="B773" s="85">
        <f>_xlfn.IFNA(VLOOKUP(A773,綜合_回測!$A$3:$G$1751,7,FALSE),0)</f>
        <v>16197.63</v>
      </c>
      <c r="C773" s="85">
        <f t="shared" si="24"/>
        <v>973319.52799999935</v>
      </c>
      <c r="D773" s="85">
        <f t="shared" si="25"/>
        <v>-39966.148000000008</v>
      </c>
    </row>
    <row r="774" spans="1:4" x14ac:dyDescent="0.25">
      <c r="A774" s="32" t="s">
        <v>747</v>
      </c>
      <c r="B774" s="85">
        <f>_xlfn.IFNA(VLOOKUP(A774,綜合_回測!$A$3:$G$1751,7,FALSE),0)</f>
        <v>-7792.4920000000002</v>
      </c>
      <c r="C774" s="85">
        <f t="shared" si="24"/>
        <v>957121.89799999935</v>
      </c>
      <c r="D774" s="85">
        <f t="shared" si="25"/>
        <v>-63956.270000000004</v>
      </c>
    </row>
    <row r="775" spans="1:4" x14ac:dyDescent="0.25">
      <c r="A775" s="32" t="s">
        <v>748</v>
      </c>
      <c r="B775" s="85">
        <f>_xlfn.IFNA(VLOOKUP(A775,綜合_回測!$A$3:$G$1751,7,FALSE),0)</f>
        <v>-978.66199999999992</v>
      </c>
      <c r="C775" s="85">
        <f t="shared" si="24"/>
        <v>964914.38999999932</v>
      </c>
      <c r="D775" s="85">
        <f t="shared" si="25"/>
        <v>-57142.44</v>
      </c>
    </row>
    <row r="776" spans="1:4" x14ac:dyDescent="0.25">
      <c r="A776" s="32" t="s">
        <v>749</v>
      </c>
      <c r="B776" s="85">
        <f>_xlfn.IFNA(VLOOKUP(A776,綜合_回測!$A$3:$G$1751,7,FALSE),0)</f>
        <v>30771.533999999996</v>
      </c>
      <c r="C776" s="85">
        <f t="shared" si="24"/>
        <v>965893.05199999933</v>
      </c>
      <c r="D776" s="85">
        <f t="shared" si="25"/>
        <v>-25392.24400000001</v>
      </c>
    </row>
    <row r="777" spans="1:4" x14ac:dyDescent="0.25">
      <c r="A777" s="32" t="s">
        <v>750</v>
      </c>
      <c r="B777" s="85">
        <f>_xlfn.IFNA(VLOOKUP(A777,綜合_回測!$A$3:$G$1751,7,FALSE),0)</f>
        <v>2486.6259999999997</v>
      </c>
      <c r="C777" s="85">
        <f t="shared" si="24"/>
        <v>935121.51799999934</v>
      </c>
      <c r="D777" s="85">
        <f t="shared" si="25"/>
        <v>-53677.152000000009</v>
      </c>
    </row>
    <row r="778" spans="1:4" x14ac:dyDescent="0.25">
      <c r="A778" s="32" t="s">
        <v>751</v>
      </c>
      <c r="B778" s="85">
        <f>_xlfn.IFNA(VLOOKUP(A778,綜合_回測!$A$3:$G$1751,7,FALSE),0)</f>
        <v>46127.280000000006</v>
      </c>
      <c r="C778" s="85">
        <f t="shared" si="24"/>
        <v>932634.89199999929</v>
      </c>
      <c r="D778" s="85">
        <f t="shared" si="25"/>
        <v>-10036.498</v>
      </c>
    </row>
    <row r="779" spans="1:4" x14ac:dyDescent="0.25">
      <c r="A779" s="32" t="s">
        <v>752</v>
      </c>
      <c r="B779" s="85">
        <f>_xlfn.IFNA(VLOOKUP(A779,綜合_回測!$A$3:$G$1751,7,FALSE),0)</f>
        <v>-15982.288</v>
      </c>
      <c r="C779" s="85">
        <f t="shared" si="24"/>
        <v>886507.61199999927</v>
      </c>
      <c r="D779" s="85">
        <f t="shared" si="25"/>
        <v>-72146.066000000006</v>
      </c>
    </row>
    <row r="780" spans="1:4" x14ac:dyDescent="0.25">
      <c r="A780" s="32" t="s">
        <v>753</v>
      </c>
      <c r="B780" s="85">
        <f>_xlfn.IFNA(VLOOKUP(A780,綜合_回測!$A$3:$G$1751,7,FALSE),0)</f>
        <v>-23884.473999999998</v>
      </c>
      <c r="C780" s="85">
        <f t="shared" si="24"/>
        <v>902489.89999999921</v>
      </c>
      <c r="D780" s="85">
        <f t="shared" si="25"/>
        <v>-80048.252000000008</v>
      </c>
    </row>
    <row r="781" spans="1:4" x14ac:dyDescent="0.25">
      <c r="A781" s="32" t="s">
        <v>754</v>
      </c>
      <c r="B781" s="85">
        <f>_xlfn.IFNA(VLOOKUP(A781,綜合_回測!$A$3:$G$1751,7,FALSE),0)</f>
        <v>34109.689999999995</v>
      </c>
      <c r="C781" s="85">
        <f t="shared" si="24"/>
        <v>926374.37399999925</v>
      </c>
      <c r="D781" s="85">
        <f t="shared" si="25"/>
        <v>-22054.088000000011</v>
      </c>
    </row>
    <row r="782" spans="1:4" x14ac:dyDescent="0.25">
      <c r="A782" s="32" t="s">
        <v>755</v>
      </c>
      <c r="B782" s="85">
        <f>_xlfn.IFNA(VLOOKUP(A782,綜合_回測!$A$3:$G$1751,7,FALSE),0)</f>
        <v>-15687.663999999999</v>
      </c>
      <c r="C782" s="85">
        <f t="shared" si="24"/>
        <v>892264.68399999931</v>
      </c>
      <c r="D782" s="85">
        <f t="shared" si="25"/>
        <v>-71851.44200000001</v>
      </c>
    </row>
    <row r="783" spans="1:4" x14ac:dyDescent="0.25">
      <c r="A783" s="32" t="s">
        <v>756</v>
      </c>
      <c r="B783" s="85">
        <f>_xlfn.IFNA(VLOOKUP(A783,綜合_回測!$A$3:$G$1751,7,FALSE),0)</f>
        <v>14238.392000000002</v>
      </c>
      <c r="C783" s="85">
        <f t="shared" si="24"/>
        <v>907952.3479999993</v>
      </c>
      <c r="D783" s="85">
        <f t="shared" si="25"/>
        <v>-41925.386000000006</v>
      </c>
    </row>
    <row r="784" spans="1:4" x14ac:dyDescent="0.25">
      <c r="A784" s="32" t="s">
        <v>757</v>
      </c>
      <c r="B784" s="85">
        <f>_xlfn.IFNA(VLOOKUP(A784,綜合_回測!$A$3:$G$1751,7,FALSE),0)</f>
        <v>-7691.6880000000001</v>
      </c>
      <c r="C784" s="85">
        <f t="shared" si="24"/>
        <v>893713.95599999931</v>
      </c>
      <c r="D784" s="85">
        <f t="shared" si="25"/>
        <v>-63855.466000000008</v>
      </c>
    </row>
    <row r="785" spans="1:4" x14ac:dyDescent="0.25">
      <c r="A785" s="32" t="s">
        <v>758</v>
      </c>
      <c r="B785" s="85">
        <f>_xlfn.IFNA(VLOOKUP(A785,綜合_回測!$A$3:$G$1751,7,FALSE),0)</f>
        <v>-5155.0779999999995</v>
      </c>
      <c r="C785" s="85">
        <f t="shared" si="24"/>
        <v>901405.64399999927</v>
      </c>
      <c r="D785" s="85">
        <f t="shared" si="25"/>
        <v>-61318.856000000007</v>
      </c>
    </row>
    <row r="786" spans="1:4" x14ac:dyDescent="0.25">
      <c r="A786" s="32" t="s">
        <v>759</v>
      </c>
      <c r="B786" s="85">
        <f>_xlfn.IFNA(VLOOKUP(A786,綜合_回測!$A$3:$G$1751,7,FALSE),0)</f>
        <v>-3001.444</v>
      </c>
      <c r="C786" s="85">
        <f t="shared" si="24"/>
        <v>906560.72199999925</v>
      </c>
      <c r="D786" s="85">
        <f t="shared" si="25"/>
        <v>-59165.222000000009</v>
      </c>
    </row>
    <row r="787" spans="1:4" x14ac:dyDescent="0.25">
      <c r="A787" s="32" t="s">
        <v>760</v>
      </c>
      <c r="B787" s="85">
        <f>_xlfn.IFNA(VLOOKUP(A787,綜合_回測!$A$3:$G$1751,7,FALSE),0)</f>
        <v>28242.606</v>
      </c>
      <c r="C787" s="85">
        <f t="shared" si="24"/>
        <v>909562.16599999927</v>
      </c>
      <c r="D787" s="85">
        <f t="shared" si="25"/>
        <v>-27921.172000000006</v>
      </c>
    </row>
    <row r="788" spans="1:4" x14ac:dyDescent="0.25">
      <c r="A788" s="32" t="s">
        <v>761</v>
      </c>
      <c r="B788" s="85">
        <f>_xlfn.IFNA(VLOOKUP(A788,綜合_回測!$A$3:$G$1751,7,FALSE),0)</f>
        <v>-8648.7139999999981</v>
      </c>
      <c r="C788" s="85">
        <f t="shared" si="24"/>
        <v>881319.55999999924</v>
      </c>
      <c r="D788" s="85">
        <f t="shared" si="25"/>
        <v>-64812.492000000006</v>
      </c>
    </row>
    <row r="789" spans="1:4" x14ac:dyDescent="0.25">
      <c r="A789" s="32" t="s">
        <v>762</v>
      </c>
      <c r="B789" s="85">
        <f>_xlfn.IFNA(VLOOKUP(A789,綜合_回測!$A$3:$G$1751,7,FALSE),0)</f>
        <v>22652.800000000007</v>
      </c>
      <c r="C789" s="85">
        <f t="shared" si="24"/>
        <v>889968.27399999928</v>
      </c>
      <c r="D789" s="85">
        <f t="shared" si="25"/>
        <v>-33510.978000000003</v>
      </c>
    </row>
    <row r="790" spans="1:4" x14ac:dyDescent="0.25">
      <c r="A790" s="32" t="s">
        <v>763</v>
      </c>
      <c r="B790" s="85">
        <f>_xlfn.IFNA(VLOOKUP(A790,綜合_回測!$A$3:$G$1751,7,FALSE),0)</f>
        <v>-11837.916000000001</v>
      </c>
      <c r="C790" s="85">
        <f t="shared" si="24"/>
        <v>867315.47399999923</v>
      </c>
      <c r="D790" s="85">
        <f t="shared" si="25"/>
        <v>-68001.694000000003</v>
      </c>
    </row>
    <row r="791" spans="1:4" x14ac:dyDescent="0.25">
      <c r="A791" s="32" t="s">
        <v>764</v>
      </c>
      <c r="B791" s="85">
        <f>_xlfn.IFNA(VLOOKUP(A791,綜合_回測!$A$3:$G$1751,7,FALSE),0)</f>
        <v>-31599.191999999999</v>
      </c>
      <c r="C791" s="85">
        <f t="shared" si="24"/>
        <v>879153.3899999992</v>
      </c>
      <c r="D791" s="85">
        <f t="shared" si="25"/>
        <v>-87762.97</v>
      </c>
    </row>
    <row r="792" spans="1:4" x14ac:dyDescent="0.25">
      <c r="A792" s="32" t="s">
        <v>765</v>
      </c>
      <c r="B792" s="85">
        <f>_xlfn.IFNA(VLOOKUP(A792,綜合_回測!$A$3:$G$1751,7,FALSE),0)</f>
        <v>-26571.452000000001</v>
      </c>
      <c r="C792" s="85">
        <f t="shared" si="24"/>
        <v>910752.58199999924</v>
      </c>
      <c r="D792" s="85">
        <f t="shared" si="25"/>
        <v>-82735.23000000001</v>
      </c>
    </row>
    <row r="793" spans="1:4" x14ac:dyDescent="0.25">
      <c r="A793" s="32" t="s">
        <v>766</v>
      </c>
      <c r="B793" s="85">
        <f>_xlfn.IFNA(VLOOKUP(A793,綜合_回測!$A$3:$G$1751,7,FALSE),0)</f>
        <v>-27.540000000000145</v>
      </c>
      <c r="C793" s="85">
        <f t="shared" si="24"/>
        <v>937324.03399999929</v>
      </c>
      <c r="D793" s="85">
        <f t="shared" si="25"/>
        <v>-56191.318000000007</v>
      </c>
    </row>
    <row r="794" spans="1:4" x14ac:dyDescent="0.25">
      <c r="A794" s="32" t="s">
        <v>767</v>
      </c>
      <c r="B794" s="85">
        <f>_xlfn.IFNA(VLOOKUP(A794,綜合_回測!$A$3:$G$1751,7,FALSE),0)</f>
        <v>-27090.01</v>
      </c>
      <c r="C794" s="85">
        <f t="shared" si="24"/>
        <v>937351.57399999932</v>
      </c>
      <c r="D794" s="85">
        <f t="shared" si="25"/>
        <v>-83253.788</v>
      </c>
    </row>
    <row r="795" spans="1:4" x14ac:dyDescent="0.25">
      <c r="A795" s="32" t="s">
        <v>768</v>
      </c>
      <c r="B795" s="85">
        <f>_xlfn.IFNA(VLOOKUP(A795,綜合_回測!$A$3:$G$1751,7,FALSE),0)</f>
        <v>-1285.104</v>
      </c>
      <c r="C795" s="85">
        <f t="shared" si="24"/>
        <v>964441.58399999933</v>
      </c>
      <c r="D795" s="85">
        <f t="shared" si="25"/>
        <v>-57448.882000000005</v>
      </c>
    </row>
    <row r="796" spans="1:4" x14ac:dyDescent="0.25">
      <c r="A796" s="32" t="s">
        <v>769</v>
      </c>
      <c r="B796" s="85">
        <f>_xlfn.IFNA(VLOOKUP(A796,綜合_回測!$A$3:$G$1751,7,FALSE),0)</f>
        <v>-23549</v>
      </c>
      <c r="C796" s="85">
        <f t="shared" si="24"/>
        <v>965726.68799999938</v>
      </c>
      <c r="D796" s="85">
        <f t="shared" si="25"/>
        <v>-79712.778000000006</v>
      </c>
    </row>
    <row r="797" spans="1:4" x14ac:dyDescent="0.25">
      <c r="A797" s="32" t="s">
        <v>770</v>
      </c>
      <c r="B797" s="85">
        <f>_xlfn.IFNA(VLOOKUP(A797,綜合_回測!$A$3:$G$1751,7,FALSE),0)</f>
        <v>-7325.6839999999993</v>
      </c>
      <c r="C797" s="85">
        <f t="shared" si="24"/>
        <v>989275.68799999938</v>
      </c>
      <c r="D797" s="85">
        <f t="shared" si="25"/>
        <v>-63489.462000000007</v>
      </c>
    </row>
    <row r="798" spans="1:4" x14ac:dyDescent="0.25">
      <c r="A798" s="32" t="s">
        <v>771</v>
      </c>
      <c r="B798" s="85">
        <f>_xlfn.IFNA(VLOOKUP(A798,綜合_回測!$A$3:$G$1751,7,FALSE),0)</f>
        <v>-47204.12</v>
      </c>
      <c r="C798" s="85">
        <f t="shared" si="24"/>
        <v>996601.37199999939</v>
      </c>
      <c r="D798" s="85">
        <f t="shared" si="25"/>
        <v>-103367.89800000002</v>
      </c>
    </row>
    <row r="799" spans="1:4" x14ac:dyDescent="0.25">
      <c r="A799" s="32" t="s">
        <v>772</v>
      </c>
      <c r="B799" s="85">
        <f>_xlfn.IFNA(VLOOKUP(A799,綜合_回測!$A$3:$G$1751,7,FALSE),0)</f>
        <v>-36541.407999999996</v>
      </c>
      <c r="C799" s="85">
        <f t="shared" si="24"/>
        <v>1043805.4919999994</v>
      </c>
      <c r="D799" s="85">
        <f t="shared" si="25"/>
        <v>-92705.186000000002</v>
      </c>
    </row>
    <row r="800" spans="1:4" x14ac:dyDescent="0.25">
      <c r="A800" s="32" t="s">
        <v>773</v>
      </c>
      <c r="B800" s="85">
        <f>_xlfn.IFNA(VLOOKUP(A800,綜合_回測!$A$3:$G$1751,7,FALSE),0)</f>
        <v>13998.261999999999</v>
      </c>
      <c r="C800" s="85">
        <f t="shared" si="24"/>
        <v>1080346.8999999994</v>
      </c>
      <c r="D800" s="85">
        <f t="shared" si="25"/>
        <v>-42165.516000000003</v>
      </c>
    </row>
    <row r="801" spans="1:4" x14ac:dyDescent="0.25">
      <c r="A801" s="32" t="s">
        <v>774</v>
      </c>
      <c r="B801" s="85">
        <f>_xlfn.IFNA(VLOOKUP(A801,綜合_回測!$A$3:$G$1751,7,FALSE),0)</f>
        <v>-4116.4740000000002</v>
      </c>
      <c r="C801" s="85">
        <f t="shared" si="24"/>
        <v>1066348.6379999993</v>
      </c>
      <c r="D801" s="85">
        <f t="shared" si="25"/>
        <v>-60280.252000000008</v>
      </c>
    </row>
    <row r="802" spans="1:4" x14ac:dyDescent="0.25">
      <c r="A802" s="32" t="s">
        <v>775</v>
      </c>
      <c r="B802" s="85">
        <f>_xlfn.IFNA(VLOOKUP(A802,綜合_回測!$A$3:$G$1751,7,FALSE),0)</f>
        <v>1494.46</v>
      </c>
      <c r="C802" s="85">
        <f t="shared" si="24"/>
        <v>1070465.1119999993</v>
      </c>
      <c r="D802" s="85">
        <f t="shared" si="25"/>
        <v>-71269.487999999998</v>
      </c>
    </row>
    <row r="803" spans="1:4" x14ac:dyDescent="0.25">
      <c r="A803" s="32" t="s">
        <v>776</v>
      </c>
      <c r="B803" s="85">
        <f>_xlfn.IFNA(VLOOKUP(A803,綜合_回測!$A$3:$G$1751,7,FALSE),0)</f>
        <v>-8827.7839999999997</v>
      </c>
      <c r="C803" s="85">
        <f t="shared" si="24"/>
        <v>1068970.6519999993</v>
      </c>
      <c r="D803" s="85">
        <f t="shared" si="25"/>
        <v>-81591.732000000004</v>
      </c>
    </row>
    <row r="804" spans="1:4" x14ac:dyDescent="0.25">
      <c r="A804" s="32" t="s">
        <v>777</v>
      </c>
      <c r="B804" s="85">
        <f>_xlfn.IFNA(VLOOKUP(A804,綜合_回測!$A$3:$G$1751,7,FALSE),0)</f>
        <v>13499.995999999999</v>
      </c>
      <c r="C804" s="85">
        <f t="shared" si="24"/>
        <v>1077798.4359999993</v>
      </c>
      <c r="D804" s="85">
        <f t="shared" si="25"/>
        <v>-59263.952000000005</v>
      </c>
    </row>
    <row r="805" spans="1:4" x14ac:dyDescent="0.25">
      <c r="A805" s="32" t="s">
        <v>778</v>
      </c>
      <c r="B805" s="85">
        <f>_xlfn.IFNA(VLOOKUP(A805,綜合_回測!$A$3:$G$1751,7,FALSE),0)</f>
        <v>-4184.0280000000002</v>
      </c>
      <c r="C805" s="85">
        <f t="shared" si="24"/>
        <v>1064298.4399999992</v>
      </c>
      <c r="D805" s="85">
        <f t="shared" si="25"/>
        <v>-76947.97600000001</v>
      </c>
    </row>
    <row r="806" spans="1:4" x14ac:dyDescent="0.25">
      <c r="A806" s="32" t="s">
        <v>779</v>
      </c>
      <c r="B806" s="85">
        <f>_xlfn.IFNA(VLOOKUP(A806,綜合_回測!$A$3:$G$1751,7,FALSE),0)</f>
        <v>9542.3859999999986</v>
      </c>
      <c r="C806" s="85">
        <f t="shared" si="24"/>
        <v>1068482.4679999992</v>
      </c>
      <c r="D806" s="85">
        <f t="shared" si="25"/>
        <v>-63221.562000000005</v>
      </c>
    </row>
    <row r="807" spans="1:4" x14ac:dyDescent="0.25">
      <c r="A807" s="32" t="s">
        <v>780</v>
      </c>
      <c r="B807" s="85">
        <f>_xlfn.IFNA(VLOOKUP(A807,綜合_回測!$A$3:$G$1751,7,FALSE),0)</f>
        <v>9698.4619999999995</v>
      </c>
      <c r="C807" s="85">
        <f t="shared" si="24"/>
        <v>1058940.0819999992</v>
      </c>
      <c r="D807" s="85">
        <f t="shared" si="25"/>
        <v>-63065.486000000004</v>
      </c>
    </row>
    <row r="808" spans="1:4" x14ac:dyDescent="0.25">
      <c r="A808" s="32" t="s">
        <v>781</v>
      </c>
      <c r="B808" s="85">
        <f>_xlfn.IFNA(VLOOKUP(A808,綜合_回測!$A$3:$G$1751,7,FALSE),0)</f>
        <v>-865.14799999999957</v>
      </c>
      <c r="C808" s="85">
        <f t="shared" si="24"/>
        <v>1049241.6199999992</v>
      </c>
      <c r="D808" s="85">
        <f t="shared" si="25"/>
        <v>-73629.096000000005</v>
      </c>
    </row>
    <row r="809" spans="1:4" x14ac:dyDescent="0.25">
      <c r="A809" s="32" t="s">
        <v>782</v>
      </c>
      <c r="B809" s="85">
        <f>_xlfn.IFNA(VLOOKUP(A809,綜合_回測!$A$3:$G$1751,7,FALSE),0)</f>
        <v>-57508.197999999997</v>
      </c>
      <c r="C809" s="85">
        <f t="shared" si="24"/>
        <v>1050106.7679999992</v>
      </c>
      <c r="D809" s="85">
        <f t="shared" si="25"/>
        <v>-130272.14600000001</v>
      </c>
    </row>
    <row r="810" spans="1:4" x14ac:dyDescent="0.25">
      <c r="A810" s="32" t="s">
        <v>783</v>
      </c>
      <c r="B810" s="85">
        <f>_xlfn.IFNA(VLOOKUP(A810,綜合_回測!$A$3:$G$1751,7,FALSE),0)</f>
        <v>20773.976000000002</v>
      </c>
      <c r="C810" s="85">
        <f t="shared" si="24"/>
        <v>1107614.9659999993</v>
      </c>
      <c r="D810" s="85">
        <f t="shared" si="25"/>
        <v>-51989.972000000002</v>
      </c>
    </row>
    <row r="811" spans="1:4" x14ac:dyDescent="0.25">
      <c r="A811" s="32" t="s">
        <v>784</v>
      </c>
      <c r="B811" s="85">
        <f>_xlfn.IFNA(VLOOKUP(A811,綜合_回測!$A$3:$G$1751,7,FALSE),0)</f>
        <v>4188.9900000000007</v>
      </c>
      <c r="C811" s="85">
        <f t="shared" si="24"/>
        <v>1086840.9899999993</v>
      </c>
      <c r="D811" s="85">
        <f t="shared" si="25"/>
        <v>-68574.957999999999</v>
      </c>
    </row>
    <row r="812" spans="1:4" x14ac:dyDescent="0.25">
      <c r="A812" s="32" t="s">
        <v>785</v>
      </c>
      <c r="B812" s="85">
        <f>_xlfn.IFNA(VLOOKUP(A812,綜合_回測!$A$3:$G$1751,7,FALSE),0)</f>
        <v>4175.9480000000003</v>
      </c>
      <c r="C812" s="85">
        <f t="shared" si="24"/>
        <v>1082651.9999999993</v>
      </c>
      <c r="D812" s="85">
        <f t="shared" si="25"/>
        <v>-68588</v>
      </c>
    </row>
    <row r="813" spans="1:4" x14ac:dyDescent="0.25">
      <c r="A813" s="32" t="s">
        <v>786</v>
      </c>
      <c r="B813" s="85">
        <f>_xlfn.IFNA(VLOOKUP(A813,綜合_回測!$A$3:$G$1751,7,FALSE),0)</f>
        <v>-1135.8920000000001</v>
      </c>
      <c r="C813" s="85">
        <f t="shared" si="24"/>
        <v>1078476.0519999992</v>
      </c>
      <c r="D813" s="85">
        <f t="shared" si="25"/>
        <v>-73899.840000000011</v>
      </c>
    </row>
    <row r="814" spans="1:4" x14ac:dyDescent="0.25">
      <c r="A814" s="32" t="s">
        <v>787</v>
      </c>
      <c r="B814" s="85">
        <f>_xlfn.IFNA(VLOOKUP(A814,綜合_回測!$A$3:$G$1751,7,FALSE),0)</f>
        <v>7962.7339999999995</v>
      </c>
      <c r="C814" s="85">
        <f t="shared" si="24"/>
        <v>1079611.9439999992</v>
      </c>
      <c r="D814" s="85">
        <f t="shared" si="25"/>
        <v>-64801.214000000007</v>
      </c>
    </row>
    <row r="815" spans="1:4" x14ac:dyDescent="0.25">
      <c r="A815" s="32" t="s">
        <v>788</v>
      </c>
      <c r="B815" s="85">
        <f>_xlfn.IFNA(VLOOKUP(A815,綜合_回測!$A$3:$G$1751,7,FALSE),0)</f>
        <v>22035.286</v>
      </c>
      <c r="C815" s="85">
        <f t="shared" si="24"/>
        <v>1071649.2099999993</v>
      </c>
      <c r="D815" s="85">
        <f t="shared" si="25"/>
        <v>-50728.662000000004</v>
      </c>
    </row>
    <row r="816" spans="1:4" x14ac:dyDescent="0.25">
      <c r="A816" s="32" t="s">
        <v>789</v>
      </c>
      <c r="B816" s="85">
        <f>_xlfn.IFNA(VLOOKUP(A816,綜合_回測!$A$3:$G$1751,7,FALSE),0)</f>
        <v>-7390.2700000000013</v>
      </c>
      <c r="C816" s="85">
        <f t="shared" si="24"/>
        <v>1049613.9239999992</v>
      </c>
      <c r="D816" s="85">
        <f t="shared" si="25"/>
        <v>-80154.218000000008</v>
      </c>
    </row>
    <row r="817" spans="1:4" x14ac:dyDescent="0.25">
      <c r="A817" s="32" t="s">
        <v>790</v>
      </c>
      <c r="B817" s="85">
        <f>_xlfn.IFNA(VLOOKUP(A817,綜合_回測!$A$3:$G$1751,7,FALSE),0)</f>
        <v>1456.6440000000002</v>
      </c>
      <c r="C817" s="85">
        <f t="shared" si="24"/>
        <v>1057004.1939999992</v>
      </c>
      <c r="D817" s="85">
        <f t="shared" si="25"/>
        <v>-71307.304000000004</v>
      </c>
    </row>
    <row r="818" spans="1:4" x14ac:dyDescent="0.25">
      <c r="A818" s="32" t="s">
        <v>791</v>
      </c>
      <c r="B818" s="85">
        <f>_xlfn.IFNA(VLOOKUP(A818,綜合_回測!$A$3:$G$1751,7,FALSE),0)</f>
        <v>-10753.778</v>
      </c>
      <c r="C818" s="85">
        <f t="shared" si="24"/>
        <v>1055547.5499999991</v>
      </c>
      <c r="D818" s="85">
        <f t="shared" si="25"/>
        <v>-83517.72600000001</v>
      </c>
    </row>
    <row r="819" spans="1:4" x14ac:dyDescent="0.25">
      <c r="A819" s="32" t="s">
        <v>792</v>
      </c>
      <c r="B819" s="85">
        <f>_xlfn.IFNA(VLOOKUP(A819,綜合_回測!$A$3:$G$1751,7,FALSE),0)</f>
        <v>-24521.544000000002</v>
      </c>
      <c r="C819" s="85">
        <f t="shared" si="24"/>
        <v>1066301.327999999</v>
      </c>
      <c r="D819" s="85">
        <f t="shared" si="25"/>
        <v>-97285.491999999998</v>
      </c>
    </row>
    <row r="820" spans="1:4" x14ac:dyDescent="0.25">
      <c r="A820" s="32" t="s">
        <v>793</v>
      </c>
      <c r="B820" s="85">
        <f>_xlfn.IFNA(VLOOKUP(A820,綜合_回測!$A$3:$G$1751,7,FALSE),0)</f>
        <v>-2264.7020000000002</v>
      </c>
      <c r="C820" s="85">
        <f t="shared" si="24"/>
        <v>1090822.871999999</v>
      </c>
      <c r="D820" s="85">
        <f t="shared" si="25"/>
        <v>-75028.650000000009</v>
      </c>
    </row>
    <row r="821" spans="1:4" x14ac:dyDescent="0.25">
      <c r="A821" s="32" t="s">
        <v>794</v>
      </c>
      <c r="B821" s="85">
        <f>_xlfn.IFNA(VLOOKUP(A821,綜合_回測!$A$3:$G$1751,7,FALSE),0)</f>
        <v>-2856.616</v>
      </c>
      <c r="C821" s="85">
        <f t="shared" si="24"/>
        <v>1093087.5739999991</v>
      </c>
      <c r="D821" s="85">
        <f t="shared" si="25"/>
        <v>-75620.563999999998</v>
      </c>
    </row>
    <row r="822" spans="1:4" x14ac:dyDescent="0.25">
      <c r="A822" s="32" t="s">
        <v>795</v>
      </c>
      <c r="B822" s="85">
        <f>_xlfn.IFNA(VLOOKUP(A822,綜合_回測!$A$3:$G$1751,7,FALSE),0)</f>
        <v>-5462.3739999999998</v>
      </c>
      <c r="C822" s="85">
        <f t="shared" si="24"/>
        <v>1095944.189999999</v>
      </c>
      <c r="D822" s="85">
        <f t="shared" si="25"/>
        <v>-78226.322</v>
      </c>
    </row>
    <row r="823" spans="1:4" x14ac:dyDescent="0.25">
      <c r="A823" s="32" t="s">
        <v>796</v>
      </c>
      <c r="B823" s="85">
        <f>_xlfn.IFNA(VLOOKUP(A823,綜合_回測!$A$3:$G$1751,7,FALSE),0)</f>
        <v>45807.599999999991</v>
      </c>
      <c r="C823" s="85">
        <f t="shared" si="24"/>
        <v>1101406.5639999991</v>
      </c>
      <c r="D823" s="85">
        <f t="shared" si="25"/>
        <v>-26956.348000000013</v>
      </c>
    </row>
    <row r="824" spans="1:4" x14ac:dyDescent="0.25">
      <c r="A824" s="32" t="s">
        <v>797</v>
      </c>
      <c r="B824" s="85">
        <f>_xlfn.IFNA(VLOOKUP(A824,綜合_回測!$A$3:$G$1751,7,FALSE),0)</f>
        <v>3535.7440000000001</v>
      </c>
      <c r="C824" s="85">
        <f t="shared" si="24"/>
        <v>1055598.963999999</v>
      </c>
      <c r="D824" s="85">
        <f t="shared" si="25"/>
        <v>-69228.203999999998</v>
      </c>
    </row>
    <row r="825" spans="1:4" x14ac:dyDescent="0.25">
      <c r="A825" s="32" t="s">
        <v>798</v>
      </c>
      <c r="B825" s="85">
        <f>_xlfn.IFNA(VLOOKUP(A825,綜合_回測!$A$3:$G$1751,7,FALSE),0)</f>
        <v>2030.1439999999996</v>
      </c>
      <c r="C825" s="85">
        <f t="shared" si="24"/>
        <v>1052063.219999999</v>
      </c>
      <c r="D825" s="85">
        <f t="shared" si="25"/>
        <v>-70733.804000000004</v>
      </c>
    </row>
    <row r="826" spans="1:4" x14ac:dyDescent="0.25">
      <c r="A826" s="32" t="s">
        <v>799</v>
      </c>
      <c r="B826" s="85">
        <f>_xlfn.IFNA(VLOOKUP(A826,綜合_回測!$A$3:$G$1751,7,FALSE),0)</f>
        <v>-17382.991999999998</v>
      </c>
      <c r="C826" s="85">
        <f t="shared" si="24"/>
        <v>1050033.075999999</v>
      </c>
      <c r="D826" s="85">
        <f t="shared" si="25"/>
        <v>-90146.94</v>
      </c>
    </row>
    <row r="827" spans="1:4" x14ac:dyDescent="0.25">
      <c r="A827" s="32" t="s">
        <v>800</v>
      </c>
      <c r="B827" s="85">
        <f>_xlfn.IFNA(VLOOKUP(A827,綜合_回測!$A$3:$G$1751,7,FALSE),0)</f>
        <v>14429.91</v>
      </c>
      <c r="C827" s="85">
        <f t="shared" si="24"/>
        <v>1067416.067999999</v>
      </c>
      <c r="D827" s="85">
        <f t="shared" si="25"/>
        <v>-58334.038</v>
      </c>
    </row>
    <row r="828" spans="1:4" x14ac:dyDescent="0.25">
      <c r="A828" s="32" t="s">
        <v>801</v>
      </c>
      <c r="B828" s="85">
        <f>_xlfn.IFNA(VLOOKUP(A828,綜合_回測!$A$3:$G$1751,7,FALSE),0)</f>
        <v>-957.11399999999958</v>
      </c>
      <c r="C828" s="85">
        <f t="shared" si="24"/>
        <v>1052986.1579999991</v>
      </c>
      <c r="D828" s="85">
        <f t="shared" si="25"/>
        <v>-73721.062000000005</v>
      </c>
    </row>
    <row r="829" spans="1:4" x14ac:dyDescent="0.25">
      <c r="A829" s="32" t="s">
        <v>802</v>
      </c>
      <c r="B829" s="85">
        <f>_xlfn.IFNA(VLOOKUP(A829,綜合_回測!$A$3:$G$1751,7,FALSE),0)</f>
        <v>-4042.5559999999996</v>
      </c>
      <c r="C829" s="85">
        <f t="shared" si="24"/>
        <v>1053943.2719999992</v>
      </c>
      <c r="D829" s="85">
        <f t="shared" si="25"/>
        <v>-76806.504000000001</v>
      </c>
    </row>
    <row r="830" spans="1:4" x14ac:dyDescent="0.25">
      <c r="A830" s="32" t="s">
        <v>803</v>
      </c>
      <c r="B830" s="85">
        <f>_xlfn.IFNA(VLOOKUP(A830,綜合_回測!$A$3:$G$1751,7,FALSE),0)</f>
        <v>56163.778000000006</v>
      </c>
      <c r="C830" s="85">
        <f t="shared" si="24"/>
        <v>1057985.8279999993</v>
      </c>
      <c r="D830" s="85">
        <f t="shared" si="25"/>
        <v>-16600.169999999998</v>
      </c>
    </row>
    <row r="831" spans="1:4" x14ac:dyDescent="0.25">
      <c r="A831" s="32" t="s">
        <v>804</v>
      </c>
      <c r="B831" s="85">
        <f>_xlfn.IFNA(VLOOKUP(A831,綜合_回測!$A$3:$G$1751,7,FALSE),0)</f>
        <v>14945.922</v>
      </c>
      <c r="C831" s="85">
        <f t="shared" si="24"/>
        <v>1001822.0499999993</v>
      </c>
      <c r="D831" s="85">
        <f t="shared" si="25"/>
        <v>-57818.026000000005</v>
      </c>
    </row>
    <row r="832" spans="1:4" x14ac:dyDescent="0.25">
      <c r="A832" s="32" t="s">
        <v>805</v>
      </c>
      <c r="B832" s="85">
        <f>_xlfn.IFNA(VLOOKUP(A832,綜合_回測!$A$3:$G$1751,7,FALSE),0)</f>
        <v>9142.6919999999991</v>
      </c>
      <c r="C832" s="85">
        <f t="shared" si="24"/>
        <v>986876.12799999933</v>
      </c>
      <c r="D832" s="85">
        <f t="shared" si="25"/>
        <v>-63621.256000000008</v>
      </c>
    </row>
    <row r="833" spans="1:4" x14ac:dyDescent="0.25">
      <c r="A833" s="32" t="s">
        <v>806</v>
      </c>
      <c r="B833" s="85">
        <f>_xlfn.IFNA(VLOOKUP(A833,綜合_回測!$A$3:$G$1751,7,FALSE),0)</f>
        <v>-25206.745999999999</v>
      </c>
      <c r="C833" s="85">
        <f t="shared" si="24"/>
        <v>977733.43599999929</v>
      </c>
      <c r="D833" s="85">
        <f t="shared" si="25"/>
        <v>-97970.694000000003</v>
      </c>
    </row>
    <row r="834" spans="1:4" x14ac:dyDescent="0.25">
      <c r="A834" s="32" t="s">
        <v>807</v>
      </c>
      <c r="B834" s="85">
        <f>_xlfn.IFNA(VLOOKUP(A834,綜合_回測!$A$3:$G$1751,7,FALSE),0)</f>
        <v>-38760.439999999995</v>
      </c>
      <c r="C834" s="85">
        <f t="shared" ref="C834:C897" si="26">C835+B834</f>
        <v>1002940.1819999993</v>
      </c>
      <c r="D834" s="85">
        <f t="shared" si="25"/>
        <v>-111524.38800000001</v>
      </c>
    </row>
    <row r="835" spans="1:4" x14ac:dyDescent="0.25">
      <c r="A835" s="32" t="s">
        <v>808</v>
      </c>
      <c r="B835" s="85">
        <f>_xlfn.IFNA(VLOOKUP(A835,綜合_回測!$A$3:$G$1751,7,FALSE),0)</f>
        <v>503.74599999999953</v>
      </c>
      <c r="C835" s="85">
        <f t="shared" si="26"/>
        <v>1041700.6219999993</v>
      </c>
      <c r="D835" s="85">
        <f t="shared" ref="D835:D898" si="27">MIN((B835-MAX(B835:B893)),0)</f>
        <v>-72260.202000000005</v>
      </c>
    </row>
    <row r="836" spans="1:4" x14ac:dyDescent="0.25">
      <c r="A836" s="32" t="s">
        <v>809</v>
      </c>
      <c r="B836" s="85">
        <f>_xlfn.IFNA(VLOOKUP(A836,綜合_回測!$A$3:$G$1751,7,FALSE),0)</f>
        <v>42743.864000000001</v>
      </c>
      <c r="C836" s="85">
        <f t="shared" si="26"/>
        <v>1041196.8759999992</v>
      </c>
      <c r="D836" s="85">
        <f t="shared" si="27"/>
        <v>-30020.084000000003</v>
      </c>
    </row>
    <row r="837" spans="1:4" x14ac:dyDescent="0.25">
      <c r="A837" s="32" t="s">
        <v>810</v>
      </c>
      <c r="B837" s="85">
        <f>_xlfn.IFNA(VLOOKUP(A837,綜合_回測!$A$3:$G$1751,7,FALSE),0)</f>
        <v>-3256.3820000000001</v>
      </c>
      <c r="C837" s="85">
        <f t="shared" si="26"/>
        <v>998453.01199999917</v>
      </c>
      <c r="D837" s="85">
        <f t="shared" si="27"/>
        <v>-76020.33</v>
      </c>
    </row>
    <row r="838" spans="1:4" x14ac:dyDescent="0.25">
      <c r="A838" s="32" t="s">
        <v>811</v>
      </c>
      <c r="B838" s="85">
        <f>_xlfn.IFNA(VLOOKUP(A838,綜合_回測!$A$3:$G$1751,7,FALSE),0)</f>
        <v>-2330.4360000000001</v>
      </c>
      <c r="C838" s="85">
        <f t="shared" si="26"/>
        <v>1001709.3939999992</v>
      </c>
      <c r="D838" s="85">
        <f t="shared" si="27"/>
        <v>-75094.384000000005</v>
      </c>
    </row>
    <row r="839" spans="1:4" x14ac:dyDescent="0.25">
      <c r="A839" s="32" t="s">
        <v>812</v>
      </c>
      <c r="B839" s="85">
        <f>_xlfn.IFNA(VLOOKUP(A839,綜合_回測!$A$3:$G$1751,7,FALSE),0)</f>
        <v>9548.6980000000003</v>
      </c>
      <c r="C839" s="85">
        <f t="shared" si="26"/>
        <v>1004039.8299999991</v>
      </c>
      <c r="D839" s="85">
        <f t="shared" si="27"/>
        <v>-63215.25</v>
      </c>
    </row>
    <row r="840" spans="1:4" x14ac:dyDescent="0.25">
      <c r="A840" s="32" t="s">
        <v>813</v>
      </c>
      <c r="B840" s="85">
        <f>_xlfn.IFNA(VLOOKUP(A840,綜合_回測!$A$3:$G$1751,7,FALSE),0)</f>
        <v>9760.2940000000017</v>
      </c>
      <c r="C840" s="85">
        <f t="shared" si="26"/>
        <v>994491.13199999917</v>
      </c>
      <c r="D840" s="85">
        <f t="shared" si="27"/>
        <v>-63003.654000000002</v>
      </c>
    </row>
    <row r="841" spans="1:4" x14ac:dyDescent="0.25">
      <c r="A841" s="32" t="s">
        <v>814</v>
      </c>
      <c r="B841" s="85">
        <f>_xlfn.IFNA(VLOOKUP(A841,綜合_回測!$A$3:$G$1751,7,FALSE),0)</f>
        <v>-5787.920000000001</v>
      </c>
      <c r="C841" s="85">
        <f t="shared" si="26"/>
        <v>984730.83799999917</v>
      </c>
      <c r="D841" s="85">
        <f t="shared" si="27"/>
        <v>-78551.868000000002</v>
      </c>
    </row>
    <row r="842" spans="1:4" x14ac:dyDescent="0.25">
      <c r="A842" s="32" t="s">
        <v>815</v>
      </c>
      <c r="B842" s="85">
        <f>_xlfn.IFNA(VLOOKUP(A842,綜合_回測!$A$3:$G$1751,7,FALSE),0)</f>
        <v>-2421.5740000000001</v>
      </c>
      <c r="C842" s="85">
        <f t="shared" si="26"/>
        <v>990518.75799999922</v>
      </c>
      <c r="D842" s="85">
        <f t="shared" si="27"/>
        <v>-75185.521999999997</v>
      </c>
    </row>
    <row r="843" spans="1:4" x14ac:dyDescent="0.25">
      <c r="A843" s="32" t="s">
        <v>816</v>
      </c>
      <c r="B843" s="85">
        <f>_xlfn.IFNA(VLOOKUP(A843,綜合_回測!$A$3:$G$1751,7,FALSE),0)</f>
        <v>2516.2980000000002</v>
      </c>
      <c r="C843" s="85">
        <f t="shared" si="26"/>
        <v>992940.33199999924</v>
      </c>
      <c r="D843" s="85">
        <f t="shared" si="27"/>
        <v>-70247.650000000009</v>
      </c>
    </row>
    <row r="844" spans="1:4" x14ac:dyDescent="0.25">
      <c r="A844" s="32" t="s">
        <v>817</v>
      </c>
      <c r="B844" s="85">
        <f>_xlfn.IFNA(VLOOKUP(A844,綜合_回測!$A$3:$G$1751,7,FALSE),0)</f>
        <v>-4134.3680000000004</v>
      </c>
      <c r="C844" s="85">
        <f t="shared" si="26"/>
        <v>990424.03399999929</v>
      </c>
      <c r="D844" s="85">
        <f t="shared" si="27"/>
        <v>-76898.316000000006</v>
      </c>
    </row>
    <row r="845" spans="1:4" x14ac:dyDescent="0.25">
      <c r="A845" s="32" t="s">
        <v>818</v>
      </c>
      <c r="B845" s="85">
        <f>_xlfn.IFNA(VLOOKUP(A845,綜合_回測!$A$3:$G$1751,7,FALSE),0)</f>
        <v>6520.7640000000001</v>
      </c>
      <c r="C845" s="85">
        <f t="shared" si="26"/>
        <v>994558.4019999993</v>
      </c>
      <c r="D845" s="85">
        <f t="shared" si="27"/>
        <v>-66243.184000000008</v>
      </c>
    </row>
    <row r="846" spans="1:4" x14ac:dyDescent="0.25">
      <c r="A846" s="32" t="s">
        <v>819</v>
      </c>
      <c r="B846" s="85">
        <f>_xlfn.IFNA(VLOOKUP(A846,綜合_回測!$A$3:$G$1751,7,FALSE),0)</f>
        <v>-1368.6520000000005</v>
      </c>
      <c r="C846" s="85">
        <f t="shared" si="26"/>
        <v>988037.63799999934</v>
      </c>
      <c r="D846" s="85">
        <f t="shared" si="27"/>
        <v>-74132.600000000006</v>
      </c>
    </row>
    <row r="847" spans="1:4" x14ac:dyDescent="0.25">
      <c r="A847" s="32" t="s">
        <v>820</v>
      </c>
      <c r="B847" s="85">
        <f>_xlfn.IFNA(VLOOKUP(A847,綜合_回測!$A$3:$G$1751,7,FALSE),0)</f>
        <v>-10541.698</v>
      </c>
      <c r="C847" s="85">
        <f t="shared" si="26"/>
        <v>989406.28999999934</v>
      </c>
      <c r="D847" s="85">
        <f t="shared" si="27"/>
        <v>-83305.646000000008</v>
      </c>
    </row>
    <row r="848" spans="1:4" x14ac:dyDescent="0.25">
      <c r="A848" s="32" t="s">
        <v>821</v>
      </c>
      <c r="B848" s="85">
        <f>_xlfn.IFNA(VLOOKUP(A848,綜合_回測!$A$3:$G$1751,7,FALSE),0)</f>
        <v>-1271.2360000000001</v>
      </c>
      <c r="C848" s="85">
        <f t="shared" si="26"/>
        <v>999947.98799999931</v>
      </c>
      <c r="D848" s="85">
        <f t="shared" si="27"/>
        <v>-74035.184000000008</v>
      </c>
    </row>
    <row r="849" spans="1:4" x14ac:dyDescent="0.25">
      <c r="A849" s="32" t="s">
        <v>822</v>
      </c>
      <c r="B849" s="85">
        <f>_xlfn.IFNA(VLOOKUP(A849,綜合_回測!$A$3:$G$1751,7,FALSE),0)</f>
        <v>-8080.1320000000005</v>
      </c>
      <c r="C849" s="85">
        <f t="shared" si="26"/>
        <v>1001219.2239999993</v>
      </c>
      <c r="D849" s="85">
        <f t="shared" si="27"/>
        <v>-80844.08</v>
      </c>
    </row>
    <row r="850" spans="1:4" x14ac:dyDescent="0.25">
      <c r="A850" s="32" t="s">
        <v>823</v>
      </c>
      <c r="B850" s="85">
        <f>_xlfn.IFNA(VLOOKUP(A850,綜合_回測!$A$3:$G$1751,7,FALSE),0)</f>
        <v>-6142.9480000000003</v>
      </c>
      <c r="C850" s="85">
        <f t="shared" si="26"/>
        <v>1009299.3559999993</v>
      </c>
      <c r="D850" s="85">
        <f t="shared" si="27"/>
        <v>-78906.896000000008</v>
      </c>
    </row>
    <row r="851" spans="1:4" x14ac:dyDescent="0.25">
      <c r="A851" s="32" t="s">
        <v>824</v>
      </c>
      <c r="B851" s="85">
        <f>_xlfn.IFNA(VLOOKUP(A851,綜合_回測!$A$3:$G$1751,7,FALSE),0)</f>
        <v>-23510.371999999999</v>
      </c>
      <c r="C851" s="85">
        <f t="shared" si="26"/>
        <v>1015442.3039999993</v>
      </c>
      <c r="D851" s="85">
        <f t="shared" si="27"/>
        <v>-96274.32</v>
      </c>
    </row>
    <row r="852" spans="1:4" x14ac:dyDescent="0.25">
      <c r="A852" s="32" t="s">
        <v>825</v>
      </c>
      <c r="B852" s="85">
        <f>_xlfn.IFNA(VLOOKUP(A852,綜合_回測!$A$3:$G$1751,7,FALSE),0)</f>
        <v>3765.2479999999996</v>
      </c>
      <c r="C852" s="85">
        <f t="shared" si="26"/>
        <v>1038952.6759999993</v>
      </c>
      <c r="D852" s="85">
        <f t="shared" si="27"/>
        <v>-68998.700000000012</v>
      </c>
    </row>
    <row r="853" spans="1:4" x14ac:dyDescent="0.25">
      <c r="A853" s="32" t="s">
        <v>826</v>
      </c>
      <c r="B853" s="85">
        <f>_xlfn.IFNA(VLOOKUP(A853,綜合_回測!$A$3:$G$1751,7,FALSE),0)</f>
        <v>5571.2839999999997</v>
      </c>
      <c r="C853" s="85">
        <f t="shared" si="26"/>
        <v>1035187.4279999993</v>
      </c>
      <c r="D853" s="85">
        <f t="shared" si="27"/>
        <v>-67192.664000000004</v>
      </c>
    </row>
    <row r="854" spans="1:4" x14ac:dyDescent="0.25">
      <c r="A854" s="32" t="s">
        <v>827</v>
      </c>
      <c r="B854" s="85">
        <f>_xlfn.IFNA(VLOOKUP(A854,綜合_回測!$A$3:$G$1751,7,FALSE),0)</f>
        <v>-2322.2839999999997</v>
      </c>
      <c r="C854" s="85">
        <f t="shared" si="26"/>
        <v>1029616.1439999993</v>
      </c>
      <c r="D854" s="85">
        <f t="shared" si="27"/>
        <v>-75086.232000000004</v>
      </c>
    </row>
    <row r="855" spans="1:4" x14ac:dyDescent="0.25">
      <c r="A855" s="32" t="s">
        <v>828</v>
      </c>
      <c r="B855" s="85">
        <f>_xlfn.IFNA(VLOOKUP(A855,綜合_回測!$A$3:$G$1751,7,FALSE),0)</f>
        <v>-2990.793999999999</v>
      </c>
      <c r="C855" s="85">
        <f t="shared" si="26"/>
        <v>1031938.4279999993</v>
      </c>
      <c r="D855" s="85">
        <f t="shared" si="27"/>
        <v>-75754.741999999998</v>
      </c>
    </row>
    <row r="856" spans="1:4" x14ac:dyDescent="0.25">
      <c r="A856" s="32" t="s">
        <v>829</v>
      </c>
      <c r="B856" s="85">
        <f>_xlfn.IFNA(VLOOKUP(A856,綜合_回測!$A$3:$G$1751,7,FALSE),0)</f>
        <v>-2714.8120000000008</v>
      </c>
      <c r="C856" s="85">
        <f t="shared" si="26"/>
        <v>1034929.2219999993</v>
      </c>
      <c r="D856" s="85">
        <f t="shared" si="27"/>
        <v>-133752.47399999999</v>
      </c>
    </row>
    <row r="857" spans="1:4" x14ac:dyDescent="0.25">
      <c r="A857" s="32" t="s">
        <v>830</v>
      </c>
      <c r="B857" s="85">
        <f>_xlfn.IFNA(VLOOKUP(A857,綜合_回測!$A$3:$G$1751,7,FALSE),0)</f>
        <v>14495.438</v>
      </c>
      <c r="C857" s="85">
        <f t="shared" si="26"/>
        <v>1037644.0339999993</v>
      </c>
      <c r="D857" s="85">
        <f t="shared" si="27"/>
        <v>-116542.22399999999</v>
      </c>
    </row>
    <row r="858" spans="1:4" x14ac:dyDescent="0.25">
      <c r="A858" s="32" t="s">
        <v>831</v>
      </c>
      <c r="B858" s="85">
        <f>_xlfn.IFNA(VLOOKUP(A858,綜合_回測!$A$3:$G$1751,7,FALSE),0)</f>
        <v>-13852.617999999999</v>
      </c>
      <c r="C858" s="85">
        <f t="shared" si="26"/>
        <v>1023148.5959999993</v>
      </c>
      <c r="D858" s="85">
        <f t="shared" si="27"/>
        <v>-144890.27999999997</v>
      </c>
    </row>
    <row r="859" spans="1:4" x14ac:dyDescent="0.25">
      <c r="A859" s="32" t="s">
        <v>832</v>
      </c>
      <c r="B859" s="85">
        <f>_xlfn.IFNA(VLOOKUP(A859,綜合_回測!$A$3:$G$1751,7,FALSE),0)</f>
        <v>6246.2139999999999</v>
      </c>
      <c r="C859" s="85">
        <f t="shared" si="26"/>
        <v>1037001.2139999993</v>
      </c>
      <c r="D859" s="85">
        <f t="shared" si="27"/>
        <v>-124791.44799999997</v>
      </c>
    </row>
    <row r="860" spans="1:4" x14ac:dyDescent="0.25">
      <c r="A860" s="32" t="s">
        <v>833</v>
      </c>
      <c r="B860" s="85">
        <f>_xlfn.IFNA(VLOOKUP(A860,綜合_回測!$A$3:$G$1751,7,FALSE),0)</f>
        <v>72763.948000000004</v>
      </c>
      <c r="C860" s="85">
        <f t="shared" si="26"/>
        <v>1030754.9999999993</v>
      </c>
      <c r="D860" s="85">
        <f t="shared" si="27"/>
        <v>-58273.713999999978</v>
      </c>
    </row>
    <row r="861" spans="1:4" x14ac:dyDescent="0.25">
      <c r="A861" s="32" t="s">
        <v>834</v>
      </c>
      <c r="B861" s="85">
        <f>_xlfn.IFNA(VLOOKUP(A861,綜合_回測!$A$3:$G$1751,7,FALSE),0)</f>
        <v>31892.794000000005</v>
      </c>
      <c r="C861" s="85">
        <f t="shared" si="26"/>
        <v>957991.05199999933</v>
      </c>
      <c r="D861" s="85">
        <f t="shared" si="27"/>
        <v>-99144.867999999973</v>
      </c>
    </row>
    <row r="862" spans="1:4" x14ac:dyDescent="0.25">
      <c r="A862" s="32" t="s">
        <v>835</v>
      </c>
      <c r="B862" s="85">
        <f>_xlfn.IFNA(VLOOKUP(A862,綜合_回測!$A$3:$G$1751,7,FALSE),0)</f>
        <v>2004.1899999999994</v>
      </c>
      <c r="C862" s="85">
        <f t="shared" si="26"/>
        <v>926098.25799999933</v>
      </c>
      <c r="D862" s="85">
        <f t="shared" si="27"/>
        <v>-129033.47199999998</v>
      </c>
    </row>
    <row r="863" spans="1:4" x14ac:dyDescent="0.25">
      <c r="A863" s="32" t="s">
        <v>836</v>
      </c>
      <c r="B863" s="85">
        <f>_xlfn.IFNA(VLOOKUP(A863,綜合_回測!$A$3:$G$1751,7,FALSE),0)</f>
        <v>48208.509999999995</v>
      </c>
      <c r="C863" s="85">
        <f t="shared" si="26"/>
        <v>924094.06799999939</v>
      </c>
      <c r="D863" s="85">
        <f t="shared" si="27"/>
        <v>-82829.151999999987</v>
      </c>
    </row>
    <row r="864" spans="1:4" x14ac:dyDescent="0.25">
      <c r="A864" s="32" t="s">
        <v>837</v>
      </c>
      <c r="B864" s="85">
        <f>_xlfn.IFNA(VLOOKUP(A864,綜合_回測!$A$3:$G$1751,7,FALSE),0)</f>
        <v>19068.194</v>
      </c>
      <c r="C864" s="85">
        <f t="shared" si="26"/>
        <v>875885.55799999938</v>
      </c>
      <c r="D864" s="85">
        <f t="shared" si="27"/>
        <v>-111969.46799999998</v>
      </c>
    </row>
    <row r="865" spans="1:4" x14ac:dyDescent="0.25">
      <c r="A865" s="32" t="s">
        <v>838</v>
      </c>
      <c r="B865" s="85">
        <f>_xlfn.IFNA(VLOOKUP(A865,綜合_回測!$A$3:$G$1751,7,FALSE),0)</f>
        <v>-383.404</v>
      </c>
      <c r="C865" s="85">
        <f t="shared" si="26"/>
        <v>856817.36399999936</v>
      </c>
      <c r="D865" s="85">
        <f t="shared" si="27"/>
        <v>-131421.06599999999</v>
      </c>
    </row>
    <row r="866" spans="1:4" x14ac:dyDescent="0.25">
      <c r="A866" s="32" t="s">
        <v>839</v>
      </c>
      <c r="B866" s="85">
        <f>_xlfn.IFNA(VLOOKUP(A866,綜合_回測!$A$3:$G$1751,7,FALSE),0)</f>
        <v>-7318.2780000000012</v>
      </c>
      <c r="C866" s="85">
        <f t="shared" si="26"/>
        <v>857200.76799999934</v>
      </c>
      <c r="D866" s="85">
        <f t="shared" si="27"/>
        <v>-138355.93999999997</v>
      </c>
    </row>
    <row r="867" spans="1:4" x14ac:dyDescent="0.25">
      <c r="A867" s="32" t="s">
        <v>840</v>
      </c>
      <c r="B867" s="85">
        <f>_xlfn.IFNA(VLOOKUP(A867,綜合_回測!$A$3:$G$1751,7,FALSE),0)</f>
        <v>-15871.730000000001</v>
      </c>
      <c r="C867" s="85">
        <f t="shared" si="26"/>
        <v>864519.04599999939</v>
      </c>
      <c r="D867" s="85">
        <f t="shared" si="27"/>
        <v>-146909.39199999999</v>
      </c>
    </row>
    <row r="868" spans="1:4" x14ac:dyDescent="0.25">
      <c r="A868" s="32" t="s">
        <v>841</v>
      </c>
      <c r="B868" s="85">
        <f>_xlfn.IFNA(VLOOKUP(A868,綜合_回測!$A$3:$G$1751,7,FALSE),0)</f>
        <v>9672.3060000000005</v>
      </c>
      <c r="C868" s="85">
        <f t="shared" si="26"/>
        <v>880390.77599999937</v>
      </c>
      <c r="D868" s="85">
        <f t="shared" si="27"/>
        <v>-121365.35599999999</v>
      </c>
    </row>
    <row r="869" spans="1:4" x14ac:dyDescent="0.25">
      <c r="A869" s="32" t="s">
        <v>842</v>
      </c>
      <c r="B869" s="85">
        <f>_xlfn.IFNA(VLOOKUP(A869,綜合_回測!$A$3:$G$1751,7,FALSE),0)</f>
        <v>-24179.993999999999</v>
      </c>
      <c r="C869" s="85">
        <f t="shared" si="26"/>
        <v>870718.46999999939</v>
      </c>
      <c r="D869" s="85">
        <f t="shared" si="27"/>
        <v>-155217.65599999999</v>
      </c>
    </row>
    <row r="870" spans="1:4" x14ac:dyDescent="0.25">
      <c r="A870" s="32" t="s">
        <v>843</v>
      </c>
      <c r="B870" s="85">
        <f>_xlfn.IFNA(VLOOKUP(A870,綜合_回測!$A$3:$G$1751,7,FALSE),0)</f>
        <v>-834.47600000000023</v>
      </c>
      <c r="C870" s="85">
        <f t="shared" si="26"/>
        <v>894898.46399999934</v>
      </c>
      <c r="D870" s="85">
        <f t="shared" si="27"/>
        <v>-131872.13799999998</v>
      </c>
    </row>
    <row r="871" spans="1:4" x14ac:dyDescent="0.25">
      <c r="A871" s="32" t="s">
        <v>844</v>
      </c>
      <c r="B871" s="85">
        <f>_xlfn.IFNA(VLOOKUP(A871,綜合_回測!$A$3:$G$1751,7,FALSE),0)</f>
        <v>13982.515999999998</v>
      </c>
      <c r="C871" s="85">
        <f t="shared" si="26"/>
        <v>895732.93999999936</v>
      </c>
      <c r="D871" s="85">
        <f t="shared" si="27"/>
        <v>-117055.14599999998</v>
      </c>
    </row>
    <row r="872" spans="1:4" x14ac:dyDescent="0.25">
      <c r="A872" s="32" t="s">
        <v>845</v>
      </c>
      <c r="B872" s="85">
        <f>_xlfn.IFNA(VLOOKUP(A872,綜合_回測!$A$3:$G$1751,7,FALSE),0)</f>
        <v>-2076.5699999999997</v>
      </c>
      <c r="C872" s="85">
        <f t="shared" si="26"/>
        <v>881750.42399999942</v>
      </c>
      <c r="D872" s="85">
        <f t="shared" si="27"/>
        <v>-133114.23199999999</v>
      </c>
    </row>
    <row r="873" spans="1:4" x14ac:dyDescent="0.25">
      <c r="A873" s="32" t="s">
        <v>846</v>
      </c>
      <c r="B873" s="85">
        <f>_xlfn.IFNA(VLOOKUP(A873,綜合_回測!$A$3:$G$1751,7,FALSE),0)</f>
        <v>-5398.5419999999986</v>
      </c>
      <c r="C873" s="85">
        <f t="shared" si="26"/>
        <v>883826.99399999937</v>
      </c>
      <c r="D873" s="85">
        <f t="shared" si="27"/>
        <v>-136436.20399999997</v>
      </c>
    </row>
    <row r="874" spans="1:4" x14ac:dyDescent="0.25">
      <c r="A874" s="32" t="s">
        <v>847</v>
      </c>
      <c r="B874" s="85">
        <f>_xlfn.IFNA(VLOOKUP(A874,綜合_回測!$A$3:$G$1751,7,FALSE),0)</f>
        <v>-29.195999999999998</v>
      </c>
      <c r="C874" s="85">
        <f t="shared" si="26"/>
        <v>889225.53599999938</v>
      </c>
      <c r="D874" s="85">
        <f t="shared" si="27"/>
        <v>-131066.85799999998</v>
      </c>
    </row>
    <row r="875" spans="1:4" x14ac:dyDescent="0.25">
      <c r="A875" s="32" t="s">
        <v>848</v>
      </c>
      <c r="B875" s="85">
        <f>_xlfn.IFNA(VLOOKUP(A875,綜合_回測!$A$3:$G$1751,7,FALSE),0)</f>
        <v>-15718.128000000001</v>
      </c>
      <c r="C875" s="85">
        <f t="shared" si="26"/>
        <v>889254.73199999938</v>
      </c>
      <c r="D875" s="85">
        <f t="shared" si="27"/>
        <v>-146755.78999999998</v>
      </c>
    </row>
    <row r="876" spans="1:4" x14ac:dyDescent="0.25">
      <c r="A876" s="32" t="s">
        <v>849</v>
      </c>
      <c r="B876" s="85">
        <f>_xlfn.IFNA(VLOOKUP(A876,綜合_回測!$A$3:$G$1751,7,FALSE),0)</f>
        <v>3621.7200000000003</v>
      </c>
      <c r="C876" s="85">
        <f t="shared" si="26"/>
        <v>904972.8599999994</v>
      </c>
      <c r="D876" s="85">
        <f t="shared" si="27"/>
        <v>-127415.94199999998</v>
      </c>
    </row>
    <row r="877" spans="1:4" x14ac:dyDescent="0.25">
      <c r="A877" s="32" t="s">
        <v>850</v>
      </c>
      <c r="B877" s="85">
        <f>_xlfn.IFNA(VLOOKUP(A877,綜合_回測!$A$3:$G$1751,7,FALSE),0)</f>
        <v>-28015.007999999994</v>
      </c>
      <c r="C877" s="85">
        <f t="shared" si="26"/>
        <v>901351.13999999943</v>
      </c>
      <c r="D877" s="85">
        <f t="shared" si="27"/>
        <v>-159052.66999999998</v>
      </c>
    </row>
    <row r="878" spans="1:4" x14ac:dyDescent="0.25">
      <c r="A878" s="32" t="s">
        <v>851</v>
      </c>
      <c r="B878" s="85">
        <f>_xlfn.IFNA(VLOOKUP(A878,綜合_回測!$A$3:$G$1751,7,FALSE),0)</f>
        <v>18545.134000000002</v>
      </c>
      <c r="C878" s="85">
        <f t="shared" si="26"/>
        <v>929366.14799999946</v>
      </c>
      <c r="D878" s="85">
        <f t="shared" si="27"/>
        <v>-112492.52799999998</v>
      </c>
    </row>
    <row r="879" spans="1:4" x14ac:dyDescent="0.25">
      <c r="A879" s="32" t="s">
        <v>852</v>
      </c>
      <c r="B879" s="85">
        <f>_xlfn.IFNA(VLOOKUP(A879,綜合_回測!$A$3:$G$1751,7,FALSE),0)</f>
        <v>29133.79</v>
      </c>
      <c r="C879" s="85">
        <f t="shared" si="26"/>
        <v>910821.0139999995</v>
      </c>
      <c r="D879" s="85">
        <f t="shared" si="27"/>
        <v>-101903.87199999997</v>
      </c>
    </row>
    <row r="880" spans="1:4" x14ac:dyDescent="0.25">
      <c r="A880" s="32" t="s">
        <v>853</v>
      </c>
      <c r="B880" s="85">
        <f>_xlfn.IFNA(VLOOKUP(A880,綜合_回測!$A$3:$G$1751,7,FALSE),0)</f>
        <v>12879.356</v>
      </c>
      <c r="C880" s="85">
        <f t="shared" si="26"/>
        <v>881687.22399999946</v>
      </c>
      <c r="D880" s="85">
        <f t="shared" si="27"/>
        <v>-118158.30599999998</v>
      </c>
    </row>
    <row r="881" spans="1:4" x14ac:dyDescent="0.25">
      <c r="A881" s="32" t="s">
        <v>854</v>
      </c>
      <c r="B881" s="85">
        <f>_xlfn.IFNA(VLOOKUP(A881,綜合_回測!$A$3:$G$1751,7,FALSE),0)</f>
        <v>7704.0160000000005</v>
      </c>
      <c r="C881" s="85">
        <f t="shared" si="26"/>
        <v>868807.86799999943</v>
      </c>
      <c r="D881" s="85">
        <f t="shared" si="27"/>
        <v>-123333.64599999998</v>
      </c>
    </row>
    <row r="882" spans="1:4" x14ac:dyDescent="0.25">
      <c r="A882" s="32" t="s">
        <v>855</v>
      </c>
      <c r="B882" s="85">
        <f>_xlfn.IFNA(VLOOKUP(A882,綜合_回測!$A$3:$G$1751,7,FALSE),0)</f>
        <v>37483.677999999993</v>
      </c>
      <c r="C882" s="85">
        <f t="shared" si="26"/>
        <v>861103.85199999949</v>
      </c>
      <c r="D882" s="85">
        <f t="shared" si="27"/>
        <v>-93553.983999999997</v>
      </c>
    </row>
    <row r="883" spans="1:4" x14ac:dyDescent="0.25">
      <c r="A883" s="32" t="s">
        <v>856</v>
      </c>
      <c r="B883" s="85">
        <f>_xlfn.IFNA(VLOOKUP(A883,綜合_回測!$A$3:$G$1751,7,FALSE),0)</f>
        <v>-4358.2700000000013</v>
      </c>
      <c r="C883" s="85">
        <f t="shared" si="26"/>
        <v>823620.17399999953</v>
      </c>
      <c r="D883" s="85">
        <f t="shared" si="27"/>
        <v>-135395.93199999997</v>
      </c>
    </row>
    <row r="884" spans="1:4" x14ac:dyDescent="0.25">
      <c r="A884" s="32" t="s">
        <v>857</v>
      </c>
      <c r="B884" s="85">
        <f>_xlfn.IFNA(VLOOKUP(A884,綜合_回測!$A$3:$G$1751,7,FALSE),0)</f>
        <v>1355.7620000000002</v>
      </c>
      <c r="C884" s="85">
        <f t="shared" si="26"/>
        <v>827978.44399999955</v>
      </c>
      <c r="D884" s="85">
        <f t="shared" si="27"/>
        <v>-129681.89999999998</v>
      </c>
    </row>
    <row r="885" spans="1:4" x14ac:dyDescent="0.25">
      <c r="A885" s="32" t="s">
        <v>858</v>
      </c>
      <c r="B885" s="85">
        <f>_xlfn.IFNA(VLOOKUP(A885,綜合_回測!$A$3:$G$1751,7,FALSE),0)</f>
        <v>31827.766000000003</v>
      </c>
      <c r="C885" s="85">
        <f t="shared" si="26"/>
        <v>826622.68199999956</v>
      </c>
      <c r="D885" s="85">
        <f t="shared" si="27"/>
        <v>-99209.895999999979</v>
      </c>
    </row>
    <row r="886" spans="1:4" x14ac:dyDescent="0.25">
      <c r="A886" s="32" t="s">
        <v>859</v>
      </c>
      <c r="B886" s="85">
        <f>_xlfn.IFNA(VLOOKUP(A886,綜合_回測!$A$3:$G$1751,7,FALSE),0)</f>
        <v>36882.240000000005</v>
      </c>
      <c r="C886" s="85">
        <f t="shared" si="26"/>
        <v>794794.9159999995</v>
      </c>
      <c r="D886" s="85">
        <f t="shared" si="27"/>
        <v>-94155.421999999977</v>
      </c>
    </row>
    <row r="887" spans="1:4" x14ac:dyDescent="0.25">
      <c r="A887" s="32" t="s">
        <v>860</v>
      </c>
      <c r="B887" s="85">
        <f>_xlfn.IFNA(VLOOKUP(A887,綜合_回測!$A$3:$G$1751,7,FALSE),0)</f>
        <v>-11852.962</v>
      </c>
      <c r="C887" s="85">
        <f t="shared" si="26"/>
        <v>757912.67599999951</v>
      </c>
      <c r="D887" s="85">
        <f t="shared" si="27"/>
        <v>-142890.62399999998</v>
      </c>
    </row>
    <row r="888" spans="1:4" x14ac:dyDescent="0.25">
      <c r="A888" s="32" t="s">
        <v>861</v>
      </c>
      <c r="B888" s="85">
        <f>_xlfn.IFNA(VLOOKUP(A888,綜合_回測!$A$3:$G$1751,7,FALSE),0)</f>
        <v>-14248.704000000002</v>
      </c>
      <c r="C888" s="85">
        <f t="shared" si="26"/>
        <v>769765.63799999957</v>
      </c>
      <c r="D888" s="85">
        <f t="shared" si="27"/>
        <v>-145286.36599999998</v>
      </c>
    </row>
    <row r="889" spans="1:4" x14ac:dyDescent="0.25">
      <c r="A889" s="32" t="s">
        <v>862</v>
      </c>
      <c r="B889" s="85">
        <f>_xlfn.IFNA(VLOOKUP(A889,綜合_回測!$A$3:$G$1751,7,FALSE),0)</f>
        <v>12974.87</v>
      </c>
      <c r="C889" s="85">
        <f t="shared" si="26"/>
        <v>784014.3419999996</v>
      </c>
      <c r="D889" s="85">
        <f t="shared" si="27"/>
        <v>-118062.79199999999</v>
      </c>
    </row>
    <row r="890" spans="1:4" x14ac:dyDescent="0.25">
      <c r="A890" s="32" t="s">
        <v>863</v>
      </c>
      <c r="B890" s="85">
        <f>_xlfn.IFNA(VLOOKUP(A890,綜合_回測!$A$3:$G$1751,7,FALSE),0)</f>
        <v>14455.310000000001</v>
      </c>
      <c r="C890" s="85">
        <f t="shared" si="26"/>
        <v>771039.4719999996</v>
      </c>
      <c r="D890" s="85">
        <f t="shared" si="27"/>
        <v>-116582.35199999998</v>
      </c>
    </row>
    <row r="891" spans="1:4" x14ac:dyDescent="0.25">
      <c r="A891" s="32" t="s">
        <v>864</v>
      </c>
      <c r="B891" s="85">
        <f>_xlfn.IFNA(VLOOKUP(A891,綜合_回測!$A$3:$G$1751,7,FALSE),0)</f>
        <v>2221.6759999999999</v>
      </c>
      <c r="C891" s="85">
        <f t="shared" si="26"/>
        <v>756584.16199999955</v>
      </c>
      <c r="D891" s="85">
        <f t="shared" si="27"/>
        <v>-128815.98599999998</v>
      </c>
    </row>
    <row r="892" spans="1:4" x14ac:dyDescent="0.25">
      <c r="A892" s="32" t="s">
        <v>865</v>
      </c>
      <c r="B892" s="85">
        <f>_xlfn.IFNA(VLOOKUP(A892,綜合_回測!$A$3:$G$1751,7,FALSE),0)</f>
        <v>-16898.137999999999</v>
      </c>
      <c r="C892" s="85">
        <f t="shared" si="26"/>
        <v>754362.48599999957</v>
      </c>
      <c r="D892" s="85">
        <f t="shared" si="27"/>
        <v>-147935.79999999999</v>
      </c>
    </row>
    <row r="893" spans="1:4" x14ac:dyDescent="0.25">
      <c r="A893" s="32" t="s">
        <v>866</v>
      </c>
      <c r="B893" s="85">
        <f>_xlfn.IFNA(VLOOKUP(A893,綜合_回測!$A$3:$G$1751,7,FALSE),0)</f>
        <v>-30175.682000000001</v>
      </c>
      <c r="C893" s="85">
        <f t="shared" si="26"/>
        <v>771260.6239999996</v>
      </c>
      <c r="D893" s="85">
        <f t="shared" si="27"/>
        <v>-161213.34399999998</v>
      </c>
    </row>
    <row r="894" spans="1:4" x14ac:dyDescent="0.25">
      <c r="A894" s="32" t="s">
        <v>867</v>
      </c>
      <c r="B894" s="85">
        <f>_xlfn.IFNA(VLOOKUP(A894,綜合_回測!$A$3:$G$1751,7,FALSE),0)</f>
        <v>-3045.6080000000002</v>
      </c>
      <c r="C894" s="85">
        <f t="shared" si="26"/>
        <v>801436.30599999963</v>
      </c>
      <c r="D894" s="85">
        <f t="shared" si="27"/>
        <v>-134083.26999999999</v>
      </c>
    </row>
    <row r="895" spans="1:4" x14ac:dyDescent="0.25">
      <c r="A895" s="32" t="s">
        <v>868</v>
      </c>
      <c r="B895" s="85">
        <f>_xlfn.IFNA(VLOOKUP(A895,綜合_回測!$A$3:$G$1751,7,FALSE),0)</f>
        <v>36038.501999999993</v>
      </c>
      <c r="C895" s="85">
        <f t="shared" si="26"/>
        <v>804481.91399999964</v>
      </c>
      <c r="D895" s="85">
        <f t="shared" si="27"/>
        <v>-94999.159999999989</v>
      </c>
    </row>
    <row r="896" spans="1:4" x14ac:dyDescent="0.25">
      <c r="A896" s="32" t="s">
        <v>869</v>
      </c>
      <c r="B896" s="85">
        <f>_xlfn.IFNA(VLOOKUP(A896,綜合_回測!$A$3:$G$1751,7,FALSE),0)</f>
        <v>-9573.0319999999992</v>
      </c>
      <c r="C896" s="85">
        <f t="shared" si="26"/>
        <v>768443.41199999966</v>
      </c>
      <c r="D896" s="85">
        <f t="shared" si="27"/>
        <v>-140610.69399999999</v>
      </c>
    </row>
    <row r="897" spans="1:4" x14ac:dyDescent="0.25">
      <c r="A897" s="32" t="s">
        <v>870</v>
      </c>
      <c r="B897" s="85">
        <f>_xlfn.IFNA(VLOOKUP(A897,綜合_回測!$A$3:$G$1751,7,FALSE),0)</f>
        <v>-14028.89</v>
      </c>
      <c r="C897" s="85">
        <f t="shared" si="26"/>
        <v>778016.44399999967</v>
      </c>
      <c r="D897" s="85">
        <f t="shared" si="27"/>
        <v>-145066.55199999997</v>
      </c>
    </row>
    <row r="898" spans="1:4" x14ac:dyDescent="0.25">
      <c r="A898" s="32" t="s">
        <v>871</v>
      </c>
      <c r="B898" s="85">
        <f>_xlfn.IFNA(VLOOKUP(A898,綜合_回測!$A$3:$G$1751,7,FALSE),0)</f>
        <v>10191.700000000001</v>
      </c>
      <c r="C898" s="85">
        <f t="shared" ref="C898:C961" si="28">C899+B898</f>
        <v>792045.33399999968</v>
      </c>
      <c r="D898" s="85">
        <f t="shared" si="27"/>
        <v>-120845.96199999998</v>
      </c>
    </row>
    <row r="899" spans="1:4" x14ac:dyDescent="0.25">
      <c r="A899" s="32" t="s">
        <v>872</v>
      </c>
      <c r="B899" s="85">
        <f>_xlfn.IFNA(VLOOKUP(A899,綜合_回測!$A$3:$G$1751,7,FALSE),0)</f>
        <v>43189.324000000001</v>
      </c>
      <c r="C899" s="85">
        <f t="shared" si="28"/>
        <v>781853.63399999973</v>
      </c>
      <c r="D899" s="85">
        <f t="shared" ref="D899:D962" si="29">MIN((B899-MAX(B899:B957)),0)</f>
        <v>-87848.337999999989</v>
      </c>
    </row>
    <row r="900" spans="1:4" x14ac:dyDescent="0.25">
      <c r="A900" s="32" t="s">
        <v>873</v>
      </c>
      <c r="B900" s="85">
        <f>_xlfn.IFNA(VLOOKUP(A900,綜合_回測!$A$3:$G$1751,7,FALSE),0)</f>
        <v>-3389.7160000000003</v>
      </c>
      <c r="C900" s="85">
        <f t="shared" si="28"/>
        <v>738664.30999999971</v>
      </c>
      <c r="D900" s="85">
        <f t="shared" si="29"/>
        <v>-134427.37799999997</v>
      </c>
    </row>
    <row r="901" spans="1:4" x14ac:dyDescent="0.25">
      <c r="A901" s="32" t="s">
        <v>874</v>
      </c>
      <c r="B901" s="85">
        <f>_xlfn.IFNA(VLOOKUP(A901,綜合_回測!$A$3:$G$1751,7,FALSE),0)</f>
        <v>26399.223999999998</v>
      </c>
      <c r="C901" s="85">
        <f t="shared" si="28"/>
        <v>742054.02599999972</v>
      </c>
      <c r="D901" s="85">
        <f t="shared" si="29"/>
        <v>-104638.43799999998</v>
      </c>
    </row>
    <row r="902" spans="1:4" x14ac:dyDescent="0.25">
      <c r="A902" s="32" t="s">
        <v>875</v>
      </c>
      <c r="B902" s="85">
        <f>_xlfn.IFNA(VLOOKUP(A902,綜合_回測!$A$3:$G$1751,7,FALSE),0)</f>
        <v>-30009.071999999996</v>
      </c>
      <c r="C902" s="85">
        <f t="shared" si="28"/>
        <v>715654.80199999968</v>
      </c>
      <c r="D902" s="85">
        <f t="shared" si="29"/>
        <v>-161046.73399999997</v>
      </c>
    </row>
    <row r="903" spans="1:4" x14ac:dyDescent="0.25">
      <c r="A903" s="32" t="s">
        <v>876</v>
      </c>
      <c r="B903" s="85">
        <f>_xlfn.IFNA(VLOOKUP(A903,綜合_回測!$A$3:$G$1751,7,FALSE),0)</f>
        <v>-15347.861999999999</v>
      </c>
      <c r="C903" s="85">
        <f t="shared" si="28"/>
        <v>745663.87399999972</v>
      </c>
      <c r="D903" s="85">
        <f t="shared" si="29"/>
        <v>-146385.52399999998</v>
      </c>
    </row>
    <row r="904" spans="1:4" x14ac:dyDescent="0.25">
      <c r="A904" s="32" t="s">
        <v>877</v>
      </c>
      <c r="B904" s="85">
        <f>_xlfn.IFNA(VLOOKUP(A904,綜合_回測!$A$3:$G$1751,7,FALSE),0)</f>
        <v>11372.103999999998</v>
      </c>
      <c r="C904" s="85">
        <f t="shared" si="28"/>
        <v>761011.73599999968</v>
      </c>
      <c r="D904" s="85">
        <f t="shared" si="29"/>
        <v>-119665.55799999999</v>
      </c>
    </row>
    <row r="905" spans="1:4" x14ac:dyDescent="0.25">
      <c r="A905" s="32" t="s">
        <v>878</v>
      </c>
      <c r="B905" s="85">
        <f>_xlfn.IFNA(VLOOKUP(A905,綜合_回測!$A$3:$G$1751,7,FALSE),0)</f>
        <v>15436.588</v>
      </c>
      <c r="C905" s="85">
        <f t="shared" si="28"/>
        <v>749639.63199999963</v>
      </c>
      <c r="D905" s="85">
        <f t="shared" si="29"/>
        <v>-115601.07399999998</v>
      </c>
    </row>
    <row r="906" spans="1:4" x14ac:dyDescent="0.25">
      <c r="A906" s="32" t="s">
        <v>879</v>
      </c>
      <c r="B906" s="85">
        <f>_xlfn.IFNA(VLOOKUP(A906,綜合_回測!$A$3:$G$1751,7,FALSE),0)</f>
        <v>-25288.464</v>
      </c>
      <c r="C906" s="85">
        <f t="shared" si="28"/>
        <v>734203.04399999965</v>
      </c>
      <c r="D906" s="85">
        <f t="shared" si="29"/>
        <v>-156326.12599999999</v>
      </c>
    </row>
    <row r="907" spans="1:4" x14ac:dyDescent="0.25">
      <c r="A907" s="32" t="s">
        <v>880</v>
      </c>
      <c r="B907" s="85">
        <f>_xlfn.IFNA(VLOOKUP(A907,綜合_回測!$A$3:$G$1751,7,FALSE),0)</f>
        <v>-52539.828000000001</v>
      </c>
      <c r="C907" s="85">
        <f t="shared" si="28"/>
        <v>759491.50799999968</v>
      </c>
      <c r="D907" s="85">
        <f t="shared" si="29"/>
        <v>-183577.49</v>
      </c>
    </row>
    <row r="908" spans="1:4" x14ac:dyDescent="0.25">
      <c r="A908" s="32" t="s">
        <v>881</v>
      </c>
      <c r="B908" s="85">
        <f>_xlfn.IFNA(VLOOKUP(A908,綜合_回測!$A$3:$G$1751,7,FALSE),0)</f>
        <v>0</v>
      </c>
      <c r="C908" s="85">
        <f t="shared" si="28"/>
        <v>812031.33599999966</v>
      </c>
      <c r="D908" s="85">
        <f t="shared" si="29"/>
        <v>-131037.66199999998</v>
      </c>
    </row>
    <row r="909" spans="1:4" x14ac:dyDescent="0.25">
      <c r="A909" s="32" t="s">
        <v>882</v>
      </c>
      <c r="B909" s="85">
        <f>_xlfn.IFNA(VLOOKUP(A909,綜合_回測!$A$3:$G$1751,7,FALSE),0)</f>
        <v>-3557.5680000000002</v>
      </c>
      <c r="C909" s="85">
        <f t="shared" si="28"/>
        <v>812031.33599999966</v>
      </c>
      <c r="D909" s="85">
        <f t="shared" si="29"/>
        <v>-134595.22999999998</v>
      </c>
    </row>
    <row r="910" spans="1:4" x14ac:dyDescent="0.25">
      <c r="A910" s="32" t="s">
        <v>883</v>
      </c>
      <c r="B910" s="85">
        <f>_xlfn.IFNA(VLOOKUP(A910,綜合_回測!$A$3:$G$1751,7,FALSE),0)</f>
        <v>17704.263999999999</v>
      </c>
      <c r="C910" s="85">
        <f t="shared" si="28"/>
        <v>815588.90399999963</v>
      </c>
      <c r="D910" s="85">
        <f t="shared" si="29"/>
        <v>-113333.39799999999</v>
      </c>
    </row>
    <row r="911" spans="1:4" x14ac:dyDescent="0.25">
      <c r="A911" s="32" t="s">
        <v>884</v>
      </c>
      <c r="B911" s="85">
        <f>_xlfn.IFNA(VLOOKUP(A911,綜合_回測!$A$3:$G$1751,7,FALSE),0)</f>
        <v>-2070.6740000000013</v>
      </c>
      <c r="C911" s="85">
        <f t="shared" si="28"/>
        <v>797884.63999999966</v>
      </c>
      <c r="D911" s="85">
        <f t="shared" si="29"/>
        <v>-133108.33599999998</v>
      </c>
    </row>
    <row r="912" spans="1:4" x14ac:dyDescent="0.25">
      <c r="A912" s="32" t="s">
        <v>885</v>
      </c>
      <c r="B912" s="85">
        <f>_xlfn.IFNA(VLOOKUP(A912,綜合_回測!$A$3:$G$1751,7,FALSE),0)</f>
        <v>-12208.11</v>
      </c>
      <c r="C912" s="85">
        <f t="shared" si="28"/>
        <v>799955.31399999966</v>
      </c>
      <c r="D912" s="85">
        <f t="shared" si="29"/>
        <v>-143245.772</v>
      </c>
    </row>
    <row r="913" spans="1:4" x14ac:dyDescent="0.25">
      <c r="A913" s="32" t="s">
        <v>886</v>
      </c>
      <c r="B913" s="85">
        <f>_xlfn.IFNA(VLOOKUP(A913,綜合_回測!$A$3:$G$1751,7,FALSE),0)</f>
        <v>5821.6040000000003</v>
      </c>
      <c r="C913" s="85">
        <f t="shared" si="28"/>
        <v>812163.42399999965</v>
      </c>
      <c r="D913" s="85">
        <f t="shared" si="29"/>
        <v>-125216.05799999998</v>
      </c>
    </row>
    <row r="914" spans="1:4" x14ac:dyDescent="0.25">
      <c r="A914" s="32" t="s">
        <v>887</v>
      </c>
      <c r="B914" s="85">
        <f>_xlfn.IFNA(VLOOKUP(A914,綜合_回測!$A$3:$G$1751,7,FALSE),0)</f>
        <v>131037.66199999998</v>
      </c>
      <c r="C914" s="85">
        <f t="shared" si="28"/>
        <v>806341.8199999996</v>
      </c>
      <c r="D914" s="85">
        <f t="shared" si="29"/>
        <v>0</v>
      </c>
    </row>
    <row r="915" spans="1:4" x14ac:dyDescent="0.25">
      <c r="A915" s="32" t="s">
        <v>888</v>
      </c>
      <c r="B915" s="85">
        <f>_xlfn.IFNA(VLOOKUP(A915,綜合_回測!$A$3:$G$1751,7,FALSE),0)</f>
        <v>-23571.202000000001</v>
      </c>
      <c r="C915" s="85">
        <f t="shared" si="28"/>
        <v>675304.15799999959</v>
      </c>
      <c r="D915" s="85">
        <f t="shared" si="29"/>
        <v>-79538.322</v>
      </c>
    </row>
    <row r="916" spans="1:4" x14ac:dyDescent="0.25">
      <c r="A916" s="32" t="s">
        <v>889</v>
      </c>
      <c r="B916" s="85">
        <f>_xlfn.IFNA(VLOOKUP(A916,綜合_回測!$A$3:$G$1751,7,FALSE),0)</f>
        <v>-4036.3080000000018</v>
      </c>
      <c r="C916" s="85">
        <f t="shared" si="28"/>
        <v>698875.35999999964</v>
      </c>
      <c r="D916" s="85">
        <f t="shared" si="29"/>
        <v>-90132.002000000008</v>
      </c>
    </row>
    <row r="917" spans="1:4" x14ac:dyDescent="0.25">
      <c r="A917" s="32" t="s">
        <v>890</v>
      </c>
      <c r="B917" s="85">
        <f>_xlfn.IFNA(VLOOKUP(A917,綜合_回測!$A$3:$G$1751,7,FALSE),0)</f>
        <v>-5405.8339999999998</v>
      </c>
      <c r="C917" s="85">
        <f t="shared" si="28"/>
        <v>702911.6679999996</v>
      </c>
      <c r="D917" s="85">
        <f t="shared" si="29"/>
        <v>-91501.528000000006</v>
      </c>
    </row>
    <row r="918" spans="1:4" x14ac:dyDescent="0.25">
      <c r="A918" s="32" t="s">
        <v>891</v>
      </c>
      <c r="B918" s="85">
        <f>_xlfn.IFNA(VLOOKUP(A918,綜合_回測!$A$3:$G$1751,7,FALSE),0)</f>
        <v>-6532.9560000000001</v>
      </c>
      <c r="C918" s="85">
        <f t="shared" si="28"/>
        <v>708317.50199999963</v>
      </c>
      <c r="D918" s="85">
        <f t="shared" si="29"/>
        <v>-92628.650000000009</v>
      </c>
    </row>
    <row r="919" spans="1:4" x14ac:dyDescent="0.25">
      <c r="A919" s="32" t="s">
        <v>892</v>
      </c>
      <c r="B919" s="85">
        <f>_xlfn.IFNA(VLOOKUP(A919,綜合_回測!$A$3:$G$1751,7,FALSE),0)</f>
        <v>-10472.572</v>
      </c>
      <c r="C919" s="85">
        <f t="shared" si="28"/>
        <v>714850.45799999963</v>
      </c>
      <c r="D919" s="85">
        <f t="shared" si="29"/>
        <v>-96568.266000000003</v>
      </c>
    </row>
    <row r="920" spans="1:4" x14ac:dyDescent="0.25">
      <c r="A920" s="32" t="s">
        <v>893</v>
      </c>
      <c r="B920" s="85">
        <f>_xlfn.IFNA(VLOOKUP(A920,綜合_回測!$A$3:$G$1751,7,FALSE),0)</f>
        <v>293.66000000000059</v>
      </c>
      <c r="C920" s="85">
        <f t="shared" si="28"/>
        <v>725323.02999999968</v>
      </c>
      <c r="D920" s="85">
        <f t="shared" si="29"/>
        <v>-85802.034</v>
      </c>
    </row>
    <row r="921" spans="1:4" x14ac:dyDescent="0.25">
      <c r="A921" s="32" t="s">
        <v>894</v>
      </c>
      <c r="B921" s="85">
        <f>_xlfn.IFNA(VLOOKUP(A921,綜合_回測!$A$3:$G$1751,7,FALSE),0)</f>
        <v>-9633.0239999999994</v>
      </c>
      <c r="C921" s="85">
        <f t="shared" si="28"/>
        <v>725029.36999999965</v>
      </c>
      <c r="D921" s="85">
        <f t="shared" si="29"/>
        <v>-95728.718000000008</v>
      </c>
    </row>
    <row r="922" spans="1:4" x14ac:dyDescent="0.25">
      <c r="A922" s="32" t="s">
        <v>895</v>
      </c>
      <c r="B922" s="85">
        <f>_xlfn.IFNA(VLOOKUP(A922,綜合_回測!$A$3:$G$1751,7,FALSE),0)</f>
        <v>10211.35</v>
      </c>
      <c r="C922" s="85">
        <f t="shared" si="28"/>
        <v>734662.39399999962</v>
      </c>
      <c r="D922" s="85">
        <f t="shared" si="29"/>
        <v>-75884.343999999997</v>
      </c>
    </row>
    <row r="923" spans="1:4" x14ac:dyDescent="0.25">
      <c r="A923" s="32" t="s">
        <v>896</v>
      </c>
      <c r="B923" s="85">
        <f>_xlfn.IFNA(VLOOKUP(A923,綜合_回測!$A$3:$G$1751,7,FALSE),0)</f>
        <v>5112.3999999999996</v>
      </c>
      <c r="C923" s="85">
        <f t="shared" si="28"/>
        <v>724451.04399999965</v>
      </c>
      <c r="D923" s="85">
        <f t="shared" si="29"/>
        <v>-80983.294000000009</v>
      </c>
    </row>
    <row r="924" spans="1:4" x14ac:dyDescent="0.25">
      <c r="A924" s="32" t="s">
        <v>897</v>
      </c>
      <c r="B924" s="85">
        <f>_xlfn.IFNA(VLOOKUP(A924,綜合_回測!$A$3:$G$1751,7,FALSE),0)</f>
        <v>-44240.933999999994</v>
      </c>
      <c r="C924" s="85">
        <f t="shared" si="28"/>
        <v>719338.64399999962</v>
      </c>
      <c r="D924" s="85">
        <f t="shared" si="29"/>
        <v>-130336.628</v>
      </c>
    </row>
    <row r="925" spans="1:4" x14ac:dyDescent="0.25">
      <c r="A925" s="32" t="s">
        <v>898</v>
      </c>
      <c r="B925" s="85">
        <f>_xlfn.IFNA(VLOOKUP(A925,綜合_回測!$A$3:$G$1751,7,FALSE),0)</f>
        <v>-6996.866</v>
      </c>
      <c r="C925" s="85">
        <f t="shared" si="28"/>
        <v>763579.57799999963</v>
      </c>
      <c r="D925" s="85">
        <f t="shared" si="29"/>
        <v>-93092.56</v>
      </c>
    </row>
    <row r="926" spans="1:4" x14ac:dyDescent="0.25">
      <c r="A926" s="32" t="s">
        <v>899</v>
      </c>
      <c r="B926" s="85">
        <f>_xlfn.IFNA(VLOOKUP(A926,綜合_回測!$A$3:$G$1751,7,FALSE),0)</f>
        <v>21888.444</v>
      </c>
      <c r="C926" s="85">
        <f t="shared" si="28"/>
        <v>770576.44399999967</v>
      </c>
      <c r="D926" s="85">
        <f t="shared" si="29"/>
        <v>-64207.25</v>
      </c>
    </row>
    <row r="927" spans="1:4" x14ac:dyDescent="0.25">
      <c r="A927" s="32" t="s">
        <v>900</v>
      </c>
      <c r="B927" s="85">
        <f>_xlfn.IFNA(VLOOKUP(A927,綜合_回測!$A$3:$G$1751,7,FALSE),0)</f>
        <v>1481.732</v>
      </c>
      <c r="C927" s="85">
        <f t="shared" si="28"/>
        <v>748687.99999999965</v>
      </c>
      <c r="D927" s="85">
        <f t="shared" si="29"/>
        <v>-84613.962</v>
      </c>
    </row>
    <row r="928" spans="1:4" x14ac:dyDescent="0.25">
      <c r="A928" s="32" t="s">
        <v>901</v>
      </c>
      <c r="B928" s="85">
        <f>_xlfn.IFNA(VLOOKUP(A928,綜合_回測!$A$3:$G$1751,7,FALSE),0)</f>
        <v>-21288.692000000003</v>
      </c>
      <c r="C928" s="85">
        <f t="shared" si="28"/>
        <v>747206.26799999969</v>
      </c>
      <c r="D928" s="85">
        <f t="shared" si="29"/>
        <v>-107384.386</v>
      </c>
    </row>
    <row r="929" spans="1:4" x14ac:dyDescent="0.25">
      <c r="A929" s="32" t="s">
        <v>902</v>
      </c>
      <c r="B929" s="85">
        <f>_xlfn.IFNA(VLOOKUP(A929,綜合_回測!$A$3:$G$1751,7,FALSE),0)</f>
        <v>33661.671999999999</v>
      </c>
      <c r="C929" s="85">
        <f t="shared" si="28"/>
        <v>768494.95999999973</v>
      </c>
      <c r="D929" s="85">
        <f t="shared" si="29"/>
        <v>-52434.022000000004</v>
      </c>
    </row>
    <row r="930" spans="1:4" x14ac:dyDescent="0.25">
      <c r="A930" s="32" t="s">
        <v>903</v>
      </c>
      <c r="B930" s="85">
        <f>_xlfn.IFNA(VLOOKUP(A930,綜合_回測!$A$3:$G$1751,7,FALSE),0)</f>
        <v>55967.119999999995</v>
      </c>
      <c r="C930" s="85">
        <f t="shared" si="28"/>
        <v>734833.28799999971</v>
      </c>
      <c r="D930" s="85">
        <f t="shared" si="29"/>
        <v>-30128.574000000008</v>
      </c>
    </row>
    <row r="931" spans="1:4" x14ac:dyDescent="0.25">
      <c r="A931" s="32" t="s">
        <v>904</v>
      </c>
      <c r="B931" s="85">
        <f>_xlfn.IFNA(VLOOKUP(A931,綜合_回測!$A$3:$G$1751,7,FALSE),0)</f>
        <v>-64034.291999999994</v>
      </c>
      <c r="C931" s="85">
        <f t="shared" si="28"/>
        <v>678866.16799999971</v>
      </c>
      <c r="D931" s="85">
        <f t="shared" si="29"/>
        <v>-150129.986</v>
      </c>
    </row>
    <row r="932" spans="1:4" x14ac:dyDescent="0.25">
      <c r="A932" s="32" t="s">
        <v>905</v>
      </c>
      <c r="B932" s="85">
        <f>_xlfn.IFNA(VLOOKUP(A932,綜合_回測!$A$3:$G$1751,7,FALSE),0)</f>
        <v>10979.462</v>
      </c>
      <c r="C932" s="85">
        <f t="shared" si="28"/>
        <v>742900.45999999973</v>
      </c>
      <c r="D932" s="85">
        <f t="shared" si="29"/>
        <v>-75116.232000000004</v>
      </c>
    </row>
    <row r="933" spans="1:4" x14ac:dyDescent="0.25">
      <c r="A933" s="32" t="s">
        <v>906</v>
      </c>
      <c r="B933" s="85">
        <f>_xlfn.IFNA(VLOOKUP(A933,綜合_回測!$A$3:$G$1751,7,FALSE),0)</f>
        <v>24355.067999999999</v>
      </c>
      <c r="C933" s="85">
        <f t="shared" si="28"/>
        <v>731920.99799999979</v>
      </c>
      <c r="D933" s="85">
        <f t="shared" si="29"/>
        <v>-61740.626000000004</v>
      </c>
    </row>
    <row r="934" spans="1:4" x14ac:dyDescent="0.25">
      <c r="A934" s="32" t="s">
        <v>907</v>
      </c>
      <c r="B934" s="85">
        <f>_xlfn.IFNA(VLOOKUP(A934,綜合_回測!$A$3:$G$1751,7,FALSE),0)</f>
        <v>-24393.667999999998</v>
      </c>
      <c r="C934" s="85">
        <f t="shared" si="28"/>
        <v>707565.92999999982</v>
      </c>
      <c r="D934" s="85">
        <f t="shared" si="29"/>
        <v>-110489.36199999999</v>
      </c>
    </row>
    <row r="935" spans="1:4" x14ac:dyDescent="0.25">
      <c r="A935" s="32" t="s">
        <v>908</v>
      </c>
      <c r="B935" s="85">
        <f>_xlfn.IFNA(VLOOKUP(A935,綜合_回測!$A$3:$G$1751,7,FALSE),0)</f>
        <v>44449.567999999999</v>
      </c>
      <c r="C935" s="85">
        <f t="shared" si="28"/>
        <v>731959.59799999977</v>
      </c>
      <c r="D935" s="85">
        <f t="shared" si="29"/>
        <v>-41646.126000000004</v>
      </c>
    </row>
    <row r="936" spans="1:4" x14ac:dyDescent="0.25">
      <c r="A936" s="32" t="s">
        <v>909</v>
      </c>
      <c r="B936" s="85">
        <f>_xlfn.IFNA(VLOOKUP(A936,綜合_回測!$A$3:$G$1751,7,FALSE),0)</f>
        <v>-7696.88</v>
      </c>
      <c r="C936" s="85">
        <f t="shared" si="28"/>
        <v>687510.0299999998</v>
      </c>
      <c r="D936" s="85">
        <f t="shared" si="29"/>
        <v>-93792.574000000008</v>
      </c>
    </row>
    <row r="937" spans="1:4" x14ac:dyDescent="0.25">
      <c r="A937" s="32" t="s">
        <v>910</v>
      </c>
      <c r="B937" s="85">
        <f>_xlfn.IFNA(VLOOKUP(A937,綜合_回測!$A$3:$G$1751,7,FALSE),0)</f>
        <v>49537.704000000005</v>
      </c>
      <c r="C937" s="85">
        <f t="shared" si="28"/>
        <v>695206.9099999998</v>
      </c>
      <c r="D937" s="85">
        <f t="shared" si="29"/>
        <v>-36557.99</v>
      </c>
    </row>
    <row r="938" spans="1:4" x14ac:dyDescent="0.25">
      <c r="A938" s="32" t="s">
        <v>911</v>
      </c>
      <c r="B938" s="85">
        <f>_xlfn.IFNA(VLOOKUP(A938,綜合_回測!$A$3:$G$1751,7,FALSE),0)</f>
        <v>-10520.626</v>
      </c>
      <c r="C938" s="85">
        <f t="shared" si="28"/>
        <v>645669.20599999977</v>
      </c>
      <c r="D938" s="85">
        <f t="shared" si="29"/>
        <v>-96616.320000000007</v>
      </c>
    </row>
    <row r="939" spans="1:4" x14ac:dyDescent="0.25">
      <c r="A939" s="32" t="s">
        <v>912</v>
      </c>
      <c r="B939" s="85">
        <f>_xlfn.IFNA(VLOOKUP(A939,綜合_回測!$A$3:$G$1751,7,FALSE),0)</f>
        <v>-19124.252</v>
      </c>
      <c r="C939" s="85">
        <f t="shared" si="28"/>
        <v>656189.83199999982</v>
      </c>
      <c r="D939" s="85">
        <f t="shared" si="29"/>
        <v>-105219.946</v>
      </c>
    </row>
    <row r="940" spans="1:4" x14ac:dyDescent="0.25">
      <c r="A940" s="32" t="s">
        <v>913</v>
      </c>
      <c r="B940" s="85">
        <f>_xlfn.IFNA(VLOOKUP(A940,綜合_回測!$A$3:$G$1751,7,FALSE),0)</f>
        <v>-7038.5619999999999</v>
      </c>
      <c r="C940" s="85">
        <f t="shared" si="28"/>
        <v>675314.0839999998</v>
      </c>
      <c r="D940" s="85">
        <f t="shared" si="29"/>
        <v>-93134.256000000008</v>
      </c>
    </row>
    <row r="941" spans="1:4" x14ac:dyDescent="0.25">
      <c r="A941" s="32" t="s">
        <v>914</v>
      </c>
      <c r="B941" s="85">
        <f>_xlfn.IFNA(VLOOKUP(A941,綜合_回測!$A$3:$G$1751,7,FALSE),0)</f>
        <v>-3338.0080000000003</v>
      </c>
      <c r="C941" s="85">
        <f t="shared" si="28"/>
        <v>682352.64599999983</v>
      </c>
      <c r="D941" s="85">
        <f t="shared" si="29"/>
        <v>-89433.702000000005</v>
      </c>
    </row>
    <row r="942" spans="1:4" x14ac:dyDescent="0.25">
      <c r="A942" s="32" t="s">
        <v>915</v>
      </c>
      <c r="B942" s="85">
        <f>_xlfn.IFNA(VLOOKUP(A942,綜合_回測!$A$3:$G$1751,7,FALSE),0)</f>
        <v>0</v>
      </c>
      <c r="C942" s="85">
        <f t="shared" si="28"/>
        <v>685690.65399999986</v>
      </c>
      <c r="D942" s="85">
        <f t="shared" si="29"/>
        <v>-86095.694000000003</v>
      </c>
    </row>
    <row r="943" spans="1:4" x14ac:dyDescent="0.25">
      <c r="A943" s="32" t="s">
        <v>916</v>
      </c>
      <c r="B943" s="85">
        <f>_xlfn.IFNA(VLOOKUP(A943,綜合_回測!$A$3:$G$1751,7,FALSE),0)</f>
        <v>-823.07199999999989</v>
      </c>
      <c r="C943" s="85">
        <f t="shared" si="28"/>
        <v>685690.65399999986</v>
      </c>
      <c r="D943" s="85">
        <f t="shared" si="29"/>
        <v>-86918.766000000003</v>
      </c>
    </row>
    <row r="944" spans="1:4" x14ac:dyDescent="0.25">
      <c r="A944" s="32" t="s">
        <v>917</v>
      </c>
      <c r="B944" s="85">
        <f>_xlfn.IFNA(VLOOKUP(A944,綜合_回測!$A$3:$G$1751,7,FALSE),0)</f>
        <v>-13253.723999999998</v>
      </c>
      <c r="C944" s="85">
        <f t="shared" si="28"/>
        <v>686513.72599999991</v>
      </c>
      <c r="D944" s="85">
        <f t="shared" si="29"/>
        <v>-177050.35399999999</v>
      </c>
    </row>
    <row r="945" spans="1:4" x14ac:dyDescent="0.25">
      <c r="A945" s="32" t="s">
        <v>918</v>
      </c>
      <c r="B945" s="85">
        <f>_xlfn.IFNA(VLOOKUP(A945,綜合_回測!$A$3:$G$1751,7,FALSE),0)</f>
        <v>32537.420000000002</v>
      </c>
      <c r="C945" s="85">
        <f t="shared" si="28"/>
        <v>699767.45</v>
      </c>
      <c r="D945" s="85">
        <f t="shared" si="29"/>
        <v>-131259.21</v>
      </c>
    </row>
    <row r="946" spans="1:4" x14ac:dyDescent="0.25">
      <c r="A946" s="32" t="s">
        <v>919</v>
      </c>
      <c r="B946" s="85">
        <f>_xlfn.IFNA(VLOOKUP(A946,綜合_回測!$A$3:$G$1751,7,FALSE),0)</f>
        <v>-1219.4419999999998</v>
      </c>
      <c r="C946" s="85">
        <f t="shared" si="28"/>
        <v>667230.02999999991</v>
      </c>
      <c r="D946" s="85">
        <f t="shared" si="29"/>
        <v>-165016.07200000001</v>
      </c>
    </row>
    <row r="947" spans="1:4" x14ac:dyDescent="0.25">
      <c r="A947" s="32" t="s">
        <v>920</v>
      </c>
      <c r="B947" s="85">
        <f>_xlfn.IFNA(VLOOKUP(A947,綜合_回測!$A$3:$G$1751,7,FALSE),0)</f>
        <v>-7451.391999999998</v>
      </c>
      <c r="C947" s="85">
        <f t="shared" si="28"/>
        <v>668449.47199999995</v>
      </c>
      <c r="D947" s="85">
        <f t="shared" si="29"/>
        <v>-171248.022</v>
      </c>
    </row>
    <row r="948" spans="1:4" x14ac:dyDescent="0.25">
      <c r="A948" s="32" t="s">
        <v>921</v>
      </c>
      <c r="B948" s="85">
        <f>_xlfn.IFNA(VLOOKUP(A948,綜合_回測!$A$3:$G$1751,7,FALSE),0)</f>
        <v>-5069.0199999999995</v>
      </c>
      <c r="C948" s="85">
        <f t="shared" si="28"/>
        <v>675900.86399999994</v>
      </c>
      <c r="D948" s="85">
        <f t="shared" si="29"/>
        <v>-168865.65</v>
      </c>
    </row>
    <row r="949" spans="1:4" x14ac:dyDescent="0.25">
      <c r="A949" s="32" t="s">
        <v>922</v>
      </c>
      <c r="B949" s="85">
        <f>_xlfn.IFNA(VLOOKUP(A949,綜合_回測!$A$3:$G$1751,7,FALSE),0)</f>
        <v>-2868.3</v>
      </c>
      <c r="C949" s="85">
        <f t="shared" si="28"/>
        <v>680969.88399999996</v>
      </c>
      <c r="D949" s="85">
        <f t="shared" si="29"/>
        <v>-166664.93</v>
      </c>
    </row>
    <row r="950" spans="1:4" x14ac:dyDescent="0.25">
      <c r="A950" s="32" t="s">
        <v>923</v>
      </c>
      <c r="B950" s="85">
        <f>_xlfn.IFNA(VLOOKUP(A950,綜合_回測!$A$3:$G$1751,7,FALSE),0)</f>
        <v>-12940.456</v>
      </c>
      <c r="C950" s="85">
        <f t="shared" si="28"/>
        <v>683838.18400000001</v>
      </c>
      <c r="D950" s="85">
        <f t="shared" si="29"/>
        <v>-176737.08600000001</v>
      </c>
    </row>
    <row r="951" spans="1:4" x14ac:dyDescent="0.25">
      <c r="A951" s="32" t="s">
        <v>924</v>
      </c>
      <c r="B951" s="85">
        <f>_xlfn.IFNA(VLOOKUP(A951,綜合_回測!$A$3:$G$1751,7,FALSE),0)</f>
        <v>-12222.754000000004</v>
      </c>
      <c r="C951" s="85">
        <f t="shared" si="28"/>
        <v>696778.64</v>
      </c>
      <c r="D951" s="85">
        <f t="shared" si="29"/>
        <v>-176019.38400000002</v>
      </c>
    </row>
    <row r="952" spans="1:4" x14ac:dyDescent="0.25">
      <c r="A952" s="32" t="s">
        <v>925</v>
      </c>
      <c r="B952" s="85">
        <f>_xlfn.IFNA(VLOOKUP(A952,綜合_回測!$A$3:$G$1751,7,FALSE),0)</f>
        <v>-2866.6459999999993</v>
      </c>
      <c r="C952" s="85">
        <f t="shared" si="28"/>
        <v>709001.39399999997</v>
      </c>
      <c r="D952" s="85">
        <f t="shared" si="29"/>
        <v>-166663.27600000001</v>
      </c>
    </row>
    <row r="953" spans="1:4" x14ac:dyDescent="0.25">
      <c r="A953" s="32" t="s">
        <v>926</v>
      </c>
      <c r="B953" s="85">
        <f>_xlfn.IFNA(VLOOKUP(A953,綜合_回測!$A$3:$G$1751,7,FALSE),0)</f>
        <v>-10076.946</v>
      </c>
      <c r="C953" s="85">
        <f t="shared" si="28"/>
        <v>711868.03999999992</v>
      </c>
      <c r="D953" s="85">
        <f t="shared" si="29"/>
        <v>-173873.576</v>
      </c>
    </row>
    <row r="954" spans="1:4" x14ac:dyDescent="0.25">
      <c r="A954" s="32" t="s">
        <v>927</v>
      </c>
      <c r="B954" s="85">
        <f>_xlfn.IFNA(VLOOKUP(A954,綜合_回測!$A$3:$G$1751,7,FALSE),0)</f>
        <v>6215.1459999999997</v>
      </c>
      <c r="C954" s="85">
        <f t="shared" si="28"/>
        <v>721944.98599999992</v>
      </c>
      <c r="D954" s="85">
        <f t="shared" si="29"/>
        <v>-157581.484</v>
      </c>
    </row>
    <row r="955" spans="1:4" x14ac:dyDescent="0.25">
      <c r="A955" s="32" t="s">
        <v>928</v>
      </c>
      <c r="B955" s="85">
        <f>_xlfn.IFNA(VLOOKUP(A955,綜合_回測!$A$3:$G$1751,7,FALSE),0)</f>
        <v>4153.2480000000005</v>
      </c>
      <c r="C955" s="85">
        <f t="shared" si="28"/>
        <v>715729.84</v>
      </c>
      <c r="D955" s="85">
        <f t="shared" si="29"/>
        <v>-159643.38200000001</v>
      </c>
    </row>
    <row r="956" spans="1:4" x14ac:dyDescent="0.25">
      <c r="A956" s="32" t="s">
        <v>929</v>
      </c>
      <c r="B956" s="85">
        <f>_xlfn.IFNA(VLOOKUP(A956,綜合_回測!$A$3:$G$1751,7,FALSE),0)</f>
        <v>-10248.812</v>
      </c>
      <c r="C956" s="85">
        <f t="shared" si="28"/>
        <v>711576.59199999995</v>
      </c>
      <c r="D956" s="85">
        <f t="shared" si="29"/>
        <v>-174045.44200000001</v>
      </c>
    </row>
    <row r="957" spans="1:4" x14ac:dyDescent="0.25">
      <c r="A957" s="32" t="s">
        <v>930</v>
      </c>
      <c r="B957" s="85">
        <f>_xlfn.IFNA(VLOOKUP(A957,綜合_回測!$A$3:$G$1751,7,FALSE),0)</f>
        <v>22518.685999999998</v>
      </c>
      <c r="C957" s="85">
        <f t="shared" si="28"/>
        <v>721825.40399999998</v>
      </c>
      <c r="D957" s="85">
        <f t="shared" si="29"/>
        <v>-141277.94400000002</v>
      </c>
    </row>
    <row r="958" spans="1:4" x14ac:dyDescent="0.25">
      <c r="A958" s="32" t="s">
        <v>931</v>
      </c>
      <c r="B958" s="85">
        <f>_xlfn.IFNA(VLOOKUP(A958,綜合_回測!$A$3:$G$1751,7,FALSE),0)</f>
        <v>42896.966</v>
      </c>
      <c r="C958" s="85">
        <f t="shared" si="28"/>
        <v>699306.71799999999</v>
      </c>
      <c r="D958" s="85">
        <f t="shared" si="29"/>
        <v>-120899.664</v>
      </c>
    </row>
    <row r="959" spans="1:4" x14ac:dyDescent="0.25">
      <c r="A959" s="32" t="s">
        <v>932</v>
      </c>
      <c r="B959" s="85">
        <f>_xlfn.IFNA(VLOOKUP(A959,綜合_回測!$A$3:$G$1751,7,FALSE),0)</f>
        <v>-1988.0800000000004</v>
      </c>
      <c r="C959" s="85">
        <f t="shared" si="28"/>
        <v>656409.75199999998</v>
      </c>
      <c r="D959" s="85">
        <f t="shared" si="29"/>
        <v>-165784.71</v>
      </c>
    </row>
    <row r="960" spans="1:4" x14ac:dyDescent="0.25">
      <c r="A960" s="32" t="s">
        <v>933</v>
      </c>
      <c r="B960" s="85">
        <f>_xlfn.IFNA(VLOOKUP(A960,綜合_回測!$A$3:$G$1751,7,FALSE),0)</f>
        <v>-10139.861999999999</v>
      </c>
      <c r="C960" s="85">
        <f t="shared" si="28"/>
        <v>658397.83199999994</v>
      </c>
      <c r="D960" s="85">
        <f t="shared" si="29"/>
        <v>-173936.492</v>
      </c>
    </row>
    <row r="961" spans="1:4" x14ac:dyDescent="0.25">
      <c r="A961" s="32" t="s">
        <v>934</v>
      </c>
      <c r="B961" s="85">
        <f>_xlfn.IFNA(VLOOKUP(A961,綜合_回測!$A$3:$G$1751,7,FALSE),0)</f>
        <v>-30934.103999999999</v>
      </c>
      <c r="C961" s="85">
        <f t="shared" si="28"/>
        <v>668537.6939999999</v>
      </c>
      <c r="D961" s="85">
        <f t="shared" si="29"/>
        <v>-194730.734</v>
      </c>
    </row>
    <row r="962" spans="1:4" x14ac:dyDescent="0.25">
      <c r="A962" s="32" t="s">
        <v>935</v>
      </c>
      <c r="B962" s="85">
        <f>_xlfn.IFNA(VLOOKUP(A962,綜合_回測!$A$3:$G$1751,7,FALSE),0)</f>
        <v>-5967.5460000000003</v>
      </c>
      <c r="C962" s="85">
        <f t="shared" ref="C962:C1025" si="30">C963+B962</f>
        <v>699471.79799999995</v>
      </c>
      <c r="D962" s="85">
        <f t="shared" si="29"/>
        <v>-169764.17600000001</v>
      </c>
    </row>
    <row r="963" spans="1:4" x14ac:dyDescent="0.25">
      <c r="A963" s="32" t="s">
        <v>936</v>
      </c>
      <c r="B963" s="85">
        <f>_xlfn.IFNA(VLOOKUP(A963,綜合_回測!$A$3:$G$1751,7,FALSE),0)</f>
        <v>5188.5079999999962</v>
      </c>
      <c r="C963" s="85">
        <f t="shared" si="30"/>
        <v>705439.34399999992</v>
      </c>
      <c r="D963" s="85">
        <f t="shared" ref="D963:D1026" si="31">MIN((B963-MAX(B963:B1021)),0)</f>
        <v>-158608.122</v>
      </c>
    </row>
    <row r="964" spans="1:4" x14ac:dyDescent="0.25">
      <c r="A964" s="32" t="s">
        <v>937</v>
      </c>
      <c r="B964" s="85">
        <f>_xlfn.IFNA(VLOOKUP(A964,綜合_回測!$A$3:$G$1751,7,FALSE),0)</f>
        <v>-28347.132000000001</v>
      </c>
      <c r="C964" s="85">
        <f t="shared" si="30"/>
        <v>700250.83599999989</v>
      </c>
      <c r="D964" s="85">
        <f t="shared" si="31"/>
        <v>-192143.76200000002</v>
      </c>
    </row>
    <row r="965" spans="1:4" x14ac:dyDescent="0.25">
      <c r="A965" s="32" t="s">
        <v>938</v>
      </c>
      <c r="B965" s="85">
        <f>_xlfn.IFNA(VLOOKUP(A965,綜合_回測!$A$3:$G$1751,7,FALSE),0)</f>
        <v>6411.77</v>
      </c>
      <c r="C965" s="85">
        <f t="shared" si="30"/>
        <v>728597.96799999988</v>
      </c>
      <c r="D965" s="85">
        <f t="shared" si="31"/>
        <v>-157384.86000000002</v>
      </c>
    </row>
    <row r="966" spans="1:4" x14ac:dyDescent="0.25">
      <c r="A966" s="32" t="s">
        <v>939</v>
      </c>
      <c r="B966" s="85">
        <f>_xlfn.IFNA(VLOOKUP(A966,綜合_回測!$A$3:$G$1751,7,FALSE),0)</f>
        <v>-8242.3339999999989</v>
      </c>
      <c r="C966" s="85">
        <f t="shared" si="30"/>
        <v>722186.19799999986</v>
      </c>
      <c r="D966" s="85">
        <f t="shared" si="31"/>
        <v>-172038.96400000001</v>
      </c>
    </row>
    <row r="967" spans="1:4" x14ac:dyDescent="0.25">
      <c r="A967" s="32" t="s">
        <v>940</v>
      </c>
      <c r="B967" s="85">
        <f>_xlfn.IFNA(VLOOKUP(A967,綜合_回測!$A$3:$G$1751,7,FALSE),0)</f>
        <v>11407.776</v>
      </c>
      <c r="C967" s="85">
        <f t="shared" si="30"/>
        <v>730428.53199999989</v>
      </c>
      <c r="D967" s="85">
        <f t="shared" si="31"/>
        <v>-152388.85399999999</v>
      </c>
    </row>
    <row r="968" spans="1:4" x14ac:dyDescent="0.25">
      <c r="A968" s="32" t="s">
        <v>941</v>
      </c>
      <c r="B968" s="85">
        <f>_xlfn.IFNA(VLOOKUP(A968,綜合_回測!$A$3:$G$1751,7,FALSE),0)</f>
        <v>15988.317999999999</v>
      </c>
      <c r="C968" s="85">
        <f t="shared" si="30"/>
        <v>719020.75599999994</v>
      </c>
      <c r="D968" s="85">
        <f t="shared" si="31"/>
        <v>-147808.31200000001</v>
      </c>
    </row>
    <row r="969" spans="1:4" x14ac:dyDescent="0.25">
      <c r="A969" s="32" t="s">
        <v>942</v>
      </c>
      <c r="B969" s="85">
        <f>_xlfn.IFNA(VLOOKUP(A969,綜合_回測!$A$3:$G$1751,7,FALSE),0)</f>
        <v>-27067.585999999999</v>
      </c>
      <c r="C969" s="85">
        <f t="shared" si="30"/>
        <v>703032.43799999997</v>
      </c>
      <c r="D969" s="85">
        <f t="shared" si="31"/>
        <v>-190864.21600000001</v>
      </c>
    </row>
    <row r="970" spans="1:4" x14ac:dyDescent="0.25">
      <c r="A970" s="32" t="s">
        <v>943</v>
      </c>
      <c r="B970" s="85">
        <f>_xlfn.IFNA(VLOOKUP(A970,綜合_回測!$A$3:$G$1751,7,FALSE),0)</f>
        <v>-16035.920000000002</v>
      </c>
      <c r="C970" s="85">
        <f t="shared" si="30"/>
        <v>730100.02399999998</v>
      </c>
      <c r="D970" s="85">
        <f t="shared" si="31"/>
        <v>-179832.55000000002</v>
      </c>
    </row>
    <row r="971" spans="1:4" x14ac:dyDescent="0.25">
      <c r="A971" s="32" t="s">
        <v>944</v>
      </c>
      <c r="B971" s="85">
        <f>_xlfn.IFNA(VLOOKUP(A971,綜合_回測!$A$3:$G$1751,7,FALSE),0)</f>
        <v>4541.92</v>
      </c>
      <c r="C971" s="85">
        <f t="shared" si="30"/>
        <v>746135.94400000002</v>
      </c>
      <c r="D971" s="85">
        <f t="shared" si="31"/>
        <v>-159254.71</v>
      </c>
    </row>
    <row r="972" spans="1:4" x14ac:dyDescent="0.25">
      <c r="A972" s="32" t="s">
        <v>945</v>
      </c>
      <c r="B972" s="85">
        <f>_xlfn.IFNA(VLOOKUP(A972,綜合_回測!$A$3:$G$1751,7,FALSE),0)</f>
        <v>-17252.777999999998</v>
      </c>
      <c r="C972" s="85">
        <f t="shared" si="30"/>
        <v>741594.02399999998</v>
      </c>
      <c r="D972" s="85">
        <f t="shared" si="31"/>
        <v>-181049.408</v>
      </c>
    </row>
    <row r="973" spans="1:4" x14ac:dyDescent="0.25">
      <c r="A973" s="32" t="s">
        <v>946</v>
      </c>
      <c r="B973" s="85">
        <f>_xlfn.IFNA(VLOOKUP(A973,綜合_回測!$A$3:$G$1751,7,FALSE),0)</f>
        <v>-37339.881999999998</v>
      </c>
      <c r="C973" s="85">
        <f t="shared" si="30"/>
        <v>758846.80200000003</v>
      </c>
      <c r="D973" s="85">
        <f t="shared" si="31"/>
        <v>-201136.51199999999</v>
      </c>
    </row>
    <row r="974" spans="1:4" x14ac:dyDescent="0.25">
      <c r="A974" s="32" t="s">
        <v>947</v>
      </c>
      <c r="B974" s="85">
        <f>_xlfn.IFNA(VLOOKUP(A974,綜合_回測!$A$3:$G$1751,7,FALSE),0)</f>
        <v>86095.694000000003</v>
      </c>
      <c r="C974" s="85">
        <f t="shared" si="30"/>
        <v>796186.68400000001</v>
      </c>
      <c r="D974" s="85">
        <f t="shared" si="31"/>
        <v>-77700.936000000002</v>
      </c>
    </row>
    <row r="975" spans="1:4" x14ac:dyDescent="0.25">
      <c r="A975" s="32" t="s">
        <v>948</v>
      </c>
      <c r="B975" s="85">
        <f>_xlfn.IFNA(VLOOKUP(A975,綜合_回測!$A$3:$G$1751,7,FALSE),0)</f>
        <v>1858.6999999999964</v>
      </c>
      <c r="C975" s="85">
        <f t="shared" si="30"/>
        <v>710090.99</v>
      </c>
      <c r="D975" s="85">
        <f t="shared" si="31"/>
        <v>-161937.93000000002</v>
      </c>
    </row>
    <row r="976" spans="1:4" x14ac:dyDescent="0.25">
      <c r="A976" s="32" t="s">
        <v>949</v>
      </c>
      <c r="B976" s="85">
        <f>_xlfn.IFNA(VLOOKUP(A976,綜合_回測!$A$3:$G$1751,7,FALSE),0)</f>
        <v>-57854.340000000004</v>
      </c>
      <c r="C976" s="85">
        <f t="shared" si="30"/>
        <v>708232.29</v>
      </c>
      <c r="D976" s="85">
        <f t="shared" si="31"/>
        <v>-221650.97</v>
      </c>
    </row>
    <row r="977" spans="1:4" x14ac:dyDescent="0.25">
      <c r="A977" s="32" t="s">
        <v>950</v>
      </c>
      <c r="B977" s="85">
        <f>_xlfn.IFNA(VLOOKUP(A977,綜合_回測!$A$3:$G$1751,7,FALSE),0)</f>
        <v>-11911.302</v>
      </c>
      <c r="C977" s="85">
        <f t="shared" si="30"/>
        <v>766086.63</v>
      </c>
      <c r="D977" s="85">
        <f t="shared" si="31"/>
        <v>-175707.932</v>
      </c>
    </row>
    <row r="978" spans="1:4" x14ac:dyDescent="0.25">
      <c r="A978" s="32" t="s">
        <v>951</v>
      </c>
      <c r="B978" s="85">
        <f>_xlfn.IFNA(VLOOKUP(A978,綜合_回測!$A$3:$G$1751,7,FALSE),0)</f>
        <v>33514.19</v>
      </c>
      <c r="C978" s="85">
        <f t="shared" si="30"/>
        <v>777997.93200000003</v>
      </c>
      <c r="D978" s="85">
        <f t="shared" si="31"/>
        <v>-130282.44</v>
      </c>
    </row>
    <row r="979" spans="1:4" x14ac:dyDescent="0.25">
      <c r="A979" s="32" t="s">
        <v>952</v>
      </c>
      <c r="B979" s="85">
        <f>_xlfn.IFNA(VLOOKUP(A979,綜合_回測!$A$3:$G$1751,7,FALSE),0)</f>
        <v>-19084.102000000003</v>
      </c>
      <c r="C979" s="85">
        <f t="shared" si="30"/>
        <v>744483.74199999997</v>
      </c>
      <c r="D979" s="85">
        <f t="shared" si="31"/>
        <v>-182880.73200000002</v>
      </c>
    </row>
    <row r="980" spans="1:4" x14ac:dyDescent="0.25">
      <c r="A980" s="32" t="s">
        <v>953</v>
      </c>
      <c r="B980" s="85">
        <f>_xlfn.IFNA(VLOOKUP(A980,綜合_回測!$A$3:$G$1751,7,FALSE),0)</f>
        <v>26072.531999999999</v>
      </c>
      <c r="C980" s="85">
        <f t="shared" si="30"/>
        <v>763567.84399999992</v>
      </c>
      <c r="D980" s="85">
        <f t="shared" si="31"/>
        <v>-137724.098</v>
      </c>
    </row>
    <row r="981" spans="1:4" x14ac:dyDescent="0.25">
      <c r="A981" s="32" t="s">
        <v>954</v>
      </c>
      <c r="B981" s="85">
        <f>_xlfn.IFNA(VLOOKUP(A981,綜合_回測!$A$3:$G$1751,7,FALSE),0)</f>
        <v>48565.396000000001</v>
      </c>
      <c r="C981" s="85">
        <f t="shared" si="30"/>
        <v>737495.31199999992</v>
      </c>
      <c r="D981" s="85">
        <f t="shared" si="31"/>
        <v>-115231.234</v>
      </c>
    </row>
    <row r="982" spans="1:4" x14ac:dyDescent="0.25">
      <c r="A982" s="32" t="s">
        <v>955</v>
      </c>
      <c r="B982" s="85">
        <f>_xlfn.IFNA(VLOOKUP(A982,綜合_回測!$A$3:$G$1751,7,FALSE),0)</f>
        <v>7639.4560000000001</v>
      </c>
      <c r="C982" s="85">
        <f t="shared" si="30"/>
        <v>688929.91599999997</v>
      </c>
      <c r="D982" s="85">
        <f t="shared" si="31"/>
        <v>-156157.174</v>
      </c>
    </row>
    <row r="983" spans="1:4" x14ac:dyDescent="0.25">
      <c r="A983" s="32" t="s">
        <v>956</v>
      </c>
      <c r="B983" s="85">
        <f>_xlfn.IFNA(VLOOKUP(A983,綜合_回測!$A$3:$G$1751,7,FALSE),0)</f>
        <v>8577.6520000000019</v>
      </c>
      <c r="C983" s="85">
        <f t="shared" si="30"/>
        <v>681290.46</v>
      </c>
      <c r="D983" s="85">
        <f t="shared" si="31"/>
        <v>-155218.978</v>
      </c>
    </row>
    <row r="984" spans="1:4" x14ac:dyDescent="0.25">
      <c r="A984" s="32" t="s">
        <v>957</v>
      </c>
      <c r="B984" s="85">
        <f>_xlfn.IFNA(VLOOKUP(A984,綜合_回測!$A$3:$G$1751,7,FALSE),0)</f>
        <v>-30983.49</v>
      </c>
      <c r="C984" s="85">
        <f t="shared" si="30"/>
        <v>672712.80799999996</v>
      </c>
      <c r="D984" s="85">
        <f t="shared" si="31"/>
        <v>-194780.12</v>
      </c>
    </row>
    <row r="985" spans="1:4" x14ac:dyDescent="0.25">
      <c r="A985" s="32" t="s">
        <v>958</v>
      </c>
      <c r="B985" s="85">
        <f>_xlfn.IFNA(VLOOKUP(A985,綜合_回測!$A$3:$G$1751,7,FALSE),0)</f>
        <v>-48377.689999999995</v>
      </c>
      <c r="C985" s="85">
        <f t="shared" si="30"/>
        <v>703696.29799999995</v>
      </c>
      <c r="D985" s="85">
        <f t="shared" si="31"/>
        <v>-212174.32</v>
      </c>
    </row>
    <row r="986" spans="1:4" x14ac:dyDescent="0.25">
      <c r="A986" s="32" t="s">
        <v>959</v>
      </c>
      <c r="B986" s="85">
        <f>_xlfn.IFNA(VLOOKUP(A986,綜合_回測!$A$3:$G$1751,7,FALSE),0)</f>
        <v>446.35</v>
      </c>
      <c r="C986" s="85">
        <f t="shared" si="30"/>
        <v>752073.9879999999</v>
      </c>
      <c r="D986" s="85">
        <f t="shared" si="31"/>
        <v>-163350.28</v>
      </c>
    </row>
    <row r="987" spans="1:4" x14ac:dyDescent="0.25">
      <c r="A987" s="32" t="s">
        <v>960</v>
      </c>
      <c r="B987" s="85">
        <f>_xlfn.IFNA(VLOOKUP(A987,綜合_回測!$A$3:$G$1751,7,FALSE),0)</f>
        <v>-34048.297999999995</v>
      </c>
      <c r="C987" s="85">
        <f t="shared" si="30"/>
        <v>751627.63799999992</v>
      </c>
      <c r="D987" s="85">
        <f t="shared" si="31"/>
        <v>-197844.92800000001</v>
      </c>
    </row>
    <row r="988" spans="1:4" x14ac:dyDescent="0.25">
      <c r="A988" s="32" t="s">
        <v>961</v>
      </c>
      <c r="B988" s="85">
        <f>_xlfn.IFNA(VLOOKUP(A988,綜合_回測!$A$3:$G$1751,7,FALSE),0)</f>
        <v>-5770.2219999999998</v>
      </c>
      <c r="C988" s="85">
        <f t="shared" si="30"/>
        <v>785675.93599999987</v>
      </c>
      <c r="D988" s="85">
        <f t="shared" si="31"/>
        <v>-169566.85200000001</v>
      </c>
    </row>
    <row r="989" spans="1:4" x14ac:dyDescent="0.25">
      <c r="A989" s="32" t="s">
        <v>962</v>
      </c>
      <c r="B989" s="85">
        <f>_xlfn.IFNA(VLOOKUP(A989,綜合_回測!$A$3:$G$1751,7,FALSE),0)</f>
        <v>-20913.984</v>
      </c>
      <c r="C989" s="85">
        <f t="shared" si="30"/>
        <v>791446.15799999982</v>
      </c>
      <c r="D989" s="85">
        <f t="shared" si="31"/>
        <v>-184710.614</v>
      </c>
    </row>
    <row r="990" spans="1:4" x14ac:dyDescent="0.25">
      <c r="A990" s="32" t="s">
        <v>963</v>
      </c>
      <c r="B990" s="85">
        <f>_xlfn.IFNA(VLOOKUP(A990,綜合_回測!$A$3:$G$1751,7,FALSE),0)</f>
        <v>10936.08</v>
      </c>
      <c r="C990" s="85">
        <f t="shared" si="30"/>
        <v>812360.14199999988</v>
      </c>
      <c r="D990" s="85">
        <f t="shared" si="31"/>
        <v>-152860.55000000002</v>
      </c>
    </row>
    <row r="991" spans="1:4" x14ac:dyDescent="0.25">
      <c r="A991" s="32" t="s">
        <v>964</v>
      </c>
      <c r="B991" s="85">
        <f>_xlfn.IFNA(VLOOKUP(A991,綜合_回測!$A$3:$G$1751,7,FALSE),0)</f>
        <v>-4500.8539999999994</v>
      </c>
      <c r="C991" s="85">
        <f t="shared" si="30"/>
        <v>801424.06199999992</v>
      </c>
      <c r="D991" s="85">
        <f t="shared" si="31"/>
        <v>-168297.484</v>
      </c>
    </row>
    <row r="992" spans="1:4" x14ac:dyDescent="0.25">
      <c r="A992" s="32" t="s">
        <v>965</v>
      </c>
      <c r="B992" s="85">
        <f>_xlfn.IFNA(VLOOKUP(A992,綜合_回測!$A$3:$G$1751,7,FALSE),0)</f>
        <v>46672.834000000003</v>
      </c>
      <c r="C992" s="85">
        <f t="shared" si="30"/>
        <v>805924.91599999997</v>
      </c>
      <c r="D992" s="85">
        <f t="shared" si="31"/>
        <v>-117123.796</v>
      </c>
    </row>
    <row r="993" spans="1:4" x14ac:dyDescent="0.25">
      <c r="A993" s="32" t="s">
        <v>966</v>
      </c>
      <c r="B993" s="85">
        <f>_xlfn.IFNA(VLOOKUP(A993,綜合_回測!$A$3:$G$1751,7,FALSE),0)</f>
        <v>23926.780000000006</v>
      </c>
      <c r="C993" s="85">
        <f t="shared" si="30"/>
        <v>759252.08199999994</v>
      </c>
      <c r="D993" s="85">
        <f t="shared" si="31"/>
        <v>-139869.85</v>
      </c>
    </row>
    <row r="994" spans="1:4" x14ac:dyDescent="0.25">
      <c r="A994" s="32" t="s">
        <v>967</v>
      </c>
      <c r="B994" s="85">
        <f>_xlfn.IFNA(VLOOKUP(A994,綜合_回測!$A$3:$G$1751,7,FALSE),0)</f>
        <v>21418.11</v>
      </c>
      <c r="C994" s="85">
        <f t="shared" si="30"/>
        <v>735325.30199999991</v>
      </c>
      <c r="D994" s="85">
        <f t="shared" si="31"/>
        <v>-142378.52000000002</v>
      </c>
    </row>
    <row r="995" spans="1:4" x14ac:dyDescent="0.25">
      <c r="A995" s="32" t="s">
        <v>968</v>
      </c>
      <c r="B995" s="85">
        <f>_xlfn.IFNA(VLOOKUP(A995,綜合_回測!$A$3:$G$1751,7,FALSE),0)</f>
        <v>-11650.960000000001</v>
      </c>
      <c r="C995" s="85">
        <f t="shared" si="30"/>
        <v>713907.19199999992</v>
      </c>
      <c r="D995" s="85">
        <f t="shared" si="31"/>
        <v>-175447.59</v>
      </c>
    </row>
    <row r="996" spans="1:4" x14ac:dyDescent="0.25">
      <c r="A996" s="32" t="s">
        <v>969</v>
      </c>
      <c r="B996" s="85">
        <f>_xlfn.IFNA(VLOOKUP(A996,綜合_回測!$A$3:$G$1751,7,FALSE),0)</f>
        <v>7093.1519999999991</v>
      </c>
      <c r="C996" s="85">
        <f t="shared" si="30"/>
        <v>725558.15199999989</v>
      </c>
      <c r="D996" s="85">
        <f t="shared" si="31"/>
        <v>-156703.478</v>
      </c>
    </row>
    <row r="997" spans="1:4" x14ac:dyDescent="0.25">
      <c r="A997" s="32" t="s">
        <v>970</v>
      </c>
      <c r="B997" s="85">
        <f>_xlfn.IFNA(VLOOKUP(A997,綜合_回測!$A$3:$G$1751,7,FALSE),0)</f>
        <v>38426.103999999999</v>
      </c>
      <c r="C997" s="85">
        <f t="shared" si="30"/>
        <v>718464.99999999988</v>
      </c>
      <c r="D997" s="85">
        <f t="shared" si="31"/>
        <v>-125370.52600000001</v>
      </c>
    </row>
    <row r="998" spans="1:4" x14ac:dyDescent="0.25">
      <c r="A998" s="32" t="s">
        <v>971</v>
      </c>
      <c r="B998" s="85">
        <f>_xlfn.IFNA(VLOOKUP(A998,綜合_回測!$A$3:$G$1751,7,FALSE),0)</f>
        <v>-9706.732</v>
      </c>
      <c r="C998" s="85">
        <f t="shared" si="30"/>
        <v>680038.89599999983</v>
      </c>
      <c r="D998" s="85">
        <f t="shared" si="31"/>
        <v>-173503.36199999999</v>
      </c>
    </row>
    <row r="999" spans="1:4" x14ac:dyDescent="0.25">
      <c r="A999" s="32" t="s">
        <v>972</v>
      </c>
      <c r="B999" s="85">
        <f>_xlfn.IFNA(VLOOKUP(A999,綜合_回測!$A$3:$G$1751,7,FALSE),0)</f>
        <v>-5760.7780000000002</v>
      </c>
      <c r="C999" s="85">
        <f t="shared" si="30"/>
        <v>689745.62799999979</v>
      </c>
      <c r="D999" s="85">
        <f t="shared" si="31"/>
        <v>-169557.408</v>
      </c>
    </row>
    <row r="1000" spans="1:4" x14ac:dyDescent="0.25">
      <c r="A1000" s="32" t="s">
        <v>973</v>
      </c>
      <c r="B1000" s="85">
        <f>_xlfn.IFNA(VLOOKUP(A1000,綜合_回測!$A$3:$G$1751,7,FALSE),0)</f>
        <v>121.05200000000005</v>
      </c>
      <c r="C1000" s="85">
        <f t="shared" si="30"/>
        <v>695506.40599999984</v>
      </c>
      <c r="D1000" s="85">
        <f t="shared" si="31"/>
        <v>-163675.57800000001</v>
      </c>
    </row>
    <row r="1001" spans="1:4" x14ac:dyDescent="0.25">
      <c r="A1001" s="32" t="s">
        <v>974</v>
      </c>
      <c r="B1001" s="85">
        <f>_xlfn.IFNA(VLOOKUP(A1001,綜合_回測!$A$3:$G$1751,7,FALSE),0)</f>
        <v>-6108.27</v>
      </c>
      <c r="C1001" s="85">
        <f t="shared" si="30"/>
        <v>695385.35399999982</v>
      </c>
      <c r="D1001" s="85">
        <f t="shared" si="31"/>
        <v>-169904.9</v>
      </c>
    </row>
    <row r="1002" spans="1:4" x14ac:dyDescent="0.25">
      <c r="A1002" s="32" t="s">
        <v>975</v>
      </c>
      <c r="B1002" s="85">
        <f>_xlfn.IFNA(VLOOKUP(A1002,綜合_回測!$A$3:$G$1751,7,FALSE),0)</f>
        <v>163796.63</v>
      </c>
      <c r="C1002" s="85">
        <f t="shared" si="30"/>
        <v>701493.62399999984</v>
      </c>
      <c r="D1002" s="85">
        <f t="shared" si="31"/>
        <v>0</v>
      </c>
    </row>
    <row r="1003" spans="1:4" x14ac:dyDescent="0.25">
      <c r="A1003" s="32" t="s">
        <v>976</v>
      </c>
      <c r="B1003" s="85">
        <f>_xlfn.IFNA(VLOOKUP(A1003,綜合_回測!$A$3:$G$1751,7,FALSE),0)</f>
        <v>-46474.258000000009</v>
      </c>
      <c r="C1003" s="85">
        <f t="shared" si="30"/>
        <v>537696.99399999983</v>
      </c>
      <c r="D1003" s="85">
        <f t="shared" si="31"/>
        <v>-196396.91200000001</v>
      </c>
    </row>
    <row r="1004" spans="1:4" x14ac:dyDescent="0.25">
      <c r="A1004" s="32" t="s">
        <v>977</v>
      </c>
      <c r="B1004" s="85">
        <f>_xlfn.IFNA(VLOOKUP(A1004,綜合_回測!$A$3:$G$1751,7,FALSE),0)</f>
        <v>-62.765999999999622</v>
      </c>
      <c r="C1004" s="85">
        <f t="shared" si="30"/>
        <v>584171.25199999986</v>
      </c>
      <c r="D1004" s="85">
        <f t="shared" si="31"/>
        <v>-149985.42000000001</v>
      </c>
    </row>
    <row r="1005" spans="1:4" x14ac:dyDescent="0.25">
      <c r="A1005" s="32" t="s">
        <v>978</v>
      </c>
      <c r="B1005" s="85">
        <f>_xlfn.IFNA(VLOOKUP(A1005,綜合_回測!$A$3:$G$1751,7,FALSE),0)</f>
        <v>4572.33</v>
      </c>
      <c r="C1005" s="85">
        <f t="shared" si="30"/>
        <v>584234.01799999981</v>
      </c>
      <c r="D1005" s="85">
        <f t="shared" si="31"/>
        <v>-145350.32400000002</v>
      </c>
    </row>
    <row r="1006" spans="1:4" x14ac:dyDescent="0.25">
      <c r="A1006" s="32" t="s">
        <v>979</v>
      </c>
      <c r="B1006" s="85">
        <f>_xlfn.IFNA(VLOOKUP(A1006,綜合_回測!$A$3:$G$1751,7,FALSE),0)</f>
        <v>-76034.016000000003</v>
      </c>
      <c r="C1006" s="85">
        <f t="shared" si="30"/>
        <v>579661.68799999985</v>
      </c>
      <c r="D1006" s="85">
        <f t="shared" si="31"/>
        <v>-225956.67</v>
      </c>
    </row>
    <row r="1007" spans="1:4" x14ac:dyDescent="0.25">
      <c r="A1007" s="32" t="s">
        <v>980</v>
      </c>
      <c r="B1007" s="85">
        <f>_xlfn.IFNA(VLOOKUP(A1007,綜合_回測!$A$3:$G$1751,7,FALSE),0)</f>
        <v>59593.536</v>
      </c>
      <c r="C1007" s="85">
        <f t="shared" si="30"/>
        <v>655695.70399999991</v>
      </c>
      <c r="D1007" s="85">
        <f t="shared" si="31"/>
        <v>-90329.118000000017</v>
      </c>
    </row>
    <row r="1008" spans="1:4" x14ac:dyDescent="0.25">
      <c r="A1008" s="32" t="s">
        <v>981</v>
      </c>
      <c r="B1008" s="85">
        <f>_xlfn.IFNA(VLOOKUP(A1008,綜合_回測!$A$3:$G$1751,7,FALSE),0)</f>
        <v>37561.104000000007</v>
      </c>
      <c r="C1008" s="85">
        <f t="shared" si="30"/>
        <v>596102.16799999995</v>
      </c>
      <c r="D1008" s="85">
        <f t="shared" si="31"/>
        <v>-112361.55</v>
      </c>
    </row>
    <row r="1009" spans="1:4" x14ac:dyDescent="0.25">
      <c r="A1009" s="32" t="s">
        <v>982</v>
      </c>
      <c r="B1009" s="85">
        <f>_xlfn.IFNA(VLOOKUP(A1009,綜合_回測!$A$3:$G$1751,7,FALSE),0)</f>
        <v>-4729.2420000000002</v>
      </c>
      <c r="C1009" s="85">
        <f t="shared" si="30"/>
        <v>558541.0639999999</v>
      </c>
      <c r="D1009" s="85">
        <f t="shared" si="31"/>
        <v>-154651.89600000001</v>
      </c>
    </row>
    <row r="1010" spans="1:4" x14ac:dyDescent="0.25">
      <c r="A1010" s="32" t="s">
        <v>983</v>
      </c>
      <c r="B1010" s="85">
        <f>_xlfn.IFNA(VLOOKUP(A1010,綜合_回測!$A$3:$G$1751,7,FALSE),0)</f>
        <v>15240.24</v>
      </c>
      <c r="C1010" s="85">
        <f t="shared" si="30"/>
        <v>563270.30599999987</v>
      </c>
      <c r="D1010" s="85">
        <f t="shared" si="31"/>
        <v>-134682.41400000002</v>
      </c>
    </row>
    <row r="1011" spans="1:4" x14ac:dyDescent="0.25">
      <c r="A1011" s="32" t="s">
        <v>984</v>
      </c>
      <c r="B1011" s="85">
        <f>_xlfn.IFNA(VLOOKUP(A1011,綜合_回測!$A$3:$G$1751,7,FALSE),0)</f>
        <v>-909.56399999999996</v>
      </c>
      <c r="C1011" s="85">
        <f t="shared" si="30"/>
        <v>548030.06599999988</v>
      </c>
      <c r="D1011" s="85">
        <f t="shared" si="31"/>
        <v>-150832.21800000002</v>
      </c>
    </row>
    <row r="1012" spans="1:4" x14ac:dyDescent="0.25">
      <c r="A1012" s="32" t="s">
        <v>985</v>
      </c>
      <c r="B1012" s="85">
        <f>_xlfn.IFNA(VLOOKUP(A1012,綜合_回測!$A$3:$G$1751,7,FALSE),0)</f>
        <v>-4546.3459999999995</v>
      </c>
      <c r="C1012" s="85">
        <f t="shared" si="30"/>
        <v>548939.62999999989</v>
      </c>
      <c r="D1012" s="85">
        <f t="shared" si="31"/>
        <v>-154469</v>
      </c>
    </row>
    <row r="1013" spans="1:4" x14ac:dyDescent="0.25">
      <c r="A1013" s="32" t="s">
        <v>986</v>
      </c>
      <c r="B1013" s="85">
        <f>_xlfn.IFNA(VLOOKUP(A1013,綜合_回測!$A$3:$G$1751,7,FALSE),0)</f>
        <v>-1793.0400000000002</v>
      </c>
      <c r="C1013" s="85">
        <f t="shared" si="30"/>
        <v>553485.97599999991</v>
      </c>
      <c r="D1013" s="85">
        <f t="shared" si="31"/>
        <v>-151715.69400000002</v>
      </c>
    </row>
    <row r="1014" spans="1:4" x14ac:dyDescent="0.25">
      <c r="A1014" s="32" t="s">
        <v>987</v>
      </c>
      <c r="B1014" s="85">
        <f>_xlfn.IFNA(VLOOKUP(A1014,綜合_回測!$A$3:$G$1751,7,FALSE),0)</f>
        <v>1269.2760000000003</v>
      </c>
      <c r="C1014" s="85">
        <f t="shared" si="30"/>
        <v>555279.01599999995</v>
      </c>
      <c r="D1014" s="85">
        <f t="shared" si="31"/>
        <v>-148653.378</v>
      </c>
    </row>
    <row r="1015" spans="1:4" x14ac:dyDescent="0.25">
      <c r="A1015" s="32" t="s">
        <v>988</v>
      </c>
      <c r="B1015" s="85">
        <f>_xlfn.IFNA(VLOOKUP(A1015,綜合_回測!$A$3:$G$1751,7,FALSE),0)</f>
        <v>-7047.2579999999998</v>
      </c>
      <c r="C1015" s="85">
        <f t="shared" si="30"/>
        <v>554009.74</v>
      </c>
      <c r="D1015" s="85">
        <f t="shared" si="31"/>
        <v>-156969.91200000001</v>
      </c>
    </row>
    <row r="1016" spans="1:4" x14ac:dyDescent="0.25">
      <c r="A1016" s="32" t="s">
        <v>989</v>
      </c>
      <c r="B1016" s="85">
        <f>_xlfn.IFNA(VLOOKUP(A1016,綜合_回測!$A$3:$G$1751,7,FALSE),0)</f>
        <v>-6849.6779999999999</v>
      </c>
      <c r="C1016" s="85">
        <f t="shared" si="30"/>
        <v>561056.99800000002</v>
      </c>
      <c r="D1016" s="85">
        <f t="shared" si="31"/>
        <v>-156772.33199999999</v>
      </c>
    </row>
    <row r="1017" spans="1:4" x14ac:dyDescent="0.25">
      <c r="A1017" s="32" t="s">
        <v>990</v>
      </c>
      <c r="B1017" s="85">
        <f>_xlfn.IFNA(VLOOKUP(A1017,綜合_回測!$A$3:$G$1751,7,FALSE),0)</f>
        <v>-2686.0599999999995</v>
      </c>
      <c r="C1017" s="85">
        <f t="shared" si="30"/>
        <v>567906.67599999998</v>
      </c>
      <c r="D1017" s="85">
        <f t="shared" si="31"/>
        <v>-152608.71400000001</v>
      </c>
    </row>
    <row r="1018" spans="1:4" x14ac:dyDescent="0.25">
      <c r="A1018" s="32" t="s">
        <v>991</v>
      </c>
      <c r="B1018" s="85">
        <f>_xlfn.IFNA(VLOOKUP(A1018,綜合_回測!$A$3:$G$1751,7,FALSE),0)</f>
        <v>-2497.5100000000002</v>
      </c>
      <c r="C1018" s="85">
        <f t="shared" si="30"/>
        <v>570592.73600000003</v>
      </c>
      <c r="D1018" s="85">
        <f t="shared" si="31"/>
        <v>-152420.16400000002</v>
      </c>
    </row>
    <row r="1019" spans="1:4" x14ac:dyDescent="0.25">
      <c r="A1019" s="32" t="s">
        <v>992</v>
      </c>
      <c r="B1019" s="85">
        <f>_xlfn.IFNA(VLOOKUP(A1019,綜合_回測!$A$3:$G$1751,7,FALSE),0)</f>
        <v>3932.8820000000001</v>
      </c>
      <c r="C1019" s="85">
        <f t="shared" si="30"/>
        <v>573090.24600000004</v>
      </c>
      <c r="D1019" s="85">
        <f t="shared" si="31"/>
        <v>-145989.772</v>
      </c>
    </row>
    <row r="1020" spans="1:4" x14ac:dyDescent="0.25">
      <c r="A1020" s="32" t="s">
        <v>993</v>
      </c>
      <c r="B1020" s="85">
        <f>_xlfn.IFNA(VLOOKUP(A1020,綜合_回測!$A$3:$G$1751,7,FALSE),0)</f>
        <v>-4503.4539999999997</v>
      </c>
      <c r="C1020" s="85">
        <f t="shared" si="30"/>
        <v>569157.36400000006</v>
      </c>
      <c r="D1020" s="85">
        <f t="shared" si="31"/>
        <v>-154426.10800000001</v>
      </c>
    </row>
    <row r="1021" spans="1:4" x14ac:dyDescent="0.25">
      <c r="A1021" s="32" t="s">
        <v>994</v>
      </c>
      <c r="B1021" s="85">
        <f>_xlfn.IFNA(VLOOKUP(A1021,綜合_回測!$A$3:$G$1751,7,FALSE),0)</f>
        <v>255.80200000000022</v>
      </c>
      <c r="C1021" s="85">
        <f t="shared" si="30"/>
        <v>573660.81800000009</v>
      </c>
      <c r="D1021" s="85">
        <f t="shared" si="31"/>
        <v>-149666.85200000001</v>
      </c>
    </row>
    <row r="1022" spans="1:4" x14ac:dyDescent="0.25">
      <c r="A1022" s="32" t="s">
        <v>995</v>
      </c>
      <c r="B1022" s="85">
        <f>_xlfn.IFNA(VLOOKUP(A1022,綜合_回測!$A$3:$G$1751,7,FALSE),0)</f>
        <v>-1089.7180000000001</v>
      </c>
      <c r="C1022" s="85">
        <f t="shared" si="30"/>
        <v>573405.01600000006</v>
      </c>
      <c r="D1022" s="85">
        <f t="shared" si="31"/>
        <v>-151012.372</v>
      </c>
    </row>
    <row r="1023" spans="1:4" x14ac:dyDescent="0.25">
      <c r="A1023" s="32" t="s">
        <v>996</v>
      </c>
      <c r="B1023" s="85">
        <f>_xlfn.IFNA(VLOOKUP(A1023,綜合_回測!$A$3:$G$1751,7,FALSE),0)</f>
        <v>46293.9</v>
      </c>
      <c r="C1023" s="85">
        <f t="shared" si="30"/>
        <v>574494.73400000005</v>
      </c>
      <c r="D1023" s="85">
        <f t="shared" si="31"/>
        <v>-103628.75400000002</v>
      </c>
    </row>
    <row r="1024" spans="1:4" x14ac:dyDescent="0.25">
      <c r="A1024" s="32" t="s">
        <v>997</v>
      </c>
      <c r="B1024" s="85">
        <f>_xlfn.IFNA(VLOOKUP(A1024,綜合_回測!$A$3:$G$1751,7,FALSE),0)</f>
        <v>-1538.1220000000001</v>
      </c>
      <c r="C1024" s="85">
        <f t="shared" si="30"/>
        <v>528200.83400000003</v>
      </c>
      <c r="D1024" s="85">
        <f t="shared" si="31"/>
        <v>-151460.77600000001</v>
      </c>
    </row>
    <row r="1025" spans="1:4" x14ac:dyDescent="0.25">
      <c r="A1025" s="32" t="s">
        <v>998</v>
      </c>
      <c r="B1025" s="85">
        <f>_xlfn.IFNA(VLOOKUP(A1025,綜合_回測!$A$3:$G$1751,7,FALSE),0)</f>
        <v>-2665.5440000000003</v>
      </c>
      <c r="C1025" s="85">
        <f t="shared" si="30"/>
        <v>529738.95600000001</v>
      </c>
      <c r="D1025" s="85">
        <f t="shared" si="31"/>
        <v>-152588.198</v>
      </c>
    </row>
    <row r="1026" spans="1:4" x14ac:dyDescent="0.25">
      <c r="A1026" s="32" t="s">
        <v>999</v>
      </c>
      <c r="B1026" s="85">
        <f>_xlfn.IFNA(VLOOKUP(A1026,綜合_回測!$A$3:$G$1751,7,FALSE),0)</f>
        <v>25524.457999999999</v>
      </c>
      <c r="C1026" s="85">
        <f t="shared" ref="C1026:C1089" si="32">C1027+B1026</f>
        <v>532404.5</v>
      </c>
      <c r="D1026" s="85">
        <f t="shared" si="31"/>
        <v>-124398.19600000001</v>
      </c>
    </row>
    <row r="1027" spans="1:4" x14ac:dyDescent="0.25">
      <c r="A1027" s="32" t="s">
        <v>1000</v>
      </c>
      <c r="B1027" s="85">
        <f>_xlfn.IFNA(VLOOKUP(A1027,綜合_回測!$A$3:$G$1751,7,FALSE),0)</f>
        <v>55403.845999999998</v>
      </c>
      <c r="C1027" s="85">
        <f t="shared" si="32"/>
        <v>506880.04200000002</v>
      </c>
      <c r="D1027" s="85">
        <f t="shared" ref="D1027:D1090" si="33">MIN((B1027-MAX(B1027:B1085)),0)</f>
        <v>-94518.808000000019</v>
      </c>
    </row>
    <row r="1028" spans="1:4" x14ac:dyDescent="0.25">
      <c r="A1028" s="32" t="s">
        <v>1001</v>
      </c>
      <c r="B1028" s="85">
        <f>_xlfn.IFNA(VLOOKUP(A1028,綜合_回測!$A$3:$G$1751,7,FALSE),0)</f>
        <v>-2564.0320000000002</v>
      </c>
      <c r="C1028" s="85">
        <f t="shared" si="32"/>
        <v>451476.196</v>
      </c>
      <c r="D1028" s="85">
        <f t="shared" si="33"/>
        <v>-152486.68600000002</v>
      </c>
    </row>
    <row r="1029" spans="1:4" x14ac:dyDescent="0.25">
      <c r="A1029" s="32" t="s">
        <v>1002</v>
      </c>
      <c r="B1029" s="85">
        <f>_xlfn.IFNA(VLOOKUP(A1029,綜合_回測!$A$3:$G$1751,7,FALSE),0)</f>
        <v>2250.37</v>
      </c>
      <c r="C1029" s="85">
        <f t="shared" si="32"/>
        <v>454040.228</v>
      </c>
      <c r="D1029" s="85">
        <f t="shared" si="33"/>
        <v>-147672.28400000001</v>
      </c>
    </row>
    <row r="1030" spans="1:4" x14ac:dyDescent="0.25">
      <c r="A1030" s="32" t="s">
        <v>1003</v>
      </c>
      <c r="B1030" s="85">
        <f>_xlfn.IFNA(VLOOKUP(A1030,綜合_回測!$A$3:$G$1751,7,FALSE),0)</f>
        <v>-1351.8</v>
      </c>
      <c r="C1030" s="85">
        <f t="shared" si="32"/>
        <v>451789.85800000001</v>
      </c>
      <c r="D1030" s="85">
        <f t="shared" si="33"/>
        <v>-151274.454</v>
      </c>
    </row>
    <row r="1031" spans="1:4" x14ac:dyDescent="0.25">
      <c r="A1031" s="32" t="s">
        <v>1004</v>
      </c>
      <c r="B1031" s="85">
        <f>_xlfn.IFNA(VLOOKUP(A1031,綜合_回測!$A$3:$G$1751,7,FALSE),0)</f>
        <v>-1501.836</v>
      </c>
      <c r="C1031" s="85">
        <f t="shared" si="32"/>
        <v>453141.658</v>
      </c>
      <c r="D1031" s="85">
        <f t="shared" si="33"/>
        <v>-151424.49000000002</v>
      </c>
    </row>
    <row r="1032" spans="1:4" x14ac:dyDescent="0.25">
      <c r="A1032" s="32" t="s">
        <v>1005</v>
      </c>
      <c r="B1032" s="85">
        <f>_xlfn.IFNA(VLOOKUP(A1032,綜合_回測!$A$3:$G$1751,7,FALSE),0)</f>
        <v>1981.328</v>
      </c>
      <c r="C1032" s="85">
        <f t="shared" si="32"/>
        <v>454643.49400000001</v>
      </c>
      <c r="D1032" s="85">
        <f t="shared" si="33"/>
        <v>-147941.326</v>
      </c>
    </row>
    <row r="1033" spans="1:4" x14ac:dyDescent="0.25">
      <c r="A1033" s="32" t="s">
        <v>1006</v>
      </c>
      <c r="B1033" s="85">
        <f>_xlfn.IFNA(VLOOKUP(A1033,綜合_回測!$A$3:$G$1751,7,FALSE),0)</f>
        <v>10344.866</v>
      </c>
      <c r="C1033" s="85">
        <f t="shared" si="32"/>
        <v>452662.16600000003</v>
      </c>
      <c r="D1033" s="85">
        <f t="shared" si="33"/>
        <v>-139577.788</v>
      </c>
    </row>
    <row r="1034" spans="1:4" x14ac:dyDescent="0.25">
      <c r="A1034" s="32" t="s">
        <v>1007</v>
      </c>
      <c r="B1034" s="85">
        <f>_xlfn.IFNA(VLOOKUP(A1034,綜合_回測!$A$3:$G$1751,7,FALSE),0)</f>
        <v>-9981.3040000000001</v>
      </c>
      <c r="C1034" s="85">
        <f t="shared" si="32"/>
        <v>442317.30000000005</v>
      </c>
      <c r="D1034" s="85">
        <f t="shared" si="33"/>
        <v>-159903.95800000001</v>
      </c>
    </row>
    <row r="1035" spans="1:4" x14ac:dyDescent="0.25">
      <c r="A1035" s="32" t="s">
        <v>1008</v>
      </c>
      <c r="B1035" s="85">
        <f>_xlfn.IFNA(VLOOKUP(A1035,綜合_回測!$A$3:$G$1751,7,FALSE),0)</f>
        <v>-21684.48</v>
      </c>
      <c r="C1035" s="85">
        <f t="shared" si="32"/>
        <v>452298.60400000005</v>
      </c>
      <c r="D1035" s="85">
        <f t="shared" si="33"/>
        <v>-171607.13400000002</v>
      </c>
    </row>
    <row r="1036" spans="1:4" x14ac:dyDescent="0.25">
      <c r="A1036" s="32" t="s">
        <v>1009</v>
      </c>
      <c r="B1036" s="85">
        <f>_xlfn.IFNA(VLOOKUP(A1036,綜合_回測!$A$3:$G$1751,7,FALSE),0)</f>
        <v>-43355.074000000001</v>
      </c>
      <c r="C1036" s="85">
        <f t="shared" si="32"/>
        <v>473983.08400000003</v>
      </c>
      <c r="D1036" s="85">
        <f t="shared" si="33"/>
        <v>-193277.728</v>
      </c>
    </row>
    <row r="1037" spans="1:4" x14ac:dyDescent="0.25">
      <c r="A1037" s="32" t="s">
        <v>1010</v>
      </c>
      <c r="B1037" s="85">
        <f>_xlfn.IFNA(VLOOKUP(A1037,綜合_回測!$A$3:$G$1751,7,FALSE),0)</f>
        <v>55.073999999999067</v>
      </c>
      <c r="C1037" s="85">
        <f t="shared" si="32"/>
        <v>517338.15800000005</v>
      </c>
      <c r="D1037" s="85">
        <f t="shared" si="33"/>
        <v>-149867.58000000002</v>
      </c>
    </row>
    <row r="1038" spans="1:4" x14ac:dyDescent="0.25">
      <c r="A1038" s="32" t="s">
        <v>1011</v>
      </c>
      <c r="B1038" s="85">
        <f>_xlfn.IFNA(VLOOKUP(A1038,綜合_回測!$A$3:$G$1751,7,FALSE),0)</f>
        <v>14877.188</v>
      </c>
      <c r="C1038" s="85">
        <f t="shared" si="32"/>
        <v>517283.08400000003</v>
      </c>
      <c r="D1038" s="85">
        <f t="shared" si="33"/>
        <v>-135045.46600000001</v>
      </c>
    </row>
    <row r="1039" spans="1:4" x14ac:dyDescent="0.25">
      <c r="A1039" s="32" t="s">
        <v>1012</v>
      </c>
      <c r="B1039" s="85">
        <f>_xlfn.IFNA(VLOOKUP(A1039,綜合_回測!$A$3:$G$1751,7,FALSE),0)</f>
        <v>2269.4300000000003</v>
      </c>
      <c r="C1039" s="85">
        <f t="shared" si="32"/>
        <v>502405.89600000001</v>
      </c>
      <c r="D1039" s="85">
        <f t="shared" si="33"/>
        <v>-147653.22400000002</v>
      </c>
    </row>
    <row r="1040" spans="1:4" x14ac:dyDescent="0.25">
      <c r="A1040" s="32" t="s">
        <v>1013</v>
      </c>
      <c r="B1040" s="85">
        <f>_xlfn.IFNA(VLOOKUP(A1040,綜合_回測!$A$3:$G$1751,7,FALSE),0)</f>
        <v>2511.942</v>
      </c>
      <c r="C1040" s="85">
        <f t="shared" si="32"/>
        <v>500136.46600000001</v>
      </c>
      <c r="D1040" s="85">
        <f t="shared" si="33"/>
        <v>-147410.712</v>
      </c>
    </row>
    <row r="1041" spans="1:4" x14ac:dyDescent="0.25">
      <c r="A1041" s="32" t="s">
        <v>1014</v>
      </c>
      <c r="B1041" s="85">
        <f>_xlfn.IFNA(VLOOKUP(A1041,綜合_回測!$A$3:$G$1751,7,FALSE),0)</f>
        <v>1718.7719999999997</v>
      </c>
      <c r="C1041" s="85">
        <f t="shared" si="32"/>
        <v>497624.52400000003</v>
      </c>
      <c r="D1041" s="85">
        <f t="shared" si="33"/>
        <v>-148203.88200000001</v>
      </c>
    </row>
    <row r="1042" spans="1:4" x14ac:dyDescent="0.25">
      <c r="A1042" s="32" t="s">
        <v>1015</v>
      </c>
      <c r="B1042" s="85">
        <f>_xlfn.IFNA(VLOOKUP(A1042,綜合_回測!$A$3:$G$1751,7,FALSE),0)</f>
        <v>-1590.2259999999999</v>
      </c>
      <c r="C1042" s="85">
        <f t="shared" si="32"/>
        <v>495905.75200000004</v>
      </c>
      <c r="D1042" s="85">
        <f t="shared" si="33"/>
        <v>-151512.88</v>
      </c>
    </row>
    <row r="1043" spans="1:4" x14ac:dyDescent="0.25">
      <c r="A1043" s="32" t="s">
        <v>1016</v>
      </c>
      <c r="B1043" s="85">
        <f>_xlfn.IFNA(VLOOKUP(A1043,綜合_回測!$A$3:$G$1751,7,FALSE),0)</f>
        <v>2632.5039999999999</v>
      </c>
      <c r="C1043" s="85">
        <f t="shared" si="32"/>
        <v>497495.97800000006</v>
      </c>
      <c r="D1043" s="85">
        <f t="shared" si="33"/>
        <v>-147290.15000000002</v>
      </c>
    </row>
    <row r="1044" spans="1:4" x14ac:dyDescent="0.25">
      <c r="A1044" s="32" t="s">
        <v>1017</v>
      </c>
      <c r="B1044" s="85">
        <f>_xlfn.IFNA(VLOOKUP(A1044,綜合_回測!$A$3:$G$1751,7,FALSE),0)</f>
        <v>25671.769999999997</v>
      </c>
      <c r="C1044" s="85">
        <f t="shared" si="32"/>
        <v>494863.47400000005</v>
      </c>
      <c r="D1044" s="85">
        <f t="shared" si="33"/>
        <v>-124250.88400000002</v>
      </c>
    </row>
    <row r="1045" spans="1:4" x14ac:dyDescent="0.25">
      <c r="A1045" s="32" t="s">
        <v>1018</v>
      </c>
      <c r="B1045" s="85">
        <f>_xlfn.IFNA(VLOOKUP(A1045,綜合_回測!$A$3:$G$1751,7,FALSE),0)</f>
        <v>2446.1279999999997</v>
      </c>
      <c r="C1045" s="85">
        <f t="shared" si="32"/>
        <v>469191.70400000003</v>
      </c>
      <c r="D1045" s="85">
        <f t="shared" si="33"/>
        <v>-147476.52600000001</v>
      </c>
    </row>
    <row r="1046" spans="1:4" x14ac:dyDescent="0.25">
      <c r="A1046" s="32" t="s">
        <v>1019</v>
      </c>
      <c r="B1046" s="85">
        <f>_xlfn.IFNA(VLOOKUP(A1046,綜合_回測!$A$3:$G$1751,7,FALSE),0)</f>
        <v>-4599.9299999999994</v>
      </c>
      <c r="C1046" s="85">
        <f t="shared" si="32"/>
        <v>466745.576</v>
      </c>
      <c r="D1046" s="85">
        <f t="shared" si="33"/>
        <v>-154522.584</v>
      </c>
    </row>
    <row r="1047" spans="1:4" x14ac:dyDescent="0.25">
      <c r="A1047" s="32" t="s">
        <v>1020</v>
      </c>
      <c r="B1047" s="85">
        <f>_xlfn.IFNA(VLOOKUP(A1047,綜合_回測!$A$3:$G$1751,7,FALSE),0)</f>
        <v>-11322.47</v>
      </c>
      <c r="C1047" s="85">
        <f t="shared" si="32"/>
        <v>471345.50599999999</v>
      </c>
      <c r="D1047" s="85">
        <f t="shared" si="33"/>
        <v>-161245.12400000001</v>
      </c>
    </row>
    <row r="1048" spans="1:4" x14ac:dyDescent="0.25">
      <c r="A1048" s="32" t="s">
        <v>1021</v>
      </c>
      <c r="B1048" s="85">
        <f>_xlfn.IFNA(VLOOKUP(A1048,綜合_回測!$A$3:$G$1751,7,FALSE),0)</f>
        <v>-5000.6119999999992</v>
      </c>
      <c r="C1048" s="85">
        <f t="shared" si="32"/>
        <v>482667.97599999997</v>
      </c>
      <c r="D1048" s="85">
        <f t="shared" si="33"/>
        <v>-154923.266</v>
      </c>
    </row>
    <row r="1049" spans="1:4" x14ac:dyDescent="0.25">
      <c r="A1049" s="32" t="s">
        <v>1022</v>
      </c>
      <c r="B1049" s="85">
        <f>_xlfn.IFNA(VLOOKUP(A1049,綜合_回測!$A$3:$G$1751,7,FALSE),0)</f>
        <v>149922.65400000001</v>
      </c>
      <c r="C1049" s="85">
        <f t="shared" si="32"/>
        <v>487668.58799999999</v>
      </c>
      <c r="D1049" s="85">
        <f t="shared" si="33"/>
        <v>0</v>
      </c>
    </row>
    <row r="1050" spans="1:4" x14ac:dyDescent="0.25">
      <c r="A1050" s="32" t="s">
        <v>1023</v>
      </c>
      <c r="B1050" s="85">
        <f>_xlfn.IFNA(VLOOKUP(A1050,綜合_回測!$A$3:$G$1751,7,FALSE),0)</f>
        <v>9447.0679999999993</v>
      </c>
      <c r="C1050" s="85">
        <f t="shared" si="32"/>
        <v>337745.93400000001</v>
      </c>
      <c r="D1050" s="85">
        <f t="shared" si="33"/>
        <v>-51087.877999999997</v>
      </c>
    </row>
    <row r="1051" spans="1:4" x14ac:dyDescent="0.25">
      <c r="A1051" s="32" t="s">
        <v>1024</v>
      </c>
      <c r="B1051" s="85">
        <f>_xlfn.IFNA(VLOOKUP(A1051,綜合_回測!$A$3:$G$1751,7,FALSE),0)</f>
        <v>-6790.5860000000002</v>
      </c>
      <c r="C1051" s="85">
        <f t="shared" si="32"/>
        <v>328298.86599999998</v>
      </c>
      <c r="D1051" s="85">
        <f t="shared" si="33"/>
        <v>-67325.531999999992</v>
      </c>
    </row>
    <row r="1052" spans="1:4" x14ac:dyDescent="0.25">
      <c r="A1052" s="32" t="s">
        <v>1025</v>
      </c>
      <c r="B1052" s="85">
        <f>_xlfn.IFNA(VLOOKUP(A1052,綜合_回測!$A$3:$G$1751,7,FALSE),0)</f>
        <v>41636.902000000002</v>
      </c>
      <c r="C1052" s="85">
        <f t="shared" si="32"/>
        <v>335089.45199999999</v>
      </c>
      <c r="D1052" s="85">
        <f t="shared" si="33"/>
        <v>-18898.043999999994</v>
      </c>
    </row>
    <row r="1053" spans="1:4" x14ac:dyDescent="0.25">
      <c r="A1053" s="32" t="s">
        <v>1026</v>
      </c>
      <c r="B1053" s="85">
        <f>_xlfn.IFNA(VLOOKUP(A1053,綜合_回測!$A$3:$G$1751,7,FALSE),0)</f>
        <v>-11336.666000000001</v>
      </c>
      <c r="C1053" s="85">
        <f t="shared" si="32"/>
        <v>293452.55</v>
      </c>
      <c r="D1053" s="85">
        <f t="shared" si="33"/>
        <v>-71871.611999999994</v>
      </c>
    </row>
    <row r="1054" spans="1:4" x14ac:dyDescent="0.25">
      <c r="A1054" s="32" t="s">
        <v>1027</v>
      </c>
      <c r="B1054" s="85">
        <f>_xlfn.IFNA(VLOOKUP(A1054,綜合_回測!$A$3:$G$1751,7,FALSE),0)</f>
        <v>-7949.2339999999995</v>
      </c>
      <c r="C1054" s="85">
        <f t="shared" si="32"/>
        <v>304789.21600000001</v>
      </c>
      <c r="D1054" s="85">
        <f t="shared" si="33"/>
        <v>-68484.179999999993</v>
      </c>
    </row>
    <row r="1055" spans="1:4" x14ac:dyDescent="0.25">
      <c r="A1055" s="32" t="s">
        <v>1028</v>
      </c>
      <c r="B1055" s="85">
        <f>_xlfn.IFNA(VLOOKUP(A1055,綜合_回測!$A$3:$G$1751,7,FALSE),0)</f>
        <v>-1073.5920000000001</v>
      </c>
      <c r="C1055" s="85">
        <f t="shared" si="32"/>
        <v>312738.45</v>
      </c>
      <c r="D1055" s="85">
        <f t="shared" si="33"/>
        <v>-61608.537999999993</v>
      </c>
    </row>
    <row r="1056" spans="1:4" x14ac:dyDescent="0.25">
      <c r="A1056" s="32" t="s">
        <v>1029</v>
      </c>
      <c r="B1056" s="85">
        <f>_xlfn.IFNA(VLOOKUP(A1056,綜合_回測!$A$3:$G$1751,7,FALSE),0)</f>
        <v>5567.8160000000007</v>
      </c>
      <c r="C1056" s="85">
        <f t="shared" si="32"/>
        <v>313812.04200000002</v>
      </c>
      <c r="D1056" s="85">
        <f t="shared" si="33"/>
        <v>-54967.13</v>
      </c>
    </row>
    <row r="1057" spans="1:4" x14ac:dyDescent="0.25">
      <c r="A1057" s="32" t="s">
        <v>1030</v>
      </c>
      <c r="B1057" s="85">
        <f>_xlfn.IFNA(VLOOKUP(A1057,綜合_回測!$A$3:$G$1751,7,FALSE),0)</f>
        <v>-14621.922</v>
      </c>
      <c r="C1057" s="85">
        <f t="shared" si="32"/>
        <v>308244.22600000002</v>
      </c>
      <c r="D1057" s="85">
        <f t="shared" si="33"/>
        <v>-75156.868000000002</v>
      </c>
    </row>
    <row r="1058" spans="1:4" x14ac:dyDescent="0.25">
      <c r="A1058" s="32" t="s">
        <v>1031</v>
      </c>
      <c r="B1058" s="85">
        <f>_xlfn.IFNA(VLOOKUP(A1058,綜合_回測!$A$3:$G$1751,7,FALSE),0)</f>
        <v>-2220.3820000000001</v>
      </c>
      <c r="C1058" s="85">
        <f t="shared" si="32"/>
        <v>322866.14800000004</v>
      </c>
      <c r="D1058" s="85">
        <f t="shared" si="33"/>
        <v>-62755.327999999994</v>
      </c>
    </row>
    <row r="1059" spans="1:4" x14ac:dyDescent="0.25">
      <c r="A1059" s="32" t="s">
        <v>1032</v>
      </c>
      <c r="B1059" s="85">
        <f>_xlfn.IFNA(VLOOKUP(A1059,綜合_回測!$A$3:$G$1751,7,FALSE),0)</f>
        <v>-12982.606</v>
      </c>
      <c r="C1059" s="85">
        <f t="shared" si="32"/>
        <v>325086.53000000003</v>
      </c>
      <c r="D1059" s="85">
        <f t="shared" si="33"/>
        <v>-73517.551999999996</v>
      </c>
    </row>
    <row r="1060" spans="1:4" x14ac:dyDescent="0.25">
      <c r="A1060" s="32" t="s">
        <v>1033</v>
      </c>
      <c r="B1060" s="85">
        <f>_xlfn.IFNA(VLOOKUP(A1060,綜合_回測!$A$3:$G$1751,7,FALSE),0)</f>
        <v>-4343.7359999999999</v>
      </c>
      <c r="C1060" s="85">
        <f t="shared" si="32"/>
        <v>338069.136</v>
      </c>
      <c r="D1060" s="85">
        <f t="shared" si="33"/>
        <v>-228905.33800000005</v>
      </c>
    </row>
    <row r="1061" spans="1:4" x14ac:dyDescent="0.25">
      <c r="A1061" s="32" t="s">
        <v>1034</v>
      </c>
      <c r="B1061" s="85">
        <f>_xlfn.IFNA(VLOOKUP(A1061,綜合_回測!$A$3:$G$1751,7,FALSE),0)</f>
        <v>-2915.9980000000005</v>
      </c>
      <c r="C1061" s="85">
        <f t="shared" si="32"/>
        <v>342412.87199999997</v>
      </c>
      <c r="D1061" s="85">
        <f t="shared" si="33"/>
        <v>-227477.60000000003</v>
      </c>
    </row>
    <row r="1062" spans="1:4" x14ac:dyDescent="0.25">
      <c r="A1062" s="32" t="s">
        <v>1035</v>
      </c>
      <c r="B1062" s="85">
        <f>_xlfn.IFNA(VLOOKUP(A1062,綜合_回測!$A$3:$G$1751,7,FALSE),0)</f>
        <v>-14038.49</v>
      </c>
      <c r="C1062" s="85">
        <f t="shared" si="32"/>
        <v>345328.87</v>
      </c>
      <c r="D1062" s="85">
        <f t="shared" si="33"/>
        <v>-238600.09200000003</v>
      </c>
    </row>
    <row r="1063" spans="1:4" x14ac:dyDescent="0.25">
      <c r="A1063" s="32" t="s">
        <v>1036</v>
      </c>
      <c r="B1063" s="85">
        <f>_xlfn.IFNA(VLOOKUP(A1063,綜合_回測!$A$3:$G$1751,7,FALSE),0)</f>
        <v>-1786.3839999999996</v>
      </c>
      <c r="C1063" s="85">
        <f t="shared" si="32"/>
        <v>359367.36</v>
      </c>
      <c r="D1063" s="85">
        <f t="shared" si="33"/>
        <v>-226347.98600000003</v>
      </c>
    </row>
    <row r="1064" spans="1:4" x14ac:dyDescent="0.25">
      <c r="A1064" s="32" t="s">
        <v>1037</v>
      </c>
      <c r="B1064" s="85">
        <f>_xlfn.IFNA(VLOOKUP(A1064,綜合_回測!$A$3:$G$1751,7,FALSE),0)</f>
        <v>15735.314000000002</v>
      </c>
      <c r="C1064" s="85">
        <f t="shared" si="32"/>
        <v>361153.74400000001</v>
      </c>
      <c r="D1064" s="85">
        <f t="shared" si="33"/>
        <v>-208826.28800000003</v>
      </c>
    </row>
    <row r="1065" spans="1:4" x14ac:dyDescent="0.25">
      <c r="A1065" s="32" t="s">
        <v>1038</v>
      </c>
      <c r="B1065" s="85">
        <f>_xlfn.IFNA(VLOOKUP(A1065,綜合_回測!$A$3:$G$1751,7,FALSE),0)</f>
        <v>-692.55799999999999</v>
      </c>
      <c r="C1065" s="85">
        <f t="shared" si="32"/>
        <v>345418.43</v>
      </c>
      <c r="D1065" s="85">
        <f t="shared" si="33"/>
        <v>-225254.16000000003</v>
      </c>
    </row>
    <row r="1066" spans="1:4" x14ac:dyDescent="0.25">
      <c r="A1066" s="32" t="s">
        <v>1039</v>
      </c>
      <c r="B1066" s="85">
        <f>_xlfn.IFNA(VLOOKUP(A1066,綜合_回測!$A$3:$G$1751,7,FALSE),0)</f>
        <v>8549.474000000002</v>
      </c>
      <c r="C1066" s="85">
        <f t="shared" si="32"/>
        <v>346110.98800000001</v>
      </c>
      <c r="D1066" s="85">
        <f t="shared" si="33"/>
        <v>-216012.12800000003</v>
      </c>
    </row>
    <row r="1067" spans="1:4" x14ac:dyDescent="0.25">
      <c r="A1067" s="32" t="s">
        <v>1040</v>
      </c>
      <c r="B1067" s="85">
        <f>_xlfn.IFNA(VLOOKUP(A1067,綜合_回測!$A$3:$G$1751,7,FALSE),0)</f>
        <v>1493.5760000000002</v>
      </c>
      <c r="C1067" s="85">
        <f t="shared" si="32"/>
        <v>337561.51400000002</v>
      </c>
      <c r="D1067" s="85">
        <f t="shared" si="33"/>
        <v>-223068.02600000004</v>
      </c>
    </row>
    <row r="1068" spans="1:4" x14ac:dyDescent="0.25">
      <c r="A1068" s="32" t="s">
        <v>1041</v>
      </c>
      <c r="B1068" s="85">
        <f>_xlfn.IFNA(VLOOKUP(A1068,綜合_回測!$A$3:$G$1751,7,FALSE),0)</f>
        <v>18070.595999999998</v>
      </c>
      <c r="C1068" s="85">
        <f t="shared" si="32"/>
        <v>336067.93800000002</v>
      </c>
      <c r="D1068" s="85">
        <f t="shared" si="33"/>
        <v>-206491.00600000005</v>
      </c>
    </row>
    <row r="1069" spans="1:4" x14ac:dyDescent="0.25">
      <c r="A1069" s="32" t="s">
        <v>1042</v>
      </c>
      <c r="B1069" s="85">
        <f>_xlfn.IFNA(VLOOKUP(A1069,綜合_回測!$A$3:$G$1751,7,FALSE),0)</f>
        <v>-7783.4660000000003</v>
      </c>
      <c r="C1069" s="85">
        <f t="shared" si="32"/>
        <v>317997.342</v>
      </c>
      <c r="D1069" s="85">
        <f t="shared" si="33"/>
        <v>-232345.06800000003</v>
      </c>
    </row>
    <row r="1070" spans="1:4" x14ac:dyDescent="0.25">
      <c r="A1070" s="32" t="s">
        <v>1043</v>
      </c>
      <c r="B1070" s="85">
        <f>_xlfn.IFNA(VLOOKUP(A1070,綜合_回測!$A$3:$G$1751,7,FALSE),0)</f>
        <v>3822.4399999999987</v>
      </c>
      <c r="C1070" s="85">
        <f t="shared" si="32"/>
        <v>325780.80800000002</v>
      </c>
      <c r="D1070" s="85">
        <f t="shared" si="33"/>
        <v>-220739.16200000004</v>
      </c>
    </row>
    <row r="1071" spans="1:4" x14ac:dyDescent="0.25">
      <c r="A1071" s="32" t="s">
        <v>1044</v>
      </c>
      <c r="B1071" s="85">
        <f>_xlfn.IFNA(VLOOKUP(A1071,綜合_回測!$A$3:$G$1751,7,FALSE),0)</f>
        <v>-18041.871999999996</v>
      </c>
      <c r="C1071" s="85">
        <f t="shared" si="32"/>
        <v>321958.36800000002</v>
      </c>
      <c r="D1071" s="85">
        <f t="shared" si="33"/>
        <v>-242603.47400000005</v>
      </c>
    </row>
    <row r="1072" spans="1:4" x14ac:dyDescent="0.25">
      <c r="A1072" s="32" t="s">
        <v>1045</v>
      </c>
      <c r="B1072" s="85">
        <f>_xlfn.IFNA(VLOOKUP(A1072,綜合_回測!$A$3:$G$1751,7,FALSE),0)</f>
        <v>21417.095999999998</v>
      </c>
      <c r="C1072" s="85">
        <f t="shared" si="32"/>
        <v>340000.24</v>
      </c>
      <c r="D1072" s="85">
        <f t="shared" si="33"/>
        <v>-203144.50600000005</v>
      </c>
    </row>
    <row r="1073" spans="1:4" x14ac:dyDescent="0.25">
      <c r="A1073" s="32" t="s">
        <v>1046</v>
      </c>
      <c r="B1073" s="85">
        <f>_xlfn.IFNA(VLOOKUP(A1073,綜合_回測!$A$3:$G$1751,7,FALSE),0)</f>
        <v>-7523.2679999999991</v>
      </c>
      <c r="C1073" s="85">
        <f t="shared" si="32"/>
        <v>318583.14399999997</v>
      </c>
      <c r="D1073" s="85">
        <f t="shared" si="33"/>
        <v>-232084.87000000005</v>
      </c>
    </row>
    <row r="1074" spans="1:4" x14ac:dyDescent="0.25">
      <c r="A1074" s="32" t="s">
        <v>1047</v>
      </c>
      <c r="B1074" s="85">
        <f>_xlfn.IFNA(VLOOKUP(A1074,綜合_回測!$A$3:$G$1751,7,FALSE),0)</f>
        <v>25805.616000000002</v>
      </c>
      <c r="C1074" s="85">
        <f t="shared" si="32"/>
        <v>326106.41199999995</v>
      </c>
      <c r="D1074" s="85">
        <f t="shared" si="33"/>
        <v>-198755.98600000003</v>
      </c>
    </row>
    <row r="1075" spans="1:4" x14ac:dyDescent="0.25">
      <c r="A1075" s="32" t="s">
        <v>1048</v>
      </c>
      <c r="B1075" s="85">
        <f>_xlfn.IFNA(VLOOKUP(A1075,綜合_回測!$A$3:$G$1751,7,FALSE),0)</f>
        <v>-5337.0379999999996</v>
      </c>
      <c r="C1075" s="85">
        <f t="shared" si="32"/>
        <v>300300.79599999997</v>
      </c>
      <c r="D1075" s="85">
        <f t="shared" si="33"/>
        <v>-229898.64000000004</v>
      </c>
    </row>
    <row r="1076" spans="1:4" x14ac:dyDescent="0.25">
      <c r="A1076" s="32" t="s">
        <v>1049</v>
      </c>
      <c r="B1076" s="85">
        <f>_xlfn.IFNA(VLOOKUP(A1076,綜合_回測!$A$3:$G$1751,7,FALSE),0)</f>
        <v>36451.697999999997</v>
      </c>
      <c r="C1076" s="85">
        <f t="shared" si="32"/>
        <v>305637.83399999997</v>
      </c>
      <c r="D1076" s="85">
        <f t="shared" si="33"/>
        <v>-188109.90400000004</v>
      </c>
    </row>
    <row r="1077" spans="1:4" x14ac:dyDescent="0.25">
      <c r="A1077" s="32" t="s">
        <v>1050</v>
      </c>
      <c r="B1077" s="85">
        <f>_xlfn.IFNA(VLOOKUP(A1077,綜合_回測!$A$3:$G$1751,7,FALSE),0)</f>
        <v>-43193.845999999998</v>
      </c>
      <c r="C1077" s="85">
        <f t="shared" si="32"/>
        <v>269186.136</v>
      </c>
      <c r="D1077" s="85">
        <f t="shared" si="33"/>
        <v>-267755.44800000003</v>
      </c>
    </row>
    <row r="1078" spans="1:4" x14ac:dyDescent="0.25">
      <c r="A1078" s="32" t="s">
        <v>1051</v>
      </c>
      <c r="B1078" s="85">
        <f>_xlfn.IFNA(VLOOKUP(A1078,綜合_回測!$A$3:$G$1751,7,FALSE),0)</f>
        <v>28764.326000000001</v>
      </c>
      <c r="C1078" s="85">
        <f t="shared" si="32"/>
        <v>312379.98200000002</v>
      </c>
      <c r="D1078" s="85">
        <f t="shared" si="33"/>
        <v>-195797.27600000004</v>
      </c>
    </row>
    <row r="1079" spans="1:4" x14ac:dyDescent="0.25">
      <c r="A1079" s="32" t="s">
        <v>1052</v>
      </c>
      <c r="B1079" s="85">
        <f>_xlfn.IFNA(VLOOKUP(A1079,綜合_回測!$A$3:$G$1751,7,FALSE),0)</f>
        <v>-12162.259999999998</v>
      </c>
      <c r="C1079" s="85">
        <f t="shared" si="32"/>
        <v>283615.65600000002</v>
      </c>
      <c r="D1079" s="85">
        <f t="shared" si="33"/>
        <v>-236723.86200000005</v>
      </c>
    </row>
    <row r="1080" spans="1:4" x14ac:dyDescent="0.25">
      <c r="A1080" s="32" t="s">
        <v>1053</v>
      </c>
      <c r="B1080" s="85">
        <f>_xlfn.IFNA(VLOOKUP(A1080,綜合_回測!$A$3:$G$1751,7,FALSE),0)</f>
        <v>7191.7339999999995</v>
      </c>
      <c r="C1080" s="85">
        <f t="shared" si="32"/>
        <v>295777.91600000003</v>
      </c>
      <c r="D1080" s="85">
        <f t="shared" si="33"/>
        <v>-217369.86800000005</v>
      </c>
    </row>
    <row r="1081" spans="1:4" x14ac:dyDescent="0.25">
      <c r="A1081" s="32" t="s">
        <v>1054</v>
      </c>
      <c r="B1081" s="85">
        <f>_xlfn.IFNA(VLOOKUP(A1081,綜合_回測!$A$3:$G$1751,7,FALSE),0)</f>
        <v>16884.824000000001</v>
      </c>
      <c r="C1081" s="85">
        <f t="shared" si="32"/>
        <v>288586.18200000003</v>
      </c>
      <c r="D1081" s="85">
        <f t="shared" si="33"/>
        <v>-207676.77800000005</v>
      </c>
    </row>
    <row r="1082" spans="1:4" x14ac:dyDescent="0.25">
      <c r="A1082" s="32" t="s">
        <v>1055</v>
      </c>
      <c r="B1082" s="85">
        <f>_xlfn.IFNA(VLOOKUP(A1082,綜合_回測!$A$3:$G$1751,7,FALSE),0)</f>
        <v>3899.3360000000002</v>
      </c>
      <c r="C1082" s="85">
        <f t="shared" si="32"/>
        <v>271701.35800000001</v>
      </c>
      <c r="D1082" s="85">
        <f t="shared" si="33"/>
        <v>-220662.26600000003</v>
      </c>
    </row>
    <row r="1083" spans="1:4" x14ac:dyDescent="0.25">
      <c r="A1083" s="32" t="s">
        <v>1056</v>
      </c>
      <c r="B1083" s="85">
        <f>_xlfn.IFNA(VLOOKUP(A1083,綜合_回測!$A$3:$G$1751,7,FALSE),0)</f>
        <v>4118.9800000000005</v>
      </c>
      <c r="C1083" s="85">
        <f t="shared" si="32"/>
        <v>267802.022</v>
      </c>
      <c r="D1083" s="85">
        <f t="shared" si="33"/>
        <v>-220442.62200000003</v>
      </c>
    </row>
    <row r="1084" spans="1:4" x14ac:dyDescent="0.25">
      <c r="A1084" s="32" t="s">
        <v>1057</v>
      </c>
      <c r="B1084" s="85">
        <f>_xlfn.IFNA(VLOOKUP(A1084,綜合_回測!$A$3:$G$1751,7,FALSE),0)</f>
        <v>11624.681999999999</v>
      </c>
      <c r="C1084" s="85">
        <f t="shared" si="32"/>
        <v>263683.04200000002</v>
      </c>
      <c r="D1084" s="85">
        <f t="shared" si="33"/>
        <v>-212936.92000000004</v>
      </c>
    </row>
    <row r="1085" spans="1:4" x14ac:dyDescent="0.25">
      <c r="A1085" s="32" t="s">
        <v>1058</v>
      </c>
      <c r="B1085" s="85">
        <f>_xlfn.IFNA(VLOOKUP(A1085,綜合_回測!$A$3:$G$1751,7,FALSE),0)</f>
        <v>582.85</v>
      </c>
      <c r="C1085" s="85">
        <f t="shared" si="32"/>
        <v>252058.36000000004</v>
      </c>
      <c r="D1085" s="85">
        <f t="shared" si="33"/>
        <v>-223978.75200000004</v>
      </c>
    </row>
    <row r="1086" spans="1:4" x14ac:dyDescent="0.25">
      <c r="A1086" s="32" t="s">
        <v>1059</v>
      </c>
      <c r="B1086" s="85">
        <f>_xlfn.IFNA(VLOOKUP(A1086,綜合_回測!$A$3:$G$1751,7,FALSE),0)</f>
        <v>-4490.2780000000002</v>
      </c>
      <c r="C1086" s="85">
        <f t="shared" si="32"/>
        <v>251475.51000000004</v>
      </c>
      <c r="D1086" s="85">
        <f t="shared" si="33"/>
        <v>-229051.88000000003</v>
      </c>
    </row>
    <row r="1087" spans="1:4" x14ac:dyDescent="0.25">
      <c r="A1087" s="32" t="s">
        <v>1060</v>
      </c>
      <c r="B1087" s="85">
        <f>_xlfn.IFNA(VLOOKUP(A1087,綜合_回測!$A$3:$G$1751,7,FALSE),0)</f>
        <v>-54477.307999999997</v>
      </c>
      <c r="C1087" s="85">
        <f t="shared" si="32"/>
        <v>255965.78800000003</v>
      </c>
      <c r="D1087" s="85">
        <f t="shared" si="33"/>
        <v>-279038.91000000003</v>
      </c>
    </row>
    <row r="1088" spans="1:4" x14ac:dyDescent="0.25">
      <c r="A1088" s="32" t="s">
        <v>1061</v>
      </c>
      <c r="B1088" s="85">
        <f>_xlfn.IFNA(VLOOKUP(A1088,綜合_回測!$A$3:$G$1751,7,FALSE),0)</f>
        <v>-1462.5080000000016</v>
      </c>
      <c r="C1088" s="85">
        <f t="shared" si="32"/>
        <v>310443.09600000002</v>
      </c>
      <c r="D1088" s="85">
        <f t="shared" si="33"/>
        <v>-226024.11000000004</v>
      </c>
    </row>
    <row r="1089" spans="1:4" x14ac:dyDescent="0.25">
      <c r="A1089" s="32" t="s">
        <v>1062</v>
      </c>
      <c r="B1089" s="85">
        <f>_xlfn.IFNA(VLOOKUP(A1089,綜合_回測!$A$3:$G$1751,7,FALSE),0)</f>
        <v>7835.1279999999997</v>
      </c>
      <c r="C1089" s="85">
        <f t="shared" si="32"/>
        <v>311905.60400000005</v>
      </c>
      <c r="D1089" s="85">
        <f t="shared" si="33"/>
        <v>-216726.47400000005</v>
      </c>
    </row>
    <row r="1090" spans="1:4" x14ac:dyDescent="0.25">
      <c r="A1090" s="32" t="s">
        <v>1063</v>
      </c>
      <c r="B1090" s="85">
        <f>_xlfn.IFNA(VLOOKUP(A1090,綜合_回測!$A$3:$G$1751,7,FALSE),0)</f>
        <v>10904.547999999999</v>
      </c>
      <c r="C1090" s="85">
        <f t="shared" ref="C1090:C1153" si="34">C1091+B1090</f>
        <v>304070.47600000002</v>
      </c>
      <c r="D1090" s="85">
        <f t="shared" si="33"/>
        <v>-213657.05400000003</v>
      </c>
    </row>
    <row r="1091" spans="1:4" x14ac:dyDescent="0.25">
      <c r="A1091" s="32" t="s">
        <v>1064</v>
      </c>
      <c r="B1091" s="85">
        <f>_xlfn.IFNA(VLOOKUP(A1091,綜合_回測!$A$3:$G$1751,7,FALSE),0)</f>
        <v>-24463.870000000003</v>
      </c>
      <c r="C1091" s="85">
        <f t="shared" si="34"/>
        <v>293165.92800000001</v>
      </c>
      <c r="D1091" s="85">
        <f t="shared" ref="D1091:D1154" si="35">MIN((B1091-MAX(B1091:B1149)),0)</f>
        <v>-249025.47200000004</v>
      </c>
    </row>
    <row r="1092" spans="1:4" x14ac:dyDescent="0.25">
      <c r="A1092" s="32" t="s">
        <v>1065</v>
      </c>
      <c r="B1092" s="85">
        <f>_xlfn.IFNA(VLOOKUP(A1092,綜合_回測!$A$3:$G$1751,7,FALSE),0)</f>
        <v>60534.945999999996</v>
      </c>
      <c r="C1092" s="85">
        <f t="shared" si="34"/>
        <v>317629.79800000001</v>
      </c>
      <c r="D1092" s="85">
        <f t="shared" si="35"/>
        <v>-164026.65600000005</v>
      </c>
    </row>
    <row r="1093" spans="1:4" x14ac:dyDescent="0.25">
      <c r="A1093" s="32" t="s">
        <v>1066</v>
      </c>
      <c r="B1093" s="85">
        <f>_xlfn.IFNA(VLOOKUP(A1093,綜合_回測!$A$3:$G$1751,7,FALSE),0)</f>
        <v>5299.1139999999996</v>
      </c>
      <c r="C1093" s="85">
        <f t="shared" si="34"/>
        <v>257094.85200000001</v>
      </c>
      <c r="D1093" s="85">
        <f t="shared" si="35"/>
        <v>-219262.48800000004</v>
      </c>
    </row>
    <row r="1094" spans="1:4" x14ac:dyDescent="0.25">
      <c r="A1094" s="32" t="s">
        <v>1067</v>
      </c>
      <c r="B1094" s="85">
        <f>_xlfn.IFNA(VLOOKUP(A1094,綜合_回測!$A$3:$G$1751,7,FALSE),0)</f>
        <v>6207.1119999999992</v>
      </c>
      <c r="C1094" s="85">
        <f t="shared" si="34"/>
        <v>251795.73800000001</v>
      </c>
      <c r="D1094" s="85">
        <f t="shared" si="35"/>
        <v>-218354.49000000005</v>
      </c>
    </row>
    <row r="1095" spans="1:4" x14ac:dyDescent="0.25">
      <c r="A1095" s="32" t="s">
        <v>1068</v>
      </c>
      <c r="B1095" s="85">
        <f>_xlfn.IFNA(VLOOKUP(A1095,綜合_回測!$A$3:$G$1751,7,FALSE),0)</f>
        <v>-19842.112000000001</v>
      </c>
      <c r="C1095" s="85">
        <f t="shared" si="34"/>
        <v>245588.62600000002</v>
      </c>
      <c r="D1095" s="85">
        <f t="shared" si="35"/>
        <v>-244403.71400000004</v>
      </c>
    </row>
    <row r="1096" spans="1:4" x14ac:dyDescent="0.25">
      <c r="A1096" s="32" t="s">
        <v>1069</v>
      </c>
      <c r="B1096" s="85">
        <f>_xlfn.IFNA(VLOOKUP(A1096,綜合_回測!$A$3:$G$1751,7,FALSE),0)</f>
        <v>12810.394</v>
      </c>
      <c r="C1096" s="85">
        <f t="shared" si="34"/>
        <v>265430.73800000001</v>
      </c>
      <c r="D1096" s="85">
        <f t="shared" si="35"/>
        <v>-211751.20800000004</v>
      </c>
    </row>
    <row r="1097" spans="1:4" x14ac:dyDescent="0.25">
      <c r="A1097" s="32" t="s">
        <v>1070</v>
      </c>
      <c r="B1097" s="85">
        <f>_xlfn.IFNA(VLOOKUP(A1097,綜合_回測!$A$3:$G$1751,7,FALSE),0)</f>
        <v>-27959.662</v>
      </c>
      <c r="C1097" s="85">
        <f t="shared" si="34"/>
        <v>252620.34400000004</v>
      </c>
      <c r="D1097" s="85">
        <f t="shared" si="35"/>
        <v>-252521.26400000005</v>
      </c>
    </row>
    <row r="1098" spans="1:4" x14ac:dyDescent="0.25">
      <c r="A1098" s="32" t="s">
        <v>1071</v>
      </c>
      <c r="B1098" s="85">
        <f>_xlfn.IFNA(VLOOKUP(A1098,綜合_回測!$A$3:$G$1751,7,FALSE),0)</f>
        <v>6789.0520000000006</v>
      </c>
      <c r="C1098" s="85">
        <f t="shared" si="34"/>
        <v>280580.00600000005</v>
      </c>
      <c r="D1098" s="85">
        <f t="shared" si="35"/>
        <v>-217772.55000000005</v>
      </c>
    </row>
    <row r="1099" spans="1:4" x14ac:dyDescent="0.25">
      <c r="A1099" s="32" t="s">
        <v>1072</v>
      </c>
      <c r="B1099" s="85">
        <f>_xlfn.IFNA(VLOOKUP(A1099,綜合_回測!$A$3:$G$1751,7,FALSE),0)</f>
        <v>-5577.2260000000006</v>
      </c>
      <c r="C1099" s="85">
        <f t="shared" si="34"/>
        <v>273790.95400000003</v>
      </c>
      <c r="D1099" s="85">
        <f t="shared" si="35"/>
        <v>-230138.82800000004</v>
      </c>
    </row>
    <row r="1100" spans="1:4" x14ac:dyDescent="0.25">
      <c r="A1100" s="32" t="s">
        <v>1073</v>
      </c>
      <c r="B1100" s="85">
        <f>_xlfn.IFNA(VLOOKUP(A1100,綜合_回測!$A$3:$G$1751,7,FALSE),0)</f>
        <v>-11727.144</v>
      </c>
      <c r="C1100" s="85">
        <f t="shared" si="34"/>
        <v>279368.18000000005</v>
      </c>
      <c r="D1100" s="85">
        <f t="shared" si="35"/>
        <v>-236288.74600000004</v>
      </c>
    </row>
    <row r="1101" spans="1:4" x14ac:dyDescent="0.25">
      <c r="A1101" s="32" t="s">
        <v>1074</v>
      </c>
      <c r="B1101" s="85">
        <f>_xlfn.IFNA(VLOOKUP(A1101,綜合_回測!$A$3:$G$1751,7,FALSE),0)</f>
        <v>-21781.358</v>
      </c>
      <c r="C1101" s="85">
        <f t="shared" si="34"/>
        <v>291095.32400000008</v>
      </c>
      <c r="D1101" s="85">
        <f t="shared" si="35"/>
        <v>-246342.96000000005</v>
      </c>
    </row>
    <row r="1102" spans="1:4" x14ac:dyDescent="0.25">
      <c r="A1102" s="32" t="s">
        <v>1075</v>
      </c>
      <c r="B1102" s="85">
        <f>_xlfn.IFNA(VLOOKUP(A1102,綜合_回測!$A$3:$G$1751,7,FALSE),0)</f>
        <v>-9091.3240000000005</v>
      </c>
      <c r="C1102" s="85">
        <f t="shared" si="34"/>
        <v>312876.68200000009</v>
      </c>
      <c r="D1102" s="85">
        <f t="shared" si="35"/>
        <v>-233652.92600000004</v>
      </c>
    </row>
    <row r="1103" spans="1:4" x14ac:dyDescent="0.25">
      <c r="A1103" s="32" t="s">
        <v>1076</v>
      </c>
      <c r="B1103" s="85">
        <f>_xlfn.IFNA(VLOOKUP(A1103,綜合_回測!$A$3:$G$1751,7,FALSE),0)</f>
        <v>1421.2040000000002</v>
      </c>
      <c r="C1103" s="85">
        <f t="shared" si="34"/>
        <v>321968.00600000011</v>
      </c>
      <c r="D1103" s="85">
        <f t="shared" si="35"/>
        <v>-223140.39800000004</v>
      </c>
    </row>
    <row r="1104" spans="1:4" x14ac:dyDescent="0.25">
      <c r="A1104" s="32" t="s">
        <v>1077</v>
      </c>
      <c r="B1104" s="85">
        <f>_xlfn.IFNA(VLOOKUP(A1104,綜合_回測!$A$3:$G$1751,7,FALSE),0)</f>
        <v>-3946.232</v>
      </c>
      <c r="C1104" s="85">
        <f t="shared" si="34"/>
        <v>320546.80200000008</v>
      </c>
      <c r="D1104" s="85">
        <f t="shared" si="35"/>
        <v>-228507.83400000003</v>
      </c>
    </row>
    <row r="1105" spans="1:4" x14ac:dyDescent="0.25">
      <c r="A1105" s="32" t="s">
        <v>1078</v>
      </c>
      <c r="B1105" s="85">
        <f>_xlfn.IFNA(VLOOKUP(A1105,綜合_回測!$A$3:$G$1751,7,FALSE),0)</f>
        <v>-15094.495999999996</v>
      </c>
      <c r="C1105" s="85">
        <f t="shared" si="34"/>
        <v>324493.0340000001</v>
      </c>
      <c r="D1105" s="85">
        <f t="shared" si="35"/>
        <v>-239656.09800000003</v>
      </c>
    </row>
    <row r="1106" spans="1:4" x14ac:dyDescent="0.25">
      <c r="A1106" s="32" t="s">
        <v>1079</v>
      </c>
      <c r="B1106" s="85">
        <f>_xlfn.IFNA(VLOOKUP(A1106,綜合_回測!$A$3:$G$1751,7,FALSE),0)</f>
        <v>-5874.8360000000002</v>
      </c>
      <c r="C1106" s="85">
        <f t="shared" si="34"/>
        <v>339587.53000000009</v>
      </c>
      <c r="D1106" s="85">
        <f t="shared" si="35"/>
        <v>-230436.43800000005</v>
      </c>
    </row>
    <row r="1107" spans="1:4" x14ac:dyDescent="0.25">
      <c r="A1107" s="32" t="s">
        <v>1080</v>
      </c>
      <c r="B1107" s="85">
        <f>_xlfn.IFNA(VLOOKUP(A1107,綜合_回測!$A$3:$G$1751,7,FALSE),0)</f>
        <v>-19029.739999999998</v>
      </c>
      <c r="C1107" s="85">
        <f t="shared" si="34"/>
        <v>345462.3660000001</v>
      </c>
      <c r="D1107" s="85">
        <f t="shared" si="35"/>
        <v>-243591.34200000003</v>
      </c>
    </row>
    <row r="1108" spans="1:4" x14ac:dyDescent="0.25">
      <c r="A1108" s="32" t="s">
        <v>1081</v>
      </c>
      <c r="B1108" s="85">
        <f>_xlfn.IFNA(VLOOKUP(A1108,綜合_回測!$A$3:$G$1751,7,FALSE),0)</f>
        <v>15295.694</v>
      </c>
      <c r="C1108" s="85">
        <f t="shared" si="34"/>
        <v>364492.10600000009</v>
      </c>
      <c r="D1108" s="85">
        <f t="shared" si="35"/>
        <v>-209265.90800000005</v>
      </c>
    </row>
    <row r="1109" spans="1:4" x14ac:dyDescent="0.25">
      <c r="A1109" s="32" t="s">
        <v>1082</v>
      </c>
      <c r="B1109" s="85">
        <f>_xlfn.IFNA(VLOOKUP(A1109,綜合_回測!$A$3:$G$1751,7,FALSE),0)</f>
        <v>-16442</v>
      </c>
      <c r="C1109" s="85">
        <f t="shared" si="34"/>
        <v>349196.41200000007</v>
      </c>
      <c r="D1109" s="85">
        <f t="shared" si="35"/>
        <v>-241003.60200000004</v>
      </c>
    </row>
    <row r="1110" spans="1:4" x14ac:dyDescent="0.25">
      <c r="A1110" s="32" t="s">
        <v>1083</v>
      </c>
      <c r="B1110" s="85">
        <f>_xlfn.IFNA(VLOOKUP(A1110,綜合_回測!$A$3:$G$1751,7,FALSE),0)</f>
        <v>-14362.794</v>
      </c>
      <c r="C1110" s="85">
        <f t="shared" si="34"/>
        <v>365638.41200000007</v>
      </c>
      <c r="D1110" s="85">
        <f t="shared" si="35"/>
        <v>-238924.39600000004</v>
      </c>
    </row>
    <row r="1111" spans="1:4" x14ac:dyDescent="0.25">
      <c r="A1111" s="32" t="s">
        <v>1084</v>
      </c>
      <c r="B1111" s="85">
        <f>_xlfn.IFNA(VLOOKUP(A1111,綜合_回測!$A$3:$G$1751,7,FALSE),0)</f>
        <v>-6457.4160000000002</v>
      </c>
      <c r="C1111" s="85">
        <f t="shared" si="34"/>
        <v>380001.20600000006</v>
      </c>
      <c r="D1111" s="85">
        <f t="shared" si="35"/>
        <v>-231019.01800000004</v>
      </c>
    </row>
    <row r="1112" spans="1:4" x14ac:dyDescent="0.25">
      <c r="A1112" s="32" t="s">
        <v>1085</v>
      </c>
      <c r="B1112" s="85">
        <f>_xlfn.IFNA(VLOOKUP(A1112,綜合_回測!$A$3:$G$1751,7,FALSE),0)</f>
        <v>-591.36000000000024</v>
      </c>
      <c r="C1112" s="85">
        <f t="shared" si="34"/>
        <v>386458.62200000009</v>
      </c>
      <c r="D1112" s="85">
        <f t="shared" si="35"/>
        <v>-225152.96200000003</v>
      </c>
    </row>
    <row r="1113" spans="1:4" x14ac:dyDescent="0.25">
      <c r="A1113" s="32" t="s">
        <v>1086</v>
      </c>
      <c r="B1113" s="85">
        <f>_xlfn.IFNA(VLOOKUP(A1113,綜合_回測!$A$3:$G$1751,7,FALSE),0)</f>
        <v>-34758.158000000003</v>
      </c>
      <c r="C1113" s="85">
        <f t="shared" si="34"/>
        <v>387049.98200000008</v>
      </c>
      <c r="D1113" s="85">
        <f t="shared" si="35"/>
        <v>-259319.76000000004</v>
      </c>
    </row>
    <row r="1114" spans="1:4" x14ac:dyDescent="0.25">
      <c r="A1114" s="32" t="s">
        <v>1087</v>
      </c>
      <c r="B1114" s="85">
        <f>_xlfn.IFNA(VLOOKUP(A1114,綜合_回測!$A$3:$G$1751,7,FALSE),0)</f>
        <v>-4084.3339999999998</v>
      </c>
      <c r="C1114" s="85">
        <f t="shared" si="34"/>
        <v>421808.14000000007</v>
      </c>
      <c r="D1114" s="85">
        <f t="shared" si="35"/>
        <v>-228645.93600000005</v>
      </c>
    </row>
    <row r="1115" spans="1:4" x14ac:dyDescent="0.25">
      <c r="A1115" s="32" t="s">
        <v>1088</v>
      </c>
      <c r="B1115" s="85">
        <f>_xlfn.IFNA(VLOOKUP(A1115,綜合_回測!$A$3:$G$1751,7,FALSE),0)</f>
        <v>329.35200000000015</v>
      </c>
      <c r="C1115" s="85">
        <f t="shared" si="34"/>
        <v>425892.47400000005</v>
      </c>
      <c r="D1115" s="85">
        <f t="shared" si="35"/>
        <v>-224232.25000000003</v>
      </c>
    </row>
    <row r="1116" spans="1:4" x14ac:dyDescent="0.25">
      <c r="A1116" s="32" t="s">
        <v>1089</v>
      </c>
      <c r="B1116" s="85">
        <f>_xlfn.IFNA(VLOOKUP(A1116,綜合_回測!$A$3:$G$1751,7,FALSE),0)</f>
        <v>55.248000000000317</v>
      </c>
      <c r="C1116" s="85">
        <f t="shared" si="34"/>
        <v>425563.12200000003</v>
      </c>
      <c r="D1116" s="85">
        <f t="shared" si="35"/>
        <v>-224506.35400000005</v>
      </c>
    </row>
    <row r="1117" spans="1:4" x14ac:dyDescent="0.25">
      <c r="A1117" s="32" t="s">
        <v>1090</v>
      </c>
      <c r="B1117" s="85">
        <f>_xlfn.IFNA(VLOOKUP(A1117,綜合_回測!$A$3:$G$1751,7,FALSE),0)</f>
        <v>-20820.005999999998</v>
      </c>
      <c r="C1117" s="85">
        <f t="shared" si="34"/>
        <v>425507.87400000001</v>
      </c>
      <c r="D1117" s="85">
        <f t="shared" si="35"/>
        <v>-245381.60800000004</v>
      </c>
    </row>
    <row r="1118" spans="1:4" x14ac:dyDescent="0.25">
      <c r="A1118" s="32" t="s">
        <v>1091</v>
      </c>
      <c r="B1118" s="85">
        <f>_xlfn.IFNA(VLOOKUP(A1118,綜合_回測!$A$3:$G$1751,7,FALSE),0)</f>
        <v>224561.60200000004</v>
      </c>
      <c r="C1118" s="85">
        <f t="shared" si="34"/>
        <v>446327.88</v>
      </c>
      <c r="D1118" s="85">
        <f t="shared" si="35"/>
        <v>0</v>
      </c>
    </row>
    <row r="1119" spans="1:4" x14ac:dyDescent="0.25">
      <c r="A1119" s="32" t="s">
        <v>1092</v>
      </c>
      <c r="B1119" s="85">
        <f>_xlfn.IFNA(VLOOKUP(A1119,綜合_回測!$A$3:$G$1751,7,FALSE),0)</f>
        <v>-39402.734000000004</v>
      </c>
      <c r="C1119" s="85">
        <f t="shared" si="34"/>
        <v>221766.27799999996</v>
      </c>
      <c r="D1119" s="85">
        <f t="shared" si="35"/>
        <v>-139575.76</v>
      </c>
    </row>
    <row r="1120" spans="1:4" x14ac:dyDescent="0.25">
      <c r="A1120" s="32" t="s">
        <v>1093</v>
      </c>
      <c r="B1120" s="85">
        <f>_xlfn.IFNA(VLOOKUP(A1120,綜合_回測!$A$3:$G$1751,7,FALSE),0)</f>
        <v>71655.739999999991</v>
      </c>
      <c r="C1120" s="85">
        <f t="shared" si="34"/>
        <v>261169.01199999996</v>
      </c>
      <c r="D1120" s="85">
        <f t="shared" si="35"/>
        <v>-28517.286000000007</v>
      </c>
    </row>
    <row r="1121" spans="1:4" x14ac:dyDescent="0.25">
      <c r="A1121" s="32" t="s">
        <v>1094</v>
      </c>
      <c r="B1121" s="85">
        <f>_xlfn.IFNA(VLOOKUP(A1121,綜合_回測!$A$3:$G$1751,7,FALSE),0)</f>
        <v>100173.026</v>
      </c>
      <c r="C1121" s="85">
        <f t="shared" si="34"/>
        <v>189513.27199999997</v>
      </c>
      <c r="D1121" s="85">
        <f t="shared" si="35"/>
        <v>0</v>
      </c>
    </row>
    <row r="1122" spans="1:4" x14ac:dyDescent="0.25">
      <c r="A1122" s="32" t="s">
        <v>1095</v>
      </c>
      <c r="B1122" s="85">
        <f>_xlfn.IFNA(VLOOKUP(A1122,綜合_回測!$A$3:$G$1751,7,FALSE),0)</f>
        <v>-15836.3</v>
      </c>
      <c r="C1122" s="85">
        <f t="shared" si="34"/>
        <v>89340.24599999997</v>
      </c>
      <c r="D1122" s="85">
        <f t="shared" si="35"/>
        <v>-111755.496</v>
      </c>
    </row>
    <row r="1123" spans="1:4" x14ac:dyDescent="0.25">
      <c r="A1123" s="32" t="s">
        <v>1096</v>
      </c>
      <c r="B1123" s="85">
        <f>_xlfn.IFNA(VLOOKUP(A1123,綜合_回測!$A$3:$G$1751,7,FALSE),0)</f>
        <v>-3266.2</v>
      </c>
      <c r="C1123" s="85">
        <f t="shared" si="34"/>
        <v>105176.54599999997</v>
      </c>
      <c r="D1123" s="85">
        <f t="shared" si="35"/>
        <v>-99185.395999999993</v>
      </c>
    </row>
    <row r="1124" spans="1:4" x14ac:dyDescent="0.25">
      <c r="A1124" s="32" t="s">
        <v>1097</v>
      </c>
      <c r="B1124" s="85">
        <f>_xlfn.IFNA(VLOOKUP(A1124,綜合_回測!$A$3:$G$1751,7,FALSE),0)</f>
        <v>3539.8379999999997</v>
      </c>
      <c r="C1124" s="85">
        <f t="shared" si="34"/>
        <v>108442.74599999997</v>
      </c>
      <c r="D1124" s="85">
        <f t="shared" si="35"/>
        <v>-92379.357999999993</v>
      </c>
    </row>
    <row r="1125" spans="1:4" x14ac:dyDescent="0.25">
      <c r="A1125" s="32" t="s">
        <v>1098</v>
      </c>
      <c r="B1125" s="85">
        <f>_xlfn.IFNA(VLOOKUP(A1125,綜合_回測!$A$3:$G$1751,7,FALSE),0)</f>
        <v>11374.78</v>
      </c>
      <c r="C1125" s="85">
        <f t="shared" si="34"/>
        <v>104902.90799999997</v>
      </c>
      <c r="D1125" s="85">
        <f t="shared" si="35"/>
        <v>-84544.415999999997</v>
      </c>
    </row>
    <row r="1126" spans="1:4" x14ac:dyDescent="0.25">
      <c r="A1126" s="32" t="s">
        <v>1099</v>
      </c>
      <c r="B1126" s="85">
        <f>_xlfn.IFNA(VLOOKUP(A1126,綜合_回測!$A$3:$G$1751,7,FALSE),0)</f>
        <v>-4103.68</v>
      </c>
      <c r="C1126" s="85">
        <f t="shared" si="34"/>
        <v>93528.127999999968</v>
      </c>
      <c r="D1126" s="85">
        <f t="shared" si="35"/>
        <v>-100022.87599999999</v>
      </c>
    </row>
    <row r="1127" spans="1:4" x14ac:dyDescent="0.25">
      <c r="A1127" s="32" t="s">
        <v>1100</v>
      </c>
      <c r="B1127" s="85">
        <f>_xlfn.IFNA(VLOOKUP(A1127,綜合_回測!$A$3:$G$1751,7,FALSE),0)</f>
        <v>1251.7580000000003</v>
      </c>
      <c r="C1127" s="85">
        <f t="shared" si="34"/>
        <v>97631.807999999975</v>
      </c>
      <c r="D1127" s="85">
        <f t="shared" si="35"/>
        <v>-94667.437999999995</v>
      </c>
    </row>
    <row r="1128" spans="1:4" x14ac:dyDescent="0.25">
      <c r="A1128" s="32" t="s">
        <v>1101</v>
      </c>
      <c r="B1128" s="85">
        <f>_xlfn.IFNA(VLOOKUP(A1128,綜合_回測!$A$3:$G$1751,7,FALSE),0)</f>
        <v>5015.6720000000005</v>
      </c>
      <c r="C1128" s="85">
        <f t="shared" si="34"/>
        <v>96380.049999999974</v>
      </c>
      <c r="D1128" s="85">
        <f t="shared" si="35"/>
        <v>-90903.52399999999</v>
      </c>
    </row>
    <row r="1129" spans="1:4" x14ac:dyDescent="0.25">
      <c r="A1129" s="32" t="s">
        <v>1102</v>
      </c>
      <c r="B1129" s="85">
        <f>_xlfn.IFNA(VLOOKUP(A1129,綜合_回測!$A$3:$G$1751,7,FALSE),0)</f>
        <v>5990.902</v>
      </c>
      <c r="C1129" s="85">
        <f t="shared" si="34"/>
        <v>91364.377999999968</v>
      </c>
      <c r="D1129" s="85">
        <f t="shared" si="35"/>
        <v>-89928.293999999994</v>
      </c>
    </row>
    <row r="1130" spans="1:4" x14ac:dyDescent="0.25">
      <c r="A1130" s="32" t="s">
        <v>1103</v>
      </c>
      <c r="B1130" s="85">
        <f>_xlfn.IFNA(VLOOKUP(A1130,綜合_回測!$A$3:$G$1751,7,FALSE),0)</f>
        <v>13483.429999999998</v>
      </c>
      <c r="C1130" s="85">
        <f t="shared" si="34"/>
        <v>85373.475999999966</v>
      </c>
      <c r="D1130" s="85">
        <f t="shared" si="35"/>
        <v>-82435.766000000003</v>
      </c>
    </row>
    <row r="1131" spans="1:4" x14ac:dyDescent="0.25">
      <c r="A1131" s="32" t="s">
        <v>1104</v>
      </c>
      <c r="B1131" s="85">
        <f>_xlfn.IFNA(VLOOKUP(A1131,綜合_回測!$A$3:$G$1751,7,FALSE),0)</f>
        <v>3395.6399999999994</v>
      </c>
      <c r="C1131" s="85">
        <f t="shared" si="34"/>
        <v>71890.045999999973</v>
      </c>
      <c r="D1131" s="85">
        <f t="shared" si="35"/>
        <v>-92523.555999999997</v>
      </c>
    </row>
    <row r="1132" spans="1:4" x14ac:dyDescent="0.25">
      <c r="A1132" s="32" t="s">
        <v>1105</v>
      </c>
      <c r="B1132" s="85">
        <f>_xlfn.IFNA(VLOOKUP(A1132,綜合_回測!$A$3:$G$1751,7,FALSE),0)</f>
        <v>-14541.720000000001</v>
      </c>
      <c r="C1132" s="85">
        <f t="shared" si="34"/>
        <v>68494.405999999974</v>
      </c>
      <c r="D1132" s="85">
        <f t="shared" si="35"/>
        <v>-110460.916</v>
      </c>
    </row>
    <row r="1133" spans="1:4" x14ac:dyDescent="0.25">
      <c r="A1133" s="32" t="s">
        <v>1106</v>
      </c>
      <c r="B1133" s="85">
        <f>_xlfn.IFNA(VLOOKUP(A1133,綜合_回測!$A$3:$G$1751,7,FALSE),0)</f>
        <v>8598.7739999999994</v>
      </c>
      <c r="C1133" s="85">
        <f t="shared" si="34"/>
        <v>83036.125999999975</v>
      </c>
      <c r="D1133" s="85">
        <f t="shared" si="35"/>
        <v>-87320.421999999991</v>
      </c>
    </row>
    <row r="1134" spans="1:4" x14ac:dyDescent="0.25">
      <c r="A1134" s="32" t="s">
        <v>1107</v>
      </c>
      <c r="B1134" s="85">
        <f>_xlfn.IFNA(VLOOKUP(A1134,綜合_回測!$A$3:$G$1751,7,FALSE),0)</f>
        <v>6649.402</v>
      </c>
      <c r="C1134" s="85">
        <f t="shared" si="34"/>
        <v>74437.35199999997</v>
      </c>
      <c r="D1134" s="85">
        <f t="shared" si="35"/>
        <v>-89269.793999999994</v>
      </c>
    </row>
    <row r="1135" spans="1:4" x14ac:dyDescent="0.25">
      <c r="A1135" s="32" t="s">
        <v>1108</v>
      </c>
      <c r="B1135" s="85">
        <f>_xlfn.IFNA(VLOOKUP(A1135,綜合_回測!$A$3:$G$1751,7,FALSE),0)</f>
        <v>26687.124</v>
      </c>
      <c r="C1135" s="85">
        <f t="shared" si="34"/>
        <v>67787.949999999968</v>
      </c>
      <c r="D1135" s="85">
        <f t="shared" si="35"/>
        <v>-69232.072</v>
      </c>
    </row>
    <row r="1136" spans="1:4" x14ac:dyDescent="0.25">
      <c r="A1136" s="32" t="s">
        <v>1109</v>
      </c>
      <c r="B1136" s="85">
        <f>_xlfn.IFNA(VLOOKUP(A1136,綜合_回測!$A$3:$G$1751,7,FALSE),0)</f>
        <v>-9379.1839999999993</v>
      </c>
      <c r="C1136" s="85">
        <f t="shared" si="34"/>
        <v>41100.825999999965</v>
      </c>
      <c r="D1136" s="85">
        <f t="shared" si="35"/>
        <v>-105298.37999999999</v>
      </c>
    </row>
    <row r="1137" spans="1:4" x14ac:dyDescent="0.25">
      <c r="A1137" s="32" t="s">
        <v>1110</v>
      </c>
      <c r="B1137" s="85">
        <f>_xlfn.IFNA(VLOOKUP(A1137,綜合_回測!$A$3:$G$1751,7,FALSE),0)</f>
        <v>-9590.4459999999999</v>
      </c>
      <c r="C1137" s="85">
        <f t="shared" si="34"/>
        <v>50480.009999999966</v>
      </c>
      <c r="D1137" s="85">
        <f t="shared" si="35"/>
        <v>-105509.64199999999</v>
      </c>
    </row>
    <row r="1138" spans="1:4" x14ac:dyDescent="0.25">
      <c r="A1138" s="32" t="s">
        <v>1111</v>
      </c>
      <c r="B1138" s="85">
        <f>_xlfn.IFNA(VLOOKUP(A1138,綜合_回測!$A$3:$G$1751,7,FALSE),0)</f>
        <v>-3444.463999999999</v>
      </c>
      <c r="C1138" s="85">
        <f t="shared" si="34"/>
        <v>60070.455999999969</v>
      </c>
      <c r="D1138" s="85">
        <f t="shared" si="35"/>
        <v>-99363.659999999989</v>
      </c>
    </row>
    <row r="1139" spans="1:4" x14ac:dyDescent="0.25">
      <c r="A1139" s="32" t="s">
        <v>1112</v>
      </c>
      <c r="B1139" s="85">
        <f>_xlfn.IFNA(VLOOKUP(A1139,綜合_回測!$A$3:$G$1751,7,FALSE),0)</f>
        <v>-17878.723999999998</v>
      </c>
      <c r="C1139" s="85">
        <f t="shared" si="34"/>
        <v>63514.919999999969</v>
      </c>
      <c r="D1139" s="85">
        <f t="shared" si="35"/>
        <v>-113797.92</v>
      </c>
    </row>
    <row r="1140" spans="1:4" x14ac:dyDescent="0.25">
      <c r="A1140" s="32" t="s">
        <v>1113</v>
      </c>
      <c r="B1140" s="85">
        <f>_xlfn.IFNA(VLOOKUP(A1140,綜合_回測!$A$3:$G$1751,7,FALSE),0)</f>
        <v>19363.563999999998</v>
      </c>
      <c r="C1140" s="85">
        <f t="shared" si="34"/>
        <v>81393.643999999971</v>
      </c>
      <c r="D1140" s="85">
        <f t="shared" si="35"/>
        <v>-76555.631999999998</v>
      </c>
    </row>
    <row r="1141" spans="1:4" x14ac:dyDescent="0.25">
      <c r="A1141" s="32" t="s">
        <v>1114</v>
      </c>
      <c r="B1141" s="85">
        <f>_xlfn.IFNA(VLOOKUP(A1141,綜合_回測!$A$3:$G$1751,7,FALSE),0)</f>
        <v>3660.076</v>
      </c>
      <c r="C1141" s="85">
        <f t="shared" si="34"/>
        <v>62030.07999999998</v>
      </c>
      <c r="D1141" s="85">
        <f t="shared" si="35"/>
        <v>-92259.12</v>
      </c>
    </row>
    <row r="1142" spans="1:4" x14ac:dyDescent="0.25">
      <c r="A1142" s="32" t="s">
        <v>1115</v>
      </c>
      <c r="B1142" s="85">
        <f>_xlfn.IFNA(VLOOKUP(A1142,綜合_回測!$A$3:$G$1751,7,FALSE),0)</f>
        <v>944.02199999999993</v>
      </c>
      <c r="C1142" s="85">
        <f t="shared" si="34"/>
        <v>58370.003999999979</v>
      </c>
      <c r="D1142" s="85">
        <f t="shared" si="35"/>
        <v>-94975.173999999999</v>
      </c>
    </row>
    <row r="1143" spans="1:4" x14ac:dyDescent="0.25">
      <c r="A1143" s="32" t="s">
        <v>1116</v>
      </c>
      <c r="B1143" s="85">
        <f>_xlfn.IFNA(VLOOKUP(A1143,綜合_回測!$A$3:$G$1751,7,FALSE),0)</f>
        <v>-8057.6159999999991</v>
      </c>
      <c r="C1143" s="85">
        <f t="shared" si="34"/>
        <v>57425.981999999982</v>
      </c>
      <c r="D1143" s="85">
        <f t="shared" si="35"/>
        <v>-103976.81199999999</v>
      </c>
    </row>
    <row r="1144" spans="1:4" x14ac:dyDescent="0.25">
      <c r="A1144" s="32" t="s">
        <v>1117</v>
      </c>
      <c r="B1144" s="85">
        <f>_xlfn.IFNA(VLOOKUP(A1144,綜合_回測!$A$3:$G$1751,7,FALSE),0)</f>
        <v>18234.066000000003</v>
      </c>
      <c r="C1144" s="85">
        <f t="shared" si="34"/>
        <v>65483.597999999984</v>
      </c>
      <c r="D1144" s="85">
        <f t="shared" si="35"/>
        <v>-77685.12999999999</v>
      </c>
    </row>
    <row r="1145" spans="1:4" x14ac:dyDescent="0.25">
      <c r="A1145" s="32" t="s">
        <v>1118</v>
      </c>
      <c r="B1145" s="85">
        <f>_xlfn.IFNA(VLOOKUP(A1145,綜合_回測!$A$3:$G$1751,7,FALSE),0)</f>
        <v>573.78800000000001</v>
      </c>
      <c r="C1145" s="85">
        <f t="shared" si="34"/>
        <v>47249.531999999977</v>
      </c>
      <c r="D1145" s="85">
        <f t="shared" si="35"/>
        <v>-95345.407999999996</v>
      </c>
    </row>
    <row r="1146" spans="1:4" x14ac:dyDescent="0.25">
      <c r="A1146" s="32" t="s">
        <v>1119</v>
      </c>
      <c r="B1146" s="85">
        <f>_xlfn.IFNA(VLOOKUP(A1146,綜合_回測!$A$3:$G$1751,7,FALSE),0)</f>
        <v>-7868.8080000000018</v>
      </c>
      <c r="C1146" s="85">
        <f t="shared" si="34"/>
        <v>46675.743999999977</v>
      </c>
      <c r="D1146" s="85">
        <f t="shared" si="35"/>
        <v>-103788.004</v>
      </c>
    </row>
    <row r="1147" spans="1:4" x14ac:dyDescent="0.25">
      <c r="A1147" s="32" t="s">
        <v>1120</v>
      </c>
      <c r="B1147" s="85">
        <f>_xlfn.IFNA(VLOOKUP(A1147,綜合_回測!$A$3:$G$1751,7,FALSE),0)</f>
        <v>44795.414000000004</v>
      </c>
      <c r="C1147" s="85">
        <f t="shared" si="34"/>
        <v>54544.551999999981</v>
      </c>
      <c r="D1147" s="85">
        <f t="shared" si="35"/>
        <v>-51123.781999999992</v>
      </c>
    </row>
    <row r="1148" spans="1:4" x14ac:dyDescent="0.25">
      <c r="A1148" s="32" t="s">
        <v>1121</v>
      </c>
      <c r="B1148" s="85">
        <f>_xlfn.IFNA(VLOOKUP(A1148,綜合_回測!$A$3:$G$1751,7,FALSE),0)</f>
        <v>-10008.742000000002</v>
      </c>
      <c r="C1148" s="85">
        <f t="shared" si="34"/>
        <v>9749.1379999999735</v>
      </c>
      <c r="D1148" s="85">
        <f t="shared" si="35"/>
        <v>-105927.93799999999</v>
      </c>
    </row>
    <row r="1149" spans="1:4" x14ac:dyDescent="0.25">
      <c r="A1149" s="32" t="s">
        <v>1122</v>
      </c>
      <c r="B1149" s="85">
        <f>_xlfn.IFNA(VLOOKUP(A1149,綜合_回測!$A$3:$G$1751,7,FALSE),0)</f>
        <v>-3500.8260000000009</v>
      </c>
      <c r="C1149" s="85">
        <f t="shared" si="34"/>
        <v>19757.879999999976</v>
      </c>
      <c r="D1149" s="85">
        <f t="shared" si="35"/>
        <v>-99420.021999999997</v>
      </c>
    </row>
    <row r="1150" spans="1:4" x14ac:dyDescent="0.25">
      <c r="A1150" s="32" t="s">
        <v>1123</v>
      </c>
      <c r="B1150" s="85">
        <f>_xlfn.IFNA(VLOOKUP(A1150,綜合_回測!$A$3:$G$1751,7,FALSE),0)</f>
        <v>-13670.668</v>
      </c>
      <c r="C1150" s="85">
        <f t="shared" si="34"/>
        <v>23258.705999999976</v>
      </c>
      <c r="D1150" s="85">
        <f t="shared" si="35"/>
        <v>-109589.864</v>
      </c>
    </row>
    <row r="1151" spans="1:4" x14ac:dyDescent="0.25">
      <c r="A1151" s="32" t="s">
        <v>1124</v>
      </c>
      <c r="B1151" s="85">
        <f>_xlfn.IFNA(VLOOKUP(A1151,綜合_回測!$A$3:$G$1751,7,FALSE),0)</f>
        <v>3111.9739999999993</v>
      </c>
      <c r="C1151" s="85">
        <f t="shared" si="34"/>
        <v>36929.373999999974</v>
      </c>
      <c r="D1151" s="85">
        <f t="shared" si="35"/>
        <v>-92807.221999999994</v>
      </c>
    </row>
    <row r="1152" spans="1:4" x14ac:dyDescent="0.25">
      <c r="A1152" s="32" t="s">
        <v>1125</v>
      </c>
      <c r="B1152" s="85">
        <f>_xlfn.IFNA(VLOOKUP(A1152,綜合_回測!$A$3:$G$1751,7,FALSE),0)</f>
        <v>-18.305999999999948</v>
      </c>
      <c r="C1152" s="85">
        <f t="shared" si="34"/>
        <v>33817.399999999972</v>
      </c>
      <c r="D1152" s="85">
        <f t="shared" si="35"/>
        <v>-95937.501999999993</v>
      </c>
    </row>
    <row r="1153" spans="1:4" x14ac:dyDescent="0.25">
      <c r="A1153" s="32" t="s">
        <v>1126</v>
      </c>
      <c r="B1153" s="85">
        <f>_xlfn.IFNA(VLOOKUP(A1153,綜合_回測!$A$3:$G$1751,7,FALSE),0)</f>
        <v>3175.8480000000004</v>
      </c>
      <c r="C1153" s="85">
        <f t="shared" si="34"/>
        <v>33835.705999999969</v>
      </c>
      <c r="D1153" s="85">
        <f t="shared" si="35"/>
        <v>-92743.347999999998</v>
      </c>
    </row>
    <row r="1154" spans="1:4" x14ac:dyDescent="0.25">
      <c r="A1154" s="32" t="s">
        <v>1127</v>
      </c>
      <c r="B1154" s="85">
        <f>_xlfn.IFNA(VLOOKUP(A1154,綜合_回測!$A$3:$G$1751,7,FALSE),0)</f>
        <v>-6655.6619999999994</v>
      </c>
      <c r="C1154" s="85">
        <f t="shared" ref="C1154:C1217" si="36">C1155+B1154</f>
        <v>30659.857999999967</v>
      </c>
      <c r="D1154" s="85">
        <f t="shared" si="35"/>
        <v>-102574.85799999999</v>
      </c>
    </row>
    <row r="1155" spans="1:4" x14ac:dyDescent="0.25">
      <c r="A1155" s="32" t="s">
        <v>1128</v>
      </c>
      <c r="B1155" s="85">
        <f>_xlfn.IFNA(VLOOKUP(A1155,綜合_回測!$A$3:$G$1751,7,FALSE),0)</f>
        <v>3125.9319999999998</v>
      </c>
      <c r="C1155" s="85">
        <f t="shared" si="36"/>
        <v>37315.519999999968</v>
      </c>
      <c r="D1155" s="85">
        <f t="shared" ref="D1155:D1218" si="37">MIN((B1155-MAX(B1155:B1213)),0)</f>
        <v>-92793.263999999996</v>
      </c>
    </row>
    <row r="1156" spans="1:4" x14ac:dyDescent="0.25">
      <c r="A1156" s="32" t="s">
        <v>1129</v>
      </c>
      <c r="B1156" s="85">
        <f>_xlfn.IFNA(VLOOKUP(A1156,綜合_回測!$A$3:$G$1751,7,FALSE),0)</f>
        <v>7204.0119999999997</v>
      </c>
      <c r="C1156" s="85">
        <f t="shared" si="36"/>
        <v>34189.587999999967</v>
      </c>
      <c r="D1156" s="85">
        <f t="shared" si="37"/>
        <v>-88715.183999999994</v>
      </c>
    </row>
    <row r="1157" spans="1:4" x14ac:dyDescent="0.25">
      <c r="A1157" s="32" t="s">
        <v>1130</v>
      </c>
      <c r="B1157" s="85">
        <f>_xlfn.IFNA(VLOOKUP(A1157,綜合_回測!$A$3:$G$1751,7,FALSE),0)</f>
        <v>-9414.1080000000002</v>
      </c>
      <c r="C1157" s="85">
        <f t="shared" si="36"/>
        <v>26985.575999999965</v>
      </c>
      <c r="D1157" s="85">
        <f t="shared" si="37"/>
        <v>-105333.304</v>
      </c>
    </row>
    <row r="1158" spans="1:4" x14ac:dyDescent="0.25">
      <c r="A1158" s="32" t="s">
        <v>1131</v>
      </c>
      <c r="B1158" s="85">
        <f>_xlfn.IFNA(VLOOKUP(A1158,綜合_回測!$A$3:$G$1751,7,FALSE),0)</f>
        <v>14190.142000000002</v>
      </c>
      <c r="C1158" s="85">
        <f t="shared" si="36"/>
        <v>36399.683999999965</v>
      </c>
      <c r="D1158" s="85">
        <f t="shared" si="37"/>
        <v>-81729.053999999989</v>
      </c>
    </row>
    <row r="1159" spans="1:4" x14ac:dyDescent="0.25">
      <c r="A1159" s="32" t="s">
        <v>1132</v>
      </c>
      <c r="B1159" s="85">
        <f>_xlfn.IFNA(VLOOKUP(A1159,綜合_回測!$A$3:$G$1751,7,FALSE),0)</f>
        <v>-7032.7759999999998</v>
      </c>
      <c r="C1159" s="85">
        <f t="shared" si="36"/>
        <v>22209.541999999965</v>
      </c>
      <c r="D1159" s="85">
        <f t="shared" si="37"/>
        <v>-102951.97199999999</v>
      </c>
    </row>
    <row r="1160" spans="1:4" x14ac:dyDescent="0.25">
      <c r="A1160" s="32" t="s">
        <v>1133</v>
      </c>
      <c r="B1160" s="85">
        <f>_xlfn.IFNA(VLOOKUP(A1160,綜合_回測!$A$3:$G$1751,7,FALSE),0)</f>
        <v>-5039.12</v>
      </c>
      <c r="C1160" s="85">
        <f t="shared" si="36"/>
        <v>29242.317999999967</v>
      </c>
      <c r="D1160" s="85">
        <f t="shared" si="37"/>
        <v>-100958.31599999999</v>
      </c>
    </row>
    <row r="1161" spans="1:4" x14ac:dyDescent="0.25">
      <c r="A1161" s="32" t="s">
        <v>1134</v>
      </c>
      <c r="B1161" s="85">
        <f>_xlfn.IFNA(VLOOKUP(A1161,綜合_回測!$A$3:$G$1751,7,FALSE),0)</f>
        <v>-13703.802000000001</v>
      </c>
      <c r="C1161" s="85">
        <f t="shared" si="36"/>
        <v>34281.437999999966</v>
      </c>
      <c r="D1161" s="85">
        <f t="shared" si="37"/>
        <v>-109622.99799999999</v>
      </c>
    </row>
    <row r="1162" spans="1:4" x14ac:dyDescent="0.25">
      <c r="A1162" s="32" t="s">
        <v>1135</v>
      </c>
      <c r="B1162" s="85">
        <f>_xlfn.IFNA(VLOOKUP(A1162,綜合_回測!$A$3:$G$1751,7,FALSE),0)</f>
        <v>-21998.768000000004</v>
      </c>
      <c r="C1162" s="85">
        <f t="shared" si="36"/>
        <v>47985.239999999969</v>
      </c>
      <c r="D1162" s="85">
        <f t="shared" si="37"/>
        <v>-117917.96400000001</v>
      </c>
    </row>
    <row r="1163" spans="1:4" x14ac:dyDescent="0.25">
      <c r="A1163" s="32" t="s">
        <v>1136</v>
      </c>
      <c r="B1163" s="85">
        <f>_xlfn.IFNA(VLOOKUP(A1163,綜合_回測!$A$3:$G$1751,7,FALSE),0)</f>
        <v>1846.1959999999999</v>
      </c>
      <c r="C1163" s="85">
        <f t="shared" si="36"/>
        <v>69984.007999999973</v>
      </c>
      <c r="D1163" s="85">
        <f t="shared" si="37"/>
        <v>-94073</v>
      </c>
    </row>
    <row r="1164" spans="1:4" x14ac:dyDescent="0.25">
      <c r="A1164" s="32" t="s">
        <v>1137</v>
      </c>
      <c r="B1164" s="85">
        <f>_xlfn.IFNA(VLOOKUP(A1164,綜合_回測!$A$3:$G$1751,7,FALSE),0)</f>
        <v>-5067.3919999999998</v>
      </c>
      <c r="C1164" s="85">
        <f t="shared" si="36"/>
        <v>68137.811999999976</v>
      </c>
      <c r="D1164" s="85">
        <f t="shared" si="37"/>
        <v>-100986.58799999999</v>
      </c>
    </row>
    <row r="1165" spans="1:4" x14ac:dyDescent="0.25">
      <c r="A1165" s="32" t="s">
        <v>1138</v>
      </c>
      <c r="B1165" s="85">
        <f>_xlfn.IFNA(VLOOKUP(A1165,綜合_回測!$A$3:$G$1751,7,FALSE),0)</f>
        <v>95919.195999999996</v>
      </c>
      <c r="C1165" s="85">
        <f t="shared" si="36"/>
        <v>73205.203999999969</v>
      </c>
      <c r="D1165" s="85">
        <f t="shared" si="37"/>
        <v>0</v>
      </c>
    </row>
    <row r="1166" spans="1:4" x14ac:dyDescent="0.25">
      <c r="A1166" s="32" t="s">
        <v>1139</v>
      </c>
      <c r="B1166" s="85">
        <f>_xlfn.IFNA(VLOOKUP(A1166,綜合_回測!$A$3:$G$1751,7,FALSE),0)</f>
        <v>-9144.116</v>
      </c>
      <c r="C1166" s="85">
        <f t="shared" si="36"/>
        <v>-22713.99200000002</v>
      </c>
      <c r="D1166" s="85">
        <f t="shared" si="37"/>
        <v>-89296.437999999995</v>
      </c>
    </row>
    <row r="1167" spans="1:4" x14ac:dyDescent="0.25">
      <c r="A1167" s="32" t="s">
        <v>1140</v>
      </c>
      <c r="B1167" s="85">
        <f>_xlfn.IFNA(VLOOKUP(A1167,綜合_回測!$A$3:$G$1751,7,FALSE),0)</f>
        <v>10456.179999999998</v>
      </c>
      <c r="C1167" s="85">
        <f t="shared" si="36"/>
        <v>-13569.87600000002</v>
      </c>
      <c r="D1167" s="85">
        <f t="shared" si="37"/>
        <v>-69696.142000000007</v>
      </c>
    </row>
    <row r="1168" spans="1:4" x14ac:dyDescent="0.25">
      <c r="A1168" s="32" t="s">
        <v>1141</v>
      </c>
      <c r="B1168" s="85">
        <f>_xlfn.IFNA(VLOOKUP(A1168,綜合_回測!$A$3:$G$1751,7,FALSE),0)</f>
        <v>18806.291999999994</v>
      </c>
      <c r="C1168" s="85">
        <f t="shared" si="36"/>
        <v>-24026.056000000019</v>
      </c>
      <c r="D1168" s="85">
        <f t="shared" si="37"/>
        <v>-61346.030000000006</v>
      </c>
    </row>
    <row r="1169" spans="1:4" x14ac:dyDescent="0.25">
      <c r="A1169" s="32" t="s">
        <v>1142</v>
      </c>
      <c r="B1169" s="85">
        <f>_xlfn.IFNA(VLOOKUP(A1169,綜合_回測!$A$3:$G$1751,7,FALSE),0)</f>
        <v>-1634.136</v>
      </c>
      <c r="C1169" s="85">
        <f t="shared" si="36"/>
        <v>-42832.348000000013</v>
      </c>
      <c r="D1169" s="85">
        <f t="shared" si="37"/>
        <v>-81786.457999999999</v>
      </c>
    </row>
    <row r="1170" spans="1:4" x14ac:dyDescent="0.25">
      <c r="A1170" s="32" t="s">
        <v>1143</v>
      </c>
      <c r="B1170" s="85">
        <f>_xlfn.IFNA(VLOOKUP(A1170,綜合_回測!$A$3:$G$1751,7,FALSE),0)</f>
        <v>-5474.3379999999997</v>
      </c>
      <c r="C1170" s="85">
        <f t="shared" si="36"/>
        <v>-41198.212000000014</v>
      </c>
      <c r="D1170" s="85">
        <f t="shared" si="37"/>
        <v>-85626.66</v>
      </c>
    </row>
    <row r="1171" spans="1:4" x14ac:dyDescent="0.25">
      <c r="A1171" s="32" t="s">
        <v>1144</v>
      </c>
      <c r="B1171" s="85">
        <f>_xlfn.IFNA(VLOOKUP(A1171,綜合_回測!$A$3:$G$1751,7,FALSE),0)</f>
        <v>3344.6059999999998</v>
      </c>
      <c r="C1171" s="85">
        <f t="shared" si="36"/>
        <v>-35723.874000000011</v>
      </c>
      <c r="D1171" s="85">
        <f t="shared" si="37"/>
        <v>-76807.716</v>
      </c>
    </row>
    <row r="1172" spans="1:4" x14ac:dyDescent="0.25">
      <c r="A1172" s="32" t="s">
        <v>1145</v>
      </c>
      <c r="B1172" s="85">
        <f>_xlfn.IFNA(VLOOKUP(A1172,綜合_回測!$A$3:$G$1751,7,FALSE),0)</f>
        <v>-6241.7260000000006</v>
      </c>
      <c r="C1172" s="85">
        <f t="shared" si="36"/>
        <v>-39068.48000000001</v>
      </c>
      <c r="D1172" s="85">
        <f t="shared" si="37"/>
        <v>-86394.047999999995</v>
      </c>
    </row>
    <row r="1173" spans="1:4" x14ac:dyDescent="0.25">
      <c r="A1173" s="32" t="s">
        <v>1146</v>
      </c>
      <c r="B1173" s="85">
        <f>_xlfn.IFNA(VLOOKUP(A1173,綜合_回測!$A$3:$G$1751,7,FALSE),0)</f>
        <v>-1036.9920000000006</v>
      </c>
      <c r="C1173" s="85">
        <f t="shared" si="36"/>
        <v>-32826.754000000008</v>
      </c>
      <c r="D1173" s="85">
        <f t="shared" si="37"/>
        <v>-81189.313999999998</v>
      </c>
    </row>
    <row r="1174" spans="1:4" x14ac:dyDescent="0.25">
      <c r="A1174" s="32" t="s">
        <v>1147</v>
      </c>
      <c r="B1174" s="85">
        <f>_xlfn.IFNA(VLOOKUP(A1174,綜合_回測!$A$3:$G$1751,7,FALSE),0)</f>
        <v>1183.6559999999997</v>
      </c>
      <c r="C1174" s="85">
        <f t="shared" si="36"/>
        <v>-31789.762000000006</v>
      </c>
      <c r="D1174" s="85">
        <f t="shared" si="37"/>
        <v>-78968.665999999997</v>
      </c>
    </row>
    <row r="1175" spans="1:4" x14ac:dyDescent="0.25">
      <c r="A1175" s="32" t="s">
        <v>1148</v>
      </c>
      <c r="B1175" s="85">
        <f>_xlfn.IFNA(VLOOKUP(A1175,綜合_回測!$A$3:$G$1751,7,FALSE),0)</f>
        <v>-5130.4780000000001</v>
      </c>
      <c r="C1175" s="85">
        <f t="shared" si="36"/>
        <v>-32973.418000000005</v>
      </c>
      <c r="D1175" s="85">
        <f t="shared" si="37"/>
        <v>-85282.8</v>
      </c>
    </row>
    <row r="1176" spans="1:4" x14ac:dyDescent="0.25">
      <c r="A1176" s="32" t="s">
        <v>1149</v>
      </c>
      <c r="B1176" s="85">
        <f>_xlfn.IFNA(VLOOKUP(A1176,綜合_回測!$A$3:$G$1751,7,FALSE),0)</f>
        <v>68.393999999998783</v>
      </c>
      <c r="C1176" s="85">
        <f t="shared" si="36"/>
        <v>-27842.940000000002</v>
      </c>
      <c r="D1176" s="85">
        <f t="shared" si="37"/>
        <v>-80083.928</v>
      </c>
    </row>
    <row r="1177" spans="1:4" x14ac:dyDescent="0.25">
      <c r="A1177" s="32" t="s">
        <v>1150</v>
      </c>
      <c r="B1177" s="85">
        <f>_xlfn.IFNA(VLOOKUP(A1177,綜合_回測!$A$3:$G$1751,7,FALSE),0)</f>
        <v>70234.502000000008</v>
      </c>
      <c r="C1177" s="85">
        <f t="shared" si="36"/>
        <v>-27911.334000000003</v>
      </c>
      <c r="D1177" s="85">
        <f t="shared" si="37"/>
        <v>-9917.8199999999924</v>
      </c>
    </row>
    <row r="1178" spans="1:4" x14ac:dyDescent="0.25">
      <c r="A1178" s="32" t="s">
        <v>1151</v>
      </c>
      <c r="B1178" s="85">
        <f>_xlfn.IFNA(VLOOKUP(A1178,綜合_回測!$A$3:$G$1751,7,FALSE),0)</f>
        <v>-6679.0360000000001</v>
      </c>
      <c r="C1178" s="85">
        <f t="shared" si="36"/>
        <v>-98145.83600000001</v>
      </c>
      <c r="D1178" s="85">
        <f t="shared" si="37"/>
        <v>-86831.358000000007</v>
      </c>
    </row>
    <row r="1179" spans="1:4" x14ac:dyDescent="0.25">
      <c r="A1179" s="32" t="s">
        <v>1152</v>
      </c>
      <c r="B1179" s="85">
        <f>_xlfn.IFNA(VLOOKUP(A1179,綜合_回測!$A$3:$G$1751,7,FALSE),0)</f>
        <v>-6418.5479999999998</v>
      </c>
      <c r="C1179" s="85">
        <f t="shared" si="36"/>
        <v>-91466.8</v>
      </c>
      <c r="D1179" s="85">
        <f t="shared" si="37"/>
        <v>-86570.87</v>
      </c>
    </row>
    <row r="1180" spans="1:4" x14ac:dyDescent="0.25">
      <c r="A1180" s="32" t="s">
        <v>1153</v>
      </c>
      <c r="B1180" s="85">
        <f>_xlfn.IFNA(VLOOKUP(A1180,綜合_回測!$A$3:$G$1751,7,FALSE),0)</f>
        <v>-28259.804000000004</v>
      </c>
      <c r="C1180" s="85">
        <f t="shared" si="36"/>
        <v>-85048.252000000008</v>
      </c>
      <c r="D1180" s="85">
        <f t="shared" si="37"/>
        <v>-108412.126</v>
      </c>
    </row>
    <row r="1181" spans="1:4" x14ac:dyDescent="0.25">
      <c r="A1181" s="32" t="s">
        <v>1154</v>
      </c>
      <c r="B1181" s="85">
        <f>_xlfn.IFNA(VLOOKUP(A1181,綜合_回測!$A$3:$G$1751,7,FALSE),0)</f>
        <v>-25674.75</v>
      </c>
      <c r="C1181" s="85">
        <f t="shared" si="36"/>
        <v>-56788.448000000004</v>
      </c>
      <c r="D1181" s="85">
        <f t="shared" si="37"/>
        <v>-105827.072</v>
      </c>
    </row>
    <row r="1182" spans="1:4" x14ac:dyDescent="0.25">
      <c r="A1182" s="32" t="s">
        <v>1155</v>
      </c>
      <c r="B1182" s="85">
        <f>_xlfn.IFNA(VLOOKUP(A1182,綜合_回測!$A$3:$G$1751,7,FALSE),0)</f>
        <v>-15523.52</v>
      </c>
      <c r="C1182" s="85">
        <f t="shared" si="36"/>
        <v>-31113.698000000004</v>
      </c>
      <c r="D1182" s="85">
        <f t="shared" si="37"/>
        <v>-95675.842000000004</v>
      </c>
    </row>
    <row r="1183" spans="1:4" x14ac:dyDescent="0.25">
      <c r="A1183" s="32" t="s">
        <v>1156</v>
      </c>
      <c r="B1183" s="85">
        <f>_xlfn.IFNA(VLOOKUP(A1183,綜合_回測!$A$3:$G$1751,7,FALSE),0)</f>
        <v>1104.2260000000001</v>
      </c>
      <c r="C1183" s="85">
        <f t="shared" si="36"/>
        <v>-15590.178000000002</v>
      </c>
      <c r="D1183" s="85">
        <f t="shared" si="37"/>
        <v>-79048.096000000005</v>
      </c>
    </row>
    <row r="1184" spans="1:4" x14ac:dyDescent="0.25">
      <c r="A1184" s="32" t="s">
        <v>1157</v>
      </c>
      <c r="B1184" s="85">
        <f>_xlfn.IFNA(VLOOKUP(A1184,綜合_回測!$A$3:$G$1751,7,FALSE),0)</f>
        <v>-23497.552000000003</v>
      </c>
      <c r="C1184" s="85">
        <f t="shared" si="36"/>
        <v>-16694.404000000002</v>
      </c>
      <c r="D1184" s="85">
        <f t="shared" si="37"/>
        <v>-103649.87400000001</v>
      </c>
    </row>
    <row r="1185" spans="1:4" x14ac:dyDescent="0.25">
      <c r="A1185" s="32" t="s">
        <v>1158</v>
      </c>
      <c r="B1185" s="85">
        <f>_xlfn.IFNA(VLOOKUP(A1185,綜合_回測!$A$3:$G$1751,7,FALSE),0)</f>
        <v>2372.1480000000001</v>
      </c>
      <c r="C1185" s="85">
        <f t="shared" si="36"/>
        <v>6803.148000000002</v>
      </c>
      <c r="D1185" s="85">
        <f t="shared" si="37"/>
        <v>-77780.173999999999</v>
      </c>
    </row>
    <row r="1186" spans="1:4" x14ac:dyDescent="0.25">
      <c r="A1186" s="32" t="s">
        <v>1159</v>
      </c>
      <c r="B1186" s="85">
        <f>_xlfn.IFNA(VLOOKUP(A1186,綜合_回測!$A$3:$G$1751,7,FALSE),0)</f>
        <v>-7697.5579999999991</v>
      </c>
      <c r="C1186" s="85">
        <f t="shared" si="36"/>
        <v>4431.0000000000018</v>
      </c>
      <c r="D1186" s="85">
        <f t="shared" si="37"/>
        <v>-87849.88</v>
      </c>
    </row>
    <row r="1187" spans="1:4" x14ac:dyDescent="0.25">
      <c r="A1187" s="32" t="s">
        <v>1160</v>
      </c>
      <c r="B1187" s="85">
        <f>_xlfn.IFNA(VLOOKUP(A1187,綜合_回測!$A$3:$G$1751,7,FALSE),0)</f>
        <v>13417.723999999998</v>
      </c>
      <c r="C1187" s="85">
        <f t="shared" si="36"/>
        <v>12128.558000000001</v>
      </c>
      <c r="D1187" s="85">
        <f t="shared" si="37"/>
        <v>-66734.597999999998</v>
      </c>
    </row>
    <row r="1188" spans="1:4" x14ac:dyDescent="0.25">
      <c r="A1188" s="32" t="s">
        <v>1161</v>
      </c>
      <c r="B1188" s="85">
        <f>_xlfn.IFNA(VLOOKUP(A1188,綜合_回測!$A$3:$G$1751,7,FALSE),0)</f>
        <v>6871.9240000000009</v>
      </c>
      <c r="C1188" s="85">
        <f t="shared" si="36"/>
        <v>-1289.1659999999974</v>
      </c>
      <c r="D1188" s="85">
        <f t="shared" si="37"/>
        <v>-73280.398000000001</v>
      </c>
    </row>
    <row r="1189" spans="1:4" x14ac:dyDescent="0.25">
      <c r="A1189" s="32" t="s">
        <v>1162</v>
      </c>
      <c r="B1189" s="85">
        <f>_xlfn.IFNA(VLOOKUP(A1189,綜合_回測!$A$3:$G$1751,7,FALSE),0)</f>
        <v>-7162.2640000000001</v>
      </c>
      <c r="C1189" s="85">
        <f t="shared" si="36"/>
        <v>-8161.0899999999983</v>
      </c>
      <c r="D1189" s="85">
        <f t="shared" si="37"/>
        <v>-87314.585999999996</v>
      </c>
    </row>
    <row r="1190" spans="1:4" x14ac:dyDescent="0.25">
      <c r="A1190" s="32" t="s">
        <v>1163</v>
      </c>
      <c r="B1190" s="85">
        <f>_xlfn.IFNA(VLOOKUP(A1190,綜合_回測!$A$3:$G$1751,7,FALSE),0)</f>
        <v>2398.3959999999997</v>
      </c>
      <c r="C1190" s="85">
        <f t="shared" si="36"/>
        <v>-998.8259999999982</v>
      </c>
      <c r="D1190" s="85">
        <f t="shared" si="37"/>
        <v>-77753.926000000007</v>
      </c>
    </row>
    <row r="1191" spans="1:4" x14ac:dyDescent="0.25">
      <c r="A1191" s="32" t="s">
        <v>1164</v>
      </c>
      <c r="B1191" s="85">
        <f>_xlfn.IFNA(VLOOKUP(A1191,綜合_回測!$A$3:$G$1751,7,FALSE),0)</f>
        <v>-35656.362000000001</v>
      </c>
      <c r="C1191" s="85">
        <f t="shared" si="36"/>
        <v>-3397.2219999999979</v>
      </c>
      <c r="D1191" s="85">
        <f t="shared" si="37"/>
        <v>-115808.68400000001</v>
      </c>
    </row>
    <row r="1192" spans="1:4" x14ac:dyDescent="0.25">
      <c r="A1192" s="32" t="s">
        <v>1165</v>
      </c>
      <c r="B1192" s="85">
        <f>_xlfn.IFNA(VLOOKUP(A1192,綜合_回測!$A$3:$G$1751,7,FALSE),0)</f>
        <v>-6021.0880000000006</v>
      </c>
      <c r="C1192" s="85">
        <f t="shared" si="36"/>
        <v>32259.140000000003</v>
      </c>
      <c r="D1192" s="85">
        <f t="shared" si="37"/>
        <v>-86173.41</v>
      </c>
    </row>
    <row r="1193" spans="1:4" x14ac:dyDescent="0.25">
      <c r="A1193" s="32" t="s">
        <v>1166</v>
      </c>
      <c r="B1193" s="85">
        <f>_xlfn.IFNA(VLOOKUP(A1193,綜合_回測!$A$3:$G$1751,7,FALSE),0)</f>
        <v>4745.24</v>
      </c>
      <c r="C1193" s="85">
        <f t="shared" si="36"/>
        <v>38280.228000000003</v>
      </c>
      <c r="D1193" s="85">
        <f t="shared" si="37"/>
        <v>-75407.081999999995</v>
      </c>
    </row>
    <row r="1194" spans="1:4" x14ac:dyDescent="0.25">
      <c r="A1194" s="32" t="s">
        <v>1167</v>
      </c>
      <c r="B1194" s="85">
        <f>_xlfn.IFNA(VLOOKUP(A1194,綜合_回測!$A$3:$G$1751,7,FALSE),0)</f>
        <v>74867.59599999999</v>
      </c>
      <c r="C1194" s="85">
        <f t="shared" si="36"/>
        <v>33534.988000000005</v>
      </c>
      <c r="D1194" s="85">
        <f t="shared" si="37"/>
        <v>-5284.7260000000097</v>
      </c>
    </row>
    <row r="1195" spans="1:4" x14ac:dyDescent="0.25">
      <c r="A1195" s="32" t="s">
        <v>1168</v>
      </c>
      <c r="B1195" s="85">
        <f>_xlfn.IFNA(VLOOKUP(A1195,綜合_回測!$A$3:$G$1751,7,FALSE),0)</f>
        <v>-3153.3119999999999</v>
      </c>
      <c r="C1195" s="85">
        <f t="shared" si="36"/>
        <v>-41332.607999999986</v>
      </c>
      <c r="D1195" s="85">
        <f t="shared" si="37"/>
        <v>-83305.634000000005</v>
      </c>
    </row>
    <row r="1196" spans="1:4" x14ac:dyDescent="0.25">
      <c r="A1196" s="32" t="s">
        <v>1169</v>
      </c>
      <c r="B1196" s="85">
        <f>_xlfn.IFNA(VLOOKUP(A1196,綜合_回測!$A$3:$G$1751,7,FALSE),0)</f>
        <v>80152.322</v>
      </c>
      <c r="C1196" s="85">
        <f t="shared" si="36"/>
        <v>-38179.295999999988</v>
      </c>
      <c r="D1196" s="85">
        <f t="shared" si="37"/>
        <v>0</v>
      </c>
    </row>
    <row r="1197" spans="1:4" x14ac:dyDescent="0.25">
      <c r="A1197" s="32" t="s">
        <v>1170</v>
      </c>
      <c r="B1197" s="85">
        <f>_xlfn.IFNA(VLOOKUP(A1197,綜合_回測!$A$3:$G$1751,7,FALSE),0)</f>
        <v>-24927.43</v>
      </c>
      <c r="C1197" s="85">
        <f t="shared" si="36"/>
        <v>-118331.61799999999</v>
      </c>
      <c r="D1197" s="85">
        <f t="shared" si="37"/>
        <v>-80994.09599999999</v>
      </c>
    </row>
    <row r="1198" spans="1:4" x14ac:dyDescent="0.25">
      <c r="A1198" s="32" t="s">
        <v>1171</v>
      </c>
      <c r="B1198" s="85">
        <f>_xlfn.IFNA(VLOOKUP(A1198,綜合_回測!$A$3:$G$1751,7,FALSE),0)</f>
        <v>56066.66599999999</v>
      </c>
      <c r="C1198" s="85">
        <f t="shared" si="36"/>
        <v>-93404.187999999995</v>
      </c>
      <c r="D1198" s="85">
        <f t="shared" si="37"/>
        <v>0</v>
      </c>
    </row>
    <row r="1199" spans="1:4" x14ac:dyDescent="0.25">
      <c r="A1199" s="32" t="s">
        <v>1172</v>
      </c>
      <c r="B1199" s="85">
        <f>_xlfn.IFNA(VLOOKUP(A1199,綜合_回測!$A$3:$G$1751,7,FALSE),0)</f>
        <v>20658.684000000001</v>
      </c>
      <c r="C1199" s="85">
        <f t="shared" si="36"/>
        <v>-149470.85399999999</v>
      </c>
      <c r="D1199" s="85">
        <f t="shared" si="37"/>
        <v>-17171.374000000003</v>
      </c>
    </row>
    <row r="1200" spans="1:4" x14ac:dyDescent="0.25">
      <c r="A1200" s="32" t="s">
        <v>1173</v>
      </c>
      <c r="B1200" s="85">
        <f>_xlfn.IFNA(VLOOKUP(A1200,綜合_回測!$A$3:$G$1751,7,FALSE),0)</f>
        <v>-5562.2060000000001</v>
      </c>
      <c r="C1200" s="85">
        <f t="shared" si="36"/>
        <v>-170129.538</v>
      </c>
      <c r="D1200" s="85">
        <f t="shared" si="37"/>
        <v>-43392.264000000003</v>
      </c>
    </row>
    <row r="1201" spans="1:4" x14ac:dyDescent="0.25">
      <c r="A1201" s="32" t="s">
        <v>1174</v>
      </c>
      <c r="B1201" s="85">
        <f>_xlfn.IFNA(VLOOKUP(A1201,綜合_回測!$A$3:$G$1751,7,FALSE),0)</f>
        <v>-63469.771999999997</v>
      </c>
      <c r="C1201" s="85">
        <f t="shared" si="36"/>
        <v>-164567.33199999999</v>
      </c>
      <c r="D1201" s="85">
        <f t="shared" si="37"/>
        <v>-101299.83</v>
      </c>
    </row>
    <row r="1202" spans="1:4" x14ac:dyDescent="0.25">
      <c r="A1202" s="32" t="s">
        <v>1175</v>
      </c>
      <c r="B1202" s="85">
        <f>_xlfn.IFNA(VLOOKUP(A1202,綜合_回測!$A$3:$G$1751,7,FALSE),0)</f>
        <v>37830.058000000005</v>
      </c>
      <c r="C1202" s="85">
        <f t="shared" si="36"/>
        <v>-101097.56000000001</v>
      </c>
      <c r="D1202" s="85">
        <f t="shared" si="37"/>
        <v>0</v>
      </c>
    </row>
    <row r="1203" spans="1:4" x14ac:dyDescent="0.25">
      <c r="A1203" s="32" t="s">
        <v>1176</v>
      </c>
      <c r="B1203" s="85">
        <f>_xlfn.IFNA(VLOOKUP(A1203,綜合_回測!$A$3:$G$1751,7,FALSE),0)</f>
        <v>-10031.052</v>
      </c>
      <c r="C1203" s="85">
        <f t="shared" si="36"/>
        <v>-138927.61800000002</v>
      </c>
      <c r="D1203" s="85">
        <f t="shared" si="37"/>
        <v>-43459.971999999994</v>
      </c>
    </row>
    <row r="1204" spans="1:4" x14ac:dyDescent="0.25">
      <c r="A1204" s="32" t="s">
        <v>1177</v>
      </c>
      <c r="B1204" s="85">
        <f>_xlfn.IFNA(VLOOKUP(A1204,綜合_回測!$A$3:$G$1751,7,FALSE),0)</f>
        <v>-60422.527999999991</v>
      </c>
      <c r="C1204" s="85">
        <f t="shared" si="36"/>
        <v>-128896.56600000002</v>
      </c>
      <c r="D1204" s="85">
        <f t="shared" si="37"/>
        <v>-93851.447999999989</v>
      </c>
    </row>
    <row r="1205" spans="1:4" x14ac:dyDescent="0.25">
      <c r="A1205" s="32" t="s">
        <v>1178</v>
      </c>
      <c r="B1205" s="85">
        <f>_xlfn.IFNA(VLOOKUP(A1205,綜合_回測!$A$3:$G$1751,7,FALSE),0)</f>
        <v>31342.452000000001</v>
      </c>
      <c r="C1205" s="85">
        <f t="shared" si="36"/>
        <v>-68474.03800000003</v>
      </c>
      <c r="D1205" s="85">
        <f t="shared" si="37"/>
        <v>-2086.4679999999971</v>
      </c>
    </row>
    <row r="1206" spans="1:4" x14ac:dyDescent="0.25">
      <c r="A1206" s="32" t="s">
        <v>1179</v>
      </c>
      <c r="B1206" s="85">
        <f>_xlfn.IFNA(VLOOKUP(A1206,綜合_回測!$A$3:$G$1751,7,FALSE),0)</f>
        <v>-52216.718000000008</v>
      </c>
      <c r="C1206" s="85">
        <f t="shared" si="36"/>
        <v>-99816.490000000034</v>
      </c>
      <c r="D1206" s="85">
        <f t="shared" si="37"/>
        <v>-85645.638000000006</v>
      </c>
    </row>
    <row r="1207" spans="1:4" x14ac:dyDescent="0.25">
      <c r="A1207" s="32" t="s">
        <v>1180</v>
      </c>
      <c r="B1207" s="85">
        <f>_xlfn.IFNA(VLOOKUP(A1207,綜合_回測!$A$3:$G$1751,7,FALSE),0)</f>
        <v>33428.92</v>
      </c>
      <c r="C1207" s="85">
        <f t="shared" si="36"/>
        <v>-47599.772000000026</v>
      </c>
      <c r="D1207" s="85">
        <f t="shared" si="37"/>
        <v>0</v>
      </c>
    </row>
    <row r="1208" spans="1:4" x14ac:dyDescent="0.25">
      <c r="A1208" s="32" t="s">
        <v>1181</v>
      </c>
      <c r="B1208" s="85">
        <f>_xlfn.IFNA(VLOOKUP(A1208,綜合_回測!$A$3:$G$1751,7,FALSE),0)</f>
        <v>-7477.8740000000007</v>
      </c>
      <c r="C1208" s="85">
        <f t="shared" si="36"/>
        <v>-81028.692000000025</v>
      </c>
      <c r="D1208" s="85">
        <f t="shared" si="37"/>
        <v>-37766.254000000001</v>
      </c>
    </row>
    <row r="1209" spans="1:4" x14ac:dyDescent="0.25">
      <c r="A1209" s="32" t="s">
        <v>1182</v>
      </c>
      <c r="B1209" s="85">
        <f>_xlfn.IFNA(VLOOKUP(A1209,綜合_回測!$A$3:$G$1751,7,FALSE),0)</f>
        <v>8105.15</v>
      </c>
      <c r="C1209" s="85">
        <f t="shared" si="36"/>
        <v>-73550.818000000028</v>
      </c>
      <c r="D1209" s="85">
        <f t="shared" si="37"/>
        <v>-22183.229999999996</v>
      </c>
    </row>
    <row r="1210" spans="1:4" x14ac:dyDescent="0.25">
      <c r="A1210" s="32" t="s">
        <v>1183</v>
      </c>
      <c r="B1210" s="85">
        <f>_xlfn.IFNA(VLOOKUP(A1210,綜合_回測!$A$3:$G$1751,7,FALSE),0)</f>
        <v>30288.379999999997</v>
      </c>
      <c r="C1210" s="85">
        <f t="shared" si="36"/>
        <v>-81655.968000000023</v>
      </c>
      <c r="D1210" s="85">
        <f t="shared" si="37"/>
        <v>0</v>
      </c>
    </row>
    <row r="1211" spans="1:4" x14ac:dyDescent="0.25">
      <c r="A1211" s="32" t="s">
        <v>1184</v>
      </c>
      <c r="B1211" s="85">
        <f>_xlfn.IFNA(VLOOKUP(A1211,綜合_回測!$A$3:$G$1751,7,FALSE),0)</f>
        <v>-11132.55</v>
      </c>
      <c r="C1211" s="85">
        <f t="shared" si="36"/>
        <v>-111944.34800000001</v>
      </c>
      <c r="D1211" s="85">
        <f t="shared" si="37"/>
        <v>-25928.252</v>
      </c>
    </row>
    <row r="1212" spans="1:4" x14ac:dyDescent="0.25">
      <c r="A1212" s="32" t="s">
        <v>1185</v>
      </c>
      <c r="B1212" s="85">
        <f>_xlfn.IFNA(VLOOKUP(A1212,綜合_回測!$A$3:$G$1751,7,FALSE),0)</f>
        <v>-15841.538</v>
      </c>
      <c r="C1212" s="85">
        <f t="shared" si="36"/>
        <v>-100811.79800000001</v>
      </c>
      <c r="D1212" s="85">
        <f t="shared" si="37"/>
        <v>-30637.239999999998</v>
      </c>
    </row>
    <row r="1213" spans="1:4" x14ac:dyDescent="0.25">
      <c r="A1213" s="32" t="s">
        <v>1186</v>
      </c>
      <c r="B1213" s="85">
        <f>_xlfn.IFNA(VLOOKUP(A1213,綜合_回測!$A$3:$G$1751,7,FALSE),0)</f>
        <v>1831.3340000000001</v>
      </c>
      <c r="C1213" s="85">
        <f t="shared" si="36"/>
        <v>-84970.260000000009</v>
      </c>
      <c r="D1213" s="85">
        <f t="shared" si="37"/>
        <v>-12964.367999999999</v>
      </c>
    </row>
    <row r="1214" spans="1:4" x14ac:dyDescent="0.25">
      <c r="A1214" s="32" t="s">
        <v>1187</v>
      </c>
      <c r="B1214" s="85">
        <f>_xlfn.IFNA(VLOOKUP(A1214,綜合_回測!$A$3:$G$1751,7,FALSE),0)</f>
        <v>2597.2719999999999</v>
      </c>
      <c r="C1214" s="85">
        <f t="shared" si="36"/>
        <v>-86801.594000000012</v>
      </c>
      <c r="D1214" s="85">
        <f t="shared" si="37"/>
        <v>-12198.43</v>
      </c>
    </row>
    <row r="1215" spans="1:4" x14ac:dyDescent="0.25">
      <c r="A1215" s="32" t="s">
        <v>1188</v>
      </c>
      <c r="B1215" s="85">
        <f>_xlfn.IFNA(VLOOKUP(A1215,綜合_回測!$A$3:$G$1751,7,FALSE),0)</f>
        <v>-34575.504000000001</v>
      </c>
      <c r="C1215" s="85">
        <f t="shared" si="36"/>
        <v>-89398.866000000009</v>
      </c>
      <c r="D1215" s="85">
        <f t="shared" si="37"/>
        <v>-49371.205999999998</v>
      </c>
    </row>
    <row r="1216" spans="1:4" x14ac:dyDescent="0.25">
      <c r="A1216" s="32" t="s">
        <v>1189</v>
      </c>
      <c r="B1216" s="85">
        <f>_xlfn.IFNA(VLOOKUP(A1216,綜合_回測!$A$3:$G$1751,7,FALSE),0)</f>
        <v>3063.9900000000002</v>
      </c>
      <c r="C1216" s="85">
        <f t="shared" si="36"/>
        <v>-54823.362000000001</v>
      </c>
      <c r="D1216" s="85">
        <f t="shared" si="37"/>
        <v>-11731.712</v>
      </c>
    </row>
    <row r="1217" spans="1:4" x14ac:dyDescent="0.25">
      <c r="A1217" s="32" t="s">
        <v>1190</v>
      </c>
      <c r="B1217" s="85">
        <f>_xlfn.IFNA(VLOOKUP(A1217,綜合_回測!$A$3:$G$1751,7,FALSE),0)</f>
        <v>-10723.89</v>
      </c>
      <c r="C1217" s="85">
        <f t="shared" si="36"/>
        <v>-57887.351999999999</v>
      </c>
      <c r="D1217" s="85">
        <f t="shared" si="37"/>
        <v>-25519.591999999997</v>
      </c>
    </row>
    <row r="1218" spans="1:4" x14ac:dyDescent="0.25">
      <c r="A1218" s="32" t="s">
        <v>1191</v>
      </c>
      <c r="B1218" s="85">
        <f>_xlfn.IFNA(VLOOKUP(A1218,綜合_回測!$A$3:$G$1751,7,FALSE),0)</f>
        <v>14795.701999999999</v>
      </c>
      <c r="C1218" s="85">
        <f t="shared" ref="C1218:C1223" si="38">C1219+B1218</f>
        <v>-47163.462</v>
      </c>
      <c r="D1218" s="85">
        <f t="shared" si="37"/>
        <v>0</v>
      </c>
    </row>
    <row r="1219" spans="1:4" x14ac:dyDescent="0.25">
      <c r="A1219" s="32" t="s">
        <v>1192</v>
      </c>
      <c r="B1219" s="85">
        <f>_xlfn.IFNA(VLOOKUP(A1219,綜合_回測!$A$3:$G$1751,7,FALSE),0)</f>
        <v>-22410.688000000002</v>
      </c>
      <c r="C1219" s="85">
        <f t="shared" si="38"/>
        <v>-61959.163999999997</v>
      </c>
      <c r="D1219" s="85">
        <f t="shared" ref="D1219:D1225" si="39">MIN((B1219-MAX(B1219:B1277)),0)</f>
        <v>-29610.176000000003</v>
      </c>
    </row>
    <row r="1220" spans="1:4" x14ac:dyDescent="0.25">
      <c r="A1220" s="32" t="s">
        <v>1193</v>
      </c>
      <c r="B1220" s="85">
        <f>_xlfn.IFNA(VLOOKUP(A1220,綜合_回測!$A$3:$G$1751,7,FALSE),0)</f>
        <v>-12870.446</v>
      </c>
      <c r="C1220" s="85">
        <f t="shared" si="38"/>
        <v>-39548.475999999995</v>
      </c>
      <c r="D1220" s="85">
        <f t="shared" si="39"/>
        <v>-20069.934000000001</v>
      </c>
    </row>
    <row r="1221" spans="1:4" x14ac:dyDescent="0.25">
      <c r="A1221" s="32" t="s">
        <v>1194</v>
      </c>
      <c r="B1221" s="85">
        <f>_xlfn.IFNA(VLOOKUP(A1221,綜合_回測!$A$3:$G$1751,7,FALSE),0)</f>
        <v>7199.4880000000003</v>
      </c>
      <c r="C1221" s="85">
        <f t="shared" si="38"/>
        <v>-26678.029999999995</v>
      </c>
      <c r="D1221" s="85">
        <f t="shared" si="39"/>
        <v>0</v>
      </c>
    </row>
    <row r="1222" spans="1:4" x14ac:dyDescent="0.25">
      <c r="A1222" s="32" t="s">
        <v>1195</v>
      </c>
      <c r="B1222" s="85">
        <f>_xlfn.IFNA(VLOOKUP(A1222,綜合_回測!$A$3:$G$1751,7,FALSE),0)</f>
        <v>-5989.8140000000003</v>
      </c>
      <c r="C1222" s="85">
        <f t="shared" si="38"/>
        <v>-33877.517999999996</v>
      </c>
      <c r="D1222" s="85">
        <f t="shared" si="39"/>
        <v>-4599.8160000000007</v>
      </c>
    </row>
    <row r="1223" spans="1:4" x14ac:dyDescent="0.25">
      <c r="A1223" s="32" t="s">
        <v>1196</v>
      </c>
      <c r="B1223" s="85">
        <f>_xlfn.IFNA(VLOOKUP(A1223,綜合_回測!$A$3:$G$1751,7,FALSE),0)</f>
        <v>-16551.841999999997</v>
      </c>
      <c r="C1223" s="85">
        <f t="shared" si="38"/>
        <v>-27887.703999999998</v>
      </c>
      <c r="D1223" s="85">
        <f t="shared" si="39"/>
        <v>-15161.843999999997</v>
      </c>
    </row>
    <row r="1224" spans="1:4" x14ac:dyDescent="0.25">
      <c r="A1224" s="32" t="s">
        <v>1197</v>
      </c>
      <c r="B1224" s="85">
        <f>_xlfn.IFNA(VLOOKUP(A1224,綜合_回測!$A$3:$G$1751,7,FALSE),0)</f>
        <v>-9945.8639999999996</v>
      </c>
      <c r="C1224" s="85">
        <f>C1225+B1224</f>
        <v>-11335.861999999999</v>
      </c>
      <c r="D1224" s="85">
        <f t="shared" si="39"/>
        <v>-8555.866</v>
      </c>
    </row>
    <row r="1225" spans="1:4" x14ac:dyDescent="0.25">
      <c r="A1225" s="32" t="s">
        <v>1198</v>
      </c>
      <c r="B1225" s="85">
        <f>_xlfn.IFNA(VLOOKUP(A1225,綜合_回測!$A$3:$G$1751,7,FALSE),0)</f>
        <v>-1389.998</v>
      </c>
      <c r="C1225" s="85">
        <f>B1225</f>
        <v>-1389.998</v>
      </c>
      <c r="D1225" s="85">
        <f t="shared" si="39"/>
        <v>0</v>
      </c>
    </row>
    <row r="1226" spans="1:4" x14ac:dyDescent="0.25">
      <c r="A1226" s="50" t="s">
        <v>1199</v>
      </c>
    </row>
    <row r="1227" spans="1:4" x14ac:dyDescent="0.25">
      <c r="A1227" s="50" t="s">
        <v>1200</v>
      </c>
    </row>
    <row r="1228" spans="1:4" x14ac:dyDescent="0.25">
      <c r="A1228" s="50" t="s">
        <v>1201</v>
      </c>
    </row>
    <row r="1229" spans="1:4" x14ac:dyDescent="0.25">
      <c r="A1229" s="50" t="s">
        <v>1202</v>
      </c>
    </row>
    <row r="1230" spans="1:4" x14ac:dyDescent="0.25">
      <c r="A1230" s="50" t="s">
        <v>1203</v>
      </c>
    </row>
    <row r="1231" spans="1:4" x14ac:dyDescent="0.25">
      <c r="A1231" s="50" t="s">
        <v>1204</v>
      </c>
    </row>
    <row r="1232" spans="1:4" x14ac:dyDescent="0.25">
      <c r="A1232" s="50" t="s">
        <v>1205</v>
      </c>
    </row>
    <row r="1233" spans="1:1" x14ac:dyDescent="0.25">
      <c r="A1233" s="50" t="s">
        <v>1206</v>
      </c>
    </row>
    <row r="1234" spans="1:1" x14ac:dyDescent="0.25">
      <c r="A1234" s="50" t="s">
        <v>1207</v>
      </c>
    </row>
    <row r="1235" spans="1:1" x14ac:dyDescent="0.25">
      <c r="A1235" s="50" t="s">
        <v>1208</v>
      </c>
    </row>
    <row r="1236" spans="1:1" x14ac:dyDescent="0.25">
      <c r="A1236" s="50" t="s">
        <v>1209</v>
      </c>
    </row>
    <row r="1237" spans="1:1" x14ac:dyDescent="0.25">
      <c r="A1237" s="50" t="s">
        <v>1210</v>
      </c>
    </row>
    <row r="1238" spans="1:1" x14ac:dyDescent="0.25">
      <c r="A1238" s="50" t="s">
        <v>1211</v>
      </c>
    </row>
    <row r="1239" spans="1:1" x14ac:dyDescent="0.25">
      <c r="A1239" s="50" t="s">
        <v>1212</v>
      </c>
    </row>
    <row r="1240" spans="1:1" x14ac:dyDescent="0.25">
      <c r="A1240" s="50" t="s">
        <v>1213</v>
      </c>
    </row>
    <row r="1241" spans="1:1" x14ac:dyDescent="0.25">
      <c r="A1241" s="50" t="s">
        <v>1214</v>
      </c>
    </row>
    <row r="1242" spans="1:1" x14ac:dyDescent="0.25">
      <c r="A1242" s="50" t="s">
        <v>1215</v>
      </c>
    </row>
    <row r="1243" spans="1:1" x14ac:dyDescent="0.25">
      <c r="A1243" s="50" t="s">
        <v>1216</v>
      </c>
    </row>
    <row r="1244" spans="1:1" x14ac:dyDescent="0.25">
      <c r="A1244" s="50" t="s">
        <v>1217</v>
      </c>
    </row>
    <row r="1245" spans="1:1" x14ac:dyDescent="0.25">
      <c r="A1245" s="50" t="s">
        <v>1218</v>
      </c>
    </row>
    <row r="1246" spans="1:1" x14ac:dyDescent="0.25">
      <c r="A1246" s="50" t="s">
        <v>1219</v>
      </c>
    </row>
    <row r="1247" spans="1:1" x14ac:dyDescent="0.25">
      <c r="A1247" s="50" t="s">
        <v>1220</v>
      </c>
    </row>
    <row r="1248" spans="1:1" x14ac:dyDescent="0.25">
      <c r="A1248" s="50" t="s">
        <v>1221</v>
      </c>
    </row>
    <row r="1249" spans="1:1" x14ac:dyDescent="0.25">
      <c r="A1249" s="50" t="s">
        <v>1222</v>
      </c>
    </row>
    <row r="1250" spans="1:1" x14ac:dyDescent="0.25">
      <c r="A1250" s="50" t="s">
        <v>1223</v>
      </c>
    </row>
    <row r="1251" spans="1:1" x14ac:dyDescent="0.25">
      <c r="A1251" s="50" t="s">
        <v>1224</v>
      </c>
    </row>
    <row r="1252" spans="1:1" x14ac:dyDescent="0.25">
      <c r="A1252" s="50" t="s">
        <v>1225</v>
      </c>
    </row>
    <row r="1253" spans="1:1" x14ac:dyDescent="0.25">
      <c r="A1253" s="50" t="s">
        <v>1226</v>
      </c>
    </row>
    <row r="1254" spans="1:1" x14ac:dyDescent="0.25">
      <c r="A1254" s="50" t="s">
        <v>1227</v>
      </c>
    </row>
    <row r="1255" spans="1:1" x14ac:dyDescent="0.25">
      <c r="A1255" s="50" t="s">
        <v>1228</v>
      </c>
    </row>
    <row r="1256" spans="1:1" x14ac:dyDescent="0.25">
      <c r="A1256" s="50" t="s">
        <v>1229</v>
      </c>
    </row>
    <row r="1257" spans="1:1" x14ac:dyDescent="0.25">
      <c r="A1257" s="50" t="s">
        <v>1230</v>
      </c>
    </row>
    <row r="1258" spans="1:1" x14ac:dyDescent="0.25">
      <c r="A1258" s="50" t="s">
        <v>1231</v>
      </c>
    </row>
    <row r="1259" spans="1:1" x14ac:dyDescent="0.25">
      <c r="A1259" s="50" t="s">
        <v>1232</v>
      </c>
    </row>
    <row r="1260" spans="1:1" x14ac:dyDescent="0.25">
      <c r="A1260" s="50" t="s">
        <v>1233</v>
      </c>
    </row>
    <row r="1261" spans="1:1" x14ac:dyDescent="0.25">
      <c r="A1261" s="50" t="s">
        <v>1234</v>
      </c>
    </row>
    <row r="1262" spans="1:1" x14ac:dyDescent="0.25">
      <c r="A1262" s="50" t="s">
        <v>1235</v>
      </c>
    </row>
    <row r="1263" spans="1:1" x14ac:dyDescent="0.25">
      <c r="A1263" s="50" t="s">
        <v>1236</v>
      </c>
    </row>
    <row r="1264" spans="1:1" x14ac:dyDescent="0.25">
      <c r="A1264" s="50" t="s">
        <v>1237</v>
      </c>
    </row>
    <row r="1265" spans="1:1" x14ac:dyDescent="0.25">
      <c r="A1265" s="50" t="s">
        <v>1238</v>
      </c>
    </row>
    <row r="1266" spans="1:1" x14ac:dyDescent="0.25">
      <c r="A1266" s="50" t="s">
        <v>1239</v>
      </c>
    </row>
    <row r="1267" spans="1:1" x14ac:dyDescent="0.25">
      <c r="A1267" s="50" t="s">
        <v>1240</v>
      </c>
    </row>
    <row r="1268" spans="1:1" x14ac:dyDescent="0.25">
      <c r="A1268" s="50" t="s">
        <v>1241</v>
      </c>
    </row>
    <row r="1269" spans="1:1" x14ac:dyDescent="0.25">
      <c r="A1269" s="50" t="s">
        <v>1242</v>
      </c>
    </row>
    <row r="1270" spans="1:1" x14ac:dyDescent="0.25">
      <c r="A1270" s="50" t="s">
        <v>1243</v>
      </c>
    </row>
    <row r="1271" spans="1:1" x14ac:dyDescent="0.25">
      <c r="A1271" s="50" t="s">
        <v>1244</v>
      </c>
    </row>
    <row r="1272" spans="1:1" x14ac:dyDescent="0.25">
      <c r="A1272" s="50" t="s">
        <v>1245</v>
      </c>
    </row>
    <row r="1273" spans="1:1" x14ac:dyDescent="0.25">
      <c r="A1273" s="50" t="s">
        <v>1246</v>
      </c>
    </row>
    <row r="1274" spans="1:1" x14ac:dyDescent="0.25">
      <c r="A1274" s="50" t="s">
        <v>1247</v>
      </c>
    </row>
    <row r="1275" spans="1:1" x14ac:dyDescent="0.25">
      <c r="A1275" s="50" t="s">
        <v>1248</v>
      </c>
    </row>
    <row r="1276" spans="1:1" x14ac:dyDescent="0.25">
      <c r="A1276" s="50" t="s">
        <v>1249</v>
      </c>
    </row>
    <row r="1277" spans="1:1" x14ac:dyDescent="0.25">
      <c r="A1277" s="50" t="s">
        <v>1250</v>
      </c>
    </row>
    <row r="1278" spans="1:1" x14ac:dyDescent="0.25">
      <c r="A1278" s="50" t="s">
        <v>1251</v>
      </c>
    </row>
    <row r="1279" spans="1:1" x14ac:dyDescent="0.25">
      <c r="A1279" s="50" t="s">
        <v>1252</v>
      </c>
    </row>
    <row r="1280" spans="1:1" x14ac:dyDescent="0.25">
      <c r="A1280" s="50" t="s">
        <v>1253</v>
      </c>
    </row>
    <row r="1281" spans="1:1" x14ac:dyDescent="0.25">
      <c r="A1281" s="50" t="s">
        <v>1254</v>
      </c>
    </row>
    <row r="1282" spans="1:1" x14ac:dyDescent="0.25">
      <c r="A1282" s="50" t="s">
        <v>1255</v>
      </c>
    </row>
    <row r="1283" spans="1:1" x14ac:dyDescent="0.25">
      <c r="A1283" s="50" t="s">
        <v>1256</v>
      </c>
    </row>
    <row r="1284" spans="1:1" x14ac:dyDescent="0.25">
      <c r="A1284" s="50" t="s">
        <v>1257</v>
      </c>
    </row>
    <row r="1285" spans="1:1" x14ac:dyDescent="0.25">
      <c r="A1285" s="50" t="s">
        <v>1258</v>
      </c>
    </row>
    <row r="1286" spans="1:1" x14ac:dyDescent="0.25">
      <c r="A1286" s="50" t="s">
        <v>1259</v>
      </c>
    </row>
    <row r="1287" spans="1:1" x14ac:dyDescent="0.25">
      <c r="A1287" s="50" t="s">
        <v>1260</v>
      </c>
    </row>
    <row r="1288" spans="1:1" x14ac:dyDescent="0.25">
      <c r="A1288" s="50" t="s">
        <v>1261</v>
      </c>
    </row>
    <row r="1289" spans="1:1" x14ac:dyDescent="0.25">
      <c r="A1289" s="50" t="s">
        <v>1262</v>
      </c>
    </row>
    <row r="1290" spans="1:1" x14ac:dyDescent="0.25">
      <c r="A1290" s="50" t="s">
        <v>1263</v>
      </c>
    </row>
    <row r="1291" spans="1:1" x14ac:dyDescent="0.25">
      <c r="A1291" s="50" t="s">
        <v>1264</v>
      </c>
    </row>
    <row r="1292" spans="1:1" x14ac:dyDescent="0.25">
      <c r="A1292" s="50" t="s">
        <v>1265</v>
      </c>
    </row>
    <row r="1293" spans="1:1" x14ac:dyDescent="0.25">
      <c r="A1293" s="50" t="s">
        <v>1266</v>
      </c>
    </row>
    <row r="1294" spans="1:1" x14ac:dyDescent="0.25">
      <c r="A1294" s="50" t="s">
        <v>1267</v>
      </c>
    </row>
    <row r="1295" spans="1:1" x14ac:dyDescent="0.25">
      <c r="A1295" s="50" t="s">
        <v>1268</v>
      </c>
    </row>
    <row r="1296" spans="1:1" x14ac:dyDescent="0.25">
      <c r="A1296" s="50" t="s">
        <v>1269</v>
      </c>
    </row>
    <row r="1297" spans="1:1" x14ac:dyDescent="0.25">
      <c r="A1297" s="50" t="s">
        <v>1270</v>
      </c>
    </row>
    <row r="1298" spans="1:1" x14ac:dyDescent="0.25">
      <c r="A1298" s="50" t="s">
        <v>1271</v>
      </c>
    </row>
    <row r="1299" spans="1:1" x14ac:dyDescent="0.25">
      <c r="A1299" s="50" t="s">
        <v>1272</v>
      </c>
    </row>
    <row r="1300" spans="1:1" x14ac:dyDescent="0.25">
      <c r="A1300" s="50" t="s">
        <v>1273</v>
      </c>
    </row>
    <row r="1301" spans="1:1" x14ac:dyDescent="0.25">
      <c r="A1301" s="50" t="s">
        <v>1274</v>
      </c>
    </row>
    <row r="1302" spans="1:1" x14ac:dyDescent="0.25">
      <c r="A1302" s="50" t="s">
        <v>1275</v>
      </c>
    </row>
    <row r="1303" spans="1:1" x14ac:dyDescent="0.25">
      <c r="A1303" s="50" t="s">
        <v>1276</v>
      </c>
    </row>
    <row r="1304" spans="1:1" x14ac:dyDescent="0.25">
      <c r="A1304" s="50" t="s">
        <v>1277</v>
      </c>
    </row>
    <row r="1305" spans="1:1" x14ac:dyDescent="0.25">
      <c r="A1305" s="50" t="s">
        <v>1278</v>
      </c>
    </row>
    <row r="1306" spans="1:1" x14ac:dyDescent="0.25">
      <c r="A1306" s="50" t="s">
        <v>1279</v>
      </c>
    </row>
    <row r="1307" spans="1:1" x14ac:dyDescent="0.25">
      <c r="A1307" s="50" t="s">
        <v>1280</v>
      </c>
    </row>
    <row r="1308" spans="1:1" x14ac:dyDescent="0.25">
      <c r="A1308" s="50" t="s">
        <v>1281</v>
      </c>
    </row>
    <row r="1309" spans="1:1" x14ac:dyDescent="0.25">
      <c r="A1309" s="50" t="s">
        <v>1282</v>
      </c>
    </row>
    <row r="1310" spans="1:1" x14ac:dyDescent="0.25">
      <c r="A1310" s="50" t="s">
        <v>1283</v>
      </c>
    </row>
    <row r="1311" spans="1:1" x14ac:dyDescent="0.25">
      <c r="A1311" s="50" t="s">
        <v>1284</v>
      </c>
    </row>
    <row r="1312" spans="1:1" x14ac:dyDescent="0.25">
      <c r="A1312" s="50" t="s">
        <v>1285</v>
      </c>
    </row>
    <row r="1313" spans="1:1" x14ac:dyDescent="0.25">
      <c r="A1313" s="50" t="s">
        <v>1286</v>
      </c>
    </row>
    <row r="1314" spans="1:1" x14ac:dyDescent="0.25">
      <c r="A1314" s="50" t="s">
        <v>1287</v>
      </c>
    </row>
    <row r="1315" spans="1:1" x14ac:dyDescent="0.25">
      <c r="A1315" s="50" t="s">
        <v>1288</v>
      </c>
    </row>
    <row r="1316" spans="1:1" x14ac:dyDescent="0.25">
      <c r="A1316" s="50" t="s">
        <v>1289</v>
      </c>
    </row>
    <row r="1317" spans="1:1" x14ac:dyDescent="0.25">
      <c r="A1317" s="50" t="s">
        <v>1290</v>
      </c>
    </row>
    <row r="1318" spans="1:1" x14ac:dyDescent="0.25">
      <c r="A1318" s="50" t="s">
        <v>1291</v>
      </c>
    </row>
    <row r="1319" spans="1:1" x14ac:dyDescent="0.25">
      <c r="A1319" s="50" t="s">
        <v>1292</v>
      </c>
    </row>
    <row r="1320" spans="1:1" x14ac:dyDescent="0.25">
      <c r="A1320" s="50" t="s">
        <v>1293</v>
      </c>
    </row>
    <row r="1321" spans="1:1" x14ac:dyDescent="0.25">
      <c r="A1321" s="50" t="s">
        <v>1294</v>
      </c>
    </row>
    <row r="1322" spans="1:1" x14ac:dyDescent="0.25">
      <c r="A1322" s="50" t="s">
        <v>1295</v>
      </c>
    </row>
    <row r="1323" spans="1:1" x14ac:dyDescent="0.25">
      <c r="A1323" s="50" t="s">
        <v>1296</v>
      </c>
    </row>
    <row r="1324" spans="1:1" x14ac:dyDescent="0.25">
      <c r="A1324" s="50" t="s">
        <v>1297</v>
      </c>
    </row>
    <row r="1325" spans="1:1" x14ac:dyDescent="0.25">
      <c r="A1325" s="50" t="s">
        <v>1298</v>
      </c>
    </row>
    <row r="1326" spans="1:1" x14ac:dyDescent="0.25">
      <c r="A1326" s="50" t="s">
        <v>1299</v>
      </c>
    </row>
    <row r="1327" spans="1:1" x14ac:dyDescent="0.25">
      <c r="A1327" s="50" t="s">
        <v>1300</v>
      </c>
    </row>
    <row r="1328" spans="1:1" x14ac:dyDescent="0.25">
      <c r="A1328" s="50" t="s">
        <v>1301</v>
      </c>
    </row>
    <row r="1329" spans="1:1" x14ac:dyDescent="0.25">
      <c r="A1329" s="50" t="s">
        <v>1302</v>
      </c>
    </row>
    <row r="1330" spans="1:1" x14ac:dyDescent="0.25">
      <c r="A1330" s="50" t="s">
        <v>1303</v>
      </c>
    </row>
    <row r="1331" spans="1:1" x14ac:dyDescent="0.25">
      <c r="A1331" s="50" t="s">
        <v>1304</v>
      </c>
    </row>
    <row r="1332" spans="1:1" x14ac:dyDescent="0.25">
      <c r="A1332" s="50" t="s">
        <v>1305</v>
      </c>
    </row>
    <row r="1333" spans="1:1" x14ac:dyDescent="0.25">
      <c r="A1333" s="50" t="s">
        <v>1306</v>
      </c>
    </row>
    <row r="1334" spans="1:1" x14ac:dyDescent="0.25">
      <c r="A1334" s="50" t="s">
        <v>1307</v>
      </c>
    </row>
    <row r="1335" spans="1:1" x14ac:dyDescent="0.25">
      <c r="A1335" s="50" t="s">
        <v>1308</v>
      </c>
    </row>
    <row r="1336" spans="1:1" x14ac:dyDescent="0.25">
      <c r="A1336" s="50" t="s">
        <v>1309</v>
      </c>
    </row>
    <row r="1337" spans="1:1" x14ac:dyDescent="0.25">
      <c r="A1337" s="50" t="s">
        <v>1310</v>
      </c>
    </row>
    <row r="1338" spans="1:1" x14ac:dyDescent="0.25">
      <c r="A1338" s="50" t="s">
        <v>1311</v>
      </c>
    </row>
    <row r="1339" spans="1:1" x14ac:dyDescent="0.25">
      <c r="A1339" s="50" t="s">
        <v>1312</v>
      </c>
    </row>
    <row r="1340" spans="1:1" x14ac:dyDescent="0.25">
      <c r="A1340" s="50" t="s">
        <v>1313</v>
      </c>
    </row>
    <row r="1341" spans="1:1" x14ac:dyDescent="0.25">
      <c r="A1341" s="50" t="s">
        <v>1314</v>
      </c>
    </row>
    <row r="1342" spans="1:1" x14ac:dyDescent="0.25">
      <c r="A1342" s="50" t="s">
        <v>1315</v>
      </c>
    </row>
    <row r="1343" spans="1:1" x14ac:dyDescent="0.25">
      <c r="A1343" s="50" t="s">
        <v>1316</v>
      </c>
    </row>
    <row r="1344" spans="1:1" x14ac:dyDescent="0.25">
      <c r="A1344" s="50" t="s">
        <v>1317</v>
      </c>
    </row>
    <row r="1345" spans="1:1" x14ac:dyDescent="0.25">
      <c r="A1345" s="50" t="s">
        <v>1318</v>
      </c>
    </row>
    <row r="1346" spans="1:1" x14ac:dyDescent="0.25">
      <c r="A1346" s="50" t="s">
        <v>1319</v>
      </c>
    </row>
    <row r="1347" spans="1:1" x14ac:dyDescent="0.25">
      <c r="A1347" s="50" t="s">
        <v>1320</v>
      </c>
    </row>
    <row r="1348" spans="1:1" x14ac:dyDescent="0.25">
      <c r="A1348" s="50" t="s">
        <v>1321</v>
      </c>
    </row>
    <row r="1349" spans="1:1" x14ac:dyDescent="0.25">
      <c r="A1349" s="50" t="s">
        <v>1322</v>
      </c>
    </row>
    <row r="1350" spans="1:1" x14ac:dyDescent="0.25">
      <c r="A1350" s="50" t="s">
        <v>1323</v>
      </c>
    </row>
    <row r="1351" spans="1:1" x14ac:dyDescent="0.25">
      <c r="A1351" s="50" t="s">
        <v>1324</v>
      </c>
    </row>
    <row r="1352" spans="1:1" x14ac:dyDescent="0.25">
      <c r="A1352" s="50" t="s">
        <v>1325</v>
      </c>
    </row>
    <row r="1353" spans="1:1" x14ac:dyDescent="0.25">
      <c r="A1353" s="50" t="s">
        <v>1326</v>
      </c>
    </row>
    <row r="1354" spans="1:1" x14ac:dyDescent="0.25">
      <c r="A1354" s="50" t="s">
        <v>1327</v>
      </c>
    </row>
    <row r="1355" spans="1:1" x14ac:dyDescent="0.25">
      <c r="A1355" s="50" t="s">
        <v>1328</v>
      </c>
    </row>
    <row r="1356" spans="1:1" x14ac:dyDescent="0.25">
      <c r="A1356" s="50" t="s">
        <v>1329</v>
      </c>
    </row>
    <row r="1357" spans="1:1" x14ac:dyDescent="0.25">
      <c r="A1357" s="50" t="s">
        <v>1330</v>
      </c>
    </row>
    <row r="1358" spans="1:1" x14ac:dyDescent="0.25">
      <c r="A1358" s="50" t="s">
        <v>1331</v>
      </c>
    </row>
    <row r="1359" spans="1:1" x14ac:dyDescent="0.25">
      <c r="A1359" s="50" t="s">
        <v>1332</v>
      </c>
    </row>
    <row r="1360" spans="1:1" x14ac:dyDescent="0.25">
      <c r="A1360" s="50" t="s">
        <v>1333</v>
      </c>
    </row>
    <row r="1361" spans="1:1" x14ac:dyDescent="0.25">
      <c r="A1361" s="50" t="s">
        <v>1334</v>
      </c>
    </row>
    <row r="1362" spans="1:1" x14ac:dyDescent="0.25">
      <c r="A1362" s="50" t="s">
        <v>1335</v>
      </c>
    </row>
    <row r="1363" spans="1:1" x14ac:dyDescent="0.25">
      <c r="A1363" s="50" t="s">
        <v>1336</v>
      </c>
    </row>
    <row r="1364" spans="1:1" x14ac:dyDescent="0.25">
      <c r="A1364" s="50" t="s">
        <v>1337</v>
      </c>
    </row>
    <row r="1365" spans="1:1" x14ac:dyDescent="0.25">
      <c r="A1365" s="50" t="s">
        <v>1338</v>
      </c>
    </row>
    <row r="1366" spans="1:1" x14ac:dyDescent="0.25">
      <c r="A1366" s="50" t="s">
        <v>1339</v>
      </c>
    </row>
    <row r="1367" spans="1:1" x14ac:dyDescent="0.25">
      <c r="A1367" s="50" t="s">
        <v>1340</v>
      </c>
    </row>
    <row r="1368" spans="1:1" x14ac:dyDescent="0.25">
      <c r="A1368" s="50" t="s">
        <v>1341</v>
      </c>
    </row>
    <row r="1369" spans="1:1" x14ac:dyDescent="0.25">
      <c r="A1369" s="50" t="s">
        <v>1342</v>
      </c>
    </row>
    <row r="1370" spans="1:1" x14ac:dyDescent="0.25">
      <c r="A1370" s="50" t="s">
        <v>1343</v>
      </c>
    </row>
    <row r="1371" spans="1:1" x14ac:dyDescent="0.25">
      <c r="A1371" s="50" t="s">
        <v>1344</v>
      </c>
    </row>
    <row r="1372" spans="1:1" x14ac:dyDescent="0.25">
      <c r="A1372" s="50" t="s">
        <v>1345</v>
      </c>
    </row>
    <row r="1373" spans="1:1" x14ac:dyDescent="0.25">
      <c r="A1373" s="50" t="s">
        <v>1389</v>
      </c>
    </row>
    <row r="1374" spans="1:1" x14ac:dyDescent="0.25">
      <c r="A1374" s="50" t="s">
        <v>1388</v>
      </c>
    </row>
    <row r="1375" spans="1:1" x14ac:dyDescent="0.25">
      <c r="A1375" s="50" t="s">
        <v>1387</v>
      </c>
    </row>
    <row r="1376" spans="1:1" x14ac:dyDescent="0.25">
      <c r="A1376" s="50" t="s">
        <v>1386</v>
      </c>
    </row>
    <row r="1377" spans="1:1" x14ac:dyDescent="0.25">
      <c r="A1377" s="50" t="s">
        <v>1385</v>
      </c>
    </row>
    <row r="1378" spans="1:1" x14ac:dyDescent="0.25">
      <c r="A1378" s="50" t="s">
        <v>1384</v>
      </c>
    </row>
    <row r="1379" spans="1:1" x14ac:dyDescent="0.25">
      <c r="A1379" s="50" t="s">
        <v>1383</v>
      </c>
    </row>
    <row r="1380" spans="1:1" x14ac:dyDescent="0.25">
      <c r="A1380" s="50" t="s">
        <v>1382</v>
      </c>
    </row>
    <row r="1381" spans="1:1" x14ac:dyDescent="0.25">
      <c r="A1381" s="50" t="s">
        <v>1381</v>
      </c>
    </row>
    <row r="1382" spans="1:1" x14ac:dyDescent="0.25">
      <c r="A1382" s="50" t="s">
        <v>1380</v>
      </c>
    </row>
    <row r="1383" spans="1:1" x14ac:dyDescent="0.25">
      <c r="A1383" s="50" t="s">
        <v>1379</v>
      </c>
    </row>
    <row r="1384" spans="1:1" x14ac:dyDescent="0.25">
      <c r="A1384" s="50" t="s">
        <v>1378</v>
      </c>
    </row>
    <row r="1385" spans="1:1" x14ac:dyDescent="0.25">
      <c r="A1385" s="50" t="s">
        <v>1377</v>
      </c>
    </row>
    <row r="1386" spans="1:1" x14ac:dyDescent="0.25">
      <c r="A1386" s="50" t="s">
        <v>1376</v>
      </c>
    </row>
    <row r="1387" spans="1:1" x14ac:dyDescent="0.25">
      <c r="A1387" s="50" t="s">
        <v>1375</v>
      </c>
    </row>
    <row r="1388" spans="1:1" x14ac:dyDescent="0.25">
      <c r="A1388" s="50" t="s">
        <v>1374</v>
      </c>
    </row>
    <row r="1389" spans="1:1" x14ac:dyDescent="0.25">
      <c r="A1389" s="50" t="s">
        <v>1373</v>
      </c>
    </row>
    <row r="1390" spans="1:1" x14ac:dyDescent="0.25">
      <c r="A1390" s="50" t="s">
        <v>1372</v>
      </c>
    </row>
    <row r="1391" spans="1:1" x14ac:dyDescent="0.25">
      <c r="A1391" s="50" t="s">
        <v>1371</v>
      </c>
    </row>
    <row r="1392" spans="1:1" x14ac:dyDescent="0.25">
      <c r="A1392" s="50" t="s">
        <v>1370</v>
      </c>
    </row>
    <row r="1393" spans="1:1" x14ac:dyDescent="0.25">
      <c r="A1393" s="50" t="s">
        <v>1369</v>
      </c>
    </row>
    <row r="1394" spans="1:1" x14ac:dyDescent="0.25">
      <c r="A1394" s="50" t="s">
        <v>1368</v>
      </c>
    </row>
    <row r="1395" spans="1:1" x14ac:dyDescent="0.25">
      <c r="A1395" s="50" t="s">
        <v>1367</v>
      </c>
    </row>
    <row r="1396" spans="1:1" x14ac:dyDescent="0.25">
      <c r="A1396" s="50" t="s">
        <v>1366</v>
      </c>
    </row>
    <row r="1397" spans="1:1" x14ac:dyDescent="0.25">
      <c r="A1397" s="50" t="s">
        <v>1365</v>
      </c>
    </row>
    <row r="1398" spans="1:1" x14ac:dyDescent="0.25">
      <c r="A1398" s="50" t="s">
        <v>1364</v>
      </c>
    </row>
    <row r="1399" spans="1:1" x14ac:dyDescent="0.25">
      <c r="A1399" s="50" t="s">
        <v>1363</v>
      </c>
    </row>
    <row r="1400" spans="1:1" x14ac:dyDescent="0.25">
      <c r="A1400" s="50" t="s">
        <v>1362</v>
      </c>
    </row>
    <row r="1401" spans="1:1" x14ac:dyDescent="0.25">
      <c r="A1401" s="50" t="s">
        <v>1361</v>
      </c>
    </row>
    <row r="1402" spans="1:1" x14ac:dyDescent="0.25">
      <c r="A1402" s="50" t="s">
        <v>1360</v>
      </c>
    </row>
    <row r="1403" spans="1:1" x14ac:dyDescent="0.25">
      <c r="A1403" s="50" t="s">
        <v>1359</v>
      </c>
    </row>
    <row r="1404" spans="1:1" x14ac:dyDescent="0.25">
      <c r="A1404" s="50" t="s">
        <v>1358</v>
      </c>
    </row>
    <row r="1405" spans="1:1" x14ac:dyDescent="0.25">
      <c r="A1405" s="50" t="s">
        <v>1357</v>
      </c>
    </row>
    <row r="1406" spans="1:1" x14ac:dyDescent="0.25">
      <c r="A1406" s="50" t="s">
        <v>1356</v>
      </c>
    </row>
    <row r="1407" spans="1:1" x14ac:dyDescent="0.25">
      <c r="A1407" s="50" t="s">
        <v>1355</v>
      </c>
    </row>
    <row r="1408" spans="1:1" x14ac:dyDescent="0.25">
      <c r="A1408" s="50" t="s">
        <v>1354</v>
      </c>
    </row>
    <row r="1409" spans="1:1" x14ac:dyDescent="0.25">
      <c r="A1409" s="50" t="s">
        <v>1353</v>
      </c>
    </row>
    <row r="1410" spans="1:1" x14ac:dyDescent="0.25">
      <c r="A1410" s="50" t="s">
        <v>1352</v>
      </c>
    </row>
    <row r="1411" spans="1:1" x14ac:dyDescent="0.25">
      <c r="A1411" s="50" t="s">
        <v>1351</v>
      </c>
    </row>
    <row r="1412" spans="1:1" x14ac:dyDescent="0.25">
      <c r="A1412" s="50" t="s">
        <v>1422</v>
      </c>
    </row>
    <row r="1413" spans="1:1" x14ac:dyDescent="0.25">
      <c r="A1413" s="50" t="s">
        <v>1423</v>
      </c>
    </row>
    <row r="1414" spans="1:1" x14ac:dyDescent="0.25">
      <c r="A1414" s="50" t="s">
        <v>1557</v>
      </c>
    </row>
    <row r="1415" spans="1:1" x14ac:dyDescent="0.25">
      <c r="A1415" s="50" t="s">
        <v>1558</v>
      </c>
    </row>
    <row r="1416" spans="1:1" x14ac:dyDescent="0.25">
      <c r="A1416" s="50" t="s">
        <v>1559</v>
      </c>
    </row>
    <row r="1417" spans="1:1" x14ac:dyDescent="0.25">
      <c r="A1417" s="50" t="s">
        <v>1497</v>
      </c>
    </row>
    <row r="1418" spans="1:1" x14ac:dyDescent="0.25">
      <c r="A1418" s="50" t="s">
        <v>1498</v>
      </c>
    </row>
    <row r="1419" spans="1:1" x14ac:dyDescent="0.25">
      <c r="A1419" s="50" t="s">
        <v>1499</v>
      </c>
    </row>
    <row r="1420" spans="1:1" x14ac:dyDescent="0.25">
      <c r="A1420" s="50" t="s">
        <v>1560</v>
      </c>
    </row>
    <row r="1421" spans="1:1" x14ac:dyDescent="0.25">
      <c r="A1421" s="50" t="s">
        <v>1561</v>
      </c>
    </row>
    <row r="1422" spans="1:1" x14ac:dyDescent="0.25">
      <c r="A1422" s="50" t="s">
        <v>1562</v>
      </c>
    </row>
    <row r="1423" spans="1:1" x14ac:dyDescent="0.25">
      <c r="A1423" s="50" t="s">
        <v>1500</v>
      </c>
    </row>
    <row r="1424" spans="1:1" x14ac:dyDescent="0.25">
      <c r="A1424" s="50" t="s">
        <v>1501</v>
      </c>
    </row>
    <row r="1425" spans="1:1" x14ac:dyDescent="0.25">
      <c r="A1425" s="50" t="s">
        <v>1563</v>
      </c>
    </row>
    <row r="1426" spans="1:1" x14ac:dyDescent="0.25">
      <c r="A1426" s="50" t="s">
        <v>1502</v>
      </c>
    </row>
    <row r="1427" spans="1:1" x14ac:dyDescent="0.25">
      <c r="A1427" s="50" t="s">
        <v>1564</v>
      </c>
    </row>
    <row r="1428" spans="1:1" x14ac:dyDescent="0.25">
      <c r="A1428" s="50" t="s">
        <v>1565</v>
      </c>
    </row>
    <row r="1429" spans="1:1" x14ac:dyDescent="0.25">
      <c r="A1429" s="50" t="s">
        <v>1566</v>
      </c>
    </row>
    <row r="1430" spans="1:1" x14ac:dyDescent="0.25">
      <c r="A1430" s="50" t="s">
        <v>1567</v>
      </c>
    </row>
    <row r="1431" spans="1:1" x14ac:dyDescent="0.25">
      <c r="A1431" s="50" t="s">
        <v>1424</v>
      </c>
    </row>
    <row r="1432" spans="1:1" x14ac:dyDescent="0.25">
      <c r="A1432" s="50" t="s">
        <v>1568</v>
      </c>
    </row>
    <row r="1433" spans="1:1" x14ac:dyDescent="0.25">
      <c r="A1433" s="50" t="s">
        <v>1569</v>
      </c>
    </row>
    <row r="1434" spans="1:1" x14ac:dyDescent="0.25">
      <c r="A1434" s="50" t="s">
        <v>1570</v>
      </c>
    </row>
    <row r="1435" spans="1:1" x14ac:dyDescent="0.25">
      <c r="A1435" s="50" t="s">
        <v>1503</v>
      </c>
    </row>
    <row r="1436" spans="1:1" x14ac:dyDescent="0.25">
      <c r="A1436" s="50" t="s">
        <v>1571</v>
      </c>
    </row>
    <row r="1437" spans="1:1" x14ac:dyDescent="0.25">
      <c r="A1437" s="50" t="s">
        <v>1572</v>
      </c>
    </row>
    <row r="1438" spans="1:1" x14ac:dyDescent="0.25">
      <c r="A1438" s="50" t="s">
        <v>1504</v>
      </c>
    </row>
    <row r="1439" spans="1:1" x14ac:dyDescent="0.25">
      <c r="A1439" s="50" t="s">
        <v>1505</v>
      </c>
    </row>
    <row r="1440" spans="1:1" x14ac:dyDescent="0.25">
      <c r="A1440" s="50" t="s">
        <v>1573</v>
      </c>
    </row>
    <row r="1441" spans="1:1" x14ac:dyDescent="0.25">
      <c r="A1441" s="50" t="s">
        <v>1506</v>
      </c>
    </row>
    <row r="1442" spans="1:1" x14ac:dyDescent="0.25">
      <c r="A1442" s="50" t="s">
        <v>1574</v>
      </c>
    </row>
    <row r="1443" spans="1:1" x14ac:dyDescent="0.25">
      <c r="A1443" s="50" t="s">
        <v>1425</v>
      </c>
    </row>
    <row r="1444" spans="1:1" x14ac:dyDescent="0.25">
      <c r="A1444" s="50" t="s">
        <v>1575</v>
      </c>
    </row>
    <row r="1445" spans="1:1" x14ac:dyDescent="0.25">
      <c r="A1445" s="50" t="s">
        <v>1576</v>
      </c>
    </row>
    <row r="1446" spans="1:1" x14ac:dyDescent="0.25">
      <c r="A1446" s="50" t="s">
        <v>1577</v>
      </c>
    </row>
    <row r="1447" spans="1:1" x14ac:dyDescent="0.25">
      <c r="A1447" s="50" t="s">
        <v>1578</v>
      </c>
    </row>
    <row r="1448" spans="1:1" x14ac:dyDescent="0.25">
      <c r="A1448" s="50" t="s">
        <v>1579</v>
      </c>
    </row>
    <row r="1449" spans="1:1" x14ac:dyDescent="0.25">
      <c r="A1449" s="50" t="s">
        <v>1580</v>
      </c>
    </row>
    <row r="1450" spans="1:1" x14ac:dyDescent="0.25">
      <c r="A1450" s="50" t="s">
        <v>1426</v>
      </c>
    </row>
    <row r="1451" spans="1:1" x14ac:dyDescent="0.25">
      <c r="A1451" s="50" t="s">
        <v>1581</v>
      </c>
    </row>
    <row r="1452" spans="1:1" x14ac:dyDescent="0.25">
      <c r="A1452" s="50" t="s">
        <v>1427</v>
      </c>
    </row>
    <row r="1453" spans="1:1" x14ac:dyDescent="0.25">
      <c r="A1453" s="50" t="s">
        <v>1582</v>
      </c>
    </row>
    <row r="1454" spans="1:1" x14ac:dyDescent="0.25">
      <c r="A1454" s="50" t="s">
        <v>1583</v>
      </c>
    </row>
    <row r="1455" spans="1:1" x14ac:dyDescent="0.25">
      <c r="A1455" s="50" t="s">
        <v>1428</v>
      </c>
    </row>
    <row r="1456" spans="1:1" x14ac:dyDescent="0.25">
      <c r="A1456" s="50" t="s">
        <v>1429</v>
      </c>
    </row>
    <row r="1457" spans="1:1" x14ac:dyDescent="0.25">
      <c r="A1457" s="50" t="s">
        <v>1584</v>
      </c>
    </row>
    <row r="1458" spans="1:1" x14ac:dyDescent="0.25">
      <c r="A1458" s="50" t="s">
        <v>1585</v>
      </c>
    </row>
    <row r="1459" spans="1:1" x14ac:dyDescent="0.25">
      <c r="A1459" s="50" t="s">
        <v>1586</v>
      </c>
    </row>
    <row r="1460" spans="1:1" x14ac:dyDescent="0.25">
      <c r="A1460" s="50" t="s">
        <v>1587</v>
      </c>
    </row>
    <row r="1461" spans="1:1" x14ac:dyDescent="0.25">
      <c r="A1461" s="50" t="s">
        <v>1430</v>
      </c>
    </row>
    <row r="1462" spans="1:1" x14ac:dyDescent="0.25">
      <c r="A1462" s="50" t="s">
        <v>1431</v>
      </c>
    </row>
    <row r="1463" spans="1:1" x14ac:dyDescent="0.25">
      <c r="A1463" s="50" t="s">
        <v>1507</v>
      </c>
    </row>
    <row r="1464" spans="1:1" x14ac:dyDescent="0.25">
      <c r="A1464" s="50" t="s">
        <v>1588</v>
      </c>
    </row>
    <row r="1465" spans="1:1" x14ac:dyDescent="0.25">
      <c r="A1465" s="50" t="s">
        <v>1432</v>
      </c>
    </row>
    <row r="1466" spans="1:1" x14ac:dyDescent="0.25">
      <c r="A1466" s="50" t="s">
        <v>1589</v>
      </c>
    </row>
    <row r="1467" spans="1:1" x14ac:dyDescent="0.25">
      <c r="A1467" s="50" t="s">
        <v>1590</v>
      </c>
    </row>
    <row r="1468" spans="1:1" x14ac:dyDescent="0.25">
      <c r="A1468" s="50" t="s">
        <v>1508</v>
      </c>
    </row>
    <row r="1469" spans="1:1" x14ac:dyDescent="0.25">
      <c r="A1469" s="50" t="s">
        <v>1591</v>
      </c>
    </row>
    <row r="1470" spans="1:1" x14ac:dyDescent="0.25">
      <c r="A1470" s="50" t="s">
        <v>1509</v>
      </c>
    </row>
    <row r="1471" spans="1:1" x14ac:dyDescent="0.25">
      <c r="A1471" s="50" t="s">
        <v>1510</v>
      </c>
    </row>
    <row r="1472" spans="1:1" x14ac:dyDescent="0.25">
      <c r="A1472" s="50" t="s">
        <v>1592</v>
      </c>
    </row>
    <row r="1473" spans="1:1" x14ac:dyDescent="0.25">
      <c r="A1473" s="50" t="s">
        <v>1593</v>
      </c>
    </row>
    <row r="1474" spans="1:1" x14ac:dyDescent="0.25">
      <c r="A1474" s="50" t="s">
        <v>1511</v>
      </c>
    </row>
    <row r="1475" spans="1:1" x14ac:dyDescent="0.25">
      <c r="A1475" s="50" t="s">
        <v>1594</v>
      </c>
    </row>
    <row r="1476" spans="1:1" x14ac:dyDescent="0.25">
      <c r="A1476" s="50" t="s">
        <v>1512</v>
      </c>
    </row>
    <row r="1477" spans="1:1" x14ac:dyDescent="0.25">
      <c r="A1477" s="50" t="s">
        <v>1595</v>
      </c>
    </row>
    <row r="1478" spans="1:1" x14ac:dyDescent="0.25">
      <c r="A1478" s="50" t="s">
        <v>1513</v>
      </c>
    </row>
    <row r="1479" spans="1:1" x14ac:dyDescent="0.25">
      <c r="A1479" s="50" t="s">
        <v>1596</v>
      </c>
    </row>
    <row r="1480" spans="1:1" x14ac:dyDescent="0.25">
      <c r="A1480" s="50" t="s">
        <v>1597</v>
      </c>
    </row>
    <row r="1481" spans="1:1" x14ac:dyDescent="0.25">
      <c r="A1481" s="50" t="s">
        <v>1514</v>
      </c>
    </row>
    <row r="1482" spans="1:1" x14ac:dyDescent="0.25">
      <c r="A1482" s="50" t="s">
        <v>1598</v>
      </c>
    </row>
    <row r="1483" spans="1:1" x14ac:dyDescent="0.25">
      <c r="A1483" s="50" t="s">
        <v>1515</v>
      </c>
    </row>
    <row r="1484" spans="1:1" x14ac:dyDescent="0.25">
      <c r="A1484" s="50" t="s">
        <v>1599</v>
      </c>
    </row>
    <row r="1485" spans="1:1" x14ac:dyDescent="0.25">
      <c r="A1485" s="50" t="s">
        <v>1600</v>
      </c>
    </row>
    <row r="1486" spans="1:1" x14ac:dyDescent="0.25">
      <c r="A1486" s="50" t="s">
        <v>1516</v>
      </c>
    </row>
    <row r="1487" spans="1:1" x14ac:dyDescent="0.25">
      <c r="A1487" s="50" t="s">
        <v>1601</v>
      </c>
    </row>
    <row r="1488" spans="1:1" x14ac:dyDescent="0.25">
      <c r="A1488" s="50" t="s">
        <v>1517</v>
      </c>
    </row>
    <row r="1489" spans="1:1" x14ac:dyDescent="0.25">
      <c r="A1489" s="50" t="s">
        <v>1518</v>
      </c>
    </row>
  </sheetData>
  <phoneticPr fontId="2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EBD37-A088-452D-944C-4CA28E5447DE}">
  <dimension ref="A1:O5053"/>
  <sheetViews>
    <sheetView workbookViewId="0">
      <selection activeCell="L5" sqref="L5"/>
    </sheetView>
  </sheetViews>
  <sheetFormatPr defaultRowHeight="16.5" x14ac:dyDescent="0.25"/>
  <cols>
    <col min="1" max="1" width="15.625" style="17" customWidth="1"/>
    <col min="2" max="2" width="20.625" style="31" customWidth="1"/>
    <col min="3" max="3" width="14.75" style="17" customWidth="1"/>
    <col min="4" max="4" width="13.875" style="17" customWidth="1"/>
    <col min="5" max="6" width="9" style="17"/>
    <col min="7" max="7" width="13.875" style="18" bestFit="1" customWidth="1"/>
    <col min="8" max="8" width="12.625" style="18" bestFit="1" customWidth="1"/>
    <col min="9" max="9" width="13.375" style="18" bestFit="1" customWidth="1"/>
    <col min="10" max="11" width="10.125" style="18" bestFit="1" customWidth="1"/>
    <col min="12" max="12" width="21.375" style="18" bestFit="1" customWidth="1"/>
    <col min="13" max="16384" width="9" style="16"/>
  </cols>
  <sheetData>
    <row r="1" spans="1:15" x14ac:dyDescent="0.25">
      <c r="A1" s="17" t="s">
        <v>23</v>
      </c>
      <c r="B1" s="31" t="s">
        <v>24</v>
      </c>
      <c r="C1" s="17" t="s">
        <v>9</v>
      </c>
      <c r="D1" s="17" t="s">
        <v>10</v>
      </c>
      <c r="E1" s="17" t="s">
        <v>11</v>
      </c>
    </row>
    <row r="2" spans="1:15" x14ac:dyDescent="0.25">
      <c r="A2" s="32" t="s">
        <v>1350</v>
      </c>
      <c r="B2" s="31">
        <v>4254.46</v>
      </c>
      <c r="C2" s="17">
        <f>VLOOKUP($A2,級距!$A:$K,9,FALSE)</f>
        <v>3</v>
      </c>
      <c r="D2" s="17">
        <f>VLOOKUP($A2,級距!$A:$K,10,FALSE)</f>
        <v>4</v>
      </c>
      <c r="E2" s="17">
        <f>VLOOKUP($A2,級距!$A:$K,11,FALSE)</f>
        <v>2</v>
      </c>
      <c r="F2" s="17">
        <f>IF(A3&lt;&gt;A2,1,0)</f>
        <v>1</v>
      </c>
      <c r="G2" s="21" t="s">
        <v>12</v>
      </c>
      <c r="H2" s="4">
        <f>MAX(B2:B965)</f>
        <v>581171.68000000005</v>
      </c>
      <c r="I2" s="35">
        <f>ABS(H2/H3)</f>
        <v>4.3598461706502345</v>
      </c>
      <c r="J2" s="21"/>
      <c r="K2" s="21"/>
      <c r="O2" s="27" t="s">
        <v>22</v>
      </c>
    </row>
    <row r="3" spans="1:15" x14ac:dyDescent="0.25">
      <c r="A3" s="32" t="s">
        <v>41</v>
      </c>
      <c r="B3" s="31">
        <v>91742.02</v>
      </c>
      <c r="C3" s="17">
        <f>VLOOKUP($A3,級距!$A:$K,9,FALSE)</f>
        <v>10</v>
      </c>
      <c r="D3" s="17">
        <f>VLOOKUP($A3,級距!$A:$K,10,FALSE)</f>
        <v>4</v>
      </c>
      <c r="E3" s="17">
        <f>VLOOKUP($A3,級距!$A:$K,11,FALSE)</f>
        <v>1</v>
      </c>
      <c r="F3" s="17">
        <f>IF(A4&lt;&gt;A3,1,0)</f>
        <v>1</v>
      </c>
      <c r="G3" s="21" t="s">
        <v>13</v>
      </c>
      <c r="H3" s="4">
        <f>MIN(B2:B965)</f>
        <v>-133300.96</v>
      </c>
      <c r="I3" s="21"/>
      <c r="J3" s="21"/>
      <c r="K3" s="21"/>
    </row>
    <row r="4" spans="1:15" x14ac:dyDescent="0.25">
      <c r="A4" s="32" t="s">
        <v>42</v>
      </c>
      <c r="B4" s="31">
        <v>-35553.120000000003</v>
      </c>
      <c r="C4" s="17">
        <f>VLOOKUP($A4,級距!$A:$K,9,FALSE)</f>
        <v>7</v>
      </c>
      <c r="D4" s="17">
        <f>VLOOKUP($A4,級距!$A:$K,10,FALSE)</f>
        <v>2</v>
      </c>
      <c r="E4" s="17">
        <f>VLOOKUP($A4,級距!$A:$K,11,FALSE)</f>
        <v>1</v>
      </c>
      <c r="F4" s="17">
        <f t="shared" ref="F4:F67" si="0">IF(A5&lt;&gt;A4,1,0)</f>
        <v>1</v>
      </c>
      <c r="G4" s="21" t="s">
        <v>11</v>
      </c>
      <c r="H4" s="21">
        <v>1</v>
      </c>
      <c r="I4" s="21">
        <v>2</v>
      </c>
      <c r="J4" s="21">
        <v>3</v>
      </c>
      <c r="K4" s="21">
        <v>4</v>
      </c>
      <c r="L4" s="19" t="s">
        <v>21</v>
      </c>
      <c r="O4" s="16" t="s">
        <v>20</v>
      </c>
    </row>
    <row r="5" spans="1:15" x14ac:dyDescent="0.25">
      <c r="A5" s="32" t="s">
        <v>45</v>
      </c>
      <c r="B5" s="31">
        <v>-25824.32</v>
      </c>
      <c r="C5" s="17">
        <f>VLOOKUP($A5,級距!$A:$K,9,FALSE)</f>
        <v>10</v>
      </c>
      <c r="D5" s="17">
        <f>VLOOKUP($A5,級距!$A:$K,10,FALSE)</f>
        <v>5</v>
      </c>
      <c r="E5" s="17">
        <f>VLOOKUP($A5,級距!$A:$K,11,FALSE)</f>
        <v>1</v>
      </c>
      <c r="F5" s="17">
        <f t="shared" si="0"/>
        <v>1</v>
      </c>
      <c r="G5" s="21" t="s">
        <v>14</v>
      </c>
      <c r="H5" s="22">
        <f>COUNTIF($E$2:$E$965,H$4)/COUNT($E$2:$E$965)</f>
        <v>0.2060353798126951</v>
      </c>
      <c r="I5" s="22">
        <f>COUNTIF($E$2:$E$965,I$4)/COUNT($E$2:$E$965)</f>
        <v>0.43392299687825181</v>
      </c>
      <c r="J5" s="22">
        <f>COUNTIF($E$2:$E$965,J$4)/COUNT($E$2:$E$965)</f>
        <v>0.16441207075962538</v>
      </c>
      <c r="K5" s="22">
        <f>COUNTIF($E$2:$E$800,K$4)/COUNT($E$2:$E$800)</f>
        <v>0.20025031289111389</v>
      </c>
      <c r="O5" s="16" t="s">
        <v>1392</v>
      </c>
    </row>
    <row r="6" spans="1:15" x14ac:dyDescent="0.25">
      <c r="A6" s="32" t="s">
        <v>46</v>
      </c>
      <c r="B6" s="31">
        <v>19884.71</v>
      </c>
      <c r="C6" s="17">
        <f>VLOOKUP($A6,級距!$A:$K,9,FALSE)</f>
        <v>8</v>
      </c>
      <c r="D6" s="17">
        <f>VLOOKUP($A6,級距!$A:$K,10,FALSE)</f>
        <v>2</v>
      </c>
      <c r="E6" s="17">
        <f>VLOOKUP($A6,級距!$A:$K,11,FALSE)</f>
        <v>1</v>
      </c>
      <c r="F6" s="17">
        <f t="shared" si="0"/>
        <v>1</v>
      </c>
      <c r="G6" s="21" t="s">
        <v>15</v>
      </c>
      <c r="H6" s="4">
        <f>SUMIF($E$2:$E$965,H$4,$B$2:$B$965)</f>
        <v>2959711.9100000006</v>
      </c>
      <c r="I6" s="4">
        <f>SUMIF($E$2:$E$965,I$4,$B$2:$B$965)</f>
        <v>-3521349.0399999963</v>
      </c>
      <c r="J6" s="4">
        <f>SUMIF($E$2:$E$965,J$4,$B$2:$B$965)</f>
        <v>-901292.99000000011</v>
      </c>
      <c r="K6" s="4">
        <f>SUMIF($E$2:$E$965,K$4,$B$2:$B$965)</f>
        <v>6313418.5500000017</v>
      </c>
      <c r="L6" s="8">
        <f>SUM(H6:K6)</f>
        <v>4850488.4300000053</v>
      </c>
      <c r="O6" s="16" t="s">
        <v>1393</v>
      </c>
    </row>
    <row r="7" spans="1:15" x14ac:dyDescent="0.25">
      <c r="A7" s="32" t="s">
        <v>47</v>
      </c>
      <c r="B7" s="31">
        <v>-48359.46</v>
      </c>
      <c r="C7" s="17">
        <f>VLOOKUP($A7,級距!$A:$K,9,FALSE)</f>
        <v>7</v>
      </c>
      <c r="D7" s="17">
        <f>VLOOKUP($A7,級距!$A:$K,10,FALSE)</f>
        <v>1</v>
      </c>
      <c r="E7" s="17">
        <f>VLOOKUP($A7,級距!$A:$K,11,FALSE)</f>
        <v>1</v>
      </c>
      <c r="F7" s="17">
        <f t="shared" si="0"/>
        <v>1</v>
      </c>
      <c r="G7" s="23" t="s">
        <v>16</v>
      </c>
      <c r="H7" s="24">
        <f>COUNTIFS($B$2:$B$965,"&gt;0",$E$2:$E$965,H$4)/COUNTIF($E$2:$E$965,H$4)</f>
        <v>0.5252525252525253</v>
      </c>
      <c r="I7" s="24">
        <f>COUNTIFS($B$2:$B$965,"&gt;0",$E$2:$E$965,I$4)/COUNTIF($E$2:$E$965,I$4)</f>
        <v>0.35251798561151076</v>
      </c>
      <c r="J7" s="24">
        <f>COUNTIFS($B$2:$B$965,"&gt;0",$E$2:$E$965,J$4)/COUNTIF($E$2:$E$965,J$4)</f>
        <v>0.38607594936708861</v>
      </c>
      <c r="K7" s="24">
        <f>COUNTIFS($B$2:$B$965,"&gt;0",$E$2:$E$965,K$4)/COUNTIF($E$2:$E$965,K$4)</f>
        <v>0.62765957446808507</v>
      </c>
      <c r="L7" s="28">
        <f>COUNTIFS($B$2:$B$965,"&gt;0")/COUNT($B$2:$B$965)</f>
        <v>0.44745057232049951</v>
      </c>
      <c r="O7" s="16" t="s">
        <v>1394</v>
      </c>
    </row>
    <row r="8" spans="1:15" x14ac:dyDescent="0.25">
      <c r="A8" s="32" t="s">
        <v>48</v>
      </c>
      <c r="B8" s="31">
        <v>79673.759999999995</v>
      </c>
      <c r="C8" s="17">
        <f>VLOOKUP($A8,級距!$A:$K,9,FALSE)</f>
        <v>8</v>
      </c>
      <c r="D8" s="17">
        <f>VLOOKUP($A8,級距!$A:$K,10,FALSE)</f>
        <v>2</v>
      </c>
      <c r="E8" s="17">
        <f>VLOOKUP($A8,級距!$A:$K,11,FALSE)</f>
        <v>1</v>
      </c>
      <c r="F8" s="17">
        <f t="shared" si="0"/>
        <v>1</v>
      </c>
      <c r="G8" s="23" t="s">
        <v>17</v>
      </c>
      <c r="H8" s="25">
        <f>AVERAGEIFS($B$2:$B$965,$B$2:$B$965,"&gt;0",$E$2:$E$965,H$4)/MAX(1,-AVERAGEIFS($B$2:$B$965,$B$2:$B$965,"&lt;0",$E$2:$E$965,H$4))</f>
        <v>1.444972417434607</v>
      </c>
      <c r="I8" s="25">
        <f>AVERAGEIFS($B$2:$B$965,$B$2:$B$965,"&gt;0",$E$2:$E$965,I$4)/MAX(1,-AVERAGEIFS($B$2:$B$965,$B$2:$B$965,"&lt;0",$E$2:$E$965,I$4))</f>
        <v>0.89178050956840038</v>
      </c>
      <c r="J8" s="25">
        <f>AVERAGEIFS($B$2:$B$965,$B$2:$B$965,"&gt;0",$E$2:$E$965,J$4)/MAX(1,-AVERAGEIFS($B$2:$B$965,$B$2:$B$965,"&lt;0",$E$2:$E$965,J$4))</f>
        <v>1.0892196673279277</v>
      </c>
      <c r="K8" s="25">
        <f>AVERAGEIFS($B$2:$B$965,$B$2:$B$965,"&gt;0",$E$2:$E$965,K$4)/MAX(2,-AVERAGEIFS($B$2:$B$965,$B$2:$B$965,"&lt;0",$E$2:$E$965,K$4))</f>
        <v>1.5899364641992995</v>
      </c>
      <c r="L8" s="29">
        <f>AVERAGEIFS($B$2:$B$965,$B$2:$B$965,"&gt;0")/MAX(2,-AVERAGEIFS($B$2:$B$965,$B$2:$B$965,"&lt;0"))</f>
        <v>1.5602961451561497</v>
      </c>
      <c r="O8" s="16" t="s">
        <v>25</v>
      </c>
    </row>
    <row r="9" spans="1:15" x14ac:dyDescent="0.25">
      <c r="A9" s="32" t="s">
        <v>51</v>
      </c>
      <c r="B9" s="31">
        <v>-81793.179999999993</v>
      </c>
      <c r="C9" s="17">
        <f>VLOOKUP($A9,級距!$A:$K,9,FALSE)</f>
        <v>10</v>
      </c>
      <c r="D9" s="17">
        <f>VLOOKUP($A9,級距!$A:$K,10,FALSE)</f>
        <v>1</v>
      </c>
      <c r="E9" s="17">
        <f>VLOOKUP($A9,級距!$A:$K,11,FALSE)</f>
        <v>1</v>
      </c>
      <c r="F9" s="17">
        <f t="shared" si="0"/>
        <v>1</v>
      </c>
      <c r="G9" s="23" t="s">
        <v>18</v>
      </c>
      <c r="H9" s="5">
        <f>H8*H7-(1-H7)</f>
        <v>0.28422793643029876</v>
      </c>
      <c r="I9" s="5">
        <f>I8*I7-(1-I7)</f>
        <v>-0.33311334554783006</v>
      </c>
      <c r="J9" s="5">
        <f>J8*J7-(1-J7)</f>
        <v>-0.19340253349997721</v>
      </c>
      <c r="K9" s="5">
        <f>K8*K7-(1-K7)</f>
        <v>0.62559841901870916</v>
      </c>
      <c r="L9" s="30">
        <f>L8*L7-(1-L7)</f>
        <v>0.14560597546008791</v>
      </c>
    </row>
    <row r="10" spans="1:15" x14ac:dyDescent="0.25">
      <c r="A10" s="32" t="s">
        <v>52</v>
      </c>
      <c r="B10" s="31">
        <v>-59568.29</v>
      </c>
      <c r="C10" s="17">
        <f>VLOOKUP($A10,級距!$A:$K,9,FALSE)</f>
        <v>9</v>
      </c>
      <c r="D10" s="17">
        <f>VLOOKUP($A10,級距!$A:$K,10,FALSE)</f>
        <v>2</v>
      </c>
      <c r="E10" s="17">
        <f>VLOOKUP($A10,級距!$A:$K,11,FALSE)</f>
        <v>1</v>
      </c>
      <c r="F10" s="17">
        <f t="shared" si="0"/>
        <v>1</v>
      </c>
      <c r="G10" s="26" t="s">
        <v>19</v>
      </c>
      <c r="H10" s="38">
        <f>SUM(F2:F965)/COUNT(級距!K3:K1312)</f>
        <v>0.73358778625954202</v>
      </c>
      <c r="I10" s="21"/>
      <c r="J10" s="21"/>
      <c r="K10" s="21"/>
    </row>
    <row r="11" spans="1:15" x14ac:dyDescent="0.25">
      <c r="A11" s="32" t="s">
        <v>54</v>
      </c>
      <c r="B11" s="31">
        <v>-21326.5</v>
      </c>
      <c r="C11" s="17">
        <f>VLOOKUP($A11,級距!$A:$K,9,FALSE)</f>
        <v>8</v>
      </c>
      <c r="D11" s="17">
        <f>VLOOKUP($A11,級距!$A:$K,10,FALSE)</f>
        <v>6</v>
      </c>
      <c r="E11" s="17">
        <f>VLOOKUP($A11,級距!$A:$K,11,FALSE)</f>
        <v>1</v>
      </c>
      <c r="F11" s="17">
        <f t="shared" si="0"/>
        <v>1</v>
      </c>
      <c r="G11" s="36" t="s">
        <v>26</v>
      </c>
      <c r="H11" s="30">
        <f>AVERAGEIF($B$2:$B$965,"&lt;0")</f>
        <v>-34664.33612052731</v>
      </c>
      <c r="I11" s="19"/>
      <c r="J11" s="19"/>
      <c r="K11" s="19"/>
    </row>
    <row r="12" spans="1:15" x14ac:dyDescent="0.25">
      <c r="A12" s="32" t="s">
        <v>55</v>
      </c>
      <c r="B12" s="31">
        <v>-29189.7</v>
      </c>
      <c r="C12" s="17">
        <f>VLOOKUP($A12,級距!$A:$K,9,FALSE)</f>
        <v>7</v>
      </c>
      <c r="D12" s="17">
        <f>VLOOKUP($A12,級距!$A:$K,10,FALSE)</f>
        <v>7</v>
      </c>
      <c r="E12" s="17">
        <f>VLOOKUP($A12,級距!$A:$K,11,FALSE)</f>
        <v>4</v>
      </c>
      <c r="F12" s="17">
        <f t="shared" si="0"/>
        <v>1</v>
      </c>
      <c r="G12" s="36" t="s">
        <v>27</v>
      </c>
      <c r="H12" s="37">
        <f>AVERAGEIF($B$2:$B$965,"&gt;0")</f>
        <v>54086.630023255842</v>
      </c>
      <c r="I12" s="29">
        <f>ABS(H12/H11)</f>
        <v>1.5602961451561497</v>
      </c>
      <c r="J12" s="19"/>
      <c r="K12" s="19"/>
    </row>
    <row r="13" spans="1:15" x14ac:dyDescent="0.25">
      <c r="A13" s="32" t="s">
        <v>56</v>
      </c>
      <c r="B13" s="31">
        <v>77459.899999999994</v>
      </c>
      <c r="C13" s="17">
        <f>VLOOKUP($A13,級距!$A:$K,9,FALSE)</f>
        <v>10</v>
      </c>
      <c r="D13" s="17">
        <f>VLOOKUP($A13,級距!$A:$K,10,FALSE)</f>
        <v>3</v>
      </c>
      <c r="E13" s="17">
        <f>VLOOKUP($A13,級距!$A:$K,11,FALSE)</f>
        <v>1</v>
      </c>
      <c r="F13" s="17">
        <f t="shared" si="0"/>
        <v>1</v>
      </c>
      <c r="G13" s="18" t="s">
        <v>28</v>
      </c>
      <c r="H13" s="20">
        <f xml:space="preserve"> COUNTIF(B1:B965,"&lt;-120000")/COUNT(B1:B965)</f>
        <v>3.2258064516129031E-2</v>
      </c>
    </row>
    <row r="14" spans="1:15" x14ac:dyDescent="0.25">
      <c r="A14" s="32" t="s">
        <v>57</v>
      </c>
      <c r="B14" s="31">
        <v>123467.63</v>
      </c>
      <c r="C14" s="17">
        <f>VLOOKUP($A14,級距!$A:$K,9,FALSE)</f>
        <v>8</v>
      </c>
      <c r="D14" s="17">
        <f>VLOOKUP($A14,級距!$A:$K,10,FALSE)</f>
        <v>4</v>
      </c>
      <c r="E14" s="17">
        <f>VLOOKUP($A14,級距!$A:$K,11,FALSE)</f>
        <v>1</v>
      </c>
      <c r="F14" s="17">
        <f t="shared" si="0"/>
        <v>1</v>
      </c>
    </row>
    <row r="15" spans="1:15" x14ac:dyDescent="0.25">
      <c r="A15" s="32" t="s">
        <v>58</v>
      </c>
      <c r="B15" s="31">
        <v>4795.3599999999997</v>
      </c>
      <c r="C15" s="17">
        <f>VLOOKUP($A15,級距!$A:$K,9,FALSE)</f>
        <v>8</v>
      </c>
      <c r="D15" s="17">
        <f>VLOOKUP($A15,級距!$A:$K,10,FALSE)</f>
        <v>7</v>
      </c>
      <c r="E15" s="17">
        <f>VLOOKUP($A15,級距!$A:$K,11,FALSE)</f>
        <v>4</v>
      </c>
      <c r="F15" s="17">
        <f t="shared" si="0"/>
        <v>1</v>
      </c>
    </row>
    <row r="16" spans="1:15" x14ac:dyDescent="0.25">
      <c r="A16" s="32" t="s">
        <v>59</v>
      </c>
      <c r="B16" s="31">
        <v>-14779.28</v>
      </c>
      <c r="C16" s="17">
        <f>VLOOKUP($A16,級距!$A:$K,9,FALSE)</f>
        <v>8</v>
      </c>
      <c r="D16" s="17">
        <f>VLOOKUP($A16,級距!$A:$K,10,FALSE)</f>
        <v>1</v>
      </c>
      <c r="E16" s="17">
        <f>VLOOKUP($A16,級距!$A:$K,11,FALSE)</f>
        <v>1</v>
      </c>
      <c r="F16" s="17">
        <f t="shared" si="0"/>
        <v>1</v>
      </c>
    </row>
    <row r="17" spans="1:11" x14ac:dyDescent="0.25">
      <c r="A17" s="32" t="s">
        <v>61</v>
      </c>
      <c r="B17" s="31">
        <v>-20814.900000000001</v>
      </c>
      <c r="C17" s="17">
        <f>VLOOKUP($A17,級距!$A:$K,9,FALSE)</f>
        <v>7</v>
      </c>
      <c r="D17" s="17">
        <f>VLOOKUP($A17,級距!$A:$K,10,FALSE)</f>
        <v>2</v>
      </c>
      <c r="E17" s="17">
        <f>VLOOKUP($A17,級距!$A:$K,11,FALSE)</f>
        <v>1</v>
      </c>
      <c r="F17" s="17">
        <f t="shared" si="0"/>
        <v>1</v>
      </c>
      <c r="G17" s="46"/>
      <c r="H17" s="46"/>
      <c r="I17" s="46"/>
      <c r="J17" s="46"/>
      <c r="K17" s="46"/>
    </row>
    <row r="18" spans="1:11" x14ac:dyDescent="0.25">
      <c r="A18" s="32" t="s">
        <v>62</v>
      </c>
      <c r="B18" s="31">
        <v>-69701.7</v>
      </c>
      <c r="C18" s="17">
        <f>VLOOKUP($A18,級距!$A:$K,9,FALSE)</f>
        <v>7</v>
      </c>
      <c r="D18" s="17">
        <f>VLOOKUP($A18,級距!$A:$K,10,FALSE)</f>
        <v>7</v>
      </c>
      <c r="E18" s="17">
        <f>VLOOKUP($A18,級距!$A:$K,11,FALSE)</f>
        <v>4</v>
      </c>
      <c r="F18" s="17">
        <f t="shared" si="0"/>
        <v>1</v>
      </c>
      <c r="G18" s="46"/>
      <c r="H18" s="14"/>
      <c r="I18" s="14"/>
      <c r="J18" s="14"/>
      <c r="K18" s="14"/>
    </row>
    <row r="19" spans="1:11" x14ac:dyDescent="0.25">
      <c r="A19" s="32" t="s">
        <v>63</v>
      </c>
      <c r="B19" s="31">
        <v>23032.05</v>
      </c>
      <c r="C19" s="17">
        <f>VLOOKUP($A19,級距!$A:$K,9,FALSE)</f>
        <v>6</v>
      </c>
      <c r="D19" s="17">
        <f>VLOOKUP($A19,級距!$A:$K,10,FALSE)</f>
        <v>4</v>
      </c>
      <c r="E19" s="17">
        <f>VLOOKUP($A19,級距!$A:$K,11,FALSE)</f>
        <v>1</v>
      </c>
      <c r="F19" s="17">
        <f t="shared" si="0"/>
        <v>1</v>
      </c>
      <c r="G19" s="46"/>
      <c r="H19" s="14"/>
      <c r="I19" s="14"/>
      <c r="J19" s="14"/>
      <c r="K19" s="14"/>
    </row>
    <row r="20" spans="1:11" x14ac:dyDescent="0.25">
      <c r="A20" s="32" t="s">
        <v>64</v>
      </c>
      <c r="B20" s="31">
        <v>-30073.02</v>
      </c>
      <c r="C20" s="17">
        <f>VLOOKUP($A20,級距!$A:$K,9,FALSE)</f>
        <v>5</v>
      </c>
      <c r="D20" s="17">
        <f>VLOOKUP($A20,級距!$A:$K,10,FALSE)</f>
        <v>1</v>
      </c>
      <c r="E20" s="17">
        <f>VLOOKUP($A20,級距!$A:$K,11,FALSE)</f>
        <v>2</v>
      </c>
      <c r="F20" s="17">
        <f t="shared" si="0"/>
        <v>1</v>
      </c>
      <c r="G20" s="46"/>
      <c r="H20" s="14"/>
      <c r="I20" s="14"/>
      <c r="J20" s="14"/>
      <c r="K20" s="14"/>
    </row>
    <row r="21" spans="1:11" x14ac:dyDescent="0.25">
      <c r="A21" s="32" t="s">
        <v>65</v>
      </c>
      <c r="B21" s="31">
        <v>-14875.81</v>
      </c>
      <c r="C21" s="17">
        <f>VLOOKUP($A21,級距!$A:$K,9,FALSE)</f>
        <v>8</v>
      </c>
      <c r="D21" s="17">
        <f>VLOOKUP($A21,級距!$A:$K,10,FALSE)</f>
        <v>4</v>
      </c>
      <c r="E21" s="17">
        <f>VLOOKUP($A21,級距!$A:$K,11,FALSE)</f>
        <v>1</v>
      </c>
      <c r="F21" s="17">
        <f t="shared" si="0"/>
        <v>1</v>
      </c>
      <c r="G21" s="46"/>
      <c r="H21" s="14"/>
      <c r="I21" s="14"/>
      <c r="J21" s="14"/>
      <c r="K21" s="14"/>
    </row>
    <row r="22" spans="1:11" x14ac:dyDescent="0.25">
      <c r="A22" s="32" t="s">
        <v>66</v>
      </c>
      <c r="B22" s="31">
        <v>-47715.46</v>
      </c>
      <c r="C22" s="17">
        <f>VLOOKUP($A22,級距!$A:$K,9,FALSE)</f>
        <v>5</v>
      </c>
      <c r="D22" s="17">
        <f>VLOOKUP($A22,級距!$A:$K,10,FALSE)</f>
        <v>3</v>
      </c>
      <c r="E22" s="17">
        <f>VLOOKUP($A22,級距!$A:$K,11,FALSE)</f>
        <v>2</v>
      </c>
      <c r="F22" s="17">
        <f t="shared" si="0"/>
        <v>1</v>
      </c>
      <c r="G22" s="46"/>
      <c r="H22" s="14"/>
      <c r="I22" s="14"/>
      <c r="J22" s="14"/>
      <c r="K22" s="14"/>
    </row>
    <row r="23" spans="1:11" x14ac:dyDescent="0.25">
      <c r="A23" s="32" t="s">
        <v>68</v>
      </c>
      <c r="B23" s="31">
        <v>-45133.15</v>
      </c>
      <c r="C23" s="17">
        <f>VLOOKUP($A23,級距!$A:$K,9,FALSE)</f>
        <v>5</v>
      </c>
      <c r="D23" s="17">
        <f>VLOOKUP($A23,級距!$A:$K,10,FALSE)</f>
        <v>2</v>
      </c>
      <c r="E23" s="17">
        <f>VLOOKUP($A23,級距!$A:$K,11,FALSE)</f>
        <v>2</v>
      </c>
      <c r="F23" s="17">
        <f t="shared" si="0"/>
        <v>1</v>
      </c>
      <c r="G23" s="46"/>
      <c r="H23" s="14"/>
      <c r="I23" s="14"/>
      <c r="J23" s="14"/>
      <c r="K23" s="14"/>
    </row>
    <row r="24" spans="1:11" x14ac:dyDescent="0.25">
      <c r="A24" s="32" t="s">
        <v>69</v>
      </c>
      <c r="B24" s="31">
        <v>20211.87</v>
      </c>
      <c r="C24" s="17">
        <f>VLOOKUP($A24,級距!$A:$K,9,FALSE)</f>
        <v>10</v>
      </c>
      <c r="D24" s="17">
        <f>VLOOKUP($A24,級距!$A:$K,10,FALSE)</f>
        <v>8</v>
      </c>
      <c r="E24" s="17">
        <f>VLOOKUP($A24,級距!$A:$K,11,FALSE)</f>
        <v>4</v>
      </c>
      <c r="F24" s="17">
        <f t="shared" si="0"/>
        <v>1</v>
      </c>
    </row>
    <row r="25" spans="1:11" x14ac:dyDescent="0.25">
      <c r="A25" s="32" t="s">
        <v>70</v>
      </c>
      <c r="B25" s="31">
        <v>-40895.360000000001</v>
      </c>
      <c r="C25" s="17">
        <f>VLOOKUP($A25,級距!$A:$K,9,FALSE)</f>
        <v>5</v>
      </c>
      <c r="D25" s="17">
        <f>VLOOKUP($A25,級距!$A:$K,10,FALSE)</f>
        <v>6</v>
      </c>
      <c r="E25" s="17">
        <f>VLOOKUP($A25,級距!$A:$K,11,FALSE)</f>
        <v>2</v>
      </c>
      <c r="F25" s="17">
        <f t="shared" si="0"/>
        <v>1</v>
      </c>
    </row>
    <row r="26" spans="1:11" x14ac:dyDescent="0.25">
      <c r="A26" s="32" t="s">
        <v>71</v>
      </c>
      <c r="B26" s="31">
        <v>82587.22</v>
      </c>
      <c r="C26" s="17">
        <f>VLOOKUP($A26,級距!$A:$K,9,FALSE)</f>
        <v>10</v>
      </c>
      <c r="D26" s="17">
        <f>VLOOKUP($A26,級距!$A:$K,10,FALSE)</f>
        <v>8</v>
      </c>
      <c r="E26" s="17">
        <f>VLOOKUP($A26,級距!$A:$K,11,FALSE)</f>
        <v>4</v>
      </c>
      <c r="F26" s="17">
        <f t="shared" si="0"/>
        <v>1</v>
      </c>
      <c r="I26" s="18" t="s">
        <v>32</v>
      </c>
    </row>
    <row r="27" spans="1:11" x14ac:dyDescent="0.25">
      <c r="A27" s="32" t="s">
        <v>72</v>
      </c>
      <c r="B27" s="31">
        <v>-63283.07</v>
      </c>
      <c r="C27" s="17">
        <f>VLOOKUP($A27,級距!$A:$K,9,FALSE)</f>
        <v>4</v>
      </c>
      <c r="D27" s="17">
        <f>VLOOKUP($A27,級距!$A:$K,10,FALSE)</f>
        <v>7</v>
      </c>
      <c r="E27" s="17">
        <f>VLOOKUP($A27,級距!$A:$K,11,FALSE)</f>
        <v>3</v>
      </c>
      <c r="F27" s="17">
        <f t="shared" si="0"/>
        <v>1</v>
      </c>
    </row>
    <row r="28" spans="1:11" x14ac:dyDescent="0.25">
      <c r="A28" s="32" t="s">
        <v>73</v>
      </c>
      <c r="B28" s="31">
        <v>101566.27</v>
      </c>
      <c r="C28" s="17">
        <f>VLOOKUP($A28,級距!$A:$K,9,FALSE)</f>
        <v>7</v>
      </c>
      <c r="D28" s="17">
        <f>VLOOKUP($A28,級距!$A:$K,10,FALSE)</f>
        <v>5</v>
      </c>
      <c r="E28" s="17">
        <f>VLOOKUP($A28,級距!$A:$K,11,FALSE)</f>
        <v>1</v>
      </c>
      <c r="F28" s="17">
        <f t="shared" si="0"/>
        <v>1</v>
      </c>
    </row>
    <row r="29" spans="1:11" x14ac:dyDescent="0.25">
      <c r="A29" s="32" t="s">
        <v>74</v>
      </c>
      <c r="B29" s="31">
        <v>-5954.75</v>
      </c>
      <c r="C29" s="17">
        <f>VLOOKUP($A29,級距!$A:$K,9,FALSE)</f>
        <v>7</v>
      </c>
      <c r="D29" s="17">
        <f>VLOOKUP($A29,級距!$A:$K,10,FALSE)</f>
        <v>5</v>
      </c>
      <c r="E29" s="17">
        <f>VLOOKUP($A29,級距!$A:$K,11,FALSE)</f>
        <v>1</v>
      </c>
      <c r="F29" s="17">
        <f t="shared" si="0"/>
        <v>1</v>
      </c>
    </row>
    <row r="30" spans="1:11" x14ac:dyDescent="0.25">
      <c r="A30" s="32" t="s">
        <v>75</v>
      </c>
      <c r="B30" s="31">
        <v>59246.77</v>
      </c>
      <c r="C30" s="17">
        <f>VLOOKUP($A30,級距!$A:$K,9,FALSE)</f>
        <v>8</v>
      </c>
      <c r="D30" s="17">
        <f>VLOOKUP($A30,級距!$A:$K,10,FALSE)</f>
        <v>7</v>
      </c>
      <c r="E30" s="17">
        <f>VLOOKUP($A30,級距!$A:$K,11,FALSE)</f>
        <v>4</v>
      </c>
      <c r="F30" s="17">
        <f t="shared" si="0"/>
        <v>1</v>
      </c>
    </row>
    <row r="31" spans="1:11" x14ac:dyDescent="0.25">
      <c r="A31" s="32" t="s">
        <v>76</v>
      </c>
      <c r="B31" s="31">
        <v>-43523.55</v>
      </c>
      <c r="C31" s="17">
        <f>VLOOKUP($A31,級距!$A:$K,9,FALSE)</f>
        <v>8</v>
      </c>
      <c r="D31" s="17">
        <f>VLOOKUP($A31,級距!$A:$K,10,FALSE)</f>
        <v>7</v>
      </c>
      <c r="E31" s="17">
        <f>VLOOKUP($A31,級距!$A:$K,11,FALSE)</f>
        <v>4</v>
      </c>
      <c r="F31" s="17">
        <f t="shared" si="0"/>
        <v>1</v>
      </c>
    </row>
    <row r="32" spans="1:11" x14ac:dyDescent="0.25">
      <c r="A32" s="32" t="s">
        <v>77</v>
      </c>
      <c r="B32" s="31">
        <v>-129930.56</v>
      </c>
      <c r="C32" s="17">
        <f>VLOOKUP($A32,級距!$A:$K,9,FALSE)</f>
        <v>10</v>
      </c>
      <c r="D32" s="17">
        <f>VLOOKUP($A32,級距!$A:$K,10,FALSE)</f>
        <v>5</v>
      </c>
      <c r="E32" s="17">
        <f>VLOOKUP($A32,級距!$A:$K,11,FALSE)</f>
        <v>1</v>
      </c>
      <c r="F32" s="17">
        <f t="shared" si="0"/>
        <v>1</v>
      </c>
    </row>
    <row r="33" spans="1:6" x14ac:dyDescent="0.25">
      <c r="A33" s="32" t="s">
        <v>78</v>
      </c>
      <c r="B33" s="31">
        <v>105071.43</v>
      </c>
      <c r="C33" s="17">
        <f>VLOOKUP($A33,級距!$A:$K,9,FALSE)</f>
        <v>10</v>
      </c>
      <c r="D33" s="17">
        <f>VLOOKUP($A33,級距!$A:$K,10,FALSE)</f>
        <v>6</v>
      </c>
      <c r="E33" s="17">
        <f>VLOOKUP($A33,級距!$A:$K,11,FALSE)</f>
        <v>1</v>
      </c>
      <c r="F33" s="17">
        <f t="shared" si="0"/>
        <v>1</v>
      </c>
    </row>
    <row r="34" spans="1:6" x14ac:dyDescent="0.25">
      <c r="A34" s="32" t="s">
        <v>79</v>
      </c>
      <c r="B34" s="31">
        <v>-6912.13</v>
      </c>
      <c r="C34" s="17">
        <f>VLOOKUP($A34,級距!$A:$K,9,FALSE)</f>
        <v>10</v>
      </c>
      <c r="D34" s="17">
        <f>VLOOKUP($A34,級距!$A:$K,10,FALSE)</f>
        <v>3</v>
      </c>
      <c r="E34" s="17">
        <f>VLOOKUP($A34,級距!$A:$K,11,FALSE)</f>
        <v>1</v>
      </c>
      <c r="F34" s="17">
        <f t="shared" si="0"/>
        <v>1</v>
      </c>
    </row>
    <row r="35" spans="1:6" x14ac:dyDescent="0.25">
      <c r="A35" s="32" t="s">
        <v>81</v>
      </c>
      <c r="B35" s="31">
        <v>114678.38</v>
      </c>
      <c r="C35" s="17">
        <f>VLOOKUP($A35,級距!$A:$K,9,FALSE)</f>
        <v>9</v>
      </c>
      <c r="D35" s="17">
        <f>VLOOKUP($A35,級距!$A:$K,10,FALSE)</f>
        <v>6</v>
      </c>
      <c r="E35" s="17">
        <f>VLOOKUP($A35,級距!$A:$K,11,FALSE)</f>
        <v>1</v>
      </c>
      <c r="F35" s="17">
        <f t="shared" si="0"/>
        <v>1</v>
      </c>
    </row>
    <row r="36" spans="1:6" x14ac:dyDescent="0.25">
      <c r="A36" s="32" t="s">
        <v>82</v>
      </c>
      <c r="B36" s="31">
        <v>-52029.89</v>
      </c>
      <c r="C36" s="17">
        <f>VLOOKUP($A36,級距!$A:$K,9,FALSE)</f>
        <v>7</v>
      </c>
      <c r="D36" s="17">
        <f>VLOOKUP($A36,級距!$A:$K,10,FALSE)</f>
        <v>7</v>
      </c>
      <c r="E36" s="17">
        <f>VLOOKUP($A36,級距!$A:$K,11,FALSE)</f>
        <v>4</v>
      </c>
      <c r="F36" s="17">
        <f t="shared" si="0"/>
        <v>1</v>
      </c>
    </row>
    <row r="37" spans="1:6" x14ac:dyDescent="0.25">
      <c r="A37" s="32" t="s">
        <v>84</v>
      </c>
      <c r="B37" s="31">
        <v>-6688.22</v>
      </c>
      <c r="C37" s="17">
        <f>VLOOKUP($A37,級距!$A:$K,9,FALSE)</f>
        <v>5</v>
      </c>
      <c r="D37" s="17">
        <f>VLOOKUP($A37,級距!$A:$K,10,FALSE)</f>
        <v>1</v>
      </c>
      <c r="E37" s="17">
        <f>VLOOKUP($A37,級距!$A:$K,11,FALSE)</f>
        <v>2</v>
      </c>
      <c r="F37" s="17">
        <f t="shared" si="0"/>
        <v>1</v>
      </c>
    </row>
    <row r="38" spans="1:6" x14ac:dyDescent="0.25">
      <c r="A38" s="32" t="s">
        <v>86</v>
      </c>
      <c r="B38" s="31">
        <v>-39460.1</v>
      </c>
      <c r="C38" s="17">
        <f>VLOOKUP($A38,級距!$A:$K,9,FALSE)</f>
        <v>9</v>
      </c>
      <c r="D38" s="17">
        <f>VLOOKUP($A38,級距!$A:$K,10,FALSE)</f>
        <v>8</v>
      </c>
      <c r="E38" s="17">
        <f>VLOOKUP($A38,級距!$A:$K,11,FALSE)</f>
        <v>4</v>
      </c>
      <c r="F38" s="17">
        <f t="shared" si="0"/>
        <v>1</v>
      </c>
    </row>
    <row r="39" spans="1:6" x14ac:dyDescent="0.25">
      <c r="A39" s="32" t="s">
        <v>87</v>
      </c>
      <c r="B39" s="31">
        <v>-117958.24</v>
      </c>
      <c r="C39" s="17">
        <f>VLOOKUP($A39,級距!$A:$K,9,FALSE)</f>
        <v>9</v>
      </c>
      <c r="D39" s="17">
        <f>VLOOKUP($A39,級距!$A:$K,10,FALSE)</f>
        <v>2</v>
      </c>
      <c r="E39" s="17">
        <f>VLOOKUP($A39,級距!$A:$K,11,FALSE)</f>
        <v>1</v>
      </c>
      <c r="F39" s="17">
        <f t="shared" si="0"/>
        <v>1</v>
      </c>
    </row>
    <row r="40" spans="1:6" x14ac:dyDescent="0.25">
      <c r="A40" s="32" t="s">
        <v>88</v>
      </c>
      <c r="B40" s="31">
        <v>-45771.199999999997</v>
      </c>
      <c r="C40" s="17">
        <f>VLOOKUP($A40,級距!$A:$K,9,FALSE)</f>
        <v>7</v>
      </c>
      <c r="D40" s="17">
        <f>VLOOKUP($A40,級距!$A:$K,10,FALSE)</f>
        <v>3</v>
      </c>
      <c r="E40" s="17">
        <f>VLOOKUP($A40,級距!$A:$K,11,FALSE)</f>
        <v>1</v>
      </c>
      <c r="F40" s="17">
        <f t="shared" si="0"/>
        <v>1</v>
      </c>
    </row>
    <row r="41" spans="1:6" x14ac:dyDescent="0.25">
      <c r="A41" s="32" t="s">
        <v>89</v>
      </c>
      <c r="B41" s="31">
        <v>-126380.9</v>
      </c>
      <c r="C41" s="17">
        <f>VLOOKUP($A41,級距!$A:$K,9,FALSE)</f>
        <v>3</v>
      </c>
      <c r="D41" s="17">
        <f>VLOOKUP($A41,級距!$A:$K,10,FALSE)</f>
        <v>4</v>
      </c>
      <c r="E41" s="17">
        <f>VLOOKUP($A41,級距!$A:$K,11,FALSE)</f>
        <v>2</v>
      </c>
      <c r="F41" s="17">
        <f t="shared" si="0"/>
        <v>1</v>
      </c>
    </row>
    <row r="42" spans="1:6" x14ac:dyDescent="0.25">
      <c r="A42" s="32" t="s">
        <v>90</v>
      </c>
      <c r="B42" s="31">
        <v>-124332.51</v>
      </c>
      <c r="C42" s="17">
        <f>VLOOKUP($A42,級距!$A:$K,9,FALSE)</f>
        <v>8</v>
      </c>
      <c r="D42" s="17">
        <f>VLOOKUP($A42,級距!$A:$K,10,FALSE)</f>
        <v>4</v>
      </c>
      <c r="E42" s="17">
        <f>VLOOKUP($A42,級距!$A:$K,11,FALSE)</f>
        <v>1</v>
      </c>
      <c r="F42" s="17">
        <f t="shared" si="0"/>
        <v>1</v>
      </c>
    </row>
    <row r="43" spans="1:6" x14ac:dyDescent="0.25">
      <c r="A43" s="32" t="s">
        <v>91</v>
      </c>
      <c r="B43" s="31">
        <v>3693.64</v>
      </c>
      <c r="C43" s="17">
        <f>VLOOKUP($A43,級距!$A:$K,9,FALSE)</f>
        <v>10</v>
      </c>
      <c r="D43" s="17">
        <f>VLOOKUP($A43,級距!$A:$K,10,FALSE)</f>
        <v>7</v>
      </c>
      <c r="E43" s="17">
        <f>VLOOKUP($A43,級距!$A:$K,11,FALSE)</f>
        <v>4</v>
      </c>
      <c r="F43" s="17">
        <f t="shared" si="0"/>
        <v>1</v>
      </c>
    </row>
    <row r="44" spans="1:6" x14ac:dyDescent="0.25">
      <c r="A44" s="32" t="s">
        <v>92</v>
      </c>
      <c r="B44" s="31">
        <v>-113615.58</v>
      </c>
      <c r="C44" s="17">
        <f>VLOOKUP($A44,級距!$A:$K,9,FALSE)</f>
        <v>10</v>
      </c>
      <c r="D44" s="17">
        <f>VLOOKUP($A44,級距!$A:$K,10,FALSE)</f>
        <v>4</v>
      </c>
      <c r="E44" s="17">
        <f>VLOOKUP($A44,級距!$A:$K,11,FALSE)</f>
        <v>1</v>
      </c>
      <c r="F44" s="17">
        <f t="shared" si="0"/>
        <v>1</v>
      </c>
    </row>
    <row r="45" spans="1:6" x14ac:dyDescent="0.25">
      <c r="A45" s="32" t="s">
        <v>93</v>
      </c>
      <c r="B45" s="31">
        <v>-10477.31</v>
      </c>
      <c r="C45" s="17">
        <f>VLOOKUP($A45,級距!$A:$K,9,FALSE)</f>
        <v>8</v>
      </c>
      <c r="D45" s="17">
        <f>VLOOKUP($A45,級距!$A:$K,10,FALSE)</f>
        <v>8</v>
      </c>
      <c r="E45" s="17">
        <f>VLOOKUP($A45,級距!$A:$K,11,FALSE)</f>
        <v>4</v>
      </c>
      <c r="F45" s="17">
        <f t="shared" si="0"/>
        <v>1</v>
      </c>
    </row>
    <row r="46" spans="1:6" x14ac:dyDescent="0.25">
      <c r="A46" s="32" t="s">
        <v>94</v>
      </c>
      <c r="B46" s="31">
        <v>-126811.58</v>
      </c>
      <c r="C46" s="17">
        <f>VLOOKUP($A46,級距!$A:$K,9,FALSE)</f>
        <v>10</v>
      </c>
      <c r="D46" s="17">
        <f>VLOOKUP($A46,級距!$A:$K,10,FALSE)</f>
        <v>8</v>
      </c>
      <c r="E46" s="17">
        <f>VLOOKUP($A46,級距!$A:$K,11,FALSE)</f>
        <v>4</v>
      </c>
      <c r="F46" s="17">
        <f t="shared" si="0"/>
        <v>1</v>
      </c>
    </row>
    <row r="47" spans="1:6" x14ac:dyDescent="0.25">
      <c r="A47" s="32" t="s">
        <v>95</v>
      </c>
      <c r="B47" s="31">
        <v>-69670.02</v>
      </c>
      <c r="C47" s="17">
        <f>VLOOKUP($A47,級距!$A:$K,9,FALSE)</f>
        <v>9</v>
      </c>
      <c r="D47" s="17">
        <f>VLOOKUP($A47,級距!$A:$K,10,FALSE)</f>
        <v>6</v>
      </c>
      <c r="E47" s="17">
        <f>VLOOKUP($A47,級距!$A:$K,11,FALSE)</f>
        <v>1</v>
      </c>
      <c r="F47" s="17">
        <f t="shared" si="0"/>
        <v>1</v>
      </c>
    </row>
    <row r="48" spans="1:6" x14ac:dyDescent="0.25">
      <c r="A48" s="32" t="s">
        <v>96</v>
      </c>
      <c r="B48" s="31">
        <v>-124122.08</v>
      </c>
      <c r="C48" s="17">
        <f>VLOOKUP($A48,級距!$A:$K,9,FALSE)</f>
        <v>10</v>
      </c>
      <c r="D48" s="17">
        <f>VLOOKUP($A48,級距!$A:$K,10,FALSE)</f>
        <v>6</v>
      </c>
      <c r="E48" s="17">
        <f>VLOOKUP($A48,級距!$A:$K,11,FALSE)</f>
        <v>1</v>
      </c>
      <c r="F48" s="17">
        <f t="shared" si="0"/>
        <v>1</v>
      </c>
    </row>
    <row r="49" spans="1:6" x14ac:dyDescent="0.25">
      <c r="A49" s="32" t="s">
        <v>97</v>
      </c>
      <c r="B49" s="31">
        <v>123816.13</v>
      </c>
      <c r="C49" s="17">
        <f>VLOOKUP($A49,級距!$A:$K,9,FALSE)</f>
        <v>10</v>
      </c>
      <c r="D49" s="17">
        <f>VLOOKUP($A49,級距!$A:$K,10,FALSE)</f>
        <v>9</v>
      </c>
      <c r="E49" s="17">
        <f>VLOOKUP($A49,級距!$A:$K,11,FALSE)</f>
        <v>4</v>
      </c>
      <c r="F49" s="17">
        <f t="shared" si="0"/>
        <v>1</v>
      </c>
    </row>
    <row r="50" spans="1:6" x14ac:dyDescent="0.25">
      <c r="A50" s="32" t="s">
        <v>98</v>
      </c>
      <c r="B50" s="31">
        <v>-38661.15</v>
      </c>
      <c r="C50" s="17">
        <f>VLOOKUP($A50,級距!$A:$K,9,FALSE)</f>
        <v>5</v>
      </c>
      <c r="D50" s="17">
        <f>VLOOKUP($A50,級距!$A:$K,10,FALSE)</f>
        <v>1</v>
      </c>
      <c r="E50" s="17">
        <f>VLOOKUP($A50,級距!$A:$K,11,FALSE)</f>
        <v>2</v>
      </c>
      <c r="F50" s="17">
        <f t="shared" si="0"/>
        <v>1</v>
      </c>
    </row>
    <row r="51" spans="1:6" x14ac:dyDescent="0.25">
      <c r="A51" s="32" t="s">
        <v>99</v>
      </c>
      <c r="B51" s="31">
        <v>57139.78</v>
      </c>
      <c r="C51" s="17">
        <f>VLOOKUP($A51,級距!$A:$K,9,FALSE)</f>
        <v>8</v>
      </c>
      <c r="D51" s="17">
        <f>VLOOKUP($A51,級距!$A:$K,10,FALSE)</f>
        <v>1</v>
      </c>
      <c r="E51" s="17">
        <f>VLOOKUP($A51,級距!$A:$K,11,FALSE)</f>
        <v>1</v>
      </c>
      <c r="F51" s="17">
        <f t="shared" si="0"/>
        <v>1</v>
      </c>
    </row>
    <row r="52" spans="1:6" x14ac:dyDescent="0.25">
      <c r="A52" s="32" t="s">
        <v>100</v>
      </c>
      <c r="B52" s="31">
        <v>3422.3</v>
      </c>
      <c r="C52" s="17">
        <f>VLOOKUP($A52,級距!$A:$K,9,FALSE)</f>
        <v>8</v>
      </c>
      <c r="D52" s="17">
        <f>VLOOKUP($A52,級距!$A:$K,10,FALSE)</f>
        <v>3</v>
      </c>
      <c r="E52" s="17">
        <f>VLOOKUP($A52,級距!$A:$K,11,FALSE)</f>
        <v>1</v>
      </c>
      <c r="F52" s="17">
        <f t="shared" si="0"/>
        <v>1</v>
      </c>
    </row>
    <row r="53" spans="1:6" x14ac:dyDescent="0.25">
      <c r="A53" s="32" t="s">
        <v>101</v>
      </c>
      <c r="B53" s="31">
        <v>-13366.08</v>
      </c>
      <c r="C53" s="17">
        <f>VLOOKUP($A53,級距!$A:$K,9,FALSE)</f>
        <v>10</v>
      </c>
      <c r="D53" s="17">
        <f>VLOOKUP($A53,級距!$A:$K,10,FALSE)</f>
        <v>7</v>
      </c>
      <c r="E53" s="17">
        <f>VLOOKUP($A53,級距!$A:$K,11,FALSE)</f>
        <v>4</v>
      </c>
      <c r="F53" s="17">
        <f t="shared" si="0"/>
        <v>1</v>
      </c>
    </row>
    <row r="54" spans="1:6" x14ac:dyDescent="0.25">
      <c r="A54" s="32" t="s">
        <v>102</v>
      </c>
      <c r="B54" s="31">
        <v>-65324.13</v>
      </c>
      <c r="C54" s="17">
        <f>VLOOKUP($A54,級距!$A:$K,9,FALSE)</f>
        <v>7</v>
      </c>
      <c r="D54" s="17">
        <f>VLOOKUP($A54,級距!$A:$K,10,FALSE)</f>
        <v>4</v>
      </c>
      <c r="E54" s="17">
        <f>VLOOKUP($A54,級距!$A:$K,11,FALSE)</f>
        <v>1</v>
      </c>
      <c r="F54" s="17">
        <f t="shared" si="0"/>
        <v>1</v>
      </c>
    </row>
    <row r="55" spans="1:6" x14ac:dyDescent="0.25">
      <c r="A55" s="32" t="s">
        <v>103</v>
      </c>
      <c r="B55" s="31">
        <v>97741.97</v>
      </c>
      <c r="C55" s="17">
        <f>VLOOKUP($A55,級距!$A:$K,9,FALSE)</f>
        <v>8</v>
      </c>
      <c r="D55" s="17">
        <f>VLOOKUP($A55,級距!$A:$K,10,FALSE)</f>
        <v>4</v>
      </c>
      <c r="E55" s="17">
        <f>VLOOKUP($A55,級距!$A:$K,11,FALSE)</f>
        <v>1</v>
      </c>
      <c r="F55" s="17">
        <f t="shared" si="0"/>
        <v>1</v>
      </c>
    </row>
    <row r="56" spans="1:6" x14ac:dyDescent="0.25">
      <c r="A56" s="32" t="s">
        <v>104</v>
      </c>
      <c r="B56" s="31">
        <v>-124369.03</v>
      </c>
      <c r="C56" s="17">
        <f>VLOOKUP($A56,級距!$A:$K,9,FALSE)</f>
        <v>9</v>
      </c>
      <c r="D56" s="17">
        <f>VLOOKUP($A56,級距!$A:$K,10,FALSE)</f>
        <v>5</v>
      </c>
      <c r="E56" s="17">
        <f>VLOOKUP($A56,級距!$A:$K,11,FALSE)</f>
        <v>1</v>
      </c>
      <c r="F56" s="17">
        <f t="shared" si="0"/>
        <v>1</v>
      </c>
    </row>
    <row r="57" spans="1:6" x14ac:dyDescent="0.25">
      <c r="A57" s="32" t="s">
        <v>105</v>
      </c>
      <c r="B57" s="31">
        <v>45822.52</v>
      </c>
      <c r="C57" s="17">
        <f>VLOOKUP($A57,級距!$A:$K,9,FALSE)</f>
        <v>10</v>
      </c>
      <c r="D57" s="17">
        <f>VLOOKUP($A57,級距!$A:$K,10,FALSE)</f>
        <v>7</v>
      </c>
      <c r="E57" s="17">
        <f>VLOOKUP($A57,級距!$A:$K,11,FALSE)</f>
        <v>4</v>
      </c>
      <c r="F57" s="17">
        <f t="shared" si="0"/>
        <v>1</v>
      </c>
    </row>
    <row r="58" spans="1:6" x14ac:dyDescent="0.25">
      <c r="A58" s="32" t="s">
        <v>107</v>
      </c>
      <c r="B58" s="31">
        <v>21111.85</v>
      </c>
      <c r="C58" s="17">
        <f>VLOOKUP($A58,級距!$A:$K,9,FALSE)</f>
        <v>6</v>
      </c>
      <c r="D58" s="17">
        <f>VLOOKUP($A58,級距!$A:$K,10,FALSE)</f>
        <v>6</v>
      </c>
      <c r="E58" s="17">
        <f>VLOOKUP($A58,級距!$A:$K,11,FALSE)</f>
        <v>1</v>
      </c>
      <c r="F58" s="17">
        <f t="shared" si="0"/>
        <v>1</v>
      </c>
    </row>
    <row r="59" spans="1:6" x14ac:dyDescent="0.25">
      <c r="A59" s="32" t="s">
        <v>108</v>
      </c>
      <c r="B59" s="31">
        <v>-113902.82</v>
      </c>
      <c r="C59" s="17">
        <f>VLOOKUP($A59,級距!$A:$K,9,FALSE)</f>
        <v>8</v>
      </c>
      <c r="D59" s="17">
        <f>VLOOKUP($A59,級距!$A:$K,10,FALSE)</f>
        <v>7</v>
      </c>
      <c r="E59" s="17">
        <f>VLOOKUP($A59,級距!$A:$K,11,FALSE)</f>
        <v>4</v>
      </c>
      <c r="F59" s="17">
        <f t="shared" si="0"/>
        <v>1</v>
      </c>
    </row>
    <row r="60" spans="1:6" x14ac:dyDescent="0.25">
      <c r="A60" s="32" t="s">
        <v>109</v>
      </c>
      <c r="B60" s="31">
        <v>927.86</v>
      </c>
      <c r="C60" s="17">
        <f>VLOOKUP($A60,級距!$A:$K,9,FALSE)</f>
        <v>6</v>
      </c>
      <c r="D60" s="17">
        <f>VLOOKUP($A60,級距!$A:$K,10,FALSE)</f>
        <v>2</v>
      </c>
      <c r="E60" s="17">
        <f>VLOOKUP($A60,級距!$A:$K,11,FALSE)</f>
        <v>1</v>
      </c>
      <c r="F60" s="17">
        <f t="shared" si="0"/>
        <v>1</v>
      </c>
    </row>
    <row r="61" spans="1:6" x14ac:dyDescent="0.25">
      <c r="A61" s="32" t="s">
        <v>110</v>
      </c>
      <c r="B61" s="31">
        <v>436731.1</v>
      </c>
      <c r="C61" s="17">
        <f>VLOOKUP($A61,級距!$A:$K,9,FALSE)</f>
        <v>10</v>
      </c>
      <c r="D61" s="17">
        <f>VLOOKUP($A61,級距!$A:$K,10,FALSE)</f>
        <v>8</v>
      </c>
      <c r="E61" s="17">
        <f>VLOOKUP($A61,級距!$A:$K,11,FALSE)</f>
        <v>4</v>
      </c>
      <c r="F61" s="17">
        <f t="shared" si="0"/>
        <v>1</v>
      </c>
    </row>
    <row r="62" spans="1:6" x14ac:dyDescent="0.25">
      <c r="A62" s="32" t="s">
        <v>111</v>
      </c>
      <c r="B62" s="31">
        <v>-122347.33</v>
      </c>
      <c r="C62" s="17">
        <f>VLOOKUP($A62,級距!$A:$K,9,FALSE)</f>
        <v>10</v>
      </c>
      <c r="D62" s="17">
        <f>VLOOKUP($A62,級距!$A:$K,10,FALSE)</f>
        <v>2</v>
      </c>
      <c r="E62" s="17">
        <f>VLOOKUP($A62,級距!$A:$K,11,FALSE)</f>
        <v>1</v>
      </c>
      <c r="F62" s="17">
        <f t="shared" si="0"/>
        <v>1</v>
      </c>
    </row>
    <row r="63" spans="1:6" x14ac:dyDescent="0.25">
      <c r="A63" s="32" t="s">
        <v>112</v>
      </c>
      <c r="B63" s="31">
        <v>93012.86</v>
      </c>
      <c r="C63" s="17">
        <f>VLOOKUP($A63,級距!$A:$K,9,FALSE)</f>
        <v>10</v>
      </c>
      <c r="D63" s="17">
        <f>VLOOKUP($A63,級距!$A:$K,10,FALSE)</f>
        <v>7</v>
      </c>
      <c r="E63" s="17">
        <f>VLOOKUP($A63,級距!$A:$K,11,FALSE)</f>
        <v>4</v>
      </c>
      <c r="F63" s="17">
        <f t="shared" si="0"/>
        <v>1</v>
      </c>
    </row>
    <row r="64" spans="1:6" x14ac:dyDescent="0.25">
      <c r="A64" s="32" t="s">
        <v>113</v>
      </c>
      <c r="B64" s="31">
        <v>-124255.98</v>
      </c>
      <c r="C64" s="17">
        <f>VLOOKUP($A64,級距!$A:$K,9,FALSE)</f>
        <v>9</v>
      </c>
      <c r="D64" s="17">
        <f>VLOOKUP($A64,級距!$A:$K,10,FALSE)</f>
        <v>5</v>
      </c>
      <c r="E64" s="17">
        <f>VLOOKUP($A64,級距!$A:$K,11,FALSE)</f>
        <v>1</v>
      </c>
      <c r="F64" s="17">
        <f t="shared" si="0"/>
        <v>1</v>
      </c>
    </row>
    <row r="65" spans="1:6" x14ac:dyDescent="0.25">
      <c r="A65" s="32" t="s">
        <v>114</v>
      </c>
      <c r="B65" s="31">
        <v>-77121.41</v>
      </c>
      <c r="C65" s="17">
        <f>VLOOKUP($A65,級距!$A:$K,9,FALSE)</f>
        <v>10</v>
      </c>
      <c r="D65" s="17">
        <f>VLOOKUP($A65,級距!$A:$K,10,FALSE)</f>
        <v>2</v>
      </c>
      <c r="E65" s="17">
        <f>VLOOKUP($A65,級距!$A:$K,11,FALSE)</f>
        <v>1</v>
      </c>
      <c r="F65" s="17">
        <f t="shared" si="0"/>
        <v>1</v>
      </c>
    </row>
    <row r="66" spans="1:6" x14ac:dyDescent="0.25">
      <c r="A66" s="32" t="s">
        <v>115</v>
      </c>
      <c r="B66" s="31">
        <v>-95714.42</v>
      </c>
      <c r="C66" s="17">
        <f>VLOOKUP($A66,級距!$A:$K,9,FALSE)</f>
        <v>10</v>
      </c>
      <c r="D66" s="17">
        <f>VLOOKUP($A66,級距!$A:$K,10,FALSE)</f>
        <v>8</v>
      </c>
      <c r="E66" s="17">
        <f>VLOOKUP($A66,級距!$A:$K,11,FALSE)</f>
        <v>4</v>
      </c>
      <c r="F66" s="17">
        <f t="shared" si="0"/>
        <v>1</v>
      </c>
    </row>
    <row r="67" spans="1:6" x14ac:dyDescent="0.25">
      <c r="A67" s="32" t="s">
        <v>116</v>
      </c>
      <c r="B67" s="31">
        <v>-77679.039999999994</v>
      </c>
      <c r="C67" s="17">
        <f>VLOOKUP($A67,級距!$A:$K,9,FALSE)</f>
        <v>10</v>
      </c>
      <c r="D67" s="17">
        <f>VLOOKUP($A67,級距!$A:$K,10,FALSE)</f>
        <v>5</v>
      </c>
      <c r="E67" s="17">
        <f>VLOOKUP($A67,級距!$A:$K,11,FALSE)</f>
        <v>1</v>
      </c>
      <c r="F67" s="17">
        <f t="shared" si="0"/>
        <v>1</v>
      </c>
    </row>
    <row r="68" spans="1:6" x14ac:dyDescent="0.25">
      <c r="A68" s="32" t="s">
        <v>117</v>
      </c>
      <c r="B68" s="31">
        <v>-122275.06</v>
      </c>
      <c r="C68" s="17">
        <f>VLOOKUP($A68,級距!$A:$K,9,FALSE)</f>
        <v>10</v>
      </c>
      <c r="D68" s="17">
        <f>VLOOKUP($A68,級距!$A:$K,10,FALSE)</f>
        <v>1</v>
      </c>
      <c r="E68" s="17">
        <f>VLOOKUP($A68,級距!$A:$K,11,FALSE)</f>
        <v>1</v>
      </c>
      <c r="F68" s="17">
        <f t="shared" ref="F68:F131" si="1">IF(A69&lt;&gt;A68,1,0)</f>
        <v>1</v>
      </c>
    </row>
    <row r="69" spans="1:6" x14ac:dyDescent="0.25">
      <c r="A69" s="32" t="s">
        <v>118</v>
      </c>
      <c r="B69" s="31">
        <v>143510.53</v>
      </c>
      <c r="C69" s="17">
        <f>VLOOKUP($A69,級距!$A:$K,9,FALSE)</f>
        <v>10</v>
      </c>
      <c r="D69" s="17">
        <f>VLOOKUP($A69,級距!$A:$K,10,FALSE)</f>
        <v>6</v>
      </c>
      <c r="E69" s="17">
        <f>VLOOKUP($A69,級距!$A:$K,11,FALSE)</f>
        <v>1</v>
      </c>
      <c r="F69" s="17">
        <f t="shared" si="1"/>
        <v>1</v>
      </c>
    </row>
    <row r="70" spans="1:6" x14ac:dyDescent="0.25">
      <c r="A70" s="32" t="s">
        <v>119</v>
      </c>
      <c r="B70" s="31">
        <v>75350.460000000006</v>
      </c>
      <c r="C70" s="17">
        <f>VLOOKUP($A70,級距!$A:$K,9,FALSE)</f>
        <v>10</v>
      </c>
      <c r="D70" s="17">
        <f>VLOOKUP($A70,級距!$A:$K,10,FALSE)</f>
        <v>7</v>
      </c>
      <c r="E70" s="17">
        <f>VLOOKUP($A70,級距!$A:$K,11,FALSE)</f>
        <v>4</v>
      </c>
      <c r="F70" s="17">
        <f t="shared" si="1"/>
        <v>1</v>
      </c>
    </row>
    <row r="71" spans="1:6" x14ac:dyDescent="0.25">
      <c r="A71" s="32" t="s">
        <v>120</v>
      </c>
      <c r="B71" s="31">
        <v>125917.32</v>
      </c>
      <c r="C71" s="17">
        <f>VLOOKUP($A71,級距!$A:$K,9,FALSE)</f>
        <v>10</v>
      </c>
      <c r="D71" s="17">
        <f>VLOOKUP($A71,級距!$A:$K,10,FALSE)</f>
        <v>8</v>
      </c>
      <c r="E71" s="17">
        <f>VLOOKUP($A71,級距!$A:$K,11,FALSE)</f>
        <v>4</v>
      </c>
      <c r="F71" s="17">
        <f t="shared" si="1"/>
        <v>1</v>
      </c>
    </row>
    <row r="72" spans="1:6" x14ac:dyDescent="0.25">
      <c r="A72" s="32" t="s">
        <v>121</v>
      </c>
      <c r="B72" s="31">
        <v>154384.62</v>
      </c>
      <c r="C72" s="17">
        <f>VLOOKUP($A72,級距!$A:$K,9,FALSE)</f>
        <v>9</v>
      </c>
      <c r="D72" s="17">
        <f>VLOOKUP($A72,級距!$A:$K,10,FALSE)</f>
        <v>10</v>
      </c>
      <c r="E72" s="17">
        <f>VLOOKUP($A72,級距!$A:$K,11,FALSE)</f>
        <v>4</v>
      </c>
      <c r="F72" s="17">
        <f t="shared" si="1"/>
        <v>1</v>
      </c>
    </row>
    <row r="73" spans="1:6" x14ac:dyDescent="0.25">
      <c r="A73" s="32" t="s">
        <v>122</v>
      </c>
      <c r="B73" s="31">
        <v>112368.68</v>
      </c>
      <c r="C73" s="17">
        <f>VLOOKUP($A73,級距!$A:$K,9,FALSE)</f>
        <v>10</v>
      </c>
      <c r="D73" s="17">
        <f>VLOOKUP($A73,級距!$A:$K,10,FALSE)</f>
        <v>7</v>
      </c>
      <c r="E73" s="17">
        <f>VLOOKUP($A73,級距!$A:$K,11,FALSE)</f>
        <v>4</v>
      </c>
      <c r="F73" s="17">
        <f t="shared" si="1"/>
        <v>1</v>
      </c>
    </row>
    <row r="74" spans="1:6" x14ac:dyDescent="0.25">
      <c r="A74" s="32" t="s">
        <v>123</v>
      </c>
      <c r="B74" s="31">
        <v>94165.54</v>
      </c>
      <c r="C74" s="17">
        <f>VLOOKUP($A74,級距!$A:$K,9,FALSE)</f>
        <v>9</v>
      </c>
      <c r="D74" s="17">
        <f>VLOOKUP($A74,級距!$A:$K,10,FALSE)</f>
        <v>7</v>
      </c>
      <c r="E74" s="17">
        <f>VLOOKUP($A74,級距!$A:$K,11,FALSE)</f>
        <v>4</v>
      </c>
      <c r="F74" s="17">
        <f t="shared" si="1"/>
        <v>1</v>
      </c>
    </row>
    <row r="75" spans="1:6" x14ac:dyDescent="0.25">
      <c r="A75" s="32" t="s">
        <v>124</v>
      </c>
      <c r="B75" s="31">
        <v>-122284.27</v>
      </c>
      <c r="C75" s="17">
        <f>VLOOKUP($A75,級距!$A:$K,9,FALSE)</f>
        <v>7</v>
      </c>
      <c r="D75" s="17">
        <f>VLOOKUP($A75,級距!$A:$K,10,FALSE)</f>
        <v>7</v>
      </c>
      <c r="E75" s="17">
        <f>VLOOKUP($A75,級距!$A:$K,11,FALSE)</f>
        <v>4</v>
      </c>
      <c r="F75" s="17">
        <f t="shared" si="1"/>
        <v>1</v>
      </c>
    </row>
    <row r="76" spans="1:6" x14ac:dyDescent="0.25">
      <c r="A76" s="32" t="s">
        <v>125</v>
      </c>
      <c r="B76" s="31">
        <v>13827.66</v>
      </c>
      <c r="C76" s="17">
        <f>VLOOKUP($A76,級距!$A:$K,9,FALSE)</f>
        <v>5</v>
      </c>
      <c r="D76" s="17">
        <f>VLOOKUP($A76,級距!$A:$K,10,FALSE)</f>
        <v>6</v>
      </c>
      <c r="E76" s="17">
        <f>VLOOKUP($A76,級距!$A:$K,11,FALSE)</f>
        <v>2</v>
      </c>
      <c r="F76" s="17">
        <f t="shared" si="1"/>
        <v>1</v>
      </c>
    </row>
    <row r="77" spans="1:6" x14ac:dyDescent="0.25">
      <c r="A77" s="32" t="s">
        <v>128</v>
      </c>
      <c r="B77" s="31">
        <v>-114068.51</v>
      </c>
      <c r="C77" s="17">
        <f>VLOOKUP($A77,級距!$A:$K,9,FALSE)</f>
        <v>10</v>
      </c>
      <c r="D77" s="17">
        <f>VLOOKUP($A77,級距!$A:$K,10,FALSE)</f>
        <v>7</v>
      </c>
      <c r="E77" s="17">
        <f>VLOOKUP($A77,級距!$A:$K,11,FALSE)</f>
        <v>4</v>
      </c>
      <c r="F77" s="17">
        <f t="shared" si="1"/>
        <v>1</v>
      </c>
    </row>
    <row r="78" spans="1:6" x14ac:dyDescent="0.25">
      <c r="A78" s="32" t="s">
        <v>129</v>
      </c>
      <c r="B78" s="31">
        <v>109494.38</v>
      </c>
      <c r="C78" s="17">
        <f>VLOOKUP($A78,級距!$A:$K,9,FALSE)</f>
        <v>10</v>
      </c>
      <c r="D78" s="17">
        <f>VLOOKUP($A78,級距!$A:$K,10,FALSE)</f>
        <v>9</v>
      </c>
      <c r="E78" s="17">
        <f>VLOOKUP($A78,級距!$A:$K,11,FALSE)</f>
        <v>4</v>
      </c>
      <c r="F78" s="17">
        <f t="shared" si="1"/>
        <v>1</v>
      </c>
    </row>
    <row r="79" spans="1:6" x14ac:dyDescent="0.25">
      <c r="A79" s="32" t="s">
        <v>130</v>
      </c>
      <c r="B79" s="31">
        <v>-4423.49</v>
      </c>
      <c r="C79" s="17">
        <f>VLOOKUP($A79,級距!$A:$K,9,FALSE)</f>
        <v>4</v>
      </c>
      <c r="D79" s="17">
        <f>VLOOKUP($A79,級距!$A:$K,10,FALSE)</f>
        <v>5</v>
      </c>
      <c r="E79" s="17">
        <f>VLOOKUP($A79,級距!$A:$K,11,FALSE)</f>
        <v>2</v>
      </c>
      <c r="F79" s="17">
        <f t="shared" si="1"/>
        <v>1</v>
      </c>
    </row>
    <row r="80" spans="1:6" x14ac:dyDescent="0.25">
      <c r="A80" s="32" t="s">
        <v>131</v>
      </c>
      <c r="B80" s="31">
        <v>-49012.86</v>
      </c>
      <c r="C80" s="17">
        <f>VLOOKUP($A80,級距!$A:$K,9,FALSE)</f>
        <v>8</v>
      </c>
      <c r="D80" s="17">
        <f>VLOOKUP($A80,級距!$A:$K,10,FALSE)</f>
        <v>3</v>
      </c>
      <c r="E80" s="17">
        <f>VLOOKUP($A80,級距!$A:$K,11,FALSE)</f>
        <v>1</v>
      </c>
      <c r="F80" s="17">
        <f t="shared" si="1"/>
        <v>1</v>
      </c>
    </row>
    <row r="81" spans="1:6" x14ac:dyDescent="0.25">
      <c r="A81" s="32" t="s">
        <v>132</v>
      </c>
      <c r="B81" s="31">
        <v>-73385.539999999994</v>
      </c>
      <c r="C81" s="17">
        <f>VLOOKUP($A81,級距!$A:$K,9,FALSE)</f>
        <v>9</v>
      </c>
      <c r="D81" s="17">
        <f>VLOOKUP($A81,級距!$A:$K,10,FALSE)</f>
        <v>6</v>
      </c>
      <c r="E81" s="17">
        <f>VLOOKUP($A81,級距!$A:$K,11,FALSE)</f>
        <v>1</v>
      </c>
      <c r="F81" s="17">
        <f t="shared" si="1"/>
        <v>1</v>
      </c>
    </row>
    <row r="82" spans="1:6" x14ac:dyDescent="0.25">
      <c r="A82" s="32" t="s">
        <v>133</v>
      </c>
      <c r="B82" s="31">
        <v>-130751.1</v>
      </c>
      <c r="C82" s="17">
        <f>VLOOKUP($A82,級距!$A:$K,9,FALSE)</f>
        <v>10</v>
      </c>
      <c r="D82" s="17">
        <f>VLOOKUP($A82,級距!$A:$K,10,FALSE)</f>
        <v>7</v>
      </c>
      <c r="E82" s="17">
        <f>VLOOKUP($A82,級距!$A:$K,11,FALSE)</f>
        <v>4</v>
      </c>
      <c r="F82" s="17">
        <f t="shared" si="1"/>
        <v>1</v>
      </c>
    </row>
    <row r="83" spans="1:6" x14ac:dyDescent="0.25">
      <c r="A83" s="32" t="s">
        <v>134</v>
      </c>
      <c r="B83" s="31">
        <v>-63034.400000000001</v>
      </c>
      <c r="C83" s="17">
        <f>VLOOKUP($A83,級距!$A:$K,9,FALSE)</f>
        <v>6</v>
      </c>
      <c r="D83" s="17">
        <f>VLOOKUP($A83,級距!$A:$K,10,FALSE)</f>
        <v>10</v>
      </c>
      <c r="E83" s="17">
        <f>VLOOKUP($A83,級距!$A:$K,11,FALSE)</f>
        <v>4</v>
      </c>
      <c r="F83" s="17">
        <f t="shared" si="1"/>
        <v>1</v>
      </c>
    </row>
    <row r="84" spans="1:6" x14ac:dyDescent="0.25">
      <c r="A84" s="32" t="s">
        <v>135</v>
      </c>
      <c r="B84" s="31">
        <v>-18738.240000000002</v>
      </c>
      <c r="C84" s="17">
        <f>VLOOKUP($A84,級距!$A:$K,9,FALSE)</f>
        <v>3</v>
      </c>
      <c r="D84" s="17">
        <f>VLOOKUP($A84,級距!$A:$K,10,FALSE)</f>
        <v>6</v>
      </c>
      <c r="E84" s="17">
        <f>VLOOKUP($A84,級距!$A:$K,11,FALSE)</f>
        <v>2</v>
      </c>
      <c r="F84" s="17">
        <f t="shared" si="1"/>
        <v>1</v>
      </c>
    </row>
    <row r="85" spans="1:6" x14ac:dyDescent="0.25">
      <c r="A85" s="32" t="s">
        <v>136</v>
      </c>
      <c r="B85" s="31">
        <v>-99396.26</v>
      </c>
      <c r="C85" s="17">
        <f>VLOOKUP($A85,級距!$A:$K,9,FALSE)</f>
        <v>5</v>
      </c>
      <c r="D85" s="17">
        <f>VLOOKUP($A85,級距!$A:$K,10,FALSE)</f>
        <v>2</v>
      </c>
      <c r="E85" s="17">
        <f>VLOOKUP($A85,級距!$A:$K,11,FALSE)</f>
        <v>2</v>
      </c>
      <c r="F85" s="17">
        <f t="shared" si="1"/>
        <v>1</v>
      </c>
    </row>
    <row r="86" spans="1:6" x14ac:dyDescent="0.25">
      <c r="A86" s="32" t="s">
        <v>137</v>
      </c>
      <c r="B86" s="31">
        <v>46878.62</v>
      </c>
      <c r="C86" s="17">
        <f>VLOOKUP($A86,級距!$A:$K,9,FALSE)</f>
        <v>5</v>
      </c>
      <c r="D86" s="17">
        <f>VLOOKUP($A86,級距!$A:$K,10,FALSE)</f>
        <v>1</v>
      </c>
      <c r="E86" s="17">
        <f>VLOOKUP($A86,級距!$A:$K,11,FALSE)</f>
        <v>2</v>
      </c>
      <c r="F86" s="17">
        <f t="shared" si="1"/>
        <v>1</v>
      </c>
    </row>
    <row r="87" spans="1:6" x14ac:dyDescent="0.25">
      <c r="A87" s="32" t="s">
        <v>138</v>
      </c>
      <c r="B87" s="31">
        <v>-11733.79</v>
      </c>
      <c r="C87" s="17">
        <f>VLOOKUP($A87,級距!$A:$K,9,FALSE)</f>
        <v>2</v>
      </c>
      <c r="D87" s="17">
        <f>VLOOKUP($A87,級距!$A:$K,10,FALSE)</f>
        <v>2</v>
      </c>
      <c r="E87" s="17">
        <f>VLOOKUP($A87,級距!$A:$K,11,FALSE)</f>
        <v>2</v>
      </c>
      <c r="F87" s="17">
        <f t="shared" si="1"/>
        <v>1</v>
      </c>
    </row>
    <row r="88" spans="1:6" x14ac:dyDescent="0.25">
      <c r="A88" s="32" t="s">
        <v>139</v>
      </c>
      <c r="B88" s="31">
        <v>143016.32000000001</v>
      </c>
      <c r="C88" s="17">
        <f>VLOOKUP($A88,級距!$A:$K,9,FALSE)</f>
        <v>8</v>
      </c>
      <c r="D88" s="17">
        <f>VLOOKUP($A88,級距!$A:$K,10,FALSE)</f>
        <v>9</v>
      </c>
      <c r="E88" s="17">
        <f>VLOOKUP($A88,級距!$A:$K,11,FALSE)</f>
        <v>4</v>
      </c>
      <c r="F88" s="17">
        <f t="shared" si="1"/>
        <v>1</v>
      </c>
    </row>
    <row r="89" spans="1:6" x14ac:dyDescent="0.25">
      <c r="A89" s="32" t="s">
        <v>140</v>
      </c>
      <c r="B89" s="31">
        <v>202596.57</v>
      </c>
      <c r="C89" s="17">
        <f>VLOOKUP($A89,級距!$A:$K,9,FALSE)</f>
        <v>8</v>
      </c>
      <c r="D89" s="17">
        <f>VLOOKUP($A89,級距!$A:$K,10,FALSE)</f>
        <v>7</v>
      </c>
      <c r="E89" s="17">
        <f>VLOOKUP($A89,級距!$A:$K,11,FALSE)</f>
        <v>4</v>
      </c>
      <c r="F89" s="17">
        <f t="shared" si="1"/>
        <v>1</v>
      </c>
    </row>
    <row r="90" spans="1:6" x14ac:dyDescent="0.25">
      <c r="A90" s="32" t="s">
        <v>142</v>
      </c>
      <c r="B90" s="31">
        <v>-87446.58</v>
      </c>
      <c r="C90" s="17">
        <f>VLOOKUP($A90,級距!$A:$K,9,FALSE)</f>
        <v>6</v>
      </c>
      <c r="D90" s="17">
        <f>VLOOKUP($A90,級距!$A:$K,10,FALSE)</f>
        <v>2</v>
      </c>
      <c r="E90" s="17">
        <f>VLOOKUP($A90,級距!$A:$K,11,FALSE)</f>
        <v>1</v>
      </c>
      <c r="F90" s="17">
        <f t="shared" si="1"/>
        <v>1</v>
      </c>
    </row>
    <row r="91" spans="1:6" x14ac:dyDescent="0.25">
      <c r="A91" s="32" t="s">
        <v>143</v>
      </c>
      <c r="B91" s="31">
        <v>-35604</v>
      </c>
      <c r="C91" s="17">
        <f>VLOOKUP($A91,級距!$A:$K,9,FALSE)</f>
        <v>5</v>
      </c>
      <c r="D91" s="17">
        <f>VLOOKUP($A91,級距!$A:$K,10,FALSE)</f>
        <v>3</v>
      </c>
      <c r="E91" s="17">
        <f>VLOOKUP($A91,級距!$A:$K,11,FALSE)</f>
        <v>2</v>
      </c>
      <c r="F91" s="17">
        <f t="shared" si="1"/>
        <v>1</v>
      </c>
    </row>
    <row r="92" spans="1:6" x14ac:dyDescent="0.25">
      <c r="A92" s="32" t="s">
        <v>145</v>
      </c>
      <c r="B92" s="31">
        <v>-3129.95</v>
      </c>
      <c r="C92" s="17">
        <f>VLOOKUP($A92,級距!$A:$K,9,FALSE)</f>
        <v>5</v>
      </c>
      <c r="D92" s="17">
        <f>VLOOKUP($A92,級距!$A:$K,10,FALSE)</f>
        <v>5</v>
      </c>
      <c r="E92" s="17">
        <f>VLOOKUP($A92,級距!$A:$K,11,FALSE)</f>
        <v>2</v>
      </c>
      <c r="F92" s="17">
        <f t="shared" si="1"/>
        <v>1</v>
      </c>
    </row>
    <row r="93" spans="1:6" x14ac:dyDescent="0.25">
      <c r="A93" s="32" t="s">
        <v>146</v>
      </c>
      <c r="B93" s="31">
        <v>127485.91</v>
      </c>
      <c r="C93" s="17">
        <f>VLOOKUP($A93,級距!$A:$K,9,FALSE)</f>
        <v>7</v>
      </c>
      <c r="D93" s="17">
        <f>VLOOKUP($A93,級距!$A:$K,10,FALSE)</f>
        <v>7</v>
      </c>
      <c r="E93" s="17">
        <f>VLOOKUP($A93,級距!$A:$K,11,FALSE)</f>
        <v>4</v>
      </c>
      <c r="F93" s="17">
        <f t="shared" si="1"/>
        <v>1</v>
      </c>
    </row>
    <row r="94" spans="1:6" x14ac:dyDescent="0.25">
      <c r="A94" s="32" t="s">
        <v>147</v>
      </c>
      <c r="B94" s="31">
        <v>-26824.83</v>
      </c>
      <c r="C94" s="17">
        <f>VLOOKUP($A94,級距!$A:$K,9,FALSE)</f>
        <v>10</v>
      </c>
      <c r="D94" s="17">
        <f>VLOOKUP($A94,級距!$A:$K,10,FALSE)</f>
        <v>4</v>
      </c>
      <c r="E94" s="17">
        <f>VLOOKUP($A94,級距!$A:$K,11,FALSE)</f>
        <v>1</v>
      </c>
      <c r="F94" s="17">
        <f t="shared" si="1"/>
        <v>1</v>
      </c>
    </row>
    <row r="95" spans="1:6" x14ac:dyDescent="0.25">
      <c r="A95" s="32" t="s">
        <v>148</v>
      </c>
      <c r="B95" s="31">
        <v>102728.13</v>
      </c>
      <c r="C95" s="17">
        <f>VLOOKUP($A95,級距!$A:$K,9,FALSE)</f>
        <v>10</v>
      </c>
      <c r="D95" s="17">
        <f>VLOOKUP($A95,級距!$A:$K,10,FALSE)</f>
        <v>7</v>
      </c>
      <c r="E95" s="17">
        <f>VLOOKUP($A95,級距!$A:$K,11,FALSE)</f>
        <v>4</v>
      </c>
      <c r="F95" s="17">
        <f t="shared" si="1"/>
        <v>1</v>
      </c>
    </row>
    <row r="96" spans="1:6" x14ac:dyDescent="0.25">
      <c r="A96" s="32" t="s">
        <v>150</v>
      </c>
      <c r="B96" s="31">
        <v>-64393.63</v>
      </c>
      <c r="C96" s="17">
        <f>VLOOKUP($A96,級距!$A:$K,9,FALSE)</f>
        <v>5</v>
      </c>
      <c r="D96" s="17">
        <f>VLOOKUP($A96,級距!$A:$K,10,FALSE)</f>
        <v>7</v>
      </c>
      <c r="E96" s="17">
        <f>VLOOKUP($A96,級距!$A:$K,11,FALSE)</f>
        <v>3</v>
      </c>
      <c r="F96" s="17">
        <f t="shared" si="1"/>
        <v>1</v>
      </c>
    </row>
    <row r="97" spans="1:6" x14ac:dyDescent="0.25">
      <c r="A97" s="32" t="s">
        <v>153</v>
      </c>
      <c r="B97" s="31">
        <v>-68291.009999999995</v>
      </c>
      <c r="C97" s="17">
        <f>VLOOKUP($A97,級距!$A:$K,9,FALSE)</f>
        <v>5</v>
      </c>
      <c r="D97" s="17">
        <f>VLOOKUP($A97,級距!$A:$K,10,FALSE)</f>
        <v>3</v>
      </c>
      <c r="E97" s="17">
        <f>VLOOKUP($A97,級距!$A:$K,11,FALSE)</f>
        <v>2</v>
      </c>
      <c r="F97" s="17">
        <f t="shared" si="1"/>
        <v>1</v>
      </c>
    </row>
    <row r="98" spans="1:6" x14ac:dyDescent="0.25">
      <c r="A98" s="32" t="s">
        <v>154</v>
      </c>
      <c r="B98" s="31">
        <v>88527.62</v>
      </c>
      <c r="C98" s="17">
        <f>VLOOKUP($A98,級距!$A:$K,9,FALSE)</f>
        <v>8</v>
      </c>
      <c r="D98" s="17">
        <f>VLOOKUP($A98,級距!$A:$K,10,FALSE)</f>
        <v>8</v>
      </c>
      <c r="E98" s="17">
        <f>VLOOKUP($A98,級距!$A:$K,11,FALSE)</f>
        <v>4</v>
      </c>
      <c r="F98" s="17">
        <f t="shared" si="1"/>
        <v>1</v>
      </c>
    </row>
    <row r="99" spans="1:6" x14ac:dyDescent="0.25">
      <c r="A99" s="32" t="s">
        <v>155</v>
      </c>
      <c r="B99" s="31">
        <v>-113771.3</v>
      </c>
      <c r="C99" s="17">
        <f>VLOOKUP($A99,級距!$A:$K,9,FALSE)</f>
        <v>5</v>
      </c>
      <c r="D99" s="17">
        <f>VLOOKUP($A99,級距!$A:$K,10,FALSE)</f>
        <v>1</v>
      </c>
      <c r="E99" s="17">
        <f>VLOOKUP($A99,級距!$A:$K,11,FALSE)</f>
        <v>2</v>
      </c>
      <c r="F99" s="17">
        <f t="shared" si="1"/>
        <v>1</v>
      </c>
    </row>
    <row r="100" spans="1:6" x14ac:dyDescent="0.25">
      <c r="A100" s="32" t="s">
        <v>156</v>
      </c>
      <c r="B100" s="31">
        <v>-10161.5</v>
      </c>
      <c r="C100" s="17">
        <f>VLOOKUP($A100,級距!$A:$K,9,FALSE)</f>
        <v>5</v>
      </c>
      <c r="D100" s="17">
        <f>VLOOKUP($A100,級距!$A:$K,10,FALSE)</f>
        <v>6</v>
      </c>
      <c r="E100" s="17">
        <f>VLOOKUP($A100,級距!$A:$K,11,FALSE)</f>
        <v>2</v>
      </c>
      <c r="F100" s="17">
        <f t="shared" si="1"/>
        <v>1</v>
      </c>
    </row>
    <row r="101" spans="1:6" x14ac:dyDescent="0.25">
      <c r="A101" s="32" t="s">
        <v>157</v>
      </c>
      <c r="B101" s="31">
        <v>-76593.09</v>
      </c>
      <c r="C101" s="17">
        <f>VLOOKUP($A101,級距!$A:$K,9,FALSE)</f>
        <v>5</v>
      </c>
      <c r="D101" s="17">
        <f>VLOOKUP($A101,級距!$A:$K,10,FALSE)</f>
        <v>5</v>
      </c>
      <c r="E101" s="17">
        <f>VLOOKUP($A101,級距!$A:$K,11,FALSE)</f>
        <v>2</v>
      </c>
      <c r="F101" s="17">
        <f t="shared" si="1"/>
        <v>1</v>
      </c>
    </row>
    <row r="102" spans="1:6" x14ac:dyDescent="0.25">
      <c r="A102" s="32" t="s">
        <v>158</v>
      </c>
      <c r="B102" s="31">
        <v>163842.23999999999</v>
      </c>
      <c r="C102" s="17">
        <f>VLOOKUP($A102,級距!$A:$K,9,FALSE)</f>
        <v>10</v>
      </c>
      <c r="D102" s="17">
        <f>VLOOKUP($A102,級距!$A:$K,10,FALSE)</f>
        <v>8</v>
      </c>
      <c r="E102" s="17">
        <f>VLOOKUP($A102,級距!$A:$K,11,FALSE)</f>
        <v>4</v>
      </c>
      <c r="F102" s="17">
        <f t="shared" si="1"/>
        <v>1</v>
      </c>
    </row>
    <row r="103" spans="1:6" x14ac:dyDescent="0.25">
      <c r="A103" s="32" t="s">
        <v>159</v>
      </c>
      <c r="B103" s="31">
        <v>-10471.17</v>
      </c>
      <c r="C103" s="17">
        <f>VLOOKUP($A103,級距!$A:$K,9,FALSE)</f>
        <v>5</v>
      </c>
      <c r="D103" s="17">
        <f>VLOOKUP($A103,級距!$A:$K,10,FALSE)</f>
        <v>1</v>
      </c>
      <c r="E103" s="17">
        <f>VLOOKUP($A103,級距!$A:$K,11,FALSE)</f>
        <v>2</v>
      </c>
      <c r="F103" s="17">
        <f t="shared" si="1"/>
        <v>1</v>
      </c>
    </row>
    <row r="104" spans="1:6" x14ac:dyDescent="0.25">
      <c r="A104" s="32" t="s">
        <v>160</v>
      </c>
      <c r="B104" s="31">
        <v>2259.33</v>
      </c>
      <c r="C104" s="17">
        <f>VLOOKUP($A104,級距!$A:$K,9,FALSE)</f>
        <v>7</v>
      </c>
      <c r="D104" s="17">
        <f>VLOOKUP($A104,級距!$A:$K,10,FALSE)</f>
        <v>4</v>
      </c>
      <c r="E104" s="17">
        <f>VLOOKUP($A104,級距!$A:$K,11,FALSE)</f>
        <v>1</v>
      </c>
      <c r="F104" s="17">
        <f t="shared" si="1"/>
        <v>1</v>
      </c>
    </row>
    <row r="105" spans="1:6" x14ac:dyDescent="0.25">
      <c r="A105" s="32" t="s">
        <v>161</v>
      </c>
      <c r="B105" s="31">
        <v>246940.94</v>
      </c>
      <c r="C105" s="17">
        <f>VLOOKUP($A105,級距!$A:$K,9,FALSE)</f>
        <v>8</v>
      </c>
      <c r="D105" s="17">
        <f>VLOOKUP($A105,級距!$A:$K,10,FALSE)</f>
        <v>3</v>
      </c>
      <c r="E105" s="17">
        <f>VLOOKUP($A105,級距!$A:$K,11,FALSE)</f>
        <v>1</v>
      </c>
      <c r="F105" s="17">
        <f t="shared" si="1"/>
        <v>1</v>
      </c>
    </row>
    <row r="106" spans="1:6" x14ac:dyDescent="0.25">
      <c r="A106" s="32" t="s">
        <v>162</v>
      </c>
      <c r="B106" s="31">
        <v>-9881.92</v>
      </c>
      <c r="C106" s="17">
        <f>VLOOKUP($A106,級距!$A:$K,9,FALSE)</f>
        <v>7</v>
      </c>
      <c r="D106" s="17">
        <f>VLOOKUP($A106,級距!$A:$K,10,FALSE)</f>
        <v>7</v>
      </c>
      <c r="E106" s="17">
        <f>VLOOKUP($A106,級距!$A:$K,11,FALSE)</f>
        <v>4</v>
      </c>
      <c r="F106" s="17">
        <f t="shared" si="1"/>
        <v>1</v>
      </c>
    </row>
    <row r="107" spans="1:6" x14ac:dyDescent="0.25">
      <c r="A107" s="32" t="s">
        <v>163</v>
      </c>
      <c r="B107" s="31">
        <v>24648.58</v>
      </c>
      <c r="C107" s="17">
        <f>VLOOKUP($A107,級距!$A:$K,9,FALSE)</f>
        <v>5</v>
      </c>
      <c r="D107" s="17">
        <f>VLOOKUP($A107,級距!$A:$K,10,FALSE)</f>
        <v>9</v>
      </c>
      <c r="E107" s="17">
        <f>VLOOKUP($A107,級距!$A:$K,11,FALSE)</f>
        <v>3</v>
      </c>
      <c r="F107" s="17">
        <f t="shared" si="1"/>
        <v>1</v>
      </c>
    </row>
    <row r="108" spans="1:6" x14ac:dyDescent="0.25">
      <c r="A108" s="32" t="s">
        <v>164</v>
      </c>
      <c r="B108" s="31">
        <v>-13813.13</v>
      </c>
      <c r="C108" s="17">
        <f>VLOOKUP($A108,級距!$A:$K,9,FALSE)</f>
        <v>3</v>
      </c>
      <c r="D108" s="17">
        <f>VLOOKUP($A108,級距!$A:$K,10,FALSE)</f>
        <v>3</v>
      </c>
      <c r="E108" s="17">
        <f>VLOOKUP($A108,級距!$A:$K,11,FALSE)</f>
        <v>2</v>
      </c>
      <c r="F108" s="17">
        <f t="shared" si="1"/>
        <v>1</v>
      </c>
    </row>
    <row r="109" spans="1:6" x14ac:dyDescent="0.25">
      <c r="A109" s="32" t="s">
        <v>165</v>
      </c>
      <c r="B109" s="31">
        <v>-19406.240000000002</v>
      </c>
      <c r="C109" s="17">
        <f>VLOOKUP($A109,級距!$A:$K,9,FALSE)</f>
        <v>1</v>
      </c>
      <c r="D109" s="17">
        <f>VLOOKUP($A109,級距!$A:$K,10,FALSE)</f>
        <v>4</v>
      </c>
      <c r="E109" s="17">
        <f>VLOOKUP($A109,級距!$A:$K,11,FALSE)</f>
        <v>2</v>
      </c>
      <c r="F109" s="17">
        <f t="shared" si="1"/>
        <v>1</v>
      </c>
    </row>
    <row r="110" spans="1:6" x14ac:dyDescent="0.25">
      <c r="A110" s="32" t="s">
        <v>166</v>
      </c>
      <c r="B110" s="31">
        <v>9767.52</v>
      </c>
      <c r="C110" s="17">
        <f>VLOOKUP($A110,級距!$A:$K,9,FALSE)</f>
        <v>4</v>
      </c>
      <c r="D110" s="17">
        <f>VLOOKUP($A110,級距!$A:$K,10,FALSE)</f>
        <v>7</v>
      </c>
      <c r="E110" s="17">
        <f>VLOOKUP($A110,級距!$A:$K,11,FALSE)</f>
        <v>3</v>
      </c>
      <c r="F110" s="17">
        <f t="shared" si="1"/>
        <v>1</v>
      </c>
    </row>
    <row r="111" spans="1:6" x14ac:dyDescent="0.25">
      <c r="A111" s="32" t="s">
        <v>167</v>
      </c>
      <c r="B111" s="31">
        <v>45660.31</v>
      </c>
      <c r="C111" s="17">
        <f>VLOOKUP($A111,級距!$A:$K,9,FALSE)</f>
        <v>8</v>
      </c>
      <c r="D111" s="17">
        <f>VLOOKUP($A111,級距!$A:$K,10,FALSE)</f>
        <v>7</v>
      </c>
      <c r="E111" s="17">
        <f>VLOOKUP($A111,級距!$A:$K,11,FALSE)</f>
        <v>4</v>
      </c>
      <c r="F111" s="17">
        <f t="shared" si="1"/>
        <v>1</v>
      </c>
    </row>
    <row r="112" spans="1:6" x14ac:dyDescent="0.25">
      <c r="A112" s="32" t="s">
        <v>168</v>
      </c>
      <c r="B112" s="31">
        <v>-22521.95</v>
      </c>
      <c r="C112" s="17">
        <f>VLOOKUP($A112,級距!$A:$K,9,FALSE)</f>
        <v>4</v>
      </c>
      <c r="D112" s="17">
        <f>VLOOKUP($A112,級距!$A:$K,10,FALSE)</f>
        <v>2</v>
      </c>
      <c r="E112" s="17">
        <f>VLOOKUP($A112,級距!$A:$K,11,FALSE)</f>
        <v>2</v>
      </c>
      <c r="F112" s="17">
        <f t="shared" si="1"/>
        <v>1</v>
      </c>
    </row>
    <row r="113" spans="1:6" x14ac:dyDescent="0.25">
      <c r="A113" s="32" t="s">
        <v>169</v>
      </c>
      <c r="B113" s="31">
        <v>-19289.89</v>
      </c>
      <c r="C113" s="17">
        <f>VLOOKUP($A113,級距!$A:$K,9,FALSE)</f>
        <v>1</v>
      </c>
      <c r="D113" s="17">
        <f>VLOOKUP($A113,級距!$A:$K,10,FALSE)</f>
        <v>4</v>
      </c>
      <c r="E113" s="17">
        <f>VLOOKUP($A113,級距!$A:$K,11,FALSE)</f>
        <v>2</v>
      </c>
      <c r="F113" s="17">
        <f t="shared" si="1"/>
        <v>1</v>
      </c>
    </row>
    <row r="114" spans="1:6" x14ac:dyDescent="0.25">
      <c r="A114" s="32" t="s">
        <v>170</v>
      </c>
      <c r="B114" s="31">
        <v>-1090.58</v>
      </c>
      <c r="C114" s="17">
        <f>VLOOKUP($A114,級距!$A:$K,9,FALSE)</f>
        <v>4</v>
      </c>
      <c r="D114" s="17">
        <f>VLOOKUP($A114,級距!$A:$K,10,FALSE)</f>
        <v>4</v>
      </c>
      <c r="E114" s="17">
        <f>VLOOKUP($A114,級距!$A:$K,11,FALSE)</f>
        <v>2</v>
      </c>
      <c r="F114" s="17">
        <f t="shared" si="1"/>
        <v>1</v>
      </c>
    </row>
    <row r="115" spans="1:6" x14ac:dyDescent="0.25">
      <c r="A115" s="32" t="s">
        <v>172</v>
      </c>
      <c r="B115" s="31">
        <v>12406.38</v>
      </c>
      <c r="C115" s="17">
        <f>VLOOKUP($A115,級距!$A:$K,9,FALSE)</f>
        <v>5</v>
      </c>
      <c r="D115" s="17">
        <f>VLOOKUP($A115,級距!$A:$K,10,FALSE)</f>
        <v>4</v>
      </c>
      <c r="E115" s="17">
        <f>VLOOKUP($A115,級距!$A:$K,11,FALSE)</f>
        <v>2</v>
      </c>
      <c r="F115" s="17">
        <f t="shared" si="1"/>
        <v>1</v>
      </c>
    </row>
    <row r="116" spans="1:6" x14ac:dyDescent="0.25">
      <c r="A116" s="32" t="s">
        <v>173</v>
      </c>
      <c r="B116" s="31">
        <v>-109947.73</v>
      </c>
      <c r="C116" s="17">
        <f>VLOOKUP($A116,級距!$A:$K,9,FALSE)</f>
        <v>7</v>
      </c>
      <c r="D116" s="17">
        <f>VLOOKUP($A116,級距!$A:$K,10,FALSE)</f>
        <v>9</v>
      </c>
      <c r="E116" s="17">
        <f>VLOOKUP($A116,級距!$A:$K,11,FALSE)</f>
        <v>4</v>
      </c>
      <c r="F116" s="17">
        <f t="shared" si="1"/>
        <v>1</v>
      </c>
    </row>
    <row r="117" spans="1:6" x14ac:dyDescent="0.25">
      <c r="A117" s="32" t="s">
        <v>174</v>
      </c>
      <c r="B117" s="31">
        <v>256366.59</v>
      </c>
      <c r="C117" s="17">
        <f>VLOOKUP($A117,級距!$A:$K,9,FALSE)</f>
        <v>7</v>
      </c>
      <c r="D117" s="17">
        <f>VLOOKUP($A117,級距!$A:$K,10,FALSE)</f>
        <v>7</v>
      </c>
      <c r="E117" s="17">
        <f>VLOOKUP($A117,級距!$A:$K,11,FALSE)</f>
        <v>4</v>
      </c>
      <c r="F117" s="17">
        <f t="shared" si="1"/>
        <v>1</v>
      </c>
    </row>
    <row r="118" spans="1:6" x14ac:dyDescent="0.25">
      <c r="A118" s="32" t="s">
        <v>175</v>
      </c>
      <c r="B118" s="31">
        <v>-8021.95</v>
      </c>
      <c r="C118" s="17">
        <f>VLOOKUP($A118,級距!$A:$K,9,FALSE)</f>
        <v>1</v>
      </c>
      <c r="D118" s="17">
        <f>VLOOKUP($A118,級距!$A:$K,10,FALSE)</f>
        <v>1</v>
      </c>
      <c r="E118" s="17">
        <f>VLOOKUP($A118,級距!$A:$K,11,FALSE)</f>
        <v>2</v>
      </c>
      <c r="F118" s="17">
        <f t="shared" si="1"/>
        <v>1</v>
      </c>
    </row>
    <row r="119" spans="1:6" x14ac:dyDescent="0.25">
      <c r="A119" s="32" t="s">
        <v>176</v>
      </c>
      <c r="B119" s="31">
        <v>-44816.160000000003</v>
      </c>
      <c r="C119" s="17">
        <f>VLOOKUP($A119,級距!$A:$K,9,FALSE)</f>
        <v>4</v>
      </c>
      <c r="D119" s="17">
        <f>VLOOKUP($A119,級距!$A:$K,10,FALSE)</f>
        <v>8</v>
      </c>
      <c r="E119" s="17">
        <f>VLOOKUP($A119,級距!$A:$K,11,FALSE)</f>
        <v>3</v>
      </c>
      <c r="F119" s="17">
        <f t="shared" si="1"/>
        <v>1</v>
      </c>
    </row>
    <row r="120" spans="1:6" x14ac:dyDescent="0.25">
      <c r="A120" s="32" t="s">
        <v>177</v>
      </c>
      <c r="B120" s="31">
        <v>-49560.1</v>
      </c>
      <c r="C120" s="17">
        <f>VLOOKUP($A120,級距!$A:$K,9,FALSE)</f>
        <v>5</v>
      </c>
      <c r="D120" s="17">
        <f>VLOOKUP($A120,級距!$A:$K,10,FALSE)</f>
        <v>6</v>
      </c>
      <c r="E120" s="17">
        <f>VLOOKUP($A120,級距!$A:$K,11,FALSE)</f>
        <v>2</v>
      </c>
      <c r="F120" s="17">
        <f t="shared" si="1"/>
        <v>1</v>
      </c>
    </row>
    <row r="121" spans="1:6" x14ac:dyDescent="0.25">
      <c r="A121" s="32" t="s">
        <v>178</v>
      </c>
      <c r="B121" s="31">
        <v>22231.62</v>
      </c>
      <c r="C121" s="17">
        <f>VLOOKUP($A121,級距!$A:$K,9,FALSE)</f>
        <v>3</v>
      </c>
      <c r="D121" s="17">
        <f>VLOOKUP($A121,級距!$A:$K,10,FALSE)</f>
        <v>2</v>
      </c>
      <c r="E121" s="17">
        <f>VLOOKUP($A121,級距!$A:$K,11,FALSE)</f>
        <v>2</v>
      </c>
      <c r="F121" s="17">
        <f t="shared" si="1"/>
        <v>1</v>
      </c>
    </row>
    <row r="122" spans="1:6" x14ac:dyDescent="0.25">
      <c r="A122" s="32" t="s">
        <v>179</v>
      </c>
      <c r="B122" s="31">
        <v>-10360.19</v>
      </c>
      <c r="C122" s="17">
        <f>VLOOKUP($A122,級距!$A:$K,9,FALSE)</f>
        <v>1</v>
      </c>
      <c r="D122" s="17">
        <f>VLOOKUP($A122,級距!$A:$K,10,FALSE)</f>
        <v>4</v>
      </c>
      <c r="E122" s="17">
        <f>VLOOKUP($A122,級距!$A:$K,11,FALSE)</f>
        <v>2</v>
      </c>
      <c r="F122" s="17">
        <f t="shared" si="1"/>
        <v>1</v>
      </c>
    </row>
    <row r="123" spans="1:6" x14ac:dyDescent="0.25">
      <c r="A123" s="32" t="s">
        <v>181</v>
      </c>
      <c r="B123" s="31">
        <v>168307.24</v>
      </c>
      <c r="C123" s="17">
        <f>VLOOKUP($A123,級距!$A:$K,9,FALSE)</f>
        <v>10</v>
      </c>
      <c r="D123" s="17">
        <f>VLOOKUP($A123,級距!$A:$K,10,FALSE)</f>
        <v>9</v>
      </c>
      <c r="E123" s="17">
        <f>VLOOKUP($A123,級距!$A:$K,11,FALSE)</f>
        <v>4</v>
      </c>
      <c r="F123" s="17">
        <f t="shared" si="1"/>
        <v>1</v>
      </c>
    </row>
    <row r="124" spans="1:6" x14ac:dyDescent="0.25">
      <c r="A124" s="32" t="s">
        <v>182</v>
      </c>
      <c r="B124" s="31">
        <v>12106.43</v>
      </c>
      <c r="C124" s="17">
        <f>VLOOKUP($A124,級距!$A:$K,9,FALSE)</f>
        <v>9</v>
      </c>
      <c r="D124" s="17">
        <f>VLOOKUP($A124,級距!$A:$K,10,FALSE)</f>
        <v>7</v>
      </c>
      <c r="E124" s="17">
        <f>VLOOKUP($A124,級距!$A:$K,11,FALSE)</f>
        <v>4</v>
      </c>
      <c r="F124" s="17">
        <f t="shared" si="1"/>
        <v>1</v>
      </c>
    </row>
    <row r="125" spans="1:6" x14ac:dyDescent="0.25">
      <c r="A125" s="32" t="s">
        <v>183</v>
      </c>
      <c r="B125" s="31">
        <v>-27825.25</v>
      </c>
      <c r="C125" s="17">
        <f>VLOOKUP($A125,級距!$A:$K,9,FALSE)</f>
        <v>5</v>
      </c>
      <c r="D125" s="17">
        <f>VLOOKUP($A125,級距!$A:$K,10,FALSE)</f>
        <v>9</v>
      </c>
      <c r="E125" s="17">
        <f>VLOOKUP($A125,級距!$A:$K,11,FALSE)</f>
        <v>3</v>
      </c>
      <c r="F125" s="17">
        <f t="shared" si="1"/>
        <v>1</v>
      </c>
    </row>
    <row r="126" spans="1:6" x14ac:dyDescent="0.25">
      <c r="A126" s="32" t="s">
        <v>184</v>
      </c>
      <c r="B126" s="31">
        <v>14070.96</v>
      </c>
      <c r="C126" s="17">
        <f>VLOOKUP($A126,級距!$A:$K,9,FALSE)</f>
        <v>4</v>
      </c>
      <c r="D126" s="17">
        <f>VLOOKUP($A126,級距!$A:$K,10,FALSE)</f>
        <v>2</v>
      </c>
      <c r="E126" s="17">
        <f>VLOOKUP($A126,級距!$A:$K,11,FALSE)</f>
        <v>2</v>
      </c>
      <c r="F126" s="17">
        <f t="shared" si="1"/>
        <v>1</v>
      </c>
    </row>
    <row r="127" spans="1:6" x14ac:dyDescent="0.25">
      <c r="A127" s="32" t="s">
        <v>188</v>
      </c>
      <c r="B127" s="31">
        <v>29382.43</v>
      </c>
      <c r="C127" s="17">
        <f>VLOOKUP($A127,級距!$A:$K,9,FALSE)</f>
        <v>6</v>
      </c>
      <c r="D127" s="17">
        <f>VLOOKUP($A127,級距!$A:$K,10,FALSE)</f>
        <v>10</v>
      </c>
      <c r="E127" s="17">
        <f>VLOOKUP($A127,級距!$A:$K,11,FALSE)</f>
        <v>4</v>
      </c>
      <c r="F127" s="17">
        <f t="shared" si="1"/>
        <v>1</v>
      </c>
    </row>
    <row r="128" spans="1:6" x14ac:dyDescent="0.25">
      <c r="A128" s="32" t="s">
        <v>189</v>
      </c>
      <c r="B128" s="31">
        <v>75429.41</v>
      </c>
      <c r="C128" s="17">
        <f>VLOOKUP($A128,級距!$A:$K,9,FALSE)</f>
        <v>7</v>
      </c>
      <c r="D128" s="17">
        <f>VLOOKUP($A128,級距!$A:$K,10,FALSE)</f>
        <v>6</v>
      </c>
      <c r="E128" s="17">
        <f>VLOOKUP($A128,級距!$A:$K,11,FALSE)</f>
        <v>1</v>
      </c>
      <c r="F128" s="17">
        <f t="shared" si="1"/>
        <v>1</v>
      </c>
    </row>
    <row r="129" spans="1:6" x14ac:dyDescent="0.25">
      <c r="A129" s="32" t="s">
        <v>190</v>
      </c>
      <c r="B129" s="31">
        <v>-17147.330000000002</v>
      </c>
      <c r="C129" s="17">
        <f>VLOOKUP($A129,級距!$A:$K,9,FALSE)</f>
        <v>6</v>
      </c>
      <c r="D129" s="17">
        <f>VLOOKUP($A129,級距!$A:$K,10,FALSE)</f>
        <v>2</v>
      </c>
      <c r="E129" s="17">
        <f>VLOOKUP($A129,級距!$A:$K,11,FALSE)</f>
        <v>1</v>
      </c>
      <c r="F129" s="17">
        <f t="shared" si="1"/>
        <v>1</v>
      </c>
    </row>
    <row r="130" spans="1:6" x14ac:dyDescent="0.25">
      <c r="A130" s="32" t="s">
        <v>192</v>
      </c>
      <c r="B130" s="31">
        <v>52152.13</v>
      </c>
      <c r="C130" s="17">
        <f>VLOOKUP($A130,級距!$A:$K,9,FALSE)</f>
        <v>7</v>
      </c>
      <c r="D130" s="17">
        <f>VLOOKUP($A130,級距!$A:$K,10,FALSE)</f>
        <v>6</v>
      </c>
      <c r="E130" s="17">
        <f>VLOOKUP($A130,級距!$A:$K,11,FALSE)</f>
        <v>1</v>
      </c>
      <c r="F130" s="17">
        <f t="shared" si="1"/>
        <v>1</v>
      </c>
    </row>
    <row r="131" spans="1:6" x14ac:dyDescent="0.25">
      <c r="A131" s="32" t="s">
        <v>193</v>
      </c>
      <c r="B131" s="31">
        <v>-34229.25</v>
      </c>
      <c r="C131" s="17">
        <f>VLOOKUP($A131,級距!$A:$K,9,FALSE)</f>
        <v>4</v>
      </c>
      <c r="D131" s="17">
        <f>VLOOKUP($A131,級距!$A:$K,10,FALSE)</f>
        <v>1</v>
      </c>
      <c r="E131" s="17">
        <f>VLOOKUP($A131,級距!$A:$K,11,FALSE)</f>
        <v>2</v>
      </c>
      <c r="F131" s="17">
        <f t="shared" si="1"/>
        <v>1</v>
      </c>
    </row>
    <row r="132" spans="1:6" x14ac:dyDescent="0.25">
      <c r="A132" s="32" t="s">
        <v>194</v>
      </c>
      <c r="B132" s="31">
        <v>100549.46</v>
      </c>
      <c r="C132" s="17">
        <f>VLOOKUP($A132,級距!$A:$K,9,FALSE)</f>
        <v>9</v>
      </c>
      <c r="D132" s="17">
        <f>VLOOKUP($A132,級距!$A:$K,10,FALSE)</f>
        <v>7</v>
      </c>
      <c r="E132" s="17">
        <f>VLOOKUP($A132,級距!$A:$K,11,FALSE)</f>
        <v>4</v>
      </c>
      <c r="F132" s="17">
        <f t="shared" ref="F132:F195" si="2">IF(A133&lt;&gt;A132,1,0)</f>
        <v>1</v>
      </c>
    </row>
    <row r="133" spans="1:6" x14ac:dyDescent="0.25">
      <c r="A133" s="32" t="s">
        <v>197</v>
      </c>
      <c r="B133" s="31">
        <v>-35157.25</v>
      </c>
      <c r="C133" s="17">
        <f>VLOOKUP($A133,級距!$A:$K,9,FALSE)</f>
        <v>5</v>
      </c>
      <c r="D133" s="17">
        <f>VLOOKUP($A133,級距!$A:$K,10,FALSE)</f>
        <v>8</v>
      </c>
      <c r="E133" s="17">
        <f>VLOOKUP($A133,級距!$A:$K,11,FALSE)</f>
        <v>3</v>
      </c>
      <c r="F133" s="17">
        <f t="shared" si="2"/>
        <v>1</v>
      </c>
    </row>
    <row r="134" spans="1:6" x14ac:dyDescent="0.25">
      <c r="A134" s="32" t="s">
        <v>198</v>
      </c>
      <c r="B134" s="31">
        <v>26805.84</v>
      </c>
      <c r="C134" s="17">
        <f>VLOOKUP($A134,級距!$A:$K,9,FALSE)</f>
        <v>4</v>
      </c>
      <c r="D134" s="17">
        <f>VLOOKUP($A134,級距!$A:$K,10,FALSE)</f>
        <v>5</v>
      </c>
      <c r="E134" s="17">
        <f>VLOOKUP($A134,級距!$A:$K,11,FALSE)</f>
        <v>2</v>
      </c>
      <c r="F134" s="17">
        <f t="shared" si="2"/>
        <v>1</v>
      </c>
    </row>
    <row r="135" spans="1:6" x14ac:dyDescent="0.25">
      <c r="A135" s="32" t="s">
        <v>199</v>
      </c>
      <c r="B135" s="31">
        <v>-3936.19</v>
      </c>
      <c r="C135" s="17">
        <f>VLOOKUP($A135,級距!$A:$K,9,FALSE)</f>
        <v>3</v>
      </c>
      <c r="D135" s="17">
        <f>VLOOKUP($A135,級距!$A:$K,10,FALSE)</f>
        <v>5</v>
      </c>
      <c r="E135" s="17">
        <f>VLOOKUP($A135,級距!$A:$K,11,FALSE)</f>
        <v>2</v>
      </c>
      <c r="F135" s="17">
        <f t="shared" si="2"/>
        <v>1</v>
      </c>
    </row>
    <row r="136" spans="1:6" x14ac:dyDescent="0.25">
      <c r="A136" s="32" t="s">
        <v>202</v>
      </c>
      <c r="B136" s="31">
        <v>-18921.89</v>
      </c>
      <c r="C136" s="17">
        <f>VLOOKUP($A136,級距!$A:$K,9,FALSE)</f>
        <v>2</v>
      </c>
      <c r="D136" s="17">
        <f>VLOOKUP($A136,級距!$A:$K,10,FALSE)</f>
        <v>7</v>
      </c>
      <c r="E136" s="17">
        <f>VLOOKUP($A136,級距!$A:$K,11,FALSE)</f>
        <v>3</v>
      </c>
      <c r="F136" s="17">
        <f t="shared" si="2"/>
        <v>1</v>
      </c>
    </row>
    <row r="137" spans="1:6" x14ac:dyDescent="0.25">
      <c r="A137" s="32" t="s">
        <v>203</v>
      </c>
      <c r="B137" s="31">
        <v>-2305.66</v>
      </c>
      <c r="C137" s="17">
        <f>VLOOKUP($A137,級距!$A:$K,9,FALSE)</f>
        <v>2</v>
      </c>
      <c r="D137" s="17">
        <f>VLOOKUP($A137,級距!$A:$K,10,FALSE)</f>
        <v>6</v>
      </c>
      <c r="E137" s="17">
        <f>VLOOKUP($A137,級距!$A:$K,11,FALSE)</f>
        <v>2</v>
      </c>
      <c r="F137" s="17">
        <f t="shared" si="2"/>
        <v>1</v>
      </c>
    </row>
    <row r="138" spans="1:6" x14ac:dyDescent="0.25">
      <c r="A138" s="32" t="s">
        <v>205</v>
      </c>
      <c r="B138" s="31">
        <v>-21483.39</v>
      </c>
      <c r="C138" s="17">
        <f>VLOOKUP($A138,級距!$A:$K,9,FALSE)</f>
        <v>2</v>
      </c>
      <c r="D138" s="17">
        <f>VLOOKUP($A138,級距!$A:$K,10,FALSE)</f>
        <v>2</v>
      </c>
      <c r="E138" s="17">
        <f>VLOOKUP($A138,級距!$A:$K,11,FALSE)</f>
        <v>2</v>
      </c>
      <c r="F138" s="17">
        <f t="shared" si="2"/>
        <v>1</v>
      </c>
    </row>
    <row r="139" spans="1:6" x14ac:dyDescent="0.25">
      <c r="A139" s="32" t="s">
        <v>206</v>
      </c>
      <c r="B139" s="31">
        <v>9057.5</v>
      </c>
      <c r="C139" s="17">
        <f>VLOOKUP($A139,級距!$A:$K,9,FALSE)</f>
        <v>2</v>
      </c>
      <c r="D139" s="17">
        <f>VLOOKUP($A139,級距!$A:$K,10,FALSE)</f>
        <v>7</v>
      </c>
      <c r="E139" s="17">
        <f>VLOOKUP($A139,級距!$A:$K,11,FALSE)</f>
        <v>3</v>
      </c>
      <c r="F139" s="17">
        <f t="shared" si="2"/>
        <v>1</v>
      </c>
    </row>
    <row r="140" spans="1:6" x14ac:dyDescent="0.25">
      <c r="A140" s="32" t="s">
        <v>207</v>
      </c>
      <c r="B140" s="31">
        <v>68051.600000000006</v>
      </c>
      <c r="C140" s="17">
        <f>VLOOKUP($A140,級距!$A:$K,9,FALSE)</f>
        <v>2</v>
      </c>
      <c r="D140" s="17">
        <f>VLOOKUP($A140,級距!$A:$K,10,FALSE)</f>
        <v>2</v>
      </c>
      <c r="E140" s="17">
        <f>VLOOKUP($A140,級距!$A:$K,11,FALSE)</f>
        <v>2</v>
      </c>
      <c r="F140" s="17">
        <f t="shared" si="2"/>
        <v>1</v>
      </c>
    </row>
    <row r="141" spans="1:6" x14ac:dyDescent="0.25">
      <c r="A141" s="32" t="s">
        <v>208</v>
      </c>
      <c r="B141" s="31">
        <v>-681.47</v>
      </c>
      <c r="C141" s="17">
        <f>VLOOKUP($A141,級距!$A:$K,9,FALSE)</f>
        <v>1</v>
      </c>
      <c r="D141" s="17">
        <f>VLOOKUP($A141,級距!$A:$K,10,FALSE)</f>
        <v>2</v>
      </c>
      <c r="E141" s="17">
        <f>VLOOKUP($A141,級距!$A:$K,11,FALSE)</f>
        <v>2</v>
      </c>
      <c r="F141" s="17">
        <f t="shared" si="2"/>
        <v>1</v>
      </c>
    </row>
    <row r="142" spans="1:6" x14ac:dyDescent="0.25">
      <c r="A142" s="32" t="s">
        <v>209</v>
      </c>
      <c r="B142" s="31">
        <v>8918.91</v>
      </c>
      <c r="C142" s="17">
        <f>VLOOKUP($A142,級距!$A:$K,9,FALSE)</f>
        <v>5</v>
      </c>
      <c r="D142" s="17">
        <f>VLOOKUP($A142,級距!$A:$K,10,FALSE)</f>
        <v>4</v>
      </c>
      <c r="E142" s="17">
        <f>VLOOKUP($A142,級距!$A:$K,11,FALSE)</f>
        <v>2</v>
      </c>
      <c r="F142" s="17">
        <f t="shared" si="2"/>
        <v>1</v>
      </c>
    </row>
    <row r="143" spans="1:6" x14ac:dyDescent="0.25">
      <c r="A143" s="32" t="s">
        <v>210</v>
      </c>
      <c r="B143" s="31">
        <v>16969.98</v>
      </c>
      <c r="C143" s="17">
        <f>VLOOKUP($A143,級距!$A:$K,9,FALSE)</f>
        <v>5</v>
      </c>
      <c r="D143" s="17">
        <f>VLOOKUP($A143,級距!$A:$K,10,FALSE)</f>
        <v>9</v>
      </c>
      <c r="E143" s="17">
        <f>VLOOKUP($A143,級距!$A:$K,11,FALSE)</f>
        <v>3</v>
      </c>
      <c r="F143" s="17">
        <f t="shared" si="2"/>
        <v>1</v>
      </c>
    </row>
    <row r="144" spans="1:6" x14ac:dyDescent="0.25">
      <c r="A144" s="32" t="s">
        <v>211</v>
      </c>
      <c r="B144" s="31">
        <v>14593.7</v>
      </c>
      <c r="C144" s="17">
        <f>VLOOKUP($A144,級距!$A:$K,9,FALSE)</f>
        <v>3</v>
      </c>
      <c r="D144" s="17">
        <f>VLOOKUP($A144,級距!$A:$K,10,FALSE)</f>
        <v>2</v>
      </c>
      <c r="E144" s="17">
        <f>VLOOKUP($A144,級距!$A:$K,11,FALSE)</f>
        <v>2</v>
      </c>
      <c r="F144" s="17">
        <f t="shared" si="2"/>
        <v>1</v>
      </c>
    </row>
    <row r="145" spans="1:6" x14ac:dyDescent="0.25">
      <c r="A145" s="32" t="s">
        <v>213</v>
      </c>
      <c r="B145" s="31">
        <v>-45184.67</v>
      </c>
      <c r="C145" s="17">
        <f>VLOOKUP($A145,級距!$A:$K,9,FALSE)</f>
        <v>1</v>
      </c>
      <c r="D145" s="17">
        <f>VLOOKUP($A145,級距!$A:$K,10,FALSE)</f>
        <v>3</v>
      </c>
      <c r="E145" s="17">
        <f>VLOOKUP($A145,級距!$A:$K,11,FALSE)</f>
        <v>2</v>
      </c>
      <c r="F145" s="17">
        <f t="shared" si="2"/>
        <v>1</v>
      </c>
    </row>
    <row r="146" spans="1:6" x14ac:dyDescent="0.25">
      <c r="A146" s="32" t="s">
        <v>214</v>
      </c>
      <c r="B146" s="31">
        <v>19368.740000000002</v>
      </c>
      <c r="C146" s="17">
        <f>VLOOKUP($A146,級距!$A:$K,9,FALSE)</f>
        <v>5</v>
      </c>
      <c r="D146" s="17">
        <f>VLOOKUP($A146,級距!$A:$K,10,FALSE)</f>
        <v>7</v>
      </c>
      <c r="E146" s="17">
        <f>VLOOKUP($A146,級距!$A:$K,11,FALSE)</f>
        <v>3</v>
      </c>
      <c r="F146" s="17">
        <f t="shared" si="2"/>
        <v>1</v>
      </c>
    </row>
    <row r="147" spans="1:6" x14ac:dyDescent="0.25">
      <c r="A147" s="32" t="s">
        <v>215</v>
      </c>
      <c r="B147" s="31">
        <v>34382.82</v>
      </c>
      <c r="C147" s="17">
        <f>VLOOKUP($A147,級距!$A:$K,9,FALSE)</f>
        <v>3</v>
      </c>
      <c r="D147" s="17">
        <f>VLOOKUP($A147,級距!$A:$K,10,FALSE)</f>
        <v>4</v>
      </c>
      <c r="E147" s="17">
        <f>VLOOKUP($A147,級距!$A:$K,11,FALSE)</f>
        <v>2</v>
      </c>
      <c r="F147" s="17">
        <f t="shared" si="2"/>
        <v>1</v>
      </c>
    </row>
    <row r="148" spans="1:6" x14ac:dyDescent="0.25">
      <c r="A148" s="32" t="s">
        <v>216</v>
      </c>
      <c r="B148" s="31">
        <v>-83028</v>
      </c>
      <c r="C148" s="17">
        <f>VLOOKUP($A148,級距!$A:$K,9,FALSE)</f>
        <v>4</v>
      </c>
      <c r="D148" s="17">
        <f>VLOOKUP($A148,級距!$A:$K,10,FALSE)</f>
        <v>3</v>
      </c>
      <c r="E148" s="17">
        <f>VLOOKUP($A148,級距!$A:$K,11,FALSE)</f>
        <v>2</v>
      </c>
      <c r="F148" s="17">
        <f t="shared" si="2"/>
        <v>1</v>
      </c>
    </row>
    <row r="149" spans="1:6" x14ac:dyDescent="0.25">
      <c r="A149" s="32" t="s">
        <v>217</v>
      </c>
      <c r="B149" s="31">
        <v>13413.71</v>
      </c>
      <c r="C149" s="17">
        <f>VLOOKUP($A149,級距!$A:$K,9,FALSE)</f>
        <v>3</v>
      </c>
      <c r="D149" s="17">
        <f>VLOOKUP($A149,級距!$A:$K,10,FALSE)</f>
        <v>4</v>
      </c>
      <c r="E149" s="17">
        <f>VLOOKUP($A149,級距!$A:$K,11,FALSE)</f>
        <v>2</v>
      </c>
      <c r="F149" s="17">
        <f t="shared" si="2"/>
        <v>1</v>
      </c>
    </row>
    <row r="150" spans="1:6" x14ac:dyDescent="0.25">
      <c r="A150" s="32" t="s">
        <v>218</v>
      </c>
      <c r="B150" s="31">
        <v>99191.94</v>
      </c>
      <c r="C150" s="17">
        <f>VLOOKUP($A150,級距!$A:$K,9,FALSE)</f>
        <v>9</v>
      </c>
      <c r="D150" s="17">
        <f>VLOOKUP($A150,級距!$A:$K,10,FALSE)</f>
        <v>3</v>
      </c>
      <c r="E150" s="17">
        <f>VLOOKUP($A150,級距!$A:$K,11,FALSE)</f>
        <v>1</v>
      </c>
      <c r="F150" s="17">
        <f t="shared" si="2"/>
        <v>1</v>
      </c>
    </row>
    <row r="151" spans="1:6" x14ac:dyDescent="0.25">
      <c r="A151" s="32" t="s">
        <v>219</v>
      </c>
      <c r="B151" s="31">
        <v>36176.32</v>
      </c>
      <c r="C151" s="17">
        <f>VLOOKUP($A151,級距!$A:$K,9,FALSE)</f>
        <v>9</v>
      </c>
      <c r="D151" s="17">
        <f>VLOOKUP($A151,級距!$A:$K,10,FALSE)</f>
        <v>8</v>
      </c>
      <c r="E151" s="17">
        <f>VLOOKUP($A151,級距!$A:$K,11,FALSE)</f>
        <v>4</v>
      </c>
      <c r="F151" s="17">
        <f t="shared" si="2"/>
        <v>1</v>
      </c>
    </row>
    <row r="152" spans="1:6" x14ac:dyDescent="0.25">
      <c r="A152" s="32" t="s">
        <v>220</v>
      </c>
      <c r="B152" s="31">
        <v>105438.73</v>
      </c>
      <c r="C152" s="17">
        <f>VLOOKUP($A152,級距!$A:$K,9,FALSE)</f>
        <v>8</v>
      </c>
      <c r="D152" s="17">
        <f>VLOOKUP($A152,級距!$A:$K,10,FALSE)</f>
        <v>7</v>
      </c>
      <c r="E152" s="17">
        <f>VLOOKUP($A152,級距!$A:$K,11,FALSE)</f>
        <v>4</v>
      </c>
      <c r="F152" s="17">
        <f t="shared" si="2"/>
        <v>1</v>
      </c>
    </row>
    <row r="153" spans="1:6" x14ac:dyDescent="0.25">
      <c r="A153" s="32" t="s">
        <v>221</v>
      </c>
      <c r="B153" s="31">
        <v>-16510.78</v>
      </c>
      <c r="C153" s="17">
        <f>VLOOKUP($A153,級距!$A:$K,9,FALSE)</f>
        <v>5</v>
      </c>
      <c r="D153" s="17">
        <f>VLOOKUP($A153,級距!$A:$K,10,FALSE)</f>
        <v>7</v>
      </c>
      <c r="E153" s="17">
        <f>VLOOKUP($A153,級距!$A:$K,11,FALSE)</f>
        <v>3</v>
      </c>
      <c r="F153" s="17">
        <f t="shared" si="2"/>
        <v>1</v>
      </c>
    </row>
    <row r="154" spans="1:6" x14ac:dyDescent="0.25">
      <c r="A154" s="32" t="s">
        <v>222</v>
      </c>
      <c r="B154" s="31">
        <v>-60503.14</v>
      </c>
      <c r="C154" s="17">
        <f>VLOOKUP($A154,級距!$A:$K,9,FALSE)</f>
        <v>3</v>
      </c>
      <c r="D154" s="17">
        <f>VLOOKUP($A154,級距!$A:$K,10,FALSE)</f>
        <v>6</v>
      </c>
      <c r="E154" s="17">
        <f>VLOOKUP($A154,級距!$A:$K,11,FALSE)</f>
        <v>2</v>
      </c>
      <c r="F154" s="17">
        <f t="shared" si="2"/>
        <v>1</v>
      </c>
    </row>
    <row r="155" spans="1:6" x14ac:dyDescent="0.25">
      <c r="A155" s="32" t="s">
        <v>223</v>
      </c>
      <c r="B155" s="31">
        <v>117139.42</v>
      </c>
      <c r="C155" s="17">
        <f>VLOOKUP($A155,級距!$A:$K,9,FALSE)</f>
        <v>8</v>
      </c>
      <c r="D155" s="17">
        <f>VLOOKUP($A155,級距!$A:$K,10,FALSE)</f>
        <v>6</v>
      </c>
      <c r="E155" s="17">
        <f>VLOOKUP($A155,級距!$A:$K,11,FALSE)</f>
        <v>1</v>
      </c>
      <c r="F155" s="17">
        <f t="shared" si="2"/>
        <v>1</v>
      </c>
    </row>
    <row r="156" spans="1:6" x14ac:dyDescent="0.25">
      <c r="A156" s="32" t="s">
        <v>224</v>
      </c>
      <c r="B156" s="31">
        <v>-51280.35</v>
      </c>
      <c r="C156" s="17">
        <f>VLOOKUP($A156,級距!$A:$K,9,FALSE)</f>
        <v>2</v>
      </c>
      <c r="D156" s="17">
        <f>VLOOKUP($A156,級距!$A:$K,10,FALSE)</f>
        <v>1</v>
      </c>
      <c r="E156" s="17">
        <f>VLOOKUP($A156,級距!$A:$K,11,FALSE)</f>
        <v>2</v>
      </c>
      <c r="F156" s="17">
        <f t="shared" si="2"/>
        <v>1</v>
      </c>
    </row>
    <row r="157" spans="1:6" x14ac:dyDescent="0.25">
      <c r="A157" s="32" t="s">
        <v>225</v>
      </c>
      <c r="B157" s="31">
        <v>-13229.95</v>
      </c>
      <c r="C157" s="17">
        <f>VLOOKUP($A157,級距!$A:$K,9,FALSE)</f>
        <v>1</v>
      </c>
      <c r="D157" s="17">
        <f>VLOOKUP($A157,級距!$A:$K,10,FALSE)</f>
        <v>2</v>
      </c>
      <c r="E157" s="17">
        <f>VLOOKUP($A157,級距!$A:$K,11,FALSE)</f>
        <v>2</v>
      </c>
      <c r="F157" s="17">
        <f t="shared" si="2"/>
        <v>1</v>
      </c>
    </row>
    <row r="158" spans="1:6" x14ac:dyDescent="0.25">
      <c r="A158" s="32" t="s">
        <v>226</v>
      </c>
      <c r="B158" s="31">
        <v>-8442.82</v>
      </c>
      <c r="C158" s="17">
        <f>VLOOKUP($A158,級距!$A:$K,9,FALSE)</f>
        <v>1</v>
      </c>
      <c r="D158" s="17">
        <f>VLOOKUP($A158,級距!$A:$K,10,FALSE)</f>
        <v>1</v>
      </c>
      <c r="E158" s="17">
        <f>VLOOKUP($A158,級距!$A:$K,11,FALSE)</f>
        <v>2</v>
      </c>
      <c r="F158" s="17">
        <f t="shared" si="2"/>
        <v>1</v>
      </c>
    </row>
    <row r="159" spans="1:6" x14ac:dyDescent="0.25">
      <c r="A159" s="32" t="s">
        <v>228</v>
      </c>
      <c r="B159" s="31">
        <v>-24438.98</v>
      </c>
      <c r="C159" s="17">
        <f>VLOOKUP($A159,級距!$A:$K,9,FALSE)</f>
        <v>3</v>
      </c>
      <c r="D159" s="17">
        <f>VLOOKUP($A159,級距!$A:$K,10,FALSE)</f>
        <v>10</v>
      </c>
      <c r="E159" s="17">
        <f>VLOOKUP($A159,級距!$A:$K,11,FALSE)</f>
        <v>3</v>
      </c>
      <c r="F159" s="17">
        <f t="shared" si="2"/>
        <v>1</v>
      </c>
    </row>
    <row r="160" spans="1:6" x14ac:dyDescent="0.25">
      <c r="A160" s="32" t="s">
        <v>230</v>
      </c>
      <c r="B160" s="31">
        <v>-11207.01</v>
      </c>
      <c r="C160" s="17">
        <f>VLOOKUP($A160,級距!$A:$K,9,FALSE)</f>
        <v>2</v>
      </c>
      <c r="D160" s="17">
        <f>VLOOKUP($A160,級距!$A:$K,10,FALSE)</f>
        <v>2</v>
      </c>
      <c r="E160" s="17">
        <f>VLOOKUP($A160,級距!$A:$K,11,FALSE)</f>
        <v>2</v>
      </c>
      <c r="F160" s="17">
        <f t="shared" si="2"/>
        <v>1</v>
      </c>
    </row>
    <row r="161" spans="1:6" x14ac:dyDescent="0.25">
      <c r="A161" s="32" t="s">
        <v>232</v>
      </c>
      <c r="B161" s="31">
        <v>7617.47</v>
      </c>
      <c r="C161" s="17">
        <f>VLOOKUP($A161,級距!$A:$K,9,FALSE)</f>
        <v>1</v>
      </c>
      <c r="D161" s="17">
        <f>VLOOKUP($A161,級距!$A:$K,10,FALSE)</f>
        <v>1</v>
      </c>
      <c r="E161" s="17">
        <f>VLOOKUP($A161,級距!$A:$K,11,FALSE)</f>
        <v>2</v>
      </c>
      <c r="F161" s="17">
        <f t="shared" si="2"/>
        <v>1</v>
      </c>
    </row>
    <row r="162" spans="1:6" x14ac:dyDescent="0.25">
      <c r="A162" s="32" t="s">
        <v>234</v>
      </c>
      <c r="B162" s="31">
        <v>6931.04</v>
      </c>
      <c r="C162" s="17">
        <f>VLOOKUP($A162,級距!$A:$K,9,FALSE)</f>
        <v>1</v>
      </c>
      <c r="D162" s="17">
        <f>VLOOKUP($A162,級距!$A:$K,10,FALSE)</f>
        <v>3</v>
      </c>
      <c r="E162" s="17">
        <f>VLOOKUP($A162,級距!$A:$K,11,FALSE)</f>
        <v>2</v>
      </c>
      <c r="F162" s="17">
        <f t="shared" si="2"/>
        <v>1</v>
      </c>
    </row>
    <row r="163" spans="1:6" x14ac:dyDescent="0.25">
      <c r="A163" s="32" t="s">
        <v>235</v>
      </c>
      <c r="B163" s="31">
        <v>33936.39</v>
      </c>
      <c r="C163" s="17">
        <f>VLOOKUP($A163,級距!$A:$K,9,FALSE)</f>
        <v>2</v>
      </c>
      <c r="D163" s="17">
        <f>VLOOKUP($A163,級距!$A:$K,10,FALSE)</f>
        <v>3</v>
      </c>
      <c r="E163" s="17">
        <f>VLOOKUP($A163,級距!$A:$K,11,FALSE)</f>
        <v>2</v>
      </c>
      <c r="F163" s="17">
        <f t="shared" si="2"/>
        <v>1</v>
      </c>
    </row>
    <row r="164" spans="1:6" x14ac:dyDescent="0.25">
      <c r="A164" s="32" t="s">
        <v>236</v>
      </c>
      <c r="B164" s="31">
        <v>-86119.78</v>
      </c>
      <c r="C164" s="17">
        <f>VLOOKUP($A164,級距!$A:$K,9,FALSE)</f>
        <v>3</v>
      </c>
      <c r="D164" s="17">
        <f>VLOOKUP($A164,級距!$A:$K,10,FALSE)</f>
        <v>8</v>
      </c>
      <c r="E164" s="17">
        <f>VLOOKUP($A164,級距!$A:$K,11,FALSE)</f>
        <v>3</v>
      </c>
      <c r="F164" s="17">
        <f t="shared" si="2"/>
        <v>1</v>
      </c>
    </row>
    <row r="165" spans="1:6" x14ac:dyDescent="0.25">
      <c r="A165" s="32" t="s">
        <v>239</v>
      </c>
      <c r="B165" s="31">
        <v>-1872.7</v>
      </c>
      <c r="C165" s="17">
        <f>VLOOKUP($A165,級距!$A:$K,9,FALSE)</f>
        <v>2</v>
      </c>
      <c r="D165" s="17">
        <f>VLOOKUP($A165,級距!$A:$K,10,FALSE)</f>
        <v>2</v>
      </c>
      <c r="E165" s="17">
        <f>VLOOKUP($A165,級距!$A:$K,11,FALSE)</f>
        <v>2</v>
      </c>
      <c r="F165" s="17">
        <f t="shared" si="2"/>
        <v>1</v>
      </c>
    </row>
    <row r="166" spans="1:6" x14ac:dyDescent="0.25">
      <c r="A166" s="32" t="s">
        <v>241</v>
      </c>
      <c r="B166" s="31">
        <v>-42123.9</v>
      </c>
      <c r="C166" s="17">
        <f>VLOOKUP($A166,級距!$A:$K,9,FALSE)</f>
        <v>2</v>
      </c>
      <c r="D166" s="17">
        <f>VLOOKUP($A166,級距!$A:$K,10,FALSE)</f>
        <v>2</v>
      </c>
      <c r="E166" s="17">
        <f>VLOOKUP($A166,級距!$A:$K,11,FALSE)</f>
        <v>2</v>
      </c>
      <c r="F166" s="17">
        <f t="shared" si="2"/>
        <v>1</v>
      </c>
    </row>
    <row r="167" spans="1:6" x14ac:dyDescent="0.25">
      <c r="A167" s="32" t="s">
        <v>242</v>
      </c>
      <c r="B167" s="31">
        <v>43743.17</v>
      </c>
      <c r="C167" s="17">
        <f>VLOOKUP($A167,級距!$A:$K,9,FALSE)</f>
        <v>6</v>
      </c>
      <c r="D167" s="17">
        <f>VLOOKUP($A167,級距!$A:$K,10,FALSE)</f>
        <v>6</v>
      </c>
      <c r="E167" s="17">
        <f>VLOOKUP($A167,級距!$A:$K,11,FALSE)</f>
        <v>1</v>
      </c>
      <c r="F167" s="17">
        <f t="shared" si="2"/>
        <v>1</v>
      </c>
    </row>
    <row r="168" spans="1:6" x14ac:dyDescent="0.25">
      <c r="A168" s="32" t="s">
        <v>244</v>
      </c>
      <c r="B168" s="31">
        <v>-27418.75</v>
      </c>
      <c r="C168" s="17">
        <f>VLOOKUP($A168,級距!$A:$K,9,FALSE)</f>
        <v>1</v>
      </c>
      <c r="D168" s="17">
        <f>VLOOKUP($A168,級距!$A:$K,10,FALSE)</f>
        <v>3</v>
      </c>
      <c r="E168" s="17">
        <f>VLOOKUP($A168,級距!$A:$K,11,FALSE)</f>
        <v>2</v>
      </c>
      <c r="F168" s="17">
        <f t="shared" si="2"/>
        <v>1</v>
      </c>
    </row>
    <row r="169" spans="1:6" x14ac:dyDescent="0.25">
      <c r="A169" s="32" t="s">
        <v>245</v>
      </c>
      <c r="B169" s="31">
        <v>66995.740000000005</v>
      </c>
      <c r="C169" s="17">
        <f>VLOOKUP($A169,級距!$A:$K,9,FALSE)</f>
        <v>4</v>
      </c>
      <c r="D169" s="17">
        <f>VLOOKUP($A169,級距!$A:$K,10,FALSE)</f>
        <v>8</v>
      </c>
      <c r="E169" s="17">
        <f>VLOOKUP($A169,級距!$A:$K,11,FALSE)</f>
        <v>3</v>
      </c>
      <c r="F169" s="17">
        <f t="shared" si="2"/>
        <v>1</v>
      </c>
    </row>
    <row r="170" spans="1:6" x14ac:dyDescent="0.25">
      <c r="A170" s="32" t="s">
        <v>247</v>
      </c>
      <c r="B170" s="31">
        <v>20589.63</v>
      </c>
      <c r="C170" s="17">
        <f>VLOOKUP($A170,級距!$A:$K,9,FALSE)</f>
        <v>2</v>
      </c>
      <c r="D170" s="17">
        <f>VLOOKUP($A170,級距!$A:$K,10,FALSE)</f>
        <v>3</v>
      </c>
      <c r="E170" s="17">
        <f>VLOOKUP($A170,級距!$A:$K,11,FALSE)</f>
        <v>2</v>
      </c>
      <c r="F170" s="17">
        <f t="shared" si="2"/>
        <v>1</v>
      </c>
    </row>
    <row r="171" spans="1:6" x14ac:dyDescent="0.25">
      <c r="A171" s="32" t="s">
        <v>250</v>
      </c>
      <c r="B171" s="31">
        <v>-16151.36</v>
      </c>
      <c r="C171" s="17">
        <f>VLOOKUP($A171,級距!$A:$K,9,FALSE)</f>
        <v>4</v>
      </c>
      <c r="D171" s="17">
        <f>VLOOKUP($A171,級距!$A:$K,10,FALSE)</f>
        <v>1</v>
      </c>
      <c r="E171" s="17">
        <f>VLOOKUP($A171,級距!$A:$K,11,FALSE)</f>
        <v>2</v>
      </c>
      <c r="F171" s="17">
        <f t="shared" si="2"/>
        <v>1</v>
      </c>
    </row>
    <row r="172" spans="1:6" x14ac:dyDescent="0.25">
      <c r="A172" s="32" t="s">
        <v>251</v>
      </c>
      <c r="B172" s="31">
        <v>-6562.5</v>
      </c>
      <c r="C172" s="17">
        <f>VLOOKUP($A172,級距!$A:$K,9,FALSE)</f>
        <v>7</v>
      </c>
      <c r="D172" s="17">
        <f>VLOOKUP($A172,級距!$A:$K,10,FALSE)</f>
        <v>5</v>
      </c>
      <c r="E172" s="17">
        <f>VLOOKUP($A172,級距!$A:$K,11,FALSE)</f>
        <v>1</v>
      </c>
      <c r="F172" s="17">
        <f t="shared" si="2"/>
        <v>1</v>
      </c>
    </row>
    <row r="173" spans="1:6" x14ac:dyDescent="0.25">
      <c r="A173" s="32" t="s">
        <v>252</v>
      </c>
      <c r="B173" s="31">
        <v>-23514.720000000001</v>
      </c>
      <c r="C173" s="17">
        <f>VLOOKUP($A173,級距!$A:$K,9,FALSE)</f>
        <v>2</v>
      </c>
      <c r="D173" s="17">
        <f>VLOOKUP($A173,級距!$A:$K,10,FALSE)</f>
        <v>3</v>
      </c>
      <c r="E173" s="17">
        <f>VLOOKUP($A173,級距!$A:$K,11,FALSE)</f>
        <v>2</v>
      </c>
      <c r="F173" s="17">
        <f t="shared" si="2"/>
        <v>1</v>
      </c>
    </row>
    <row r="174" spans="1:6" x14ac:dyDescent="0.25">
      <c r="A174" s="32" t="s">
        <v>255</v>
      </c>
      <c r="B174" s="31">
        <v>72461.86</v>
      </c>
      <c r="C174" s="17">
        <f>VLOOKUP($A174,級距!$A:$K,9,FALSE)</f>
        <v>5</v>
      </c>
      <c r="D174" s="17">
        <f>VLOOKUP($A174,級距!$A:$K,10,FALSE)</f>
        <v>3</v>
      </c>
      <c r="E174" s="17">
        <f>VLOOKUP($A174,級距!$A:$K,11,FALSE)</f>
        <v>2</v>
      </c>
      <c r="F174" s="17">
        <f t="shared" si="2"/>
        <v>1</v>
      </c>
    </row>
    <row r="175" spans="1:6" x14ac:dyDescent="0.25">
      <c r="A175" s="32" t="s">
        <v>256</v>
      </c>
      <c r="B175" s="31">
        <v>-15374.3</v>
      </c>
      <c r="C175" s="17">
        <f>VLOOKUP($A175,級距!$A:$K,9,FALSE)</f>
        <v>1</v>
      </c>
      <c r="D175" s="17">
        <f>VLOOKUP($A175,級距!$A:$K,10,FALSE)</f>
        <v>3</v>
      </c>
      <c r="E175" s="17">
        <f>VLOOKUP($A175,級距!$A:$K,11,FALSE)</f>
        <v>2</v>
      </c>
      <c r="F175" s="17">
        <f t="shared" si="2"/>
        <v>1</v>
      </c>
    </row>
    <row r="176" spans="1:6" x14ac:dyDescent="0.25">
      <c r="A176" s="32" t="s">
        <v>257</v>
      </c>
      <c r="B176" s="31">
        <v>-34560.86</v>
      </c>
      <c r="C176" s="17">
        <f>VLOOKUP($A176,級距!$A:$K,9,FALSE)</f>
        <v>3</v>
      </c>
      <c r="D176" s="17">
        <f>VLOOKUP($A176,級距!$A:$K,10,FALSE)</f>
        <v>1</v>
      </c>
      <c r="E176" s="17">
        <f>VLOOKUP($A176,級距!$A:$K,11,FALSE)</f>
        <v>2</v>
      </c>
      <c r="F176" s="17">
        <f t="shared" si="2"/>
        <v>1</v>
      </c>
    </row>
    <row r="177" spans="1:6" x14ac:dyDescent="0.25">
      <c r="A177" s="32" t="s">
        <v>260</v>
      </c>
      <c r="B177" s="31">
        <v>1372.42</v>
      </c>
      <c r="C177" s="17">
        <f>VLOOKUP($A177,級距!$A:$K,9,FALSE)</f>
        <v>1</v>
      </c>
      <c r="D177" s="17">
        <f>VLOOKUP($A177,級距!$A:$K,10,FALSE)</f>
        <v>7</v>
      </c>
      <c r="E177" s="17">
        <f>VLOOKUP($A177,級距!$A:$K,11,FALSE)</f>
        <v>3</v>
      </c>
      <c r="F177" s="17">
        <f t="shared" si="2"/>
        <v>1</v>
      </c>
    </row>
    <row r="178" spans="1:6" x14ac:dyDescent="0.25">
      <c r="A178" s="32" t="s">
        <v>261</v>
      </c>
      <c r="B178" s="31">
        <v>-29827.3</v>
      </c>
      <c r="C178" s="17">
        <f>VLOOKUP($A178,級距!$A:$K,9,FALSE)</f>
        <v>1</v>
      </c>
      <c r="D178" s="17">
        <f>VLOOKUP($A178,級距!$A:$K,10,FALSE)</f>
        <v>4</v>
      </c>
      <c r="E178" s="17">
        <f>VLOOKUP($A178,級距!$A:$K,11,FALSE)</f>
        <v>2</v>
      </c>
      <c r="F178" s="17">
        <f t="shared" si="2"/>
        <v>1</v>
      </c>
    </row>
    <row r="179" spans="1:6" x14ac:dyDescent="0.25">
      <c r="A179" s="32" t="s">
        <v>262</v>
      </c>
      <c r="B179" s="31">
        <v>-20205.22</v>
      </c>
      <c r="C179" s="17">
        <f>VLOOKUP($A179,級距!$A:$K,9,FALSE)</f>
        <v>1</v>
      </c>
      <c r="D179" s="17">
        <f>VLOOKUP($A179,級距!$A:$K,10,FALSE)</f>
        <v>3</v>
      </c>
      <c r="E179" s="17">
        <f>VLOOKUP($A179,級距!$A:$K,11,FALSE)</f>
        <v>2</v>
      </c>
      <c r="F179" s="17">
        <f t="shared" si="2"/>
        <v>1</v>
      </c>
    </row>
    <row r="180" spans="1:6" x14ac:dyDescent="0.25">
      <c r="A180" s="32" t="s">
        <v>263</v>
      </c>
      <c r="B180" s="31">
        <v>-6586.3</v>
      </c>
      <c r="C180" s="17">
        <f>VLOOKUP($A180,級距!$A:$K,9,FALSE)</f>
        <v>1</v>
      </c>
      <c r="D180" s="17">
        <f>VLOOKUP($A180,級距!$A:$K,10,FALSE)</f>
        <v>1</v>
      </c>
      <c r="E180" s="17">
        <f>VLOOKUP($A180,級距!$A:$K,11,FALSE)</f>
        <v>2</v>
      </c>
      <c r="F180" s="17">
        <f t="shared" si="2"/>
        <v>1</v>
      </c>
    </row>
    <row r="181" spans="1:6" x14ac:dyDescent="0.25">
      <c r="A181" s="32" t="s">
        <v>265</v>
      </c>
      <c r="B181" s="31">
        <v>-8167.87</v>
      </c>
      <c r="C181" s="17">
        <f>VLOOKUP($A181,級距!$A:$K,9,FALSE)</f>
        <v>3</v>
      </c>
      <c r="D181" s="17">
        <f>VLOOKUP($A181,級距!$A:$K,10,FALSE)</f>
        <v>8</v>
      </c>
      <c r="E181" s="17">
        <f>VLOOKUP($A181,級距!$A:$K,11,FALSE)</f>
        <v>3</v>
      </c>
      <c r="F181" s="17">
        <f t="shared" si="2"/>
        <v>1</v>
      </c>
    </row>
    <row r="182" spans="1:6" x14ac:dyDescent="0.25">
      <c r="A182" s="32" t="s">
        <v>266</v>
      </c>
      <c r="B182" s="31">
        <v>90032.58</v>
      </c>
      <c r="C182" s="17">
        <f>VLOOKUP($A182,級距!$A:$K,9,FALSE)</f>
        <v>9</v>
      </c>
      <c r="D182" s="17">
        <f>VLOOKUP($A182,級距!$A:$K,10,FALSE)</f>
        <v>9</v>
      </c>
      <c r="E182" s="17">
        <f>VLOOKUP($A182,級距!$A:$K,11,FALSE)</f>
        <v>4</v>
      </c>
      <c r="F182" s="17">
        <f t="shared" si="2"/>
        <v>1</v>
      </c>
    </row>
    <row r="183" spans="1:6" x14ac:dyDescent="0.25">
      <c r="A183" s="32" t="s">
        <v>267</v>
      </c>
      <c r="B183" s="31">
        <v>-9954.94</v>
      </c>
      <c r="C183" s="17">
        <f>VLOOKUP($A183,級距!$A:$K,9,FALSE)</f>
        <v>1</v>
      </c>
      <c r="D183" s="17">
        <f>VLOOKUP($A183,級距!$A:$K,10,FALSE)</f>
        <v>4</v>
      </c>
      <c r="E183" s="17">
        <f>VLOOKUP($A183,級距!$A:$K,11,FALSE)</f>
        <v>2</v>
      </c>
      <c r="F183" s="17">
        <f t="shared" si="2"/>
        <v>1</v>
      </c>
    </row>
    <row r="184" spans="1:6" x14ac:dyDescent="0.25">
      <c r="A184" s="32" t="s">
        <v>268</v>
      </c>
      <c r="B184" s="31">
        <v>30819.34</v>
      </c>
      <c r="C184" s="17">
        <f>VLOOKUP($A184,級距!$A:$K,9,FALSE)</f>
        <v>1</v>
      </c>
      <c r="D184" s="17">
        <f>VLOOKUP($A184,級距!$A:$K,10,FALSE)</f>
        <v>4</v>
      </c>
      <c r="E184" s="17">
        <f>VLOOKUP($A184,級距!$A:$K,11,FALSE)</f>
        <v>2</v>
      </c>
      <c r="F184" s="17">
        <f t="shared" si="2"/>
        <v>1</v>
      </c>
    </row>
    <row r="185" spans="1:6" x14ac:dyDescent="0.25">
      <c r="A185" s="32" t="s">
        <v>269</v>
      </c>
      <c r="B185" s="31">
        <v>18205.54</v>
      </c>
      <c r="C185" s="17">
        <f>VLOOKUP($A185,級距!$A:$K,9,FALSE)</f>
        <v>1</v>
      </c>
      <c r="D185" s="17">
        <f>VLOOKUP($A185,級距!$A:$K,10,FALSE)</f>
        <v>7</v>
      </c>
      <c r="E185" s="17">
        <f>VLOOKUP($A185,級距!$A:$K,11,FALSE)</f>
        <v>3</v>
      </c>
      <c r="F185" s="17">
        <f t="shared" si="2"/>
        <v>1</v>
      </c>
    </row>
    <row r="186" spans="1:6" x14ac:dyDescent="0.25">
      <c r="A186" s="32" t="s">
        <v>270</v>
      </c>
      <c r="B186" s="31">
        <v>-16198.59</v>
      </c>
      <c r="C186" s="17">
        <f>VLOOKUP($A186,級距!$A:$K,9,FALSE)</f>
        <v>2</v>
      </c>
      <c r="D186" s="17">
        <f>VLOOKUP($A186,級距!$A:$K,10,FALSE)</f>
        <v>8</v>
      </c>
      <c r="E186" s="17">
        <f>VLOOKUP($A186,級距!$A:$K,11,FALSE)</f>
        <v>3</v>
      </c>
      <c r="F186" s="17">
        <f t="shared" si="2"/>
        <v>1</v>
      </c>
    </row>
    <row r="187" spans="1:6" x14ac:dyDescent="0.25">
      <c r="A187" s="32" t="s">
        <v>271</v>
      </c>
      <c r="B187" s="31">
        <v>44125.78</v>
      </c>
      <c r="C187" s="17">
        <f>VLOOKUP($A187,級距!$A:$K,9,FALSE)</f>
        <v>6</v>
      </c>
      <c r="D187" s="17">
        <f>VLOOKUP($A187,級距!$A:$K,10,FALSE)</f>
        <v>7</v>
      </c>
      <c r="E187" s="17">
        <f>VLOOKUP($A187,級距!$A:$K,11,FALSE)</f>
        <v>4</v>
      </c>
      <c r="F187" s="17">
        <f t="shared" si="2"/>
        <v>1</v>
      </c>
    </row>
    <row r="188" spans="1:6" x14ac:dyDescent="0.25">
      <c r="A188" s="32" t="s">
        <v>272</v>
      </c>
      <c r="B188" s="31">
        <v>-9745.7900000000009</v>
      </c>
      <c r="C188" s="17">
        <f>VLOOKUP($A188,級距!$A:$K,9,FALSE)</f>
        <v>3</v>
      </c>
      <c r="D188" s="17">
        <f>VLOOKUP($A188,級距!$A:$K,10,FALSE)</f>
        <v>3</v>
      </c>
      <c r="E188" s="17">
        <f>VLOOKUP($A188,級距!$A:$K,11,FALSE)</f>
        <v>2</v>
      </c>
      <c r="F188" s="17">
        <f t="shared" si="2"/>
        <v>1</v>
      </c>
    </row>
    <row r="189" spans="1:6" x14ac:dyDescent="0.25">
      <c r="A189" s="32" t="s">
        <v>273</v>
      </c>
      <c r="B189" s="31">
        <v>87289.84</v>
      </c>
      <c r="C189" s="17">
        <f>VLOOKUP($A189,級距!$A:$K,9,FALSE)</f>
        <v>3</v>
      </c>
      <c r="D189" s="17">
        <f>VLOOKUP($A189,級距!$A:$K,10,FALSE)</f>
        <v>8</v>
      </c>
      <c r="E189" s="17">
        <f>VLOOKUP($A189,級距!$A:$K,11,FALSE)</f>
        <v>3</v>
      </c>
      <c r="F189" s="17">
        <f t="shared" si="2"/>
        <v>1</v>
      </c>
    </row>
    <row r="190" spans="1:6" x14ac:dyDescent="0.25">
      <c r="A190" s="32" t="s">
        <v>274</v>
      </c>
      <c r="B190" s="31">
        <v>23863.040000000001</v>
      </c>
      <c r="C190" s="17">
        <f>VLOOKUP($A190,級距!$A:$K,9,FALSE)</f>
        <v>2</v>
      </c>
      <c r="D190" s="17">
        <f>VLOOKUP($A190,級距!$A:$K,10,FALSE)</f>
        <v>6</v>
      </c>
      <c r="E190" s="17">
        <f>VLOOKUP($A190,級距!$A:$K,11,FALSE)</f>
        <v>2</v>
      </c>
      <c r="F190" s="17">
        <f t="shared" si="2"/>
        <v>1</v>
      </c>
    </row>
    <row r="191" spans="1:6" x14ac:dyDescent="0.25">
      <c r="A191" s="32" t="s">
        <v>275</v>
      </c>
      <c r="B191" s="31">
        <v>17473.02</v>
      </c>
      <c r="C191" s="17">
        <f>VLOOKUP($A191,級距!$A:$K,9,FALSE)</f>
        <v>5</v>
      </c>
      <c r="D191" s="17">
        <f>VLOOKUP($A191,級距!$A:$K,10,FALSE)</f>
        <v>9</v>
      </c>
      <c r="E191" s="17">
        <f>VLOOKUP($A191,級距!$A:$K,11,FALSE)</f>
        <v>3</v>
      </c>
      <c r="F191" s="17">
        <f t="shared" si="2"/>
        <v>1</v>
      </c>
    </row>
    <row r="192" spans="1:6" x14ac:dyDescent="0.25">
      <c r="A192" s="32" t="s">
        <v>276</v>
      </c>
      <c r="B192" s="31">
        <v>5460.06</v>
      </c>
      <c r="C192" s="17">
        <f>VLOOKUP($A192,級距!$A:$K,9,FALSE)</f>
        <v>4</v>
      </c>
      <c r="D192" s="17">
        <f>VLOOKUP($A192,級距!$A:$K,10,FALSE)</f>
        <v>5</v>
      </c>
      <c r="E192" s="17">
        <f>VLOOKUP($A192,級距!$A:$K,11,FALSE)</f>
        <v>2</v>
      </c>
      <c r="F192" s="17">
        <f t="shared" si="2"/>
        <v>1</v>
      </c>
    </row>
    <row r="193" spans="1:6" x14ac:dyDescent="0.25">
      <c r="A193" s="32" t="s">
        <v>277</v>
      </c>
      <c r="B193" s="31">
        <v>-54524.29</v>
      </c>
      <c r="C193" s="17">
        <f>VLOOKUP($A193,級距!$A:$K,9,FALSE)</f>
        <v>2</v>
      </c>
      <c r="D193" s="17">
        <f>VLOOKUP($A193,級距!$A:$K,10,FALSE)</f>
        <v>7</v>
      </c>
      <c r="E193" s="17">
        <f>VLOOKUP($A193,級距!$A:$K,11,FALSE)</f>
        <v>3</v>
      </c>
      <c r="F193" s="17">
        <f t="shared" si="2"/>
        <v>1</v>
      </c>
    </row>
    <row r="194" spans="1:6" x14ac:dyDescent="0.25">
      <c r="A194" s="32" t="s">
        <v>278</v>
      </c>
      <c r="B194" s="31">
        <v>69868.94</v>
      </c>
      <c r="C194" s="17">
        <f>VLOOKUP($A194,級距!$A:$K,9,FALSE)</f>
        <v>5</v>
      </c>
      <c r="D194" s="17">
        <f>VLOOKUP($A194,級距!$A:$K,10,FALSE)</f>
        <v>6</v>
      </c>
      <c r="E194" s="17">
        <f>VLOOKUP($A194,級距!$A:$K,11,FALSE)</f>
        <v>2</v>
      </c>
      <c r="F194" s="17">
        <f t="shared" si="2"/>
        <v>1</v>
      </c>
    </row>
    <row r="195" spans="1:6" x14ac:dyDescent="0.25">
      <c r="A195" s="32" t="s">
        <v>279</v>
      </c>
      <c r="B195" s="31">
        <v>19747.22</v>
      </c>
      <c r="C195" s="17">
        <f>VLOOKUP($A195,級距!$A:$K,9,FALSE)</f>
        <v>5</v>
      </c>
      <c r="D195" s="17">
        <f>VLOOKUP($A195,級距!$A:$K,10,FALSE)</f>
        <v>5</v>
      </c>
      <c r="E195" s="17">
        <f>VLOOKUP($A195,級距!$A:$K,11,FALSE)</f>
        <v>2</v>
      </c>
      <c r="F195" s="17">
        <f t="shared" si="2"/>
        <v>1</v>
      </c>
    </row>
    <row r="196" spans="1:6" x14ac:dyDescent="0.25">
      <c r="A196" s="32" t="s">
        <v>280</v>
      </c>
      <c r="B196" s="31">
        <v>48263.66</v>
      </c>
      <c r="C196" s="17">
        <f>VLOOKUP($A196,級距!$A:$K,9,FALSE)</f>
        <v>4</v>
      </c>
      <c r="D196" s="17">
        <f>VLOOKUP($A196,級距!$A:$K,10,FALSE)</f>
        <v>5</v>
      </c>
      <c r="E196" s="17">
        <f>VLOOKUP($A196,級距!$A:$K,11,FALSE)</f>
        <v>2</v>
      </c>
      <c r="F196" s="17">
        <f t="shared" ref="F196:F259" si="3">IF(A197&lt;&gt;A196,1,0)</f>
        <v>1</v>
      </c>
    </row>
    <row r="197" spans="1:6" x14ac:dyDescent="0.25">
      <c r="A197" s="32" t="s">
        <v>281</v>
      </c>
      <c r="B197" s="31">
        <v>-51341.95</v>
      </c>
      <c r="C197" s="17">
        <f>VLOOKUP($A197,級距!$A:$K,9,FALSE)</f>
        <v>3</v>
      </c>
      <c r="D197" s="17">
        <f>VLOOKUP($A197,級距!$A:$K,10,FALSE)</f>
        <v>3</v>
      </c>
      <c r="E197" s="17">
        <f>VLOOKUP($A197,級距!$A:$K,11,FALSE)</f>
        <v>2</v>
      </c>
      <c r="F197" s="17">
        <f t="shared" si="3"/>
        <v>1</v>
      </c>
    </row>
    <row r="198" spans="1:6" x14ac:dyDescent="0.25">
      <c r="A198" s="32" t="s">
        <v>282</v>
      </c>
      <c r="B198" s="31">
        <v>-18532.830000000002</v>
      </c>
      <c r="C198" s="17">
        <f>VLOOKUP($A198,級距!$A:$K,9,FALSE)</f>
        <v>1</v>
      </c>
      <c r="D198" s="17">
        <f>VLOOKUP($A198,級距!$A:$K,10,FALSE)</f>
        <v>4</v>
      </c>
      <c r="E198" s="17">
        <f>VLOOKUP($A198,級距!$A:$K,11,FALSE)</f>
        <v>2</v>
      </c>
      <c r="F198" s="17">
        <f t="shared" si="3"/>
        <v>1</v>
      </c>
    </row>
    <row r="199" spans="1:6" x14ac:dyDescent="0.25">
      <c r="A199" s="32" t="s">
        <v>285</v>
      </c>
      <c r="B199" s="31">
        <v>19874.080000000002</v>
      </c>
      <c r="C199" s="17">
        <f>VLOOKUP($A199,級距!$A:$K,9,FALSE)</f>
        <v>2</v>
      </c>
      <c r="D199" s="17">
        <f>VLOOKUP($A199,級距!$A:$K,10,FALSE)</f>
        <v>2</v>
      </c>
      <c r="E199" s="17">
        <f>VLOOKUP($A199,級距!$A:$K,11,FALSE)</f>
        <v>2</v>
      </c>
      <c r="F199" s="17">
        <f t="shared" si="3"/>
        <v>1</v>
      </c>
    </row>
    <row r="200" spans="1:6" x14ac:dyDescent="0.25">
      <c r="A200" s="32" t="s">
        <v>286</v>
      </c>
      <c r="B200" s="31">
        <v>-12917.38</v>
      </c>
      <c r="C200" s="17">
        <f>VLOOKUP($A200,級距!$A:$K,9,FALSE)</f>
        <v>4</v>
      </c>
      <c r="D200" s="17">
        <f>VLOOKUP($A200,級距!$A:$K,10,FALSE)</f>
        <v>4</v>
      </c>
      <c r="E200" s="17">
        <f>VLOOKUP($A200,級距!$A:$K,11,FALSE)</f>
        <v>2</v>
      </c>
      <c r="F200" s="17">
        <f t="shared" si="3"/>
        <v>1</v>
      </c>
    </row>
    <row r="201" spans="1:6" x14ac:dyDescent="0.25">
      <c r="A201" s="32" t="s">
        <v>287</v>
      </c>
      <c r="B201" s="31">
        <v>34268.699999999997</v>
      </c>
      <c r="C201" s="17">
        <f>VLOOKUP($A201,級距!$A:$K,9,FALSE)</f>
        <v>3</v>
      </c>
      <c r="D201" s="17">
        <f>VLOOKUP($A201,級距!$A:$K,10,FALSE)</f>
        <v>7</v>
      </c>
      <c r="E201" s="17">
        <f>VLOOKUP($A201,級距!$A:$K,11,FALSE)</f>
        <v>3</v>
      </c>
      <c r="F201" s="17">
        <f t="shared" si="3"/>
        <v>1</v>
      </c>
    </row>
    <row r="202" spans="1:6" x14ac:dyDescent="0.25">
      <c r="A202" s="32" t="s">
        <v>288</v>
      </c>
      <c r="B202" s="31">
        <v>-65710.850000000006</v>
      </c>
      <c r="C202" s="17">
        <f>VLOOKUP($A202,級距!$A:$K,9,FALSE)</f>
        <v>3</v>
      </c>
      <c r="D202" s="17">
        <f>VLOOKUP($A202,級距!$A:$K,10,FALSE)</f>
        <v>8</v>
      </c>
      <c r="E202" s="17">
        <f>VLOOKUP($A202,級距!$A:$K,11,FALSE)</f>
        <v>3</v>
      </c>
      <c r="F202" s="17">
        <f t="shared" si="3"/>
        <v>1</v>
      </c>
    </row>
    <row r="203" spans="1:6" x14ac:dyDescent="0.25">
      <c r="A203" s="32" t="s">
        <v>289</v>
      </c>
      <c r="B203" s="31">
        <v>-13702.11</v>
      </c>
      <c r="C203" s="17">
        <f>VLOOKUP($A203,級距!$A:$K,9,FALSE)</f>
        <v>1</v>
      </c>
      <c r="D203" s="17">
        <f>VLOOKUP($A203,級距!$A:$K,10,FALSE)</f>
        <v>2</v>
      </c>
      <c r="E203" s="17">
        <f>VLOOKUP($A203,級距!$A:$K,11,FALSE)</f>
        <v>2</v>
      </c>
      <c r="F203" s="17">
        <f t="shared" si="3"/>
        <v>1</v>
      </c>
    </row>
    <row r="204" spans="1:6" x14ac:dyDescent="0.25">
      <c r="A204" s="32" t="s">
        <v>290</v>
      </c>
      <c r="B204" s="31">
        <v>1499.71</v>
      </c>
      <c r="C204" s="17">
        <f>VLOOKUP($A204,級距!$A:$K,9,FALSE)</f>
        <v>3</v>
      </c>
      <c r="D204" s="17">
        <f>VLOOKUP($A204,級距!$A:$K,10,FALSE)</f>
        <v>4</v>
      </c>
      <c r="E204" s="17">
        <f>VLOOKUP($A204,級距!$A:$K,11,FALSE)</f>
        <v>2</v>
      </c>
      <c r="F204" s="17">
        <f t="shared" si="3"/>
        <v>1</v>
      </c>
    </row>
    <row r="205" spans="1:6" x14ac:dyDescent="0.25">
      <c r="A205" s="32" t="s">
        <v>291</v>
      </c>
      <c r="B205" s="31">
        <v>-13703.26</v>
      </c>
      <c r="C205" s="17">
        <f>VLOOKUP($A205,級距!$A:$K,9,FALSE)</f>
        <v>3</v>
      </c>
      <c r="D205" s="17">
        <f>VLOOKUP($A205,級距!$A:$K,10,FALSE)</f>
        <v>3</v>
      </c>
      <c r="E205" s="17">
        <f>VLOOKUP($A205,級距!$A:$K,11,FALSE)</f>
        <v>2</v>
      </c>
      <c r="F205" s="17">
        <f t="shared" si="3"/>
        <v>1</v>
      </c>
    </row>
    <row r="206" spans="1:6" x14ac:dyDescent="0.25">
      <c r="A206" s="32" t="s">
        <v>292</v>
      </c>
      <c r="B206" s="31">
        <v>73515.649999999994</v>
      </c>
      <c r="C206" s="17">
        <f>VLOOKUP($A206,級距!$A:$K,9,FALSE)</f>
        <v>8</v>
      </c>
      <c r="D206" s="17">
        <f>VLOOKUP($A206,級距!$A:$K,10,FALSE)</f>
        <v>9</v>
      </c>
      <c r="E206" s="17">
        <f>VLOOKUP($A206,級距!$A:$K,11,FALSE)</f>
        <v>4</v>
      </c>
      <c r="F206" s="17">
        <f t="shared" si="3"/>
        <v>1</v>
      </c>
    </row>
    <row r="207" spans="1:6" x14ac:dyDescent="0.25">
      <c r="A207" s="32" t="s">
        <v>293</v>
      </c>
      <c r="B207" s="31">
        <v>-12844.42</v>
      </c>
      <c r="C207" s="17">
        <f>VLOOKUP($A207,級距!$A:$K,9,FALSE)</f>
        <v>2</v>
      </c>
      <c r="D207" s="17">
        <f>VLOOKUP($A207,級距!$A:$K,10,FALSE)</f>
        <v>4</v>
      </c>
      <c r="E207" s="17">
        <f>VLOOKUP($A207,級距!$A:$K,11,FALSE)</f>
        <v>2</v>
      </c>
      <c r="F207" s="17">
        <f t="shared" si="3"/>
        <v>1</v>
      </c>
    </row>
    <row r="208" spans="1:6" x14ac:dyDescent="0.25">
      <c r="A208" s="32" t="s">
        <v>294</v>
      </c>
      <c r="B208" s="31">
        <v>352980.34</v>
      </c>
      <c r="C208" s="17">
        <f>VLOOKUP($A208,級距!$A:$K,9,FALSE)</f>
        <v>10</v>
      </c>
      <c r="D208" s="17">
        <f>VLOOKUP($A208,級距!$A:$K,10,FALSE)</f>
        <v>10</v>
      </c>
      <c r="E208" s="17">
        <f>VLOOKUP($A208,級距!$A:$K,11,FALSE)</f>
        <v>4</v>
      </c>
      <c r="F208" s="17">
        <f t="shared" si="3"/>
        <v>1</v>
      </c>
    </row>
    <row r="209" spans="1:6" x14ac:dyDescent="0.25">
      <c r="A209" s="32" t="s">
        <v>296</v>
      </c>
      <c r="B209" s="31">
        <v>-5610.34</v>
      </c>
      <c r="C209" s="17">
        <f>VLOOKUP($A209,級距!$A:$K,9,FALSE)</f>
        <v>3</v>
      </c>
      <c r="D209" s="17">
        <f>VLOOKUP($A209,級距!$A:$K,10,FALSE)</f>
        <v>1</v>
      </c>
      <c r="E209" s="17">
        <f>VLOOKUP($A209,級距!$A:$K,11,FALSE)</f>
        <v>2</v>
      </c>
      <c r="F209" s="17">
        <f t="shared" si="3"/>
        <v>1</v>
      </c>
    </row>
    <row r="210" spans="1:6" x14ac:dyDescent="0.25">
      <c r="A210" s="32" t="s">
        <v>297</v>
      </c>
      <c r="B210" s="31">
        <v>-4819.84</v>
      </c>
      <c r="C210" s="17">
        <f>VLOOKUP($A210,級距!$A:$K,9,FALSE)</f>
        <v>2</v>
      </c>
      <c r="D210" s="17">
        <f>VLOOKUP($A210,級距!$A:$K,10,FALSE)</f>
        <v>7</v>
      </c>
      <c r="E210" s="17">
        <f>VLOOKUP($A210,級距!$A:$K,11,FALSE)</f>
        <v>3</v>
      </c>
      <c r="F210" s="17">
        <f t="shared" si="3"/>
        <v>1</v>
      </c>
    </row>
    <row r="211" spans="1:6" x14ac:dyDescent="0.25">
      <c r="A211" s="32" t="s">
        <v>298</v>
      </c>
      <c r="B211" s="31">
        <v>-3204.54</v>
      </c>
      <c r="C211" s="17">
        <f>VLOOKUP($A211,級距!$A:$K,9,FALSE)</f>
        <v>2</v>
      </c>
      <c r="D211" s="17">
        <f>VLOOKUP($A211,級距!$A:$K,10,FALSE)</f>
        <v>2</v>
      </c>
      <c r="E211" s="17">
        <f>VLOOKUP($A211,級距!$A:$K,11,FALSE)</f>
        <v>2</v>
      </c>
      <c r="F211" s="17">
        <f t="shared" si="3"/>
        <v>1</v>
      </c>
    </row>
    <row r="212" spans="1:6" x14ac:dyDescent="0.25">
      <c r="A212" s="32" t="s">
        <v>299</v>
      </c>
      <c r="B212" s="31">
        <v>30846.29</v>
      </c>
      <c r="C212" s="17">
        <f>VLOOKUP($A212,級距!$A:$K,9,FALSE)</f>
        <v>6</v>
      </c>
      <c r="D212" s="17">
        <f>VLOOKUP($A212,級距!$A:$K,10,FALSE)</f>
        <v>6</v>
      </c>
      <c r="E212" s="17">
        <f>VLOOKUP($A212,級距!$A:$K,11,FALSE)</f>
        <v>1</v>
      </c>
      <c r="F212" s="17">
        <f t="shared" si="3"/>
        <v>1</v>
      </c>
    </row>
    <row r="213" spans="1:6" x14ac:dyDescent="0.25">
      <c r="A213" s="32" t="s">
        <v>301</v>
      </c>
      <c r="B213" s="31">
        <v>38506.11</v>
      </c>
      <c r="C213" s="17">
        <f>VLOOKUP($A213,級距!$A:$K,9,FALSE)</f>
        <v>7</v>
      </c>
      <c r="D213" s="17">
        <f>VLOOKUP($A213,級距!$A:$K,10,FALSE)</f>
        <v>8</v>
      </c>
      <c r="E213" s="17">
        <f>VLOOKUP($A213,級距!$A:$K,11,FALSE)</f>
        <v>4</v>
      </c>
      <c r="F213" s="17">
        <f t="shared" si="3"/>
        <v>1</v>
      </c>
    </row>
    <row r="214" spans="1:6" x14ac:dyDescent="0.25">
      <c r="A214" s="32" t="s">
        <v>302</v>
      </c>
      <c r="B214" s="31">
        <v>-12685.63</v>
      </c>
      <c r="C214" s="17">
        <f>VLOOKUP($A214,級距!$A:$K,9,FALSE)</f>
        <v>2</v>
      </c>
      <c r="D214" s="17">
        <f>VLOOKUP($A214,級距!$A:$K,10,FALSE)</f>
        <v>6</v>
      </c>
      <c r="E214" s="17">
        <f>VLOOKUP($A214,級距!$A:$K,11,FALSE)</f>
        <v>2</v>
      </c>
      <c r="F214" s="17">
        <f t="shared" si="3"/>
        <v>1</v>
      </c>
    </row>
    <row r="215" spans="1:6" x14ac:dyDescent="0.25">
      <c r="A215" s="32" t="s">
        <v>303</v>
      </c>
      <c r="B215" s="31">
        <v>30296.1</v>
      </c>
      <c r="C215" s="17">
        <f>VLOOKUP($A215,級距!$A:$K,9,FALSE)</f>
        <v>3</v>
      </c>
      <c r="D215" s="17">
        <f>VLOOKUP($A215,級距!$A:$K,10,FALSE)</f>
        <v>3</v>
      </c>
      <c r="E215" s="17">
        <f>VLOOKUP($A215,級距!$A:$K,11,FALSE)</f>
        <v>2</v>
      </c>
      <c r="F215" s="17">
        <f t="shared" si="3"/>
        <v>1</v>
      </c>
    </row>
    <row r="216" spans="1:6" x14ac:dyDescent="0.25">
      <c r="A216" s="32" t="s">
        <v>304</v>
      </c>
      <c r="B216" s="31">
        <v>-27794.400000000001</v>
      </c>
      <c r="C216" s="17">
        <f>VLOOKUP($A216,級距!$A:$K,9,FALSE)</f>
        <v>5</v>
      </c>
      <c r="D216" s="17">
        <f>VLOOKUP($A216,級距!$A:$K,10,FALSE)</f>
        <v>6</v>
      </c>
      <c r="E216" s="17">
        <f>VLOOKUP($A216,級距!$A:$K,11,FALSE)</f>
        <v>2</v>
      </c>
      <c r="F216" s="17">
        <f t="shared" si="3"/>
        <v>1</v>
      </c>
    </row>
    <row r="217" spans="1:6" x14ac:dyDescent="0.25">
      <c r="A217" s="32" t="s">
        <v>305</v>
      </c>
      <c r="B217" s="31">
        <v>-64691.49</v>
      </c>
      <c r="C217" s="17">
        <f>VLOOKUP($A217,級距!$A:$K,9,FALSE)</f>
        <v>4</v>
      </c>
      <c r="D217" s="17">
        <f>VLOOKUP($A217,級距!$A:$K,10,FALSE)</f>
        <v>2</v>
      </c>
      <c r="E217" s="17">
        <f>VLOOKUP($A217,級距!$A:$K,11,FALSE)</f>
        <v>2</v>
      </c>
      <c r="F217" s="17">
        <f t="shared" si="3"/>
        <v>1</v>
      </c>
    </row>
    <row r="218" spans="1:6" x14ac:dyDescent="0.25">
      <c r="A218" s="32" t="s">
        <v>306</v>
      </c>
      <c r="B218" s="31">
        <v>24264.86</v>
      </c>
      <c r="C218" s="17">
        <f>VLOOKUP($A218,級距!$A:$K,9,FALSE)</f>
        <v>6</v>
      </c>
      <c r="D218" s="17">
        <f>VLOOKUP($A218,級距!$A:$K,10,FALSE)</f>
        <v>9</v>
      </c>
      <c r="E218" s="17">
        <f>VLOOKUP($A218,級距!$A:$K,11,FALSE)</f>
        <v>4</v>
      </c>
      <c r="F218" s="17">
        <f t="shared" si="3"/>
        <v>1</v>
      </c>
    </row>
    <row r="219" spans="1:6" x14ac:dyDescent="0.25">
      <c r="A219" s="32" t="s">
        <v>309</v>
      </c>
      <c r="B219" s="31">
        <v>2450.5300000000002</v>
      </c>
      <c r="C219" s="17">
        <f>VLOOKUP($A219,級距!$A:$K,9,FALSE)</f>
        <v>5</v>
      </c>
      <c r="D219" s="17">
        <f>VLOOKUP($A219,級距!$A:$K,10,FALSE)</f>
        <v>7</v>
      </c>
      <c r="E219" s="17">
        <f>VLOOKUP($A219,級距!$A:$K,11,FALSE)</f>
        <v>3</v>
      </c>
      <c r="F219" s="17">
        <f t="shared" si="3"/>
        <v>1</v>
      </c>
    </row>
    <row r="220" spans="1:6" x14ac:dyDescent="0.25">
      <c r="A220" s="32" t="s">
        <v>314</v>
      </c>
      <c r="B220" s="31">
        <v>-22410.880000000001</v>
      </c>
      <c r="C220" s="17">
        <f>VLOOKUP($A220,級距!$A:$K,9,FALSE)</f>
        <v>5</v>
      </c>
      <c r="D220" s="17">
        <f>VLOOKUP($A220,級距!$A:$K,10,FALSE)</f>
        <v>9</v>
      </c>
      <c r="E220" s="17">
        <f>VLOOKUP($A220,級距!$A:$K,11,FALSE)</f>
        <v>3</v>
      </c>
      <c r="F220" s="17">
        <f t="shared" si="3"/>
        <v>1</v>
      </c>
    </row>
    <row r="221" spans="1:6" x14ac:dyDescent="0.25">
      <c r="A221" s="32" t="s">
        <v>315</v>
      </c>
      <c r="B221" s="31">
        <v>50960.1</v>
      </c>
      <c r="C221" s="17">
        <f>VLOOKUP($A221,級距!$A:$K,9,FALSE)</f>
        <v>6</v>
      </c>
      <c r="D221" s="17">
        <f>VLOOKUP($A221,級距!$A:$K,10,FALSE)</f>
        <v>7</v>
      </c>
      <c r="E221" s="17">
        <f>VLOOKUP($A221,級距!$A:$K,11,FALSE)</f>
        <v>4</v>
      </c>
      <c r="F221" s="17">
        <f t="shared" si="3"/>
        <v>1</v>
      </c>
    </row>
    <row r="222" spans="1:6" x14ac:dyDescent="0.25">
      <c r="A222" s="32" t="s">
        <v>317</v>
      </c>
      <c r="B222" s="31">
        <v>-120731.23</v>
      </c>
      <c r="C222" s="17">
        <f>VLOOKUP($A222,級距!$A:$K,9,FALSE)</f>
        <v>8</v>
      </c>
      <c r="D222" s="17">
        <f>VLOOKUP($A222,級距!$A:$K,10,FALSE)</f>
        <v>6</v>
      </c>
      <c r="E222" s="17">
        <f>VLOOKUP($A222,級距!$A:$K,11,FALSE)</f>
        <v>1</v>
      </c>
      <c r="F222" s="17">
        <f t="shared" si="3"/>
        <v>1</v>
      </c>
    </row>
    <row r="223" spans="1:6" x14ac:dyDescent="0.25">
      <c r="A223" s="32" t="s">
        <v>318</v>
      </c>
      <c r="B223" s="31">
        <v>22246.38</v>
      </c>
      <c r="C223" s="17">
        <f>VLOOKUP($A223,級距!$A:$K,9,FALSE)</f>
        <v>3</v>
      </c>
      <c r="D223" s="17">
        <f>VLOOKUP($A223,級距!$A:$K,10,FALSE)</f>
        <v>3</v>
      </c>
      <c r="E223" s="17">
        <f>VLOOKUP($A223,級距!$A:$K,11,FALSE)</f>
        <v>2</v>
      </c>
      <c r="F223" s="17">
        <f t="shared" si="3"/>
        <v>1</v>
      </c>
    </row>
    <row r="224" spans="1:6" x14ac:dyDescent="0.25">
      <c r="A224" s="32" t="s">
        <v>320</v>
      </c>
      <c r="B224" s="31">
        <v>-3952.35</v>
      </c>
      <c r="C224" s="17">
        <f>VLOOKUP($A224,級距!$A:$K,9,FALSE)</f>
        <v>5</v>
      </c>
      <c r="D224" s="17">
        <f>VLOOKUP($A224,級距!$A:$K,10,FALSE)</f>
        <v>8</v>
      </c>
      <c r="E224" s="17">
        <f>VLOOKUP($A224,級距!$A:$K,11,FALSE)</f>
        <v>3</v>
      </c>
      <c r="F224" s="17">
        <f t="shared" si="3"/>
        <v>1</v>
      </c>
    </row>
    <row r="225" spans="1:6" x14ac:dyDescent="0.25">
      <c r="A225" s="32" t="s">
        <v>323</v>
      </c>
      <c r="B225" s="31">
        <v>-11129.98</v>
      </c>
      <c r="C225" s="17">
        <f>VLOOKUP($A225,級距!$A:$K,9,FALSE)</f>
        <v>5</v>
      </c>
      <c r="D225" s="17">
        <f>VLOOKUP($A225,級距!$A:$K,10,FALSE)</f>
        <v>1</v>
      </c>
      <c r="E225" s="17">
        <f>VLOOKUP($A225,級距!$A:$K,11,FALSE)</f>
        <v>2</v>
      </c>
      <c r="F225" s="17">
        <f t="shared" si="3"/>
        <v>1</v>
      </c>
    </row>
    <row r="226" spans="1:6" x14ac:dyDescent="0.25">
      <c r="A226" s="32" t="s">
        <v>324</v>
      </c>
      <c r="B226" s="31">
        <v>35681.78</v>
      </c>
      <c r="C226" s="17">
        <f>VLOOKUP($A226,級距!$A:$K,9,FALSE)</f>
        <v>5</v>
      </c>
      <c r="D226" s="17">
        <f>VLOOKUP($A226,級距!$A:$K,10,FALSE)</f>
        <v>4</v>
      </c>
      <c r="E226" s="17">
        <f>VLOOKUP($A226,級距!$A:$K,11,FALSE)</f>
        <v>2</v>
      </c>
      <c r="F226" s="17">
        <f t="shared" si="3"/>
        <v>1</v>
      </c>
    </row>
    <row r="227" spans="1:6" x14ac:dyDescent="0.25">
      <c r="A227" s="32" t="s">
        <v>325</v>
      </c>
      <c r="B227" s="31">
        <v>-3949.28</v>
      </c>
      <c r="C227" s="17">
        <f>VLOOKUP($A227,級距!$A:$K,9,FALSE)</f>
        <v>3</v>
      </c>
      <c r="D227" s="17">
        <f>VLOOKUP($A227,級距!$A:$K,10,FALSE)</f>
        <v>1</v>
      </c>
      <c r="E227" s="17">
        <f>VLOOKUP($A227,級距!$A:$K,11,FALSE)</f>
        <v>2</v>
      </c>
      <c r="F227" s="17">
        <f t="shared" si="3"/>
        <v>1</v>
      </c>
    </row>
    <row r="228" spans="1:6" x14ac:dyDescent="0.25">
      <c r="A228" s="32" t="s">
        <v>327</v>
      </c>
      <c r="B228" s="31">
        <v>-91924.7</v>
      </c>
      <c r="C228" s="17">
        <f>VLOOKUP($A228,級距!$A:$K,9,FALSE)</f>
        <v>4</v>
      </c>
      <c r="D228" s="17">
        <f>VLOOKUP($A228,級距!$A:$K,10,FALSE)</f>
        <v>7</v>
      </c>
      <c r="E228" s="17">
        <f>VLOOKUP($A228,級距!$A:$K,11,FALSE)</f>
        <v>3</v>
      </c>
      <c r="F228" s="17">
        <f t="shared" si="3"/>
        <v>1</v>
      </c>
    </row>
    <row r="229" spans="1:6" x14ac:dyDescent="0.25">
      <c r="A229" s="32" t="s">
        <v>328</v>
      </c>
      <c r="B229" s="31">
        <v>-33589.89</v>
      </c>
      <c r="C229" s="17">
        <f>VLOOKUP($A229,級距!$A:$K,9,FALSE)</f>
        <v>5</v>
      </c>
      <c r="D229" s="17">
        <f>VLOOKUP($A229,級距!$A:$K,10,FALSE)</f>
        <v>4</v>
      </c>
      <c r="E229" s="17">
        <f>VLOOKUP($A229,級距!$A:$K,11,FALSE)</f>
        <v>2</v>
      </c>
      <c r="F229" s="17">
        <f t="shared" si="3"/>
        <v>1</v>
      </c>
    </row>
    <row r="230" spans="1:6" x14ac:dyDescent="0.25">
      <c r="A230" s="32" t="s">
        <v>329</v>
      </c>
      <c r="B230" s="31">
        <v>16618.82</v>
      </c>
      <c r="C230" s="17">
        <f>VLOOKUP($A230,級距!$A:$K,9,FALSE)</f>
        <v>3</v>
      </c>
      <c r="D230" s="17">
        <f>VLOOKUP($A230,級距!$A:$K,10,FALSE)</f>
        <v>1</v>
      </c>
      <c r="E230" s="17">
        <f>VLOOKUP($A230,級距!$A:$K,11,FALSE)</f>
        <v>2</v>
      </c>
      <c r="F230" s="17">
        <f t="shared" si="3"/>
        <v>1</v>
      </c>
    </row>
    <row r="231" spans="1:6" x14ac:dyDescent="0.25">
      <c r="A231" s="32" t="s">
        <v>330</v>
      </c>
      <c r="B231" s="31">
        <v>-846.43</v>
      </c>
      <c r="C231" s="17">
        <f>VLOOKUP($A231,級距!$A:$K,9,FALSE)</f>
        <v>2</v>
      </c>
      <c r="D231" s="17">
        <f>VLOOKUP($A231,級距!$A:$K,10,FALSE)</f>
        <v>3</v>
      </c>
      <c r="E231" s="17">
        <f>VLOOKUP($A231,級距!$A:$K,11,FALSE)</f>
        <v>2</v>
      </c>
      <c r="F231" s="17">
        <f t="shared" si="3"/>
        <v>1</v>
      </c>
    </row>
    <row r="232" spans="1:6" x14ac:dyDescent="0.25">
      <c r="A232" s="32" t="s">
        <v>331</v>
      </c>
      <c r="B232" s="31">
        <v>83972.19</v>
      </c>
      <c r="C232" s="17">
        <f>VLOOKUP($A232,級距!$A:$K,9,FALSE)</f>
        <v>7</v>
      </c>
      <c r="D232" s="17">
        <f>VLOOKUP($A232,級距!$A:$K,10,FALSE)</f>
        <v>10</v>
      </c>
      <c r="E232" s="17">
        <f>VLOOKUP($A232,級距!$A:$K,11,FALSE)</f>
        <v>4</v>
      </c>
      <c r="F232" s="17">
        <f t="shared" si="3"/>
        <v>1</v>
      </c>
    </row>
    <row r="233" spans="1:6" x14ac:dyDescent="0.25">
      <c r="A233" s="32" t="s">
        <v>332</v>
      </c>
      <c r="B233" s="31">
        <v>-8036.35</v>
      </c>
      <c r="C233" s="17">
        <f>VLOOKUP($A233,級距!$A:$K,9,FALSE)</f>
        <v>1</v>
      </c>
      <c r="D233" s="17">
        <f>VLOOKUP($A233,級距!$A:$K,10,FALSE)</f>
        <v>2</v>
      </c>
      <c r="E233" s="17">
        <f>VLOOKUP($A233,級距!$A:$K,11,FALSE)</f>
        <v>2</v>
      </c>
      <c r="F233" s="17">
        <f t="shared" si="3"/>
        <v>1</v>
      </c>
    </row>
    <row r="234" spans="1:6" x14ac:dyDescent="0.25">
      <c r="A234" s="32" t="s">
        <v>337</v>
      </c>
      <c r="B234" s="31">
        <v>45425.74</v>
      </c>
      <c r="C234" s="17">
        <f>VLOOKUP($A234,級距!$A:$K,9,FALSE)</f>
        <v>4</v>
      </c>
      <c r="D234" s="17">
        <f>VLOOKUP($A234,級距!$A:$K,10,FALSE)</f>
        <v>4</v>
      </c>
      <c r="E234" s="17">
        <f>VLOOKUP($A234,級距!$A:$K,11,FALSE)</f>
        <v>2</v>
      </c>
      <c r="F234" s="17">
        <f t="shared" si="3"/>
        <v>1</v>
      </c>
    </row>
    <row r="235" spans="1:6" x14ac:dyDescent="0.25">
      <c r="A235" s="32" t="s">
        <v>338</v>
      </c>
      <c r="B235" s="31">
        <v>65604.929999999993</v>
      </c>
      <c r="C235" s="17">
        <f>VLOOKUP($A235,級距!$A:$K,9,FALSE)</f>
        <v>5</v>
      </c>
      <c r="D235" s="17">
        <f>VLOOKUP($A235,級距!$A:$K,10,FALSE)</f>
        <v>8</v>
      </c>
      <c r="E235" s="17">
        <f>VLOOKUP($A235,級距!$A:$K,11,FALSE)</f>
        <v>3</v>
      </c>
      <c r="F235" s="17">
        <f t="shared" si="3"/>
        <v>1</v>
      </c>
    </row>
    <row r="236" spans="1:6" x14ac:dyDescent="0.25">
      <c r="A236" s="32" t="s">
        <v>339</v>
      </c>
      <c r="B236" s="31">
        <v>-28038.43</v>
      </c>
      <c r="C236" s="17">
        <f>VLOOKUP($A236,級距!$A:$K,9,FALSE)</f>
        <v>2</v>
      </c>
      <c r="D236" s="17">
        <f>VLOOKUP($A236,級距!$A:$K,10,FALSE)</f>
        <v>2</v>
      </c>
      <c r="E236" s="17">
        <f>VLOOKUP($A236,級距!$A:$K,11,FALSE)</f>
        <v>2</v>
      </c>
      <c r="F236" s="17">
        <f t="shared" si="3"/>
        <v>1</v>
      </c>
    </row>
    <row r="237" spans="1:6" x14ac:dyDescent="0.25">
      <c r="A237" s="32" t="s">
        <v>342</v>
      </c>
      <c r="B237" s="31">
        <v>37420.1</v>
      </c>
      <c r="C237" s="17">
        <f>VLOOKUP($A237,級距!$A:$K,9,FALSE)</f>
        <v>5</v>
      </c>
      <c r="D237" s="17">
        <f>VLOOKUP($A237,級距!$A:$K,10,FALSE)</f>
        <v>4</v>
      </c>
      <c r="E237" s="17">
        <f>VLOOKUP($A237,級距!$A:$K,11,FALSE)</f>
        <v>2</v>
      </c>
      <c r="F237" s="17">
        <f t="shared" si="3"/>
        <v>1</v>
      </c>
    </row>
    <row r="238" spans="1:6" x14ac:dyDescent="0.25">
      <c r="A238" s="32" t="s">
        <v>344</v>
      </c>
      <c r="B238" s="31">
        <v>38405.82</v>
      </c>
      <c r="C238" s="17">
        <f>VLOOKUP($A238,級距!$A:$K,9,FALSE)</f>
        <v>5</v>
      </c>
      <c r="D238" s="17">
        <f>VLOOKUP($A238,級距!$A:$K,10,FALSE)</f>
        <v>7</v>
      </c>
      <c r="E238" s="17">
        <f>VLOOKUP($A238,級距!$A:$K,11,FALSE)</f>
        <v>3</v>
      </c>
      <c r="F238" s="17">
        <f t="shared" si="3"/>
        <v>1</v>
      </c>
    </row>
    <row r="239" spans="1:6" x14ac:dyDescent="0.25">
      <c r="A239" s="32" t="s">
        <v>346</v>
      </c>
      <c r="B239" s="31">
        <v>-18346.400000000001</v>
      </c>
      <c r="C239" s="17">
        <f>VLOOKUP($A239,級距!$A:$K,9,FALSE)</f>
        <v>5</v>
      </c>
      <c r="D239" s="17">
        <f>VLOOKUP($A239,級距!$A:$K,10,FALSE)</f>
        <v>6</v>
      </c>
      <c r="E239" s="17">
        <f>VLOOKUP($A239,級距!$A:$K,11,FALSE)</f>
        <v>2</v>
      </c>
      <c r="F239" s="17">
        <f t="shared" si="3"/>
        <v>1</v>
      </c>
    </row>
    <row r="240" spans="1:6" x14ac:dyDescent="0.25">
      <c r="A240" s="32" t="s">
        <v>347</v>
      </c>
      <c r="B240" s="31">
        <v>83798.66</v>
      </c>
      <c r="C240" s="17">
        <f>VLOOKUP($A240,級距!$A:$K,9,FALSE)</f>
        <v>8</v>
      </c>
      <c r="D240" s="17">
        <f>VLOOKUP($A240,級距!$A:$K,10,FALSE)</f>
        <v>9</v>
      </c>
      <c r="E240" s="17">
        <f>VLOOKUP($A240,級距!$A:$K,11,FALSE)</f>
        <v>4</v>
      </c>
      <c r="F240" s="17">
        <f t="shared" si="3"/>
        <v>1</v>
      </c>
    </row>
    <row r="241" spans="1:6" x14ac:dyDescent="0.25">
      <c r="A241" s="32" t="s">
        <v>348</v>
      </c>
      <c r="B241" s="31">
        <v>-35983.07</v>
      </c>
      <c r="C241" s="17">
        <f>VLOOKUP($A241,級距!$A:$K,9,FALSE)</f>
        <v>8</v>
      </c>
      <c r="D241" s="17">
        <f>VLOOKUP($A241,級距!$A:$K,10,FALSE)</f>
        <v>9</v>
      </c>
      <c r="E241" s="17">
        <f>VLOOKUP($A241,級距!$A:$K,11,FALSE)</f>
        <v>4</v>
      </c>
      <c r="F241" s="17">
        <f t="shared" si="3"/>
        <v>1</v>
      </c>
    </row>
    <row r="242" spans="1:6" x14ac:dyDescent="0.25">
      <c r="A242" s="32" t="s">
        <v>349</v>
      </c>
      <c r="B242" s="31">
        <v>36653.67</v>
      </c>
      <c r="C242" s="17">
        <f>VLOOKUP($A242,級距!$A:$K,9,FALSE)</f>
        <v>5</v>
      </c>
      <c r="D242" s="17">
        <f>VLOOKUP($A242,級距!$A:$K,10,FALSE)</f>
        <v>5</v>
      </c>
      <c r="E242" s="17">
        <f>VLOOKUP($A242,級距!$A:$K,11,FALSE)</f>
        <v>2</v>
      </c>
      <c r="F242" s="17">
        <f t="shared" si="3"/>
        <v>1</v>
      </c>
    </row>
    <row r="243" spans="1:6" x14ac:dyDescent="0.25">
      <c r="A243" s="32" t="s">
        <v>350</v>
      </c>
      <c r="B243" s="31">
        <v>-17544</v>
      </c>
      <c r="C243" s="17">
        <f>VLOOKUP($A243,級距!$A:$K,9,FALSE)</f>
        <v>5</v>
      </c>
      <c r="D243" s="17">
        <f>VLOOKUP($A243,級距!$A:$K,10,FALSE)</f>
        <v>9</v>
      </c>
      <c r="E243" s="17">
        <f>VLOOKUP($A243,級距!$A:$K,11,FALSE)</f>
        <v>3</v>
      </c>
      <c r="F243" s="17">
        <f t="shared" si="3"/>
        <v>1</v>
      </c>
    </row>
    <row r="244" spans="1:6" x14ac:dyDescent="0.25">
      <c r="A244" s="32" t="s">
        <v>351</v>
      </c>
      <c r="B244" s="31">
        <v>10459.94</v>
      </c>
      <c r="C244" s="17">
        <f>VLOOKUP($A244,級距!$A:$K,9,FALSE)</f>
        <v>4</v>
      </c>
      <c r="D244" s="17">
        <f>VLOOKUP($A244,級距!$A:$K,10,FALSE)</f>
        <v>2</v>
      </c>
      <c r="E244" s="17">
        <f>VLOOKUP($A244,級距!$A:$K,11,FALSE)</f>
        <v>2</v>
      </c>
      <c r="F244" s="17">
        <f t="shared" si="3"/>
        <v>1</v>
      </c>
    </row>
    <row r="245" spans="1:6" x14ac:dyDescent="0.25">
      <c r="A245" s="32" t="s">
        <v>352</v>
      </c>
      <c r="B245" s="31">
        <v>21034.14</v>
      </c>
      <c r="C245" s="17">
        <f>VLOOKUP($A245,級距!$A:$K,9,FALSE)</f>
        <v>5</v>
      </c>
      <c r="D245" s="17">
        <f>VLOOKUP($A245,級距!$A:$K,10,FALSE)</f>
        <v>7</v>
      </c>
      <c r="E245" s="17">
        <f>VLOOKUP($A245,級距!$A:$K,11,FALSE)</f>
        <v>3</v>
      </c>
      <c r="F245" s="17">
        <f t="shared" si="3"/>
        <v>1</v>
      </c>
    </row>
    <row r="246" spans="1:6" x14ac:dyDescent="0.25">
      <c r="A246" s="32" t="s">
        <v>355</v>
      </c>
      <c r="B246" s="31">
        <v>177611.7</v>
      </c>
      <c r="C246" s="17">
        <f>VLOOKUP($A246,級距!$A:$K,9,FALSE)</f>
        <v>5</v>
      </c>
      <c r="D246" s="17">
        <f>VLOOKUP($A246,級距!$A:$K,10,FALSE)</f>
        <v>7</v>
      </c>
      <c r="E246" s="17">
        <f>VLOOKUP($A246,級距!$A:$K,11,FALSE)</f>
        <v>3</v>
      </c>
      <c r="F246" s="17">
        <f t="shared" si="3"/>
        <v>1</v>
      </c>
    </row>
    <row r="247" spans="1:6" x14ac:dyDescent="0.25">
      <c r="A247" s="32" t="s">
        <v>356</v>
      </c>
      <c r="B247" s="31">
        <v>-11986.14</v>
      </c>
      <c r="C247" s="17">
        <f>VLOOKUP($A247,級距!$A:$K,9,FALSE)</f>
        <v>3</v>
      </c>
      <c r="D247" s="17">
        <f>VLOOKUP($A247,級距!$A:$K,10,FALSE)</f>
        <v>7</v>
      </c>
      <c r="E247" s="17">
        <f>VLOOKUP($A247,級距!$A:$K,11,FALSE)</f>
        <v>3</v>
      </c>
      <c r="F247" s="17">
        <f t="shared" si="3"/>
        <v>1</v>
      </c>
    </row>
    <row r="248" spans="1:6" x14ac:dyDescent="0.25">
      <c r="A248" s="32" t="s">
        <v>357</v>
      </c>
      <c r="B248" s="31">
        <v>-48007.17</v>
      </c>
      <c r="C248" s="17">
        <f>VLOOKUP($A248,級距!$A:$K,9,FALSE)</f>
        <v>5</v>
      </c>
      <c r="D248" s="17">
        <f>VLOOKUP($A248,級距!$A:$K,10,FALSE)</f>
        <v>2</v>
      </c>
      <c r="E248" s="17">
        <f>VLOOKUP($A248,級距!$A:$K,11,FALSE)</f>
        <v>2</v>
      </c>
      <c r="F248" s="17">
        <f t="shared" si="3"/>
        <v>1</v>
      </c>
    </row>
    <row r="249" spans="1:6" x14ac:dyDescent="0.25">
      <c r="A249" s="32" t="s">
        <v>359</v>
      </c>
      <c r="B249" s="31">
        <v>-12013.98</v>
      </c>
      <c r="C249" s="17">
        <f>VLOOKUP($A249,級距!$A:$K,9,FALSE)</f>
        <v>5</v>
      </c>
      <c r="D249" s="17">
        <f>VLOOKUP($A249,級距!$A:$K,10,FALSE)</f>
        <v>3</v>
      </c>
      <c r="E249" s="17">
        <f>VLOOKUP($A249,級距!$A:$K,11,FALSE)</f>
        <v>2</v>
      </c>
      <c r="F249" s="17">
        <f t="shared" si="3"/>
        <v>1</v>
      </c>
    </row>
    <row r="250" spans="1:6" x14ac:dyDescent="0.25">
      <c r="A250" s="32" t="s">
        <v>360</v>
      </c>
      <c r="B250" s="31">
        <v>-31264.48</v>
      </c>
      <c r="C250" s="17">
        <f>VLOOKUP($A250,級距!$A:$K,9,FALSE)</f>
        <v>4</v>
      </c>
      <c r="D250" s="17">
        <f>VLOOKUP($A250,級距!$A:$K,10,FALSE)</f>
        <v>3</v>
      </c>
      <c r="E250" s="17">
        <f>VLOOKUP($A250,級距!$A:$K,11,FALSE)</f>
        <v>2</v>
      </c>
      <c r="F250" s="17">
        <f t="shared" si="3"/>
        <v>1</v>
      </c>
    </row>
    <row r="251" spans="1:6" x14ac:dyDescent="0.25">
      <c r="A251" s="32" t="s">
        <v>362</v>
      </c>
      <c r="B251" s="31">
        <v>20987.1</v>
      </c>
      <c r="C251" s="17">
        <f>VLOOKUP($A251,級距!$A:$K,9,FALSE)</f>
        <v>5</v>
      </c>
      <c r="D251" s="17">
        <f>VLOOKUP($A251,級距!$A:$K,10,FALSE)</f>
        <v>9</v>
      </c>
      <c r="E251" s="17">
        <f>VLOOKUP($A251,級距!$A:$K,11,FALSE)</f>
        <v>3</v>
      </c>
      <c r="F251" s="17">
        <f t="shared" si="3"/>
        <v>1</v>
      </c>
    </row>
    <row r="252" spans="1:6" x14ac:dyDescent="0.25">
      <c r="A252" s="32" t="s">
        <v>363</v>
      </c>
      <c r="B252" s="31">
        <v>-13689.25</v>
      </c>
      <c r="C252" s="17">
        <f>VLOOKUP($A252,級距!$A:$K,9,FALSE)</f>
        <v>2</v>
      </c>
      <c r="D252" s="17">
        <f>VLOOKUP($A252,級距!$A:$K,10,FALSE)</f>
        <v>5</v>
      </c>
      <c r="E252" s="17">
        <f>VLOOKUP($A252,級距!$A:$K,11,FALSE)</f>
        <v>2</v>
      </c>
      <c r="F252" s="17">
        <f t="shared" si="3"/>
        <v>1</v>
      </c>
    </row>
    <row r="253" spans="1:6" x14ac:dyDescent="0.25">
      <c r="A253" s="32" t="s">
        <v>364</v>
      </c>
      <c r="B253" s="31">
        <v>-22488</v>
      </c>
      <c r="C253" s="17">
        <f>VLOOKUP($A253,級距!$A:$K,9,FALSE)</f>
        <v>1</v>
      </c>
      <c r="D253" s="17">
        <f>VLOOKUP($A253,級距!$A:$K,10,FALSE)</f>
        <v>6</v>
      </c>
      <c r="E253" s="17">
        <f>VLOOKUP($A253,級距!$A:$K,11,FALSE)</f>
        <v>2</v>
      </c>
      <c r="F253" s="17">
        <f t="shared" si="3"/>
        <v>1</v>
      </c>
    </row>
    <row r="254" spans="1:6" x14ac:dyDescent="0.25">
      <c r="A254" s="32" t="s">
        <v>366</v>
      </c>
      <c r="B254" s="31">
        <v>61100.14</v>
      </c>
      <c r="C254" s="17">
        <f>VLOOKUP($A254,級距!$A:$K,9,FALSE)</f>
        <v>8</v>
      </c>
      <c r="D254" s="17">
        <f>VLOOKUP($A254,級距!$A:$K,10,FALSE)</f>
        <v>5</v>
      </c>
      <c r="E254" s="17">
        <f>VLOOKUP($A254,級距!$A:$K,11,FALSE)</f>
        <v>1</v>
      </c>
      <c r="F254" s="17">
        <f t="shared" si="3"/>
        <v>1</v>
      </c>
    </row>
    <row r="255" spans="1:6" x14ac:dyDescent="0.25">
      <c r="A255" s="32" t="s">
        <v>367</v>
      </c>
      <c r="B255" s="31">
        <v>5515.17</v>
      </c>
      <c r="C255" s="17">
        <f>VLOOKUP($A255,級距!$A:$K,9,FALSE)</f>
        <v>5</v>
      </c>
      <c r="D255" s="17">
        <f>VLOOKUP($A255,級距!$A:$K,10,FALSE)</f>
        <v>3</v>
      </c>
      <c r="E255" s="17">
        <f>VLOOKUP($A255,級距!$A:$K,11,FALSE)</f>
        <v>2</v>
      </c>
      <c r="F255" s="17">
        <f t="shared" si="3"/>
        <v>1</v>
      </c>
    </row>
    <row r="256" spans="1:6" x14ac:dyDescent="0.25">
      <c r="A256" s="32" t="s">
        <v>371</v>
      </c>
      <c r="B256" s="31">
        <v>23308.6</v>
      </c>
      <c r="C256" s="17">
        <f>VLOOKUP($A256,級距!$A:$K,9,FALSE)</f>
        <v>6</v>
      </c>
      <c r="D256" s="17">
        <f>VLOOKUP($A256,級距!$A:$K,10,FALSE)</f>
        <v>9</v>
      </c>
      <c r="E256" s="17">
        <f>VLOOKUP($A256,級距!$A:$K,11,FALSE)</f>
        <v>4</v>
      </c>
      <c r="F256" s="17">
        <f t="shared" si="3"/>
        <v>1</v>
      </c>
    </row>
    <row r="257" spans="1:6" x14ac:dyDescent="0.25">
      <c r="A257" s="32" t="s">
        <v>372</v>
      </c>
      <c r="B257" s="31">
        <v>728.22</v>
      </c>
      <c r="C257" s="17">
        <f>VLOOKUP($A257,級距!$A:$K,9,FALSE)</f>
        <v>4</v>
      </c>
      <c r="D257" s="17">
        <f>VLOOKUP($A257,級距!$A:$K,10,FALSE)</f>
        <v>4</v>
      </c>
      <c r="E257" s="17">
        <f>VLOOKUP($A257,級距!$A:$K,11,FALSE)</f>
        <v>2</v>
      </c>
      <c r="F257" s="17">
        <f t="shared" si="3"/>
        <v>1</v>
      </c>
    </row>
    <row r="258" spans="1:6" x14ac:dyDescent="0.25">
      <c r="A258" s="32" t="s">
        <v>373</v>
      </c>
      <c r="B258" s="31">
        <v>-4904.7</v>
      </c>
      <c r="C258" s="17">
        <f>VLOOKUP($A258,級距!$A:$K,9,FALSE)</f>
        <v>3</v>
      </c>
      <c r="D258" s="17">
        <f>VLOOKUP($A258,級距!$A:$K,10,FALSE)</f>
        <v>4</v>
      </c>
      <c r="E258" s="17">
        <f>VLOOKUP($A258,級距!$A:$K,11,FALSE)</f>
        <v>2</v>
      </c>
      <c r="F258" s="17">
        <f t="shared" si="3"/>
        <v>1</v>
      </c>
    </row>
    <row r="259" spans="1:6" x14ac:dyDescent="0.25">
      <c r="A259" s="32" t="s">
        <v>377</v>
      </c>
      <c r="B259" s="31">
        <v>148065.74</v>
      </c>
      <c r="C259" s="17">
        <f>VLOOKUP($A259,級距!$A:$K,9,FALSE)</f>
        <v>8</v>
      </c>
      <c r="D259" s="17">
        <f>VLOOKUP($A259,級距!$A:$K,10,FALSE)</f>
        <v>9</v>
      </c>
      <c r="E259" s="17">
        <f>VLOOKUP($A259,級距!$A:$K,11,FALSE)</f>
        <v>4</v>
      </c>
      <c r="F259" s="17">
        <f t="shared" si="3"/>
        <v>1</v>
      </c>
    </row>
    <row r="260" spans="1:6" x14ac:dyDescent="0.25">
      <c r="A260" s="32" t="s">
        <v>378</v>
      </c>
      <c r="B260" s="31">
        <v>14561.94</v>
      </c>
      <c r="C260" s="17">
        <f>VLOOKUP($A260,級距!$A:$K,9,FALSE)</f>
        <v>4</v>
      </c>
      <c r="D260" s="17">
        <f>VLOOKUP($A260,級距!$A:$K,10,FALSE)</f>
        <v>2</v>
      </c>
      <c r="E260" s="17">
        <f>VLOOKUP($A260,級距!$A:$K,11,FALSE)</f>
        <v>2</v>
      </c>
      <c r="F260" s="17">
        <f t="shared" ref="F260:F323" si="4">IF(A261&lt;&gt;A260,1,0)</f>
        <v>1</v>
      </c>
    </row>
    <row r="261" spans="1:6" x14ac:dyDescent="0.25">
      <c r="A261" s="32" t="s">
        <v>381</v>
      </c>
      <c r="B261" s="31">
        <v>71209.440000000002</v>
      </c>
      <c r="C261" s="17">
        <f>VLOOKUP($A261,級距!$A:$K,9,FALSE)</f>
        <v>7</v>
      </c>
      <c r="D261" s="17">
        <f>VLOOKUP($A261,級距!$A:$K,10,FALSE)</f>
        <v>6</v>
      </c>
      <c r="E261" s="17">
        <f>VLOOKUP($A261,級距!$A:$K,11,FALSE)</f>
        <v>1</v>
      </c>
      <c r="F261" s="17">
        <f t="shared" si="4"/>
        <v>1</v>
      </c>
    </row>
    <row r="262" spans="1:6" x14ac:dyDescent="0.25">
      <c r="A262" s="32" t="s">
        <v>382</v>
      </c>
      <c r="B262" s="31">
        <v>-5646.05</v>
      </c>
      <c r="C262" s="17">
        <f>VLOOKUP($A262,級距!$A:$K,9,FALSE)</f>
        <v>1</v>
      </c>
      <c r="D262" s="17">
        <f>VLOOKUP($A262,級距!$A:$K,10,FALSE)</f>
        <v>9</v>
      </c>
      <c r="E262" s="17">
        <f>VLOOKUP($A262,級距!$A:$K,11,FALSE)</f>
        <v>3</v>
      </c>
      <c r="F262" s="17">
        <f t="shared" si="4"/>
        <v>1</v>
      </c>
    </row>
    <row r="263" spans="1:6" x14ac:dyDescent="0.25">
      <c r="A263" s="32" t="s">
        <v>384</v>
      </c>
      <c r="B263" s="31">
        <v>-37749.79</v>
      </c>
      <c r="C263" s="17">
        <f>VLOOKUP($A263,級距!$A:$K,9,FALSE)</f>
        <v>2</v>
      </c>
      <c r="D263" s="17">
        <f>VLOOKUP($A263,級距!$A:$K,10,FALSE)</f>
        <v>3</v>
      </c>
      <c r="E263" s="17">
        <f>VLOOKUP($A263,級距!$A:$K,11,FALSE)</f>
        <v>2</v>
      </c>
      <c r="F263" s="17">
        <f t="shared" si="4"/>
        <v>1</v>
      </c>
    </row>
    <row r="264" spans="1:6" x14ac:dyDescent="0.25">
      <c r="A264" s="32" t="s">
        <v>385</v>
      </c>
      <c r="B264" s="31">
        <v>-7272.8</v>
      </c>
      <c r="C264" s="17">
        <f>VLOOKUP($A264,級距!$A:$K,9,FALSE)</f>
        <v>4</v>
      </c>
      <c r="D264" s="17">
        <f>VLOOKUP($A264,級距!$A:$K,10,FALSE)</f>
        <v>7</v>
      </c>
      <c r="E264" s="17">
        <f>VLOOKUP($A264,級距!$A:$K,11,FALSE)</f>
        <v>3</v>
      </c>
      <c r="F264" s="17">
        <f t="shared" si="4"/>
        <v>1</v>
      </c>
    </row>
    <row r="265" spans="1:6" x14ac:dyDescent="0.25">
      <c r="A265" s="32" t="s">
        <v>386</v>
      </c>
      <c r="B265" s="31">
        <v>-4813.8900000000003</v>
      </c>
      <c r="C265" s="17">
        <f>VLOOKUP($A265,級距!$A:$K,9,FALSE)</f>
        <v>1</v>
      </c>
      <c r="D265" s="17">
        <f>VLOOKUP($A265,級距!$A:$K,10,FALSE)</f>
        <v>2</v>
      </c>
      <c r="E265" s="17">
        <f>VLOOKUP($A265,級距!$A:$K,11,FALSE)</f>
        <v>2</v>
      </c>
      <c r="F265" s="17">
        <f t="shared" si="4"/>
        <v>1</v>
      </c>
    </row>
    <row r="266" spans="1:6" x14ac:dyDescent="0.25">
      <c r="A266" s="32" t="s">
        <v>387</v>
      </c>
      <c r="B266" s="31">
        <v>2359.84</v>
      </c>
      <c r="C266" s="17">
        <f>VLOOKUP($A266,級距!$A:$K,9,FALSE)</f>
        <v>3</v>
      </c>
      <c r="D266" s="17">
        <f>VLOOKUP($A266,級距!$A:$K,10,FALSE)</f>
        <v>4</v>
      </c>
      <c r="E266" s="17">
        <f>VLOOKUP($A266,級距!$A:$K,11,FALSE)</f>
        <v>2</v>
      </c>
      <c r="F266" s="17">
        <f t="shared" si="4"/>
        <v>1</v>
      </c>
    </row>
    <row r="267" spans="1:6" x14ac:dyDescent="0.25">
      <c r="A267" s="32" t="s">
        <v>389</v>
      </c>
      <c r="B267" s="31">
        <v>-26485.47</v>
      </c>
      <c r="C267" s="17">
        <f>VLOOKUP($A267,級距!$A:$K,9,FALSE)</f>
        <v>3</v>
      </c>
      <c r="D267" s="17">
        <f>VLOOKUP($A267,級距!$A:$K,10,FALSE)</f>
        <v>7</v>
      </c>
      <c r="E267" s="17">
        <f>VLOOKUP($A267,級距!$A:$K,11,FALSE)</f>
        <v>3</v>
      </c>
      <c r="F267" s="17">
        <f t="shared" si="4"/>
        <v>1</v>
      </c>
    </row>
    <row r="268" spans="1:6" x14ac:dyDescent="0.25">
      <c r="A268" s="32" t="s">
        <v>391</v>
      </c>
      <c r="B268" s="31">
        <v>-14493.18</v>
      </c>
      <c r="C268" s="17">
        <f>VLOOKUP($A268,級距!$A:$K,9,FALSE)</f>
        <v>1</v>
      </c>
      <c r="D268" s="17">
        <f>VLOOKUP($A268,級距!$A:$K,10,FALSE)</f>
        <v>4</v>
      </c>
      <c r="E268" s="17">
        <f>VLOOKUP($A268,級距!$A:$K,11,FALSE)</f>
        <v>2</v>
      </c>
      <c r="F268" s="17">
        <f t="shared" si="4"/>
        <v>1</v>
      </c>
    </row>
    <row r="269" spans="1:6" x14ac:dyDescent="0.25">
      <c r="A269" s="32" t="s">
        <v>392</v>
      </c>
      <c r="B269" s="31">
        <v>-3309.5</v>
      </c>
      <c r="C269" s="17">
        <f>VLOOKUP($A269,級距!$A:$K,9,FALSE)</f>
        <v>1</v>
      </c>
      <c r="D269" s="17">
        <f>VLOOKUP($A269,級距!$A:$K,10,FALSE)</f>
        <v>5</v>
      </c>
      <c r="E269" s="17">
        <f>VLOOKUP($A269,級距!$A:$K,11,FALSE)</f>
        <v>2</v>
      </c>
      <c r="F269" s="17">
        <f t="shared" si="4"/>
        <v>1</v>
      </c>
    </row>
    <row r="270" spans="1:6" x14ac:dyDescent="0.25">
      <c r="A270" s="32" t="s">
        <v>395</v>
      </c>
      <c r="B270" s="31">
        <v>-42049.15</v>
      </c>
      <c r="C270" s="17">
        <f>VLOOKUP($A270,級距!$A:$K,9,FALSE)</f>
        <v>3</v>
      </c>
      <c r="D270" s="17">
        <f>VLOOKUP($A270,級距!$A:$K,10,FALSE)</f>
        <v>8</v>
      </c>
      <c r="E270" s="17">
        <f>VLOOKUP($A270,級距!$A:$K,11,FALSE)</f>
        <v>3</v>
      </c>
      <c r="F270" s="17">
        <f t="shared" si="4"/>
        <v>1</v>
      </c>
    </row>
    <row r="271" spans="1:6" x14ac:dyDescent="0.25">
      <c r="A271" s="32" t="s">
        <v>396</v>
      </c>
      <c r="B271" s="31">
        <v>-9036.9599999999991</v>
      </c>
      <c r="C271" s="17">
        <f>VLOOKUP($A271,級距!$A:$K,9,FALSE)</f>
        <v>4</v>
      </c>
      <c r="D271" s="17">
        <f>VLOOKUP($A271,級距!$A:$K,10,FALSE)</f>
        <v>1</v>
      </c>
      <c r="E271" s="17">
        <f>VLOOKUP($A271,級距!$A:$K,11,FALSE)</f>
        <v>2</v>
      </c>
      <c r="F271" s="17">
        <f t="shared" si="4"/>
        <v>1</v>
      </c>
    </row>
    <row r="272" spans="1:6" x14ac:dyDescent="0.25">
      <c r="A272" s="32" t="s">
        <v>398</v>
      </c>
      <c r="B272" s="31">
        <v>28693.5</v>
      </c>
      <c r="C272" s="17">
        <f>VLOOKUP($A272,級距!$A:$K,9,FALSE)</f>
        <v>5</v>
      </c>
      <c r="D272" s="17">
        <f>VLOOKUP($A272,級距!$A:$K,10,FALSE)</f>
        <v>4</v>
      </c>
      <c r="E272" s="17">
        <f>VLOOKUP($A272,級距!$A:$K,11,FALSE)</f>
        <v>2</v>
      </c>
      <c r="F272" s="17">
        <f t="shared" si="4"/>
        <v>1</v>
      </c>
    </row>
    <row r="273" spans="1:6" x14ac:dyDescent="0.25">
      <c r="A273" s="32" t="s">
        <v>399</v>
      </c>
      <c r="B273" s="31">
        <v>-28014.560000000001</v>
      </c>
      <c r="C273" s="17">
        <f>VLOOKUP($A273,級距!$A:$K,9,FALSE)</f>
        <v>4</v>
      </c>
      <c r="D273" s="17">
        <f>VLOOKUP($A273,級距!$A:$K,10,FALSE)</f>
        <v>8</v>
      </c>
      <c r="E273" s="17">
        <f>VLOOKUP($A273,級距!$A:$K,11,FALSE)</f>
        <v>3</v>
      </c>
      <c r="F273" s="17">
        <f t="shared" si="4"/>
        <v>1</v>
      </c>
    </row>
    <row r="274" spans="1:6" x14ac:dyDescent="0.25">
      <c r="A274" s="32" t="s">
        <v>400</v>
      </c>
      <c r="B274" s="31">
        <v>-81646.91</v>
      </c>
      <c r="C274" s="17">
        <f>VLOOKUP($A274,級距!$A:$K,9,FALSE)</f>
        <v>4</v>
      </c>
      <c r="D274" s="17">
        <f>VLOOKUP($A274,級距!$A:$K,10,FALSE)</f>
        <v>3</v>
      </c>
      <c r="E274" s="17">
        <f>VLOOKUP($A274,級距!$A:$K,11,FALSE)</f>
        <v>2</v>
      </c>
      <c r="F274" s="17">
        <f t="shared" si="4"/>
        <v>1</v>
      </c>
    </row>
    <row r="275" spans="1:6" x14ac:dyDescent="0.25">
      <c r="A275" s="32" t="s">
        <v>401</v>
      </c>
      <c r="B275" s="31">
        <v>-19210.62</v>
      </c>
      <c r="C275" s="17">
        <f>VLOOKUP($A275,級距!$A:$K,9,FALSE)</f>
        <v>3</v>
      </c>
      <c r="D275" s="17">
        <f>VLOOKUP($A275,級距!$A:$K,10,FALSE)</f>
        <v>6</v>
      </c>
      <c r="E275" s="17">
        <f>VLOOKUP($A275,級距!$A:$K,11,FALSE)</f>
        <v>2</v>
      </c>
      <c r="F275" s="17">
        <f t="shared" si="4"/>
        <v>1</v>
      </c>
    </row>
    <row r="276" spans="1:6" x14ac:dyDescent="0.25">
      <c r="A276" s="32" t="s">
        <v>403</v>
      </c>
      <c r="B276" s="31">
        <v>-816.86</v>
      </c>
      <c r="C276" s="17">
        <f>VLOOKUP($A276,級距!$A:$K,9,FALSE)</f>
        <v>2</v>
      </c>
      <c r="D276" s="17">
        <f>VLOOKUP($A276,級距!$A:$K,10,FALSE)</f>
        <v>5</v>
      </c>
      <c r="E276" s="17">
        <f>VLOOKUP($A276,級距!$A:$K,11,FALSE)</f>
        <v>2</v>
      </c>
      <c r="F276" s="17">
        <f t="shared" si="4"/>
        <v>1</v>
      </c>
    </row>
    <row r="277" spans="1:6" x14ac:dyDescent="0.25">
      <c r="A277" s="32" t="s">
        <v>404</v>
      </c>
      <c r="B277" s="31">
        <v>-95164.77</v>
      </c>
      <c r="C277" s="17">
        <f>VLOOKUP($A277,級距!$A:$K,9,FALSE)</f>
        <v>5</v>
      </c>
      <c r="D277" s="17">
        <f>VLOOKUP($A277,級距!$A:$K,10,FALSE)</f>
        <v>7</v>
      </c>
      <c r="E277" s="17">
        <f>VLOOKUP($A277,級距!$A:$K,11,FALSE)</f>
        <v>3</v>
      </c>
      <c r="F277" s="17">
        <f t="shared" si="4"/>
        <v>1</v>
      </c>
    </row>
    <row r="278" spans="1:6" x14ac:dyDescent="0.25">
      <c r="A278" s="32" t="s">
        <v>405</v>
      </c>
      <c r="B278" s="31">
        <v>47639.25</v>
      </c>
      <c r="C278" s="17">
        <f>VLOOKUP($A278,級距!$A:$K,9,FALSE)</f>
        <v>5</v>
      </c>
      <c r="D278" s="17">
        <f>VLOOKUP($A278,級距!$A:$K,10,FALSE)</f>
        <v>4</v>
      </c>
      <c r="E278" s="17">
        <f>VLOOKUP($A278,級距!$A:$K,11,FALSE)</f>
        <v>2</v>
      </c>
      <c r="F278" s="17">
        <f t="shared" si="4"/>
        <v>1</v>
      </c>
    </row>
    <row r="279" spans="1:6" x14ac:dyDescent="0.25">
      <c r="A279" s="32" t="s">
        <v>406</v>
      </c>
      <c r="B279" s="31">
        <v>28010.98</v>
      </c>
      <c r="C279" s="17">
        <f>VLOOKUP($A279,級距!$A:$K,9,FALSE)</f>
        <v>7</v>
      </c>
      <c r="D279" s="17">
        <f>VLOOKUP($A279,級距!$A:$K,10,FALSE)</f>
        <v>2</v>
      </c>
      <c r="E279" s="17">
        <f>VLOOKUP($A279,級距!$A:$K,11,FALSE)</f>
        <v>1</v>
      </c>
      <c r="F279" s="17">
        <f t="shared" si="4"/>
        <v>1</v>
      </c>
    </row>
    <row r="280" spans="1:6" x14ac:dyDescent="0.25">
      <c r="A280" s="32" t="s">
        <v>408</v>
      </c>
      <c r="B280" s="31">
        <v>71241.119999999995</v>
      </c>
      <c r="C280" s="17">
        <f>VLOOKUP($A280,級距!$A:$K,9,FALSE)</f>
        <v>7</v>
      </c>
      <c r="D280" s="17">
        <f>VLOOKUP($A280,級距!$A:$K,10,FALSE)</f>
        <v>7</v>
      </c>
      <c r="E280" s="17">
        <f>VLOOKUP($A280,級距!$A:$K,11,FALSE)</f>
        <v>4</v>
      </c>
      <c r="F280" s="17">
        <f t="shared" si="4"/>
        <v>1</v>
      </c>
    </row>
    <row r="281" spans="1:6" x14ac:dyDescent="0.25">
      <c r="A281" s="32" t="s">
        <v>409</v>
      </c>
      <c r="B281" s="31">
        <v>48242.05</v>
      </c>
      <c r="C281" s="17">
        <f>VLOOKUP($A281,級距!$A:$K,9,FALSE)</f>
        <v>7</v>
      </c>
      <c r="D281" s="17">
        <f>VLOOKUP($A281,級距!$A:$K,10,FALSE)</f>
        <v>9</v>
      </c>
      <c r="E281" s="17">
        <f>VLOOKUP($A281,級距!$A:$K,11,FALSE)</f>
        <v>4</v>
      </c>
      <c r="F281" s="17">
        <f t="shared" si="4"/>
        <v>1</v>
      </c>
    </row>
    <row r="282" spans="1:6" x14ac:dyDescent="0.25">
      <c r="A282" s="32" t="s">
        <v>410</v>
      </c>
      <c r="B282" s="31">
        <v>26530.400000000001</v>
      </c>
      <c r="C282" s="17">
        <f>VLOOKUP($A282,級距!$A:$K,9,FALSE)</f>
        <v>5</v>
      </c>
      <c r="D282" s="17">
        <f>VLOOKUP($A282,級距!$A:$K,10,FALSE)</f>
        <v>1</v>
      </c>
      <c r="E282" s="17">
        <f>VLOOKUP($A282,級距!$A:$K,11,FALSE)</f>
        <v>2</v>
      </c>
      <c r="F282" s="17">
        <f t="shared" si="4"/>
        <v>1</v>
      </c>
    </row>
    <row r="283" spans="1:6" x14ac:dyDescent="0.25">
      <c r="A283" s="32" t="s">
        <v>411</v>
      </c>
      <c r="B283" s="31">
        <v>22229.65</v>
      </c>
      <c r="C283" s="17">
        <f>VLOOKUP($A283,級距!$A:$K,9,FALSE)</f>
        <v>4</v>
      </c>
      <c r="D283" s="17">
        <f>VLOOKUP($A283,級距!$A:$K,10,FALSE)</f>
        <v>8</v>
      </c>
      <c r="E283" s="17">
        <f>VLOOKUP($A283,級距!$A:$K,11,FALSE)</f>
        <v>3</v>
      </c>
      <c r="F283" s="17">
        <f t="shared" si="4"/>
        <v>1</v>
      </c>
    </row>
    <row r="284" spans="1:6" x14ac:dyDescent="0.25">
      <c r="A284" s="32" t="s">
        <v>412</v>
      </c>
      <c r="B284" s="31">
        <v>-19895.900000000001</v>
      </c>
      <c r="C284" s="17">
        <f>VLOOKUP($A284,級距!$A:$K,9,FALSE)</f>
        <v>1</v>
      </c>
      <c r="D284" s="17">
        <f>VLOOKUP($A284,級距!$A:$K,10,FALSE)</f>
        <v>3</v>
      </c>
      <c r="E284" s="17">
        <f>VLOOKUP($A284,級距!$A:$K,11,FALSE)</f>
        <v>2</v>
      </c>
      <c r="F284" s="17">
        <f t="shared" si="4"/>
        <v>1</v>
      </c>
    </row>
    <row r="285" spans="1:6" x14ac:dyDescent="0.25">
      <c r="A285" s="32" t="s">
        <v>413</v>
      </c>
      <c r="B285" s="31">
        <v>16106.69</v>
      </c>
      <c r="C285" s="17">
        <f>VLOOKUP($A285,級距!$A:$K,9,FALSE)</f>
        <v>1</v>
      </c>
      <c r="D285" s="17">
        <f>VLOOKUP($A285,級距!$A:$K,10,FALSE)</f>
        <v>4</v>
      </c>
      <c r="E285" s="17">
        <f>VLOOKUP($A285,級距!$A:$K,11,FALSE)</f>
        <v>2</v>
      </c>
      <c r="F285" s="17">
        <f t="shared" si="4"/>
        <v>1</v>
      </c>
    </row>
    <row r="286" spans="1:6" x14ac:dyDescent="0.25">
      <c r="A286" s="32" t="s">
        <v>414</v>
      </c>
      <c r="B286" s="31">
        <v>-28510.59</v>
      </c>
      <c r="C286" s="17">
        <f>VLOOKUP($A286,級距!$A:$K,9,FALSE)</f>
        <v>2</v>
      </c>
      <c r="D286" s="17">
        <f>VLOOKUP($A286,級距!$A:$K,10,FALSE)</f>
        <v>9</v>
      </c>
      <c r="E286" s="17">
        <f>VLOOKUP($A286,級距!$A:$K,11,FALSE)</f>
        <v>3</v>
      </c>
      <c r="F286" s="17">
        <f t="shared" si="4"/>
        <v>1</v>
      </c>
    </row>
    <row r="287" spans="1:6" x14ac:dyDescent="0.25">
      <c r="A287" s="32" t="s">
        <v>415</v>
      </c>
      <c r="B287" s="31">
        <v>-28510.59</v>
      </c>
      <c r="C287" s="17">
        <f>VLOOKUP($A287,級距!$A:$K,9,FALSE)</f>
        <v>5</v>
      </c>
      <c r="D287" s="17">
        <f>VLOOKUP($A287,級距!$A:$K,10,FALSE)</f>
        <v>9</v>
      </c>
      <c r="E287" s="17">
        <f>VLOOKUP($A287,級距!$A:$K,11,FALSE)</f>
        <v>3</v>
      </c>
      <c r="F287" s="17">
        <f t="shared" si="4"/>
        <v>1</v>
      </c>
    </row>
    <row r="288" spans="1:6" x14ac:dyDescent="0.25">
      <c r="A288" s="32" t="s">
        <v>417</v>
      </c>
      <c r="B288" s="31">
        <v>-1380.99</v>
      </c>
      <c r="C288" s="17">
        <f>VLOOKUP($A288,級距!$A:$K,9,FALSE)</f>
        <v>3</v>
      </c>
      <c r="D288" s="17">
        <f>VLOOKUP($A288,級距!$A:$K,10,FALSE)</f>
        <v>6</v>
      </c>
      <c r="E288" s="17">
        <f>VLOOKUP($A288,級距!$A:$K,11,FALSE)</f>
        <v>2</v>
      </c>
      <c r="F288" s="17">
        <f t="shared" si="4"/>
        <v>1</v>
      </c>
    </row>
    <row r="289" spans="1:6" x14ac:dyDescent="0.25">
      <c r="A289" s="32" t="s">
        <v>418</v>
      </c>
      <c r="B289" s="31">
        <v>45030.53</v>
      </c>
      <c r="C289" s="17">
        <f>VLOOKUP($A289,級距!$A:$K,9,FALSE)</f>
        <v>4</v>
      </c>
      <c r="D289" s="17">
        <f>VLOOKUP($A289,級距!$A:$K,10,FALSE)</f>
        <v>5</v>
      </c>
      <c r="E289" s="17">
        <f>VLOOKUP($A289,級距!$A:$K,11,FALSE)</f>
        <v>2</v>
      </c>
      <c r="F289" s="17">
        <f t="shared" si="4"/>
        <v>1</v>
      </c>
    </row>
    <row r="290" spans="1:6" x14ac:dyDescent="0.25">
      <c r="A290" s="32" t="s">
        <v>419</v>
      </c>
      <c r="B290" s="31">
        <v>41231.03</v>
      </c>
      <c r="C290" s="17">
        <f>VLOOKUP($A290,級距!$A:$K,9,FALSE)</f>
        <v>5</v>
      </c>
      <c r="D290" s="17">
        <f>VLOOKUP($A290,級距!$A:$K,10,FALSE)</f>
        <v>5</v>
      </c>
      <c r="E290" s="17">
        <f>VLOOKUP($A290,級距!$A:$K,11,FALSE)</f>
        <v>2</v>
      </c>
      <c r="F290" s="17">
        <f t="shared" si="4"/>
        <v>1</v>
      </c>
    </row>
    <row r="291" spans="1:6" x14ac:dyDescent="0.25">
      <c r="A291" s="32" t="s">
        <v>420</v>
      </c>
      <c r="B291" s="31">
        <v>-14001.73</v>
      </c>
      <c r="C291" s="17">
        <f>VLOOKUP($A291,級距!$A:$K,9,FALSE)</f>
        <v>3</v>
      </c>
      <c r="D291" s="17">
        <f>VLOOKUP($A291,級距!$A:$K,10,FALSE)</f>
        <v>6</v>
      </c>
      <c r="E291" s="17">
        <f>VLOOKUP($A291,級距!$A:$K,11,FALSE)</f>
        <v>2</v>
      </c>
      <c r="F291" s="17">
        <f t="shared" si="4"/>
        <v>1</v>
      </c>
    </row>
    <row r="292" spans="1:6" x14ac:dyDescent="0.25">
      <c r="A292" s="32" t="s">
        <v>421</v>
      </c>
      <c r="B292" s="31">
        <v>6586.56</v>
      </c>
      <c r="C292" s="17">
        <f>VLOOKUP($A292,級距!$A:$K,9,FALSE)</f>
        <v>1</v>
      </c>
      <c r="D292" s="17">
        <f>VLOOKUP($A292,級距!$A:$K,10,FALSE)</f>
        <v>6</v>
      </c>
      <c r="E292" s="17">
        <f>VLOOKUP($A292,級距!$A:$K,11,FALSE)</f>
        <v>2</v>
      </c>
      <c r="F292" s="17">
        <f t="shared" si="4"/>
        <v>1</v>
      </c>
    </row>
    <row r="293" spans="1:6" x14ac:dyDescent="0.25">
      <c r="A293" s="32" t="s">
        <v>422</v>
      </c>
      <c r="B293" s="31">
        <v>12980.99</v>
      </c>
      <c r="C293" s="17">
        <f>VLOOKUP($A293,級距!$A:$K,9,FALSE)</f>
        <v>1</v>
      </c>
      <c r="D293" s="17">
        <f>VLOOKUP($A293,級距!$A:$K,10,FALSE)</f>
        <v>2</v>
      </c>
      <c r="E293" s="17">
        <f>VLOOKUP($A293,級距!$A:$K,11,FALSE)</f>
        <v>2</v>
      </c>
      <c r="F293" s="17">
        <f t="shared" si="4"/>
        <v>1</v>
      </c>
    </row>
    <row r="294" spans="1:6" x14ac:dyDescent="0.25">
      <c r="A294" s="32" t="s">
        <v>425</v>
      </c>
      <c r="B294" s="31">
        <v>50418.7</v>
      </c>
      <c r="C294" s="17">
        <f>VLOOKUP($A294,級距!$A:$K,9,FALSE)</f>
        <v>5</v>
      </c>
      <c r="D294" s="17">
        <f>VLOOKUP($A294,級距!$A:$K,10,FALSE)</f>
        <v>5</v>
      </c>
      <c r="E294" s="17">
        <f>VLOOKUP($A294,級距!$A:$K,11,FALSE)</f>
        <v>2</v>
      </c>
      <c r="F294" s="17">
        <f t="shared" si="4"/>
        <v>1</v>
      </c>
    </row>
    <row r="295" spans="1:6" x14ac:dyDescent="0.25">
      <c r="A295" s="32" t="s">
        <v>426</v>
      </c>
      <c r="B295" s="31">
        <v>52409.91</v>
      </c>
      <c r="C295" s="17">
        <f>VLOOKUP($A295,級距!$A:$K,9,FALSE)</f>
        <v>5</v>
      </c>
      <c r="D295" s="17">
        <f>VLOOKUP($A295,級距!$A:$K,10,FALSE)</f>
        <v>8</v>
      </c>
      <c r="E295" s="17">
        <f>VLOOKUP($A295,級距!$A:$K,11,FALSE)</f>
        <v>3</v>
      </c>
      <c r="F295" s="17">
        <f t="shared" si="4"/>
        <v>1</v>
      </c>
    </row>
    <row r="296" spans="1:6" x14ac:dyDescent="0.25">
      <c r="A296" s="32" t="s">
        <v>429</v>
      </c>
      <c r="B296" s="31">
        <v>-9348.5400000000009</v>
      </c>
      <c r="C296" s="17">
        <f>VLOOKUP($A296,級距!$A:$K,9,FALSE)</f>
        <v>1</v>
      </c>
      <c r="D296" s="17">
        <f>VLOOKUP($A296,級距!$A:$K,10,FALSE)</f>
        <v>3</v>
      </c>
      <c r="E296" s="17">
        <f>VLOOKUP($A296,級距!$A:$K,11,FALSE)</f>
        <v>2</v>
      </c>
      <c r="F296" s="17">
        <f t="shared" si="4"/>
        <v>1</v>
      </c>
    </row>
    <row r="297" spans="1:6" x14ac:dyDescent="0.25">
      <c r="A297" s="32" t="s">
        <v>430</v>
      </c>
      <c r="B297" s="31">
        <v>44852.39</v>
      </c>
      <c r="C297" s="17">
        <f>VLOOKUP($A297,級距!$A:$K,9,FALSE)</f>
        <v>4</v>
      </c>
      <c r="D297" s="17">
        <f>VLOOKUP($A297,級距!$A:$K,10,FALSE)</f>
        <v>6</v>
      </c>
      <c r="E297" s="17">
        <f>VLOOKUP($A297,級距!$A:$K,11,FALSE)</f>
        <v>2</v>
      </c>
      <c r="F297" s="17">
        <f t="shared" si="4"/>
        <v>1</v>
      </c>
    </row>
    <row r="298" spans="1:6" x14ac:dyDescent="0.25">
      <c r="A298" s="32" t="s">
        <v>431</v>
      </c>
      <c r="B298" s="31">
        <v>197.89</v>
      </c>
      <c r="C298" s="17">
        <f>VLOOKUP($A298,級距!$A:$K,9,FALSE)</f>
        <v>1</v>
      </c>
      <c r="D298" s="17">
        <f>VLOOKUP($A298,級距!$A:$K,10,FALSE)</f>
        <v>1</v>
      </c>
      <c r="E298" s="17">
        <f>VLOOKUP($A298,級距!$A:$K,11,FALSE)</f>
        <v>2</v>
      </c>
      <c r="F298" s="17">
        <f t="shared" si="4"/>
        <v>1</v>
      </c>
    </row>
    <row r="299" spans="1:6" x14ac:dyDescent="0.25">
      <c r="A299" s="32" t="s">
        <v>432</v>
      </c>
      <c r="B299" s="31">
        <v>-33395.39</v>
      </c>
      <c r="C299" s="17">
        <f>VLOOKUP($A299,級距!$A:$K,9,FALSE)</f>
        <v>1</v>
      </c>
      <c r="D299" s="17">
        <f>VLOOKUP($A299,級距!$A:$K,10,FALSE)</f>
        <v>3</v>
      </c>
      <c r="E299" s="17">
        <f>VLOOKUP($A299,級距!$A:$K,11,FALSE)</f>
        <v>2</v>
      </c>
      <c r="F299" s="17">
        <f t="shared" si="4"/>
        <v>1</v>
      </c>
    </row>
    <row r="300" spans="1:6" x14ac:dyDescent="0.25">
      <c r="A300" s="32" t="s">
        <v>433</v>
      </c>
      <c r="B300" s="31">
        <v>-53709.440000000002</v>
      </c>
      <c r="C300" s="17">
        <f>VLOOKUP($A300,級距!$A:$K,9,FALSE)</f>
        <v>3</v>
      </c>
      <c r="D300" s="17">
        <f>VLOOKUP($A300,級距!$A:$K,10,FALSE)</f>
        <v>1</v>
      </c>
      <c r="E300" s="17">
        <f>VLOOKUP($A300,級距!$A:$K,11,FALSE)</f>
        <v>2</v>
      </c>
      <c r="F300" s="17">
        <f t="shared" si="4"/>
        <v>1</v>
      </c>
    </row>
    <row r="301" spans="1:6" x14ac:dyDescent="0.25">
      <c r="A301" s="32" t="s">
        <v>436</v>
      </c>
      <c r="B301" s="31">
        <v>10539.04</v>
      </c>
      <c r="C301" s="17">
        <f>VLOOKUP($A301,級距!$A:$K,9,FALSE)</f>
        <v>1</v>
      </c>
      <c r="D301" s="17">
        <f>VLOOKUP($A301,級距!$A:$K,10,FALSE)</f>
        <v>2</v>
      </c>
      <c r="E301" s="17">
        <f>VLOOKUP($A301,級距!$A:$K,11,FALSE)</f>
        <v>2</v>
      </c>
      <c r="F301" s="17">
        <f t="shared" si="4"/>
        <v>1</v>
      </c>
    </row>
    <row r="302" spans="1:6" x14ac:dyDescent="0.25">
      <c r="A302" s="32" t="s">
        <v>437</v>
      </c>
      <c r="B302" s="31">
        <v>-19861.54</v>
      </c>
      <c r="C302" s="17">
        <f>VLOOKUP($A302,級距!$A:$K,9,FALSE)</f>
        <v>2</v>
      </c>
      <c r="D302" s="17">
        <f>VLOOKUP($A302,級距!$A:$K,10,FALSE)</f>
        <v>3</v>
      </c>
      <c r="E302" s="17">
        <f>VLOOKUP($A302,級距!$A:$K,11,FALSE)</f>
        <v>2</v>
      </c>
      <c r="F302" s="17">
        <f t="shared" si="4"/>
        <v>1</v>
      </c>
    </row>
    <row r="303" spans="1:6" x14ac:dyDescent="0.25">
      <c r="A303" s="32" t="s">
        <v>438</v>
      </c>
      <c r="B303" s="31">
        <v>-82241.38</v>
      </c>
      <c r="C303" s="17">
        <f>VLOOKUP($A303,級距!$A:$K,9,FALSE)</f>
        <v>5</v>
      </c>
      <c r="D303" s="17">
        <f>VLOOKUP($A303,級距!$A:$K,10,FALSE)</f>
        <v>5</v>
      </c>
      <c r="E303" s="17">
        <f>VLOOKUP($A303,級距!$A:$K,11,FALSE)</f>
        <v>2</v>
      </c>
      <c r="F303" s="17">
        <f t="shared" si="4"/>
        <v>1</v>
      </c>
    </row>
    <row r="304" spans="1:6" x14ac:dyDescent="0.25">
      <c r="A304" s="32" t="s">
        <v>439</v>
      </c>
      <c r="B304" s="31">
        <v>-11867.87</v>
      </c>
      <c r="C304" s="17">
        <f>VLOOKUP($A304,級距!$A:$K,9,FALSE)</f>
        <v>5</v>
      </c>
      <c r="D304" s="17">
        <f>VLOOKUP($A304,級距!$A:$K,10,FALSE)</f>
        <v>3</v>
      </c>
      <c r="E304" s="17">
        <f>VLOOKUP($A304,級距!$A:$K,11,FALSE)</f>
        <v>2</v>
      </c>
      <c r="F304" s="17">
        <f t="shared" si="4"/>
        <v>1</v>
      </c>
    </row>
    <row r="305" spans="1:6" x14ac:dyDescent="0.25">
      <c r="A305" s="32" t="s">
        <v>441</v>
      </c>
      <c r="B305" s="31">
        <v>68564.429999999993</v>
      </c>
      <c r="C305" s="17">
        <f>VLOOKUP($A305,級距!$A:$K,9,FALSE)</f>
        <v>5</v>
      </c>
      <c r="D305" s="17">
        <f>VLOOKUP($A305,級距!$A:$K,10,FALSE)</f>
        <v>3</v>
      </c>
      <c r="E305" s="17">
        <f>VLOOKUP($A305,級距!$A:$K,11,FALSE)</f>
        <v>2</v>
      </c>
      <c r="F305" s="17">
        <f t="shared" si="4"/>
        <v>1</v>
      </c>
    </row>
    <row r="306" spans="1:6" x14ac:dyDescent="0.25">
      <c r="A306" s="32" t="s">
        <v>442</v>
      </c>
      <c r="B306" s="31">
        <v>-8638.5</v>
      </c>
      <c r="C306" s="17">
        <f>VLOOKUP($A306,級距!$A:$K,9,FALSE)</f>
        <v>1</v>
      </c>
      <c r="D306" s="17">
        <f>VLOOKUP($A306,級距!$A:$K,10,FALSE)</f>
        <v>6</v>
      </c>
      <c r="E306" s="17">
        <f>VLOOKUP($A306,級距!$A:$K,11,FALSE)</f>
        <v>2</v>
      </c>
      <c r="F306" s="17">
        <f t="shared" si="4"/>
        <v>1</v>
      </c>
    </row>
    <row r="307" spans="1:6" x14ac:dyDescent="0.25">
      <c r="A307" s="32" t="s">
        <v>447</v>
      </c>
      <c r="B307" s="31">
        <v>-30210.94</v>
      </c>
      <c r="C307" s="17">
        <f>VLOOKUP($A307,級距!$A:$K,9,FALSE)</f>
        <v>2</v>
      </c>
      <c r="D307" s="17">
        <f>VLOOKUP($A307,級距!$A:$K,10,FALSE)</f>
        <v>2</v>
      </c>
      <c r="E307" s="17">
        <f>VLOOKUP($A307,級距!$A:$K,11,FALSE)</f>
        <v>2</v>
      </c>
      <c r="F307" s="17">
        <f t="shared" si="4"/>
        <v>1</v>
      </c>
    </row>
    <row r="308" spans="1:6" x14ac:dyDescent="0.25">
      <c r="A308" s="32" t="s">
        <v>449</v>
      </c>
      <c r="B308" s="31">
        <v>-75839.649999999994</v>
      </c>
      <c r="C308" s="17">
        <f>VLOOKUP($A308,級距!$A:$K,9,FALSE)</f>
        <v>5</v>
      </c>
      <c r="D308" s="17">
        <f>VLOOKUP($A308,級距!$A:$K,10,FALSE)</f>
        <v>2</v>
      </c>
      <c r="E308" s="17">
        <f>VLOOKUP($A308,級距!$A:$K,11,FALSE)</f>
        <v>2</v>
      </c>
      <c r="F308" s="17">
        <f t="shared" si="4"/>
        <v>1</v>
      </c>
    </row>
    <row r="309" spans="1:6" x14ac:dyDescent="0.25">
      <c r="A309" s="32" t="s">
        <v>450</v>
      </c>
      <c r="B309" s="31">
        <v>154568.98000000001</v>
      </c>
      <c r="C309" s="17">
        <f>VLOOKUP($A309,級距!$A:$K,9,FALSE)</f>
        <v>7</v>
      </c>
      <c r="D309" s="17">
        <f>VLOOKUP($A309,級距!$A:$K,10,FALSE)</f>
        <v>3</v>
      </c>
      <c r="E309" s="17">
        <f>VLOOKUP($A309,級距!$A:$K,11,FALSE)</f>
        <v>1</v>
      </c>
      <c r="F309" s="17">
        <f t="shared" si="4"/>
        <v>1</v>
      </c>
    </row>
    <row r="310" spans="1:6" x14ac:dyDescent="0.25">
      <c r="A310" s="32" t="s">
        <v>451</v>
      </c>
      <c r="B310" s="31">
        <v>-47028.32</v>
      </c>
      <c r="C310" s="17">
        <f>VLOOKUP($A310,級距!$A:$K,9,FALSE)</f>
        <v>7</v>
      </c>
      <c r="D310" s="17">
        <f>VLOOKUP($A310,級距!$A:$K,10,FALSE)</f>
        <v>3</v>
      </c>
      <c r="E310" s="17">
        <f>VLOOKUP($A310,級距!$A:$K,11,FALSE)</f>
        <v>1</v>
      </c>
      <c r="F310" s="17">
        <f t="shared" si="4"/>
        <v>1</v>
      </c>
    </row>
    <row r="311" spans="1:6" x14ac:dyDescent="0.25">
      <c r="A311" s="32" t="s">
        <v>452</v>
      </c>
      <c r="B311" s="31">
        <v>-45968.7</v>
      </c>
      <c r="C311" s="17">
        <f>VLOOKUP($A311,級距!$A:$K,9,FALSE)</f>
        <v>5</v>
      </c>
      <c r="D311" s="17">
        <f>VLOOKUP($A311,級距!$A:$K,10,FALSE)</f>
        <v>9</v>
      </c>
      <c r="E311" s="17">
        <f>VLOOKUP($A311,級距!$A:$K,11,FALSE)</f>
        <v>3</v>
      </c>
      <c r="F311" s="17">
        <f t="shared" si="4"/>
        <v>1</v>
      </c>
    </row>
    <row r="312" spans="1:6" x14ac:dyDescent="0.25">
      <c r="A312" s="32" t="s">
        <v>453</v>
      </c>
      <c r="B312" s="31">
        <v>70175.820000000007</v>
      </c>
      <c r="C312" s="17">
        <f>VLOOKUP($A312,級距!$A:$K,9,FALSE)</f>
        <v>9</v>
      </c>
      <c r="D312" s="17">
        <f>VLOOKUP($A312,級距!$A:$K,10,FALSE)</f>
        <v>7</v>
      </c>
      <c r="E312" s="17">
        <f>VLOOKUP($A312,級距!$A:$K,11,FALSE)</f>
        <v>4</v>
      </c>
      <c r="F312" s="17">
        <f t="shared" si="4"/>
        <v>1</v>
      </c>
    </row>
    <row r="313" spans="1:6" x14ac:dyDescent="0.25">
      <c r="A313" s="32" t="s">
        <v>455</v>
      </c>
      <c r="B313" s="31">
        <v>62681.95</v>
      </c>
      <c r="C313" s="17">
        <f>VLOOKUP($A313,級距!$A:$K,9,FALSE)</f>
        <v>8</v>
      </c>
      <c r="D313" s="17">
        <f>VLOOKUP($A313,級距!$A:$K,10,FALSE)</f>
        <v>8</v>
      </c>
      <c r="E313" s="17">
        <f>VLOOKUP($A313,級距!$A:$K,11,FALSE)</f>
        <v>4</v>
      </c>
      <c r="F313" s="17">
        <f t="shared" si="4"/>
        <v>1</v>
      </c>
    </row>
    <row r="314" spans="1:6" x14ac:dyDescent="0.25">
      <c r="A314" s="32" t="s">
        <v>456</v>
      </c>
      <c r="B314" s="31">
        <v>28290.14</v>
      </c>
      <c r="C314" s="17">
        <f>VLOOKUP($A314,級距!$A:$K,9,FALSE)</f>
        <v>10</v>
      </c>
      <c r="D314" s="17">
        <f>VLOOKUP($A314,級距!$A:$K,10,FALSE)</f>
        <v>6</v>
      </c>
      <c r="E314" s="17">
        <f>VLOOKUP($A314,級距!$A:$K,11,FALSE)</f>
        <v>1</v>
      </c>
      <c r="F314" s="17">
        <f t="shared" si="4"/>
        <v>1</v>
      </c>
    </row>
    <row r="315" spans="1:6" x14ac:dyDescent="0.25">
      <c r="A315" s="32" t="s">
        <v>457</v>
      </c>
      <c r="B315" s="31">
        <v>-122255.03999999999</v>
      </c>
      <c r="C315" s="17">
        <f>VLOOKUP($A315,級距!$A:$K,9,FALSE)</f>
        <v>6</v>
      </c>
      <c r="D315" s="17">
        <f>VLOOKUP($A315,級距!$A:$K,10,FALSE)</f>
        <v>10</v>
      </c>
      <c r="E315" s="17">
        <f>VLOOKUP($A315,級距!$A:$K,11,FALSE)</f>
        <v>4</v>
      </c>
      <c r="F315" s="17">
        <f t="shared" si="4"/>
        <v>1</v>
      </c>
    </row>
    <row r="316" spans="1:6" x14ac:dyDescent="0.25">
      <c r="A316" s="32" t="s">
        <v>459</v>
      </c>
      <c r="B316" s="31">
        <v>-23760.26</v>
      </c>
      <c r="C316" s="17">
        <f>VLOOKUP($A316,級距!$A:$K,9,FALSE)</f>
        <v>6</v>
      </c>
      <c r="D316" s="17">
        <f>VLOOKUP($A316,級距!$A:$K,10,FALSE)</f>
        <v>5</v>
      </c>
      <c r="E316" s="17">
        <f>VLOOKUP($A316,級距!$A:$K,11,FALSE)</f>
        <v>1</v>
      </c>
      <c r="F316" s="17">
        <f t="shared" si="4"/>
        <v>1</v>
      </c>
    </row>
    <row r="317" spans="1:6" x14ac:dyDescent="0.25">
      <c r="A317" s="32" t="s">
        <v>461</v>
      </c>
      <c r="B317" s="31">
        <v>-53906.94</v>
      </c>
      <c r="C317" s="17">
        <f>VLOOKUP($A317,級距!$A:$K,9,FALSE)</f>
        <v>2</v>
      </c>
      <c r="D317" s="17">
        <f>VLOOKUP($A317,級距!$A:$K,10,FALSE)</f>
        <v>9</v>
      </c>
      <c r="E317" s="17">
        <f>VLOOKUP($A317,級距!$A:$K,11,FALSE)</f>
        <v>3</v>
      </c>
      <c r="F317" s="17">
        <f t="shared" si="4"/>
        <v>1</v>
      </c>
    </row>
    <row r="318" spans="1:6" x14ac:dyDescent="0.25">
      <c r="A318" s="32" t="s">
        <v>462</v>
      </c>
      <c r="B318" s="31">
        <v>26538.06</v>
      </c>
      <c r="C318" s="17">
        <f>VLOOKUP($A318,級距!$A:$K,9,FALSE)</f>
        <v>6</v>
      </c>
      <c r="D318" s="17">
        <f>VLOOKUP($A318,級距!$A:$K,10,FALSE)</f>
        <v>8</v>
      </c>
      <c r="E318" s="17">
        <f>VLOOKUP($A318,級距!$A:$K,11,FALSE)</f>
        <v>4</v>
      </c>
      <c r="F318" s="17">
        <f t="shared" si="4"/>
        <v>1</v>
      </c>
    </row>
    <row r="319" spans="1:6" x14ac:dyDescent="0.25">
      <c r="A319" s="32" t="s">
        <v>465</v>
      </c>
      <c r="B319" s="31">
        <v>54000.67</v>
      </c>
      <c r="C319" s="17">
        <f>VLOOKUP($A319,級距!$A:$K,9,FALSE)</f>
        <v>5</v>
      </c>
      <c r="D319" s="17">
        <f>VLOOKUP($A319,級距!$A:$K,10,FALSE)</f>
        <v>7</v>
      </c>
      <c r="E319" s="17">
        <f>VLOOKUP($A319,級距!$A:$K,11,FALSE)</f>
        <v>3</v>
      </c>
      <c r="F319" s="17">
        <f t="shared" si="4"/>
        <v>1</v>
      </c>
    </row>
    <row r="320" spans="1:6" x14ac:dyDescent="0.25">
      <c r="A320" s="32" t="s">
        <v>466</v>
      </c>
      <c r="B320" s="31">
        <v>-22984.16</v>
      </c>
      <c r="C320" s="17">
        <f>VLOOKUP($A320,級距!$A:$K,9,FALSE)</f>
        <v>3</v>
      </c>
      <c r="D320" s="17">
        <f>VLOOKUP($A320,級距!$A:$K,10,FALSE)</f>
        <v>4</v>
      </c>
      <c r="E320" s="17">
        <f>VLOOKUP($A320,級距!$A:$K,11,FALSE)</f>
        <v>2</v>
      </c>
      <c r="F320" s="17">
        <f t="shared" si="4"/>
        <v>1</v>
      </c>
    </row>
    <row r="321" spans="1:6" x14ac:dyDescent="0.25">
      <c r="A321" s="32" t="s">
        <v>467</v>
      </c>
      <c r="B321" s="31">
        <v>66229.62</v>
      </c>
      <c r="C321" s="17">
        <f>VLOOKUP($A321,級距!$A:$K,9,FALSE)</f>
        <v>5</v>
      </c>
      <c r="D321" s="17">
        <f>VLOOKUP($A321,級距!$A:$K,10,FALSE)</f>
        <v>7</v>
      </c>
      <c r="E321" s="17">
        <f>VLOOKUP($A321,級距!$A:$K,11,FALSE)</f>
        <v>3</v>
      </c>
      <c r="F321" s="17">
        <f t="shared" si="4"/>
        <v>1</v>
      </c>
    </row>
    <row r="322" spans="1:6" x14ac:dyDescent="0.25">
      <c r="A322" s="32" t="s">
        <v>468</v>
      </c>
      <c r="B322" s="31">
        <v>-17409.22</v>
      </c>
      <c r="C322" s="17">
        <f>VLOOKUP($A322,級距!$A:$K,9,FALSE)</f>
        <v>5</v>
      </c>
      <c r="D322" s="17">
        <f>VLOOKUP($A322,級距!$A:$K,10,FALSE)</f>
        <v>4</v>
      </c>
      <c r="E322" s="17">
        <f>VLOOKUP($A322,級距!$A:$K,11,FALSE)</f>
        <v>2</v>
      </c>
      <c r="F322" s="17">
        <f t="shared" si="4"/>
        <v>1</v>
      </c>
    </row>
    <row r="323" spans="1:6" x14ac:dyDescent="0.25">
      <c r="A323" s="32" t="s">
        <v>469</v>
      </c>
      <c r="B323" s="31">
        <v>-3761.5</v>
      </c>
      <c r="C323" s="17">
        <f>VLOOKUP($A323,級距!$A:$K,9,FALSE)</f>
        <v>3</v>
      </c>
      <c r="D323" s="17">
        <f>VLOOKUP($A323,級距!$A:$K,10,FALSE)</f>
        <v>1</v>
      </c>
      <c r="E323" s="17">
        <f>VLOOKUP($A323,級距!$A:$K,11,FALSE)</f>
        <v>2</v>
      </c>
      <c r="F323" s="17">
        <f t="shared" si="4"/>
        <v>1</v>
      </c>
    </row>
    <row r="324" spans="1:6" x14ac:dyDescent="0.25">
      <c r="A324" s="32" t="s">
        <v>471</v>
      </c>
      <c r="B324" s="31">
        <v>-4577.34</v>
      </c>
      <c r="C324" s="17">
        <f>VLOOKUP($A324,級距!$A:$K,9,FALSE)</f>
        <v>1</v>
      </c>
      <c r="D324" s="17">
        <f>VLOOKUP($A324,級距!$A:$K,10,FALSE)</f>
        <v>7</v>
      </c>
      <c r="E324" s="17">
        <f>VLOOKUP($A324,級距!$A:$K,11,FALSE)</f>
        <v>3</v>
      </c>
      <c r="F324" s="17">
        <f t="shared" ref="F324:F387" si="5">IF(A325&lt;&gt;A324,1,0)</f>
        <v>1</v>
      </c>
    </row>
    <row r="325" spans="1:6" x14ac:dyDescent="0.25">
      <c r="A325" s="32" t="s">
        <v>472</v>
      </c>
      <c r="B325" s="31">
        <v>-14161.22</v>
      </c>
      <c r="C325" s="17">
        <f>VLOOKUP($A325,級距!$A:$K,9,FALSE)</f>
        <v>2</v>
      </c>
      <c r="D325" s="17">
        <f>VLOOKUP($A325,級距!$A:$K,10,FALSE)</f>
        <v>1</v>
      </c>
      <c r="E325" s="17">
        <f>VLOOKUP($A325,級距!$A:$K,11,FALSE)</f>
        <v>2</v>
      </c>
      <c r="F325" s="17">
        <f t="shared" si="5"/>
        <v>1</v>
      </c>
    </row>
    <row r="326" spans="1:6" x14ac:dyDescent="0.25">
      <c r="A326" s="32" t="s">
        <v>473</v>
      </c>
      <c r="B326" s="31">
        <v>58022.68</v>
      </c>
      <c r="C326" s="17">
        <f>VLOOKUP($A326,級距!$A:$K,9,FALSE)</f>
        <v>6</v>
      </c>
      <c r="D326" s="17">
        <f>VLOOKUP($A326,級距!$A:$K,10,FALSE)</f>
        <v>7</v>
      </c>
      <c r="E326" s="17">
        <f>VLOOKUP($A326,級距!$A:$K,11,FALSE)</f>
        <v>4</v>
      </c>
      <c r="F326" s="17">
        <f t="shared" si="5"/>
        <v>1</v>
      </c>
    </row>
    <row r="327" spans="1:6" x14ac:dyDescent="0.25">
      <c r="A327" s="32" t="s">
        <v>475</v>
      </c>
      <c r="B327" s="31">
        <v>-31006.43</v>
      </c>
      <c r="C327" s="17">
        <f>VLOOKUP($A327,級距!$A:$K,9,FALSE)</f>
        <v>5</v>
      </c>
      <c r="D327" s="17">
        <f>VLOOKUP($A327,級距!$A:$K,10,FALSE)</f>
        <v>4</v>
      </c>
      <c r="E327" s="17">
        <f>VLOOKUP($A327,級距!$A:$K,11,FALSE)</f>
        <v>2</v>
      </c>
      <c r="F327" s="17">
        <f t="shared" si="5"/>
        <v>1</v>
      </c>
    </row>
    <row r="328" spans="1:6" x14ac:dyDescent="0.25">
      <c r="A328" s="32" t="s">
        <v>477</v>
      </c>
      <c r="B328" s="31">
        <v>-28587.33</v>
      </c>
      <c r="C328" s="17">
        <f>VLOOKUP($A328,級距!$A:$K,9,FALSE)</f>
        <v>5</v>
      </c>
      <c r="D328" s="17">
        <f>VLOOKUP($A328,級距!$A:$K,10,FALSE)</f>
        <v>1</v>
      </c>
      <c r="E328" s="17">
        <f>VLOOKUP($A328,級距!$A:$K,11,FALSE)</f>
        <v>2</v>
      </c>
      <c r="F328" s="17">
        <f t="shared" si="5"/>
        <v>1</v>
      </c>
    </row>
    <row r="329" spans="1:6" x14ac:dyDescent="0.25">
      <c r="A329" s="32" t="s">
        <v>479</v>
      </c>
      <c r="B329" s="31">
        <v>-10994.43</v>
      </c>
      <c r="C329" s="17">
        <f>VLOOKUP($A329,級距!$A:$K,9,FALSE)</f>
        <v>4</v>
      </c>
      <c r="D329" s="17">
        <f>VLOOKUP($A329,級距!$A:$K,10,FALSE)</f>
        <v>7</v>
      </c>
      <c r="E329" s="17">
        <f>VLOOKUP($A329,級距!$A:$K,11,FALSE)</f>
        <v>3</v>
      </c>
      <c r="F329" s="17">
        <f t="shared" si="5"/>
        <v>1</v>
      </c>
    </row>
    <row r="330" spans="1:6" x14ac:dyDescent="0.25">
      <c r="A330" s="32" t="s">
        <v>480</v>
      </c>
      <c r="B330" s="31">
        <v>-127274.05</v>
      </c>
      <c r="C330" s="17">
        <f>VLOOKUP($A330,級距!$A:$K,9,FALSE)</f>
        <v>7</v>
      </c>
      <c r="D330" s="17">
        <f>VLOOKUP($A330,級距!$A:$K,10,FALSE)</f>
        <v>6</v>
      </c>
      <c r="E330" s="17">
        <f>VLOOKUP($A330,級距!$A:$K,11,FALSE)</f>
        <v>1</v>
      </c>
      <c r="F330" s="17">
        <f t="shared" si="5"/>
        <v>1</v>
      </c>
    </row>
    <row r="331" spans="1:6" x14ac:dyDescent="0.25">
      <c r="A331" s="32" t="s">
        <v>482</v>
      </c>
      <c r="B331" s="31">
        <v>213.82</v>
      </c>
      <c r="C331" s="17">
        <f>VLOOKUP($A331,級距!$A:$K,9,FALSE)</f>
        <v>5</v>
      </c>
      <c r="D331" s="17">
        <f>VLOOKUP($A331,級距!$A:$K,10,FALSE)</f>
        <v>6</v>
      </c>
      <c r="E331" s="17">
        <f>VLOOKUP($A331,級距!$A:$K,11,FALSE)</f>
        <v>2</v>
      </c>
      <c r="F331" s="17">
        <f t="shared" si="5"/>
        <v>1</v>
      </c>
    </row>
    <row r="332" spans="1:6" x14ac:dyDescent="0.25">
      <c r="A332" s="32" t="s">
        <v>483</v>
      </c>
      <c r="B332" s="31">
        <v>-20595.580000000002</v>
      </c>
      <c r="C332" s="17">
        <f>VLOOKUP($A332,級距!$A:$K,9,FALSE)</f>
        <v>4</v>
      </c>
      <c r="D332" s="17">
        <f>VLOOKUP($A332,級距!$A:$K,10,FALSE)</f>
        <v>3</v>
      </c>
      <c r="E332" s="17">
        <f>VLOOKUP($A332,級距!$A:$K,11,FALSE)</f>
        <v>2</v>
      </c>
      <c r="F332" s="17">
        <f t="shared" si="5"/>
        <v>1</v>
      </c>
    </row>
    <row r="333" spans="1:6" x14ac:dyDescent="0.25">
      <c r="A333" s="32" t="s">
        <v>484</v>
      </c>
      <c r="B333" s="31">
        <v>177938.14</v>
      </c>
      <c r="C333" s="17">
        <f>VLOOKUP($A333,級距!$A:$K,9,FALSE)</f>
        <v>8</v>
      </c>
      <c r="D333" s="17">
        <f>VLOOKUP($A333,級距!$A:$K,10,FALSE)</f>
        <v>6</v>
      </c>
      <c r="E333" s="17">
        <f>VLOOKUP($A333,級距!$A:$K,11,FALSE)</f>
        <v>1</v>
      </c>
      <c r="F333" s="17">
        <f t="shared" si="5"/>
        <v>1</v>
      </c>
    </row>
    <row r="334" spans="1:6" x14ac:dyDescent="0.25">
      <c r="A334" s="32" t="s">
        <v>485</v>
      </c>
      <c r="B334" s="31">
        <v>-17344.900000000001</v>
      </c>
      <c r="C334" s="17">
        <f>VLOOKUP($A334,級距!$A:$K,9,FALSE)</f>
        <v>6</v>
      </c>
      <c r="D334" s="17">
        <f>VLOOKUP($A334,級距!$A:$K,10,FALSE)</f>
        <v>9</v>
      </c>
      <c r="E334" s="17">
        <f>VLOOKUP($A334,級距!$A:$K,11,FALSE)</f>
        <v>4</v>
      </c>
      <c r="F334" s="17">
        <f t="shared" si="5"/>
        <v>1</v>
      </c>
    </row>
    <row r="335" spans="1:6" x14ac:dyDescent="0.25">
      <c r="A335" s="32" t="s">
        <v>486</v>
      </c>
      <c r="B335" s="31">
        <v>-123082.78</v>
      </c>
      <c r="C335" s="17">
        <f>VLOOKUP($A335,級距!$A:$K,9,FALSE)</f>
        <v>3</v>
      </c>
      <c r="D335" s="17">
        <f>VLOOKUP($A335,級距!$A:$K,10,FALSE)</f>
        <v>5</v>
      </c>
      <c r="E335" s="17">
        <f>VLOOKUP($A335,級距!$A:$K,11,FALSE)</f>
        <v>2</v>
      </c>
      <c r="F335" s="17">
        <f t="shared" si="5"/>
        <v>1</v>
      </c>
    </row>
    <row r="336" spans="1:6" x14ac:dyDescent="0.25">
      <c r="A336" s="32" t="s">
        <v>487</v>
      </c>
      <c r="B336" s="31">
        <v>21441.73</v>
      </c>
      <c r="C336" s="17">
        <f>VLOOKUP($A336,級距!$A:$K,9,FALSE)</f>
        <v>8</v>
      </c>
      <c r="D336" s="17">
        <f>VLOOKUP($A336,級距!$A:$K,10,FALSE)</f>
        <v>6</v>
      </c>
      <c r="E336" s="17">
        <f>VLOOKUP($A336,級距!$A:$K,11,FALSE)</f>
        <v>1</v>
      </c>
      <c r="F336" s="17">
        <f t="shared" si="5"/>
        <v>1</v>
      </c>
    </row>
    <row r="337" spans="1:6" x14ac:dyDescent="0.25">
      <c r="A337" s="32" t="s">
        <v>489</v>
      </c>
      <c r="B337" s="31">
        <v>26749.09</v>
      </c>
      <c r="C337" s="17">
        <f>VLOOKUP($A337,級距!$A:$K,9,FALSE)</f>
        <v>5</v>
      </c>
      <c r="D337" s="17">
        <f>VLOOKUP($A337,級距!$A:$K,10,FALSE)</f>
        <v>5</v>
      </c>
      <c r="E337" s="17">
        <f>VLOOKUP($A337,級距!$A:$K,11,FALSE)</f>
        <v>2</v>
      </c>
      <c r="F337" s="17">
        <f t="shared" si="5"/>
        <v>1</v>
      </c>
    </row>
    <row r="338" spans="1:6" x14ac:dyDescent="0.25">
      <c r="A338" s="32" t="s">
        <v>491</v>
      </c>
      <c r="B338" s="31">
        <v>-48440.54</v>
      </c>
      <c r="C338" s="17">
        <f>VLOOKUP($A338,級距!$A:$K,9,FALSE)</f>
        <v>6</v>
      </c>
      <c r="D338" s="17">
        <f>VLOOKUP($A338,級距!$A:$K,10,FALSE)</f>
        <v>5</v>
      </c>
      <c r="E338" s="17">
        <f>VLOOKUP($A338,級距!$A:$K,11,FALSE)</f>
        <v>1</v>
      </c>
      <c r="F338" s="17">
        <f t="shared" si="5"/>
        <v>1</v>
      </c>
    </row>
    <row r="339" spans="1:6" x14ac:dyDescent="0.25">
      <c r="A339" s="32" t="s">
        <v>492</v>
      </c>
      <c r="B339" s="31">
        <v>-18147.259999999998</v>
      </c>
      <c r="C339" s="17">
        <f>VLOOKUP($A339,級距!$A:$K,9,FALSE)</f>
        <v>3</v>
      </c>
      <c r="D339" s="17">
        <f>VLOOKUP($A339,級距!$A:$K,10,FALSE)</f>
        <v>6</v>
      </c>
      <c r="E339" s="17">
        <f>VLOOKUP($A339,級距!$A:$K,11,FALSE)</f>
        <v>2</v>
      </c>
      <c r="F339" s="17">
        <f t="shared" si="5"/>
        <v>1</v>
      </c>
    </row>
    <row r="340" spans="1:6" x14ac:dyDescent="0.25">
      <c r="A340" s="32" t="s">
        <v>493</v>
      </c>
      <c r="B340" s="31">
        <v>-51308.639999999999</v>
      </c>
      <c r="C340" s="17">
        <f>VLOOKUP($A340,級距!$A:$K,9,FALSE)</f>
        <v>7</v>
      </c>
      <c r="D340" s="17">
        <f>VLOOKUP($A340,級距!$A:$K,10,FALSE)</f>
        <v>1</v>
      </c>
      <c r="E340" s="17">
        <f>VLOOKUP($A340,級距!$A:$K,11,FALSE)</f>
        <v>1</v>
      </c>
      <c r="F340" s="17">
        <f t="shared" si="5"/>
        <v>1</v>
      </c>
    </row>
    <row r="341" spans="1:6" x14ac:dyDescent="0.25">
      <c r="A341" s="32" t="s">
        <v>494</v>
      </c>
      <c r="B341" s="31">
        <v>-49527.39</v>
      </c>
      <c r="C341" s="17">
        <f>VLOOKUP($A341,級距!$A:$K,9,FALSE)</f>
        <v>10</v>
      </c>
      <c r="D341" s="17">
        <f>VLOOKUP($A341,級距!$A:$K,10,FALSE)</f>
        <v>8</v>
      </c>
      <c r="E341" s="17">
        <f>VLOOKUP($A341,級距!$A:$K,11,FALSE)</f>
        <v>4</v>
      </c>
      <c r="F341" s="17">
        <f t="shared" si="5"/>
        <v>1</v>
      </c>
    </row>
    <row r="342" spans="1:6" x14ac:dyDescent="0.25">
      <c r="A342" s="32" t="s">
        <v>495</v>
      </c>
      <c r="B342" s="31">
        <v>31458.7</v>
      </c>
      <c r="C342" s="17">
        <f>VLOOKUP($A342,級距!$A:$K,9,FALSE)</f>
        <v>4</v>
      </c>
      <c r="D342" s="17">
        <f>VLOOKUP($A342,級距!$A:$K,10,FALSE)</f>
        <v>4</v>
      </c>
      <c r="E342" s="17">
        <f>VLOOKUP($A342,級距!$A:$K,11,FALSE)</f>
        <v>2</v>
      </c>
      <c r="F342" s="17">
        <f t="shared" si="5"/>
        <v>1</v>
      </c>
    </row>
    <row r="343" spans="1:6" x14ac:dyDescent="0.25">
      <c r="A343" s="32" t="s">
        <v>497</v>
      </c>
      <c r="B343" s="31">
        <v>16460.349999999999</v>
      </c>
      <c r="C343" s="17">
        <f>VLOOKUP($A343,級距!$A:$K,9,FALSE)</f>
        <v>7</v>
      </c>
      <c r="D343" s="17">
        <f>VLOOKUP($A343,級距!$A:$K,10,FALSE)</f>
        <v>3</v>
      </c>
      <c r="E343" s="17">
        <f>VLOOKUP($A343,級距!$A:$K,11,FALSE)</f>
        <v>1</v>
      </c>
      <c r="F343" s="17">
        <f t="shared" si="5"/>
        <v>1</v>
      </c>
    </row>
    <row r="344" spans="1:6" x14ac:dyDescent="0.25">
      <c r="A344" s="32" t="s">
        <v>498</v>
      </c>
      <c r="B344" s="31">
        <v>-6199.9</v>
      </c>
      <c r="C344" s="17">
        <f>VLOOKUP($A344,級距!$A:$K,9,FALSE)</f>
        <v>5</v>
      </c>
      <c r="D344" s="17">
        <f>VLOOKUP($A344,級距!$A:$K,10,FALSE)</f>
        <v>1</v>
      </c>
      <c r="E344" s="17">
        <f>VLOOKUP($A344,級距!$A:$K,11,FALSE)</f>
        <v>2</v>
      </c>
      <c r="F344" s="17">
        <f t="shared" si="5"/>
        <v>1</v>
      </c>
    </row>
    <row r="345" spans="1:6" x14ac:dyDescent="0.25">
      <c r="A345" s="32" t="s">
        <v>499</v>
      </c>
      <c r="B345" s="31">
        <v>88168.61</v>
      </c>
      <c r="C345" s="17">
        <f>VLOOKUP($A345,級距!$A:$K,9,FALSE)</f>
        <v>8</v>
      </c>
      <c r="D345" s="17">
        <f>VLOOKUP($A345,級距!$A:$K,10,FALSE)</f>
        <v>10</v>
      </c>
      <c r="E345" s="17">
        <f>VLOOKUP($A345,級距!$A:$K,11,FALSE)</f>
        <v>4</v>
      </c>
      <c r="F345" s="17">
        <f t="shared" si="5"/>
        <v>1</v>
      </c>
    </row>
    <row r="346" spans="1:6" x14ac:dyDescent="0.25">
      <c r="A346" s="32" t="s">
        <v>500</v>
      </c>
      <c r="B346" s="31">
        <v>53300.86</v>
      </c>
      <c r="C346" s="17">
        <f>VLOOKUP($A346,級距!$A:$K,9,FALSE)</f>
        <v>8</v>
      </c>
      <c r="D346" s="17">
        <f>VLOOKUP($A346,級距!$A:$K,10,FALSE)</f>
        <v>8</v>
      </c>
      <c r="E346" s="17">
        <f>VLOOKUP($A346,級距!$A:$K,11,FALSE)</f>
        <v>4</v>
      </c>
      <c r="F346" s="17">
        <f t="shared" si="5"/>
        <v>1</v>
      </c>
    </row>
    <row r="347" spans="1:6" x14ac:dyDescent="0.25">
      <c r="A347" s="32" t="s">
        <v>501</v>
      </c>
      <c r="B347" s="31">
        <v>46204.68</v>
      </c>
      <c r="C347" s="17">
        <f>VLOOKUP($A347,級距!$A:$K,9,FALSE)</f>
        <v>4</v>
      </c>
      <c r="D347" s="17">
        <f>VLOOKUP($A347,級距!$A:$K,10,FALSE)</f>
        <v>7</v>
      </c>
      <c r="E347" s="17">
        <f>VLOOKUP($A347,級距!$A:$K,11,FALSE)</f>
        <v>3</v>
      </c>
      <c r="F347" s="17">
        <f t="shared" si="5"/>
        <v>1</v>
      </c>
    </row>
    <row r="348" spans="1:6" x14ac:dyDescent="0.25">
      <c r="A348" s="32" t="s">
        <v>502</v>
      </c>
      <c r="B348" s="31">
        <v>465.73</v>
      </c>
      <c r="C348" s="17">
        <f>VLOOKUP($A348,級距!$A:$K,9,FALSE)</f>
        <v>1</v>
      </c>
      <c r="D348" s="17">
        <f>VLOOKUP($A348,級距!$A:$K,10,FALSE)</f>
        <v>1</v>
      </c>
      <c r="E348" s="17">
        <f>VLOOKUP($A348,級距!$A:$K,11,FALSE)</f>
        <v>2</v>
      </c>
      <c r="F348" s="17">
        <f t="shared" si="5"/>
        <v>1</v>
      </c>
    </row>
    <row r="349" spans="1:6" x14ac:dyDescent="0.25">
      <c r="A349" s="32" t="s">
        <v>503</v>
      </c>
      <c r="B349" s="31">
        <v>38082.14</v>
      </c>
      <c r="C349" s="17">
        <f>VLOOKUP($A349,級距!$A:$K,9,FALSE)</f>
        <v>7</v>
      </c>
      <c r="D349" s="17">
        <f>VLOOKUP($A349,級距!$A:$K,10,FALSE)</f>
        <v>2</v>
      </c>
      <c r="E349" s="17">
        <f>VLOOKUP($A349,級距!$A:$K,11,FALSE)</f>
        <v>1</v>
      </c>
      <c r="F349" s="17">
        <f t="shared" si="5"/>
        <v>1</v>
      </c>
    </row>
    <row r="350" spans="1:6" x14ac:dyDescent="0.25">
      <c r="A350" s="32" t="s">
        <v>504</v>
      </c>
      <c r="B350" s="31">
        <v>68075.95</v>
      </c>
      <c r="C350" s="17">
        <f>VLOOKUP($A350,級距!$A:$K,9,FALSE)</f>
        <v>10</v>
      </c>
      <c r="D350" s="17">
        <f>VLOOKUP($A350,級距!$A:$K,10,FALSE)</f>
        <v>6</v>
      </c>
      <c r="E350" s="17">
        <f>VLOOKUP($A350,級距!$A:$K,11,FALSE)</f>
        <v>1</v>
      </c>
      <c r="F350" s="17">
        <f t="shared" si="5"/>
        <v>1</v>
      </c>
    </row>
    <row r="351" spans="1:6" x14ac:dyDescent="0.25">
      <c r="A351" s="32" t="s">
        <v>506</v>
      </c>
      <c r="B351" s="31">
        <v>-9124.2900000000009</v>
      </c>
      <c r="C351" s="17">
        <f>VLOOKUP($A351,級距!$A:$K,9,FALSE)</f>
        <v>4</v>
      </c>
      <c r="D351" s="17">
        <f>VLOOKUP($A351,級距!$A:$K,10,FALSE)</f>
        <v>4</v>
      </c>
      <c r="E351" s="17">
        <f>VLOOKUP($A351,級距!$A:$K,11,FALSE)</f>
        <v>2</v>
      </c>
      <c r="F351" s="17">
        <f t="shared" si="5"/>
        <v>1</v>
      </c>
    </row>
    <row r="352" spans="1:6" x14ac:dyDescent="0.25">
      <c r="A352" s="32" t="s">
        <v>507</v>
      </c>
      <c r="B352" s="31">
        <v>23670.06</v>
      </c>
      <c r="C352" s="17">
        <f>VLOOKUP($A352,級距!$A:$K,9,FALSE)</f>
        <v>7</v>
      </c>
      <c r="D352" s="17">
        <f>VLOOKUP($A352,級距!$A:$K,10,FALSE)</f>
        <v>4</v>
      </c>
      <c r="E352" s="17">
        <f>VLOOKUP($A352,級距!$A:$K,11,FALSE)</f>
        <v>1</v>
      </c>
      <c r="F352" s="17">
        <f t="shared" si="5"/>
        <v>1</v>
      </c>
    </row>
    <row r="353" spans="1:6" x14ac:dyDescent="0.25">
      <c r="A353" s="32" t="s">
        <v>508</v>
      </c>
      <c r="B353" s="31">
        <v>-63116.35</v>
      </c>
      <c r="C353" s="17">
        <f>VLOOKUP($A353,級距!$A:$K,9,FALSE)</f>
        <v>8</v>
      </c>
      <c r="D353" s="17">
        <f>VLOOKUP($A353,級距!$A:$K,10,FALSE)</f>
        <v>7</v>
      </c>
      <c r="E353" s="17">
        <f>VLOOKUP($A353,級距!$A:$K,11,FALSE)</f>
        <v>4</v>
      </c>
      <c r="F353" s="17">
        <f t="shared" si="5"/>
        <v>1</v>
      </c>
    </row>
    <row r="354" spans="1:6" x14ac:dyDescent="0.25">
      <c r="A354" s="32" t="s">
        <v>509</v>
      </c>
      <c r="B354" s="31">
        <v>-3602.91</v>
      </c>
      <c r="C354" s="17">
        <f>VLOOKUP($A354,級距!$A:$K,9,FALSE)</f>
        <v>10</v>
      </c>
      <c r="D354" s="17">
        <f>VLOOKUP($A354,級距!$A:$K,10,FALSE)</f>
        <v>9</v>
      </c>
      <c r="E354" s="17">
        <f>VLOOKUP($A354,級距!$A:$K,11,FALSE)</f>
        <v>4</v>
      </c>
      <c r="F354" s="17">
        <f t="shared" si="5"/>
        <v>1</v>
      </c>
    </row>
    <row r="355" spans="1:6" x14ac:dyDescent="0.25">
      <c r="A355" s="32" t="s">
        <v>510</v>
      </c>
      <c r="B355" s="31">
        <v>17338.78</v>
      </c>
      <c r="C355" s="17">
        <f>VLOOKUP($A355,級距!$A:$K,9,FALSE)</f>
        <v>9</v>
      </c>
      <c r="D355" s="17">
        <f>VLOOKUP($A355,級距!$A:$K,10,FALSE)</f>
        <v>4</v>
      </c>
      <c r="E355" s="17">
        <f>VLOOKUP($A355,級距!$A:$K,11,FALSE)</f>
        <v>1</v>
      </c>
      <c r="F355" s="17">
        <f t="shared" si="5"/>
        <v>1</v>
      </c>
    </row>
    <row r="356" spans="1:6" x14ac:dyDescent="0.25">
      <c r="A356" s="32" t="s">
        <v>511</v>
      </c>
      <c r="B356" s="31">
        <v>-3652.34</v>
      </c>
      <c r="C356" s="17">
        <f>VLOOKUP($A356,級距!$A:$K,9,FALSE)</f>
        <v>10</v>
      </c>
      <c r="D356" s="17">
        <f>VLOOKUP($A356,級距!$A:$K,10,FALSE)</f>
        <v>4</v>
      </c>
      <c r="E356" s="17">
        <f>VLOOKUP($A356,級距!$A:$K,11,FALSE)</f>
        <v>1</v>
      </c>
      <c r="F356" s="17">
        <f t="shared" si="5"/>
        <v>1</v>
      </c>
    </row>
    <row r="357" spans="1:6" x14ac:dyDescent="0.25">
      <c r="A357" s="32" t="s">
        <v>512</v>
      </c>
      <c r="B357" s="31">
        <v>-62401.89</v>
      </c>
      <c r="C357" s="17">
        <f>VLOOKUP($A357,級距!$A:$K,9,FALSE)</f>
        <v>5</v>
      </c>
      <c r="D357" s="17">
        <f>VLOOKUP($A357,級距!$A:$K,10,FALSE)</f>
        <v>7</v>
      </c>
      <c r="E357" s="17">
        <f>VLOOKUP($A357,級距!$A:$K,11,FALSE)</f>
        <v>3</v>
      </c>
      <c r="F357" s="17">
        <f t="shared" si="5"/>
        <v>1</v>
      </c>
    </row>
    <row r="358" spans="1:6" x14ac:dyDescent="0.25">
      <c r="A358" s="32" t="s">
        <v>513</v>
      </c>
      <c r="B358" s="31">
        <v>93489.57</v>
      </c>
      <c r="C358" s="17">
        <f>VLOOKUP($A358,級距!$A:$K,9,FALSE)</f>
        <v>5</v>
      </c>
      <c r="D358" s="17">
        <f>VLOOKUP($A358,級距!$A:$K,10,FALSE)</f>
        <v>6</v>
      </c>
      <c r="E358" s="17">
        <f>VLOOKUP($A358,級距!$A:$K,11,FALSE)</f>
        <v>2</v>
      </c>
      <c r="F358" s="17">
        <f t="shared" si="5"/>
        <v>1</v>
      </c>
    </row>
    <row r="359" spans="1:6" x14ac:dyDescent="0.25">
      <c r="A359" s="32" t="s">
        <v>514</v>
      </c>
      <c r="B359" s="31">
        <v>-44416.42</v>
      </c>
      <c r="C359" s="17">
        <f>VLOOKUP($A359,級距!$A:$K,9,FALSE)</f>
        <v>6</v>
      </c>
      <c r="D359" s="17">
        <f>VLOOKUP($A359,級距!$A:$K,10,FALSE)</f>
        <v>10</v>
      </c>
      <c r="E359" s="17">
        <f>VLOOKUP($A359,級距!$A:$K,11,FALSE)</f>
        <v>4</v>
      </c>
      <c r="F359" s="17">
        <f t="shared" si="5"/>
        <v>1</v>
      </c>
    </row>
    <row r="360" spans="1:6" x14ac:dyDescent="0.25">
      <c r="A360" s="32" t="s">
        <v>515</v>
      </c>
      <c r="B360" s="31">
        <v>-16391.580000000002</v>
      </c>
      <c r="C360" s="17">
        <f>VLOOKUP($A360,級距!$A:$K,9,FALSE)</f>
        <v>5</v>
      </c>
      <c r="D360" s="17">
        <f>VLOOKUP($A360,級距!$A:$K,10,FALSE)</f>
        <v>1</v>
      </c>
      <c r="E360" s="17">
        <f>VLOOKUP($A360,級距!$A:$K,11,FALSE)</f>
        <v>2</v>
      </c>
      <c r="F360" s="17">
        <f t="shared" si="5"/>
        <v>1</v>
      </c>
    </row>
    <row r="361" spans="1:6" x14ac:dyDescent="0.25">
      <c r="A361" s="32" t="s">
        <v>516</v>
      </c>
      <c r="B361" s="31">
        <v>69581.89</v>
      </c>
      <c r="C361" s="17">
        <f>VLOOKUP($A361,級距!$A:$K,9,FALSE)</f>
        <v>6</v>
      </c>
      <c r="D361" s="17">
        <f>VLOOKUP($A361,級距!$A:$K,10,FALSE)</f>
        <v>6</v>
      </c>
      <c r="E361" s="17">
        <f>VLOOKUP($A361,級距!$A:$K,11,FALSE)</f>
        <v>1</v>
      </c>
      <c r="F361" s="17">
        <f t="shared" si="5"/>
        <v>1</v>
      </c>
    </row>
    <row r="362" spans="1:6" x14ac:dyDescent="0.25">
      <c r="A362" s="32" t="s">
        <v>517</v>
      </c>
      <c r="B362" s="31">
        <v>-20899.23</v>
      </c>
      <c r="C362" s="17">
        <f>VLOOKUP($A362,級距!$A:$K,9,FALSE)</f>
        <v>6</v>
      </c>
      <c r="D362" s="17">
        <f>VLOOKUP($A362,級距!$A:$K,10,FALSE)</f>
        <v>7</v>
      </c>
      <c r="E362" s="17">
        <f>VLOOKUP($A362,級距!$A:$K,11,FALSE)</f>
        <v>4</v>
      </c>
      <c r="F362" s="17">
        <f t="shared" si="5"/>
        <v>1</v>
      </c>
    </row>
    <row r="363" spans="1:6" x14ac:dyDescent="0.25">
      <c r="A363" s="32" t="s">
        <v>518</v>
      </c>
      <c r="B363" s="31">
        <v>-39639.68</v>
      </c>
      <c r="C363" s="17">
        <f>VLOOKUP($A363,級距!$A:$K,9,FALSE)</f>
        <v>8</v>
      </c>
      <c r="D363" s="17">
        <f>VLOOKUP($A363,級距!$A:$K,10,FALSE)</f>
        <v>1</v>
      </c>
      <c r="E363" s="17">
        <f>VLOOKUP($A363,級距!$A:$K,11,FALSE)</f>
        <v>1</v>
      </c>
      <c r="F363" s="17">
        <f t="shared" si="5"/>
        <v>1</v>
      </c>
    </row>
    <row r="364" spans="1:6" x14ac:dyDescent="0.25">
      <c r="A364" s="32" t="s">
        <v>519</v>
      </c>
      <c r="B364" s="31">
        <v>-39659.65</v>
      </c>
      <c r="C364" s="17">
        <f>VLOOKUP($A364,級距!$A:$K,9,FALSE)</f>
        <v>5</v>
      </c>
      <c r="D364" s="17">
        <f>VLOOKUP($A364,級距!$A:$K,10,FALSE)</f>
        <v>2</v>
      </c>
      <c r="E364" s="17">
        <f>VLOOKUP($A364,級距!$A:$K,11,FALSE)</f>
        <v>2</v>
      </c>
      <c r="F364" s="17">
        <f t="shared" si="5"/>
        <v>1</v>
      </c>
    </row>
    <row r="365" spans="1:6" x14ac:dyDescent="0.25">
      <c r="A365" s="32" t="s">
        <v>520</v>
      </c>
      <c r="B365" s="31">
        <v>266837.64</v>
      </c>
      <c r="C365" s="17">
        <f>VLOOKUP($A365,級距!$A:$K,9,FALSE)</f>
        <v>10</v>
      </c>
      <c r="D365" s="17">
        <f>VLOOKUP($A365,級距!$A:$K,10,FALSE)</f>
        <v>7</v>
      </c>
      <c r="E365" s="17">
        <f>VLOOKUP($A365,級距!$A:$K,11,FALSE)</f>
        <v>4</v>
      </c>
      <c r="F365" s="17">
        <f t="shared" si="5"/>
        <v>1</v>
      </c>
    </row>
    <row r="366" spans="1:6" x14ac:dyDescent="0.25">
      <c r="A366" s="32" t="s">
        <v>521</v>
      </c>
      <c r="B366" s="31">
        <v>-42414.66</v>
      </c>
      <c r="C366" s="17">
        <f>VLOOKUP($A366,級距!$A:$K,9,FALSE)</f>
        <v>5</v>
      </c>
      <c r="D366" s="17">
        <f>VLOOKUP($A366,級距!$A:$K,10,FALSE)</f>
        <v>5</v>
      </c>
      <c r="E366" s="17">
        <f>VLOOKUP($A366,級距!$A:$K,11,FALSE)</f>
        <v>2</v>
      </c>
      <c r="F366" s="17">
        <f t="shared" si="5"/>
        <v>1</v>
      </c>
    </row>
    <row r="367" spans="1:6" x14ac:dyDescent="0.25">
      <c r="A367" s="32" t="s">
        <v>522</v>
      </c>
      <c r="B367" s="31">
        <v>-24395.23</v>
      </c>
      <c r="C367" s="17">
        <f>VLOOKUP($A367,級距!$A:$K,9,FALSE)</f>
        <v>8</v>
      </c>
      <c r="D367" s="17">
        <f>VLOOKUP($A367,級距!$A:$K,10,FALSE)</f>
        <v>4</v>
      </c>
      <c r="E367" s="17">
        <f>VLOOKUP($A367,級距!$A:$K,11,FALSE)</f>
        <v>1</v>
      </c>
      <c r="F367" s="17">
        <f t="shared" si="5"/>
        <v>1</v>
      </c>
    </row>
    <row r="368" spans="1:6" x14ac:dyDescent="0.25">
      <c r="A368" s="32" t="s">
        <v>523</v>
      </c>
      <c r="B368" s="31">
        <v>-6008.19</v>
      </c>
      <c r="C368" s="17">
        <f>VLOOKUP($A368,級距!$A:$K,9,FALSE)</f>
        <v>5</v>
      </c>
      <c r="D368" s="17">
        <f>VLOOKUP($A368,級距!$A:$K,10,FALSE)</f>
        <v>7</v>
      </c>
      <c r="E368" s="17">
        <f>VLOOKUP($A368,級距!$A:$K,11,FALSE)</f>
        <v>3</v>
      </c>
      <c r="F368" s="17">
        <f t="shared" si="5"/>
        <v>1</v>
      </c>
    </row>
    <row r="369" spans="1:6" x14ac:dyDescent="0.25">
      <c r="A369" s="32" t="s">
        <v>524</v>
      </c>
      <c r="B369" s="31">
        <v>11558.4</v>
      </c>
      <c r="C369" s="17">
        <f>VLOOKUP($A369,級距!$A:$K,9,FALSE)</f>
        <v>2</v>
      </c>
      <c r="D369" s="17">
        <f>VLOOKUP($A369,級距!$A:$K,10,FALSE)</f>
        <v>5</v>
      </c>
      <c r="E369" s="17">
        <f>VLOOKUP($A369,級距!$A:$K,11,FALSE)</f>
        <v>2</v>
      </c>
      <c r="F369" s="17">
        <f t="shared" si="5"/>
        <v>1</v>
      </c>
    </row>
    <row r="370" spans="1:6" x14ac:dyDescent="0.25">
      <c r="A370" s="32" t="s">
        <v>525</v>
      </c>
      <c r="B370" s="31">
        <v>-22431.07</v>
      </c>
      <c r="C370" s="17">
        <f>VLOOKUP($A370,級距!$A:$K,9,FALSE)</f>
        <v>4</v>
      </c>
      <c r="D370" s="17">
        <f>VLOOKUP($A370,級距!$A:$K,10,FALSE)</f>
        <v>7</v>
      </c>
      <c r="E370" s="17">
        <f>VLOOKUP($A370,級距!$A:$K,11,FALSE)</f>
        <v>3</v>
      </c>
      <c r="F370" s="17">
        <f t="shared" si="5"/>
        <v>1</v>
      </c>
    </row>
    <row r="371" spans="1:6" x14ac:dyDescent="0.25">
      <c r="A371" s="32" t="s">
        <v>526</v>
      </c>
      <c r="B371" s="31">
        <v>1602.14</v>
      </c>
      <c r="C371" s="17">
        <f>VLOOKUP($A371,級距!$A:$K,9,FALSE)</f>
        <v>5</v>
      </c>
      <c r="D371" s="17">
        <f>VLOOKUP($A371,級距!$A:$K,10,FALSE)</f>
        <v>10</v>
      </c>
      <c r="E371" s="17">
        <f>VLOOKUP($A371,級距!$A:$K,11,FALSE)</f>
        <v>3</v>
      </c>
      <c r="F371" s="17">
        <f t="shared" si="5"/>
        <v>1</v>
      </c>
    </row>
    <row r="372" spans="1:6" x14ac:dyDescent="0.25">
      <c r="A372" s="32" t="s">
        <v>527</v>
      </c>
      <c r="B372" s="31">
        <v>-2766.72</v>
      </c>
      <c r="C372" s="17">
        <f>VLOOKUP($A372,級距!$A:$K,9,FALSE)</f>
        <v>2</v>
      </c>
      <c r="D372" s="17">
        <f>VLOOKUP($A372,級距!$A:$K,10,FALSE)</f>
        <v>3</v>
      </c>
      <c r="E372" s="17">
        <f>VLOOKUP($A372,級距!$A:$K,11,FALSE)</f>
        <v>2</v>
      </c>
      <c r="F372" s="17">
        <f t="shared" si="5"/>
        <v>1</v>
      </c>
    </row>
    <row r="373" spans="1:6" x14ac:dyDescent="0.25">
      <c r="A373" s="32" t="s">
        <v>528</v>
      </c>
      <c r="B373" s="31">
        <v>-56385.63</v>
      </c>
      <c r="C373" s="17">
        <f>VLOOKUP($A373,級距!$A:$K,9,FALSE)</f>
        <v>5</v>
      </c>
      <c r="D373" s="17">
        <f>VLOOKUP($A373,級距!$A:$K,10,FALSE)</f>
        <v>7</v>
      </c>
      <c r="E373" s="17">
        <f>VLOOKUP($A373,級距!$A:$K,11,FALSE)</f>
        <v>3</v>
      </c>
      <c r="F373" s="17">
        <f t="shared" si="5"/>
        <v>1</v>
      </c>
    </row>
    <row r="374" spans="1:6" x14ac:dyDescent="0.25">
      <c r="A374" s="32" t="s">
        <v>529</v>
      </c>
      <c r="B374" s="31">
        <v>-21162.78</v>
      </c>
      <c r="C374" s="17">
        <f>VLOOKUP($A374,級距!$A:$K,9,FALSE)</f>
        <v>8</v>
      </c>
      <c r="D374" s="17">
        <f>VLOOKUP($A374,級距!$A:$K,10,FALSE)</f>
        <v>1</v>
      </c>
      <c r="E374" s="17">
        <f>VLOOKUP($A374,級距!$A:$K,11,FALSE)</f>
        <v>1</v>
      </c>
      <c r="F374" s="17">
        <f t="shared" si="5"/>
        <v>1</v>
      </c>
    </row>
    <row r="375" spans="1:6" x14ac:dyDescent="0.25">
      <c r="A375" s="32" t="s">
        <v>531</v>
      </c>
      <c r="B375" s="31">
        <v>409056.83</v>
      </c>
      <c r="C375" s="17">
        <f>VLOOKUP($A375,級距!$A:$K,9,FALSE)</f>
        <v>10</v>
      </c>
      <c r="D375" s="17">
        <f>VLOOKUP($A375,級距!$A:$K,10,FALSE)</f>
        <v>6</v>
      </c>
      <c r="E375" s="17">
        <f>VLOOKUP($A375,級距!$A:$K,11,FALSE)</f>
        <v>1</v>
      </c>
      <c r="F375" s="17">
        <f t="shared" si="5"/>
        <v>1</v>
      </c>
    </row>
    <row r="376" spans="1:6" x14ac:dyDescent="0.25">
      <c r="A376" s="32" t="s">
        <v>533</v>
      </c>
      <c r="B376" s="31">
        <v>-23503.94</v>
      </c>
      <c r="C376" s="17">
        <f>VLOOKUP($A376,級距!$A:$K,9,FALSE)</f>
        <v>8</v>
      </c>
      <c r="D376" s="17">
        <f>VLOOKUP($A376,級距!$A:$K,10,FALSE)</f>
        <v>7</v>
      </c>
      <c r="E376" s="17">
        <f>VLOOKUP($A376,級距!$A:$K,11,FALSE)</f>
        <v>4</v>
      </c>
      <c r="F376" s="17">
        <f t="shared" si="5"/>
        <v>1</v>
      </c>
    </row>
    <row r="377" spans="1:6" x14ac:dyDescent="0.25">
      <c r="A377" s="32" t="s">
        <v>534</v>
      </c>
      <c r="B377" s="31">
        <v>581171.68000000005</v>
      </c>
      <c r="C377" s="17">
        <f>VLOOKUP($A377,級距!$A:$K,9,FALSE)</f>
        <v>10</v>
      </c>
      <c r="D377" s="17">
        <f>VLOOKUP($A377,級距!$A:$K,10,FALSE)</f>
        <v>10</v>
      </c>
      <c r="E377" s="17">
        <f>VLOOKUP($A377,級距!$A:$K,11,FALSE)</f>
        <v>4</v>
      </c>
      <c r="F377" s="17">
        <f t="shared" si="5"/>
        <v>1</v>
      </c>
    </row>
    <row r="378" spans="1:6" x14ac:dyDescent="0.25">
      <c r="A378" s="32" t="s">
        <v>537</v>
      </c>
      <c r="B378" s="31">
        <v>648.13</v>
      </c>
      <c r="C378" s="17">
        <f>VLOOKUP($A378,級距!$A:$K,9,FALSE)</f>
        <v>4</v>
      </c>
      <c r="D378" s="17">
        <f>VLOOKUP($A378,級距!$A:$K,10,FALSE)</f>
        <v>8</v>
      </c>
      <c r="E378" s="17">
        <f>VLOOKUP($A378,級距!$A:$K,11,FALSE)</f>
        <v>3</v>
      </c>
      <c r="F378" s="17">
        <f t="shared" si="5"/>
        <v>1</v>
      </c>
    </row>
    <row r="379" spans="1:6" x14ac:dyDescent="0.25">
      <c r="A379" s="32" t="s">
        <v>538</v>
      </c>
      <c r="B379" s="31">
        <v>-120452.54</v>
      </c>
      <c r="C379" s="17">
        <f>VLOOKUP($A379,級距!$A:$K,9,FALSE)</f>
        <v>9</v>
      </c>
      <c r="D379" s="17">
        <f>VLOOKUP($A379,級距!$A:$K,10,FALSE)</f>
        <v>7</v>
      </c>
      <c r="E379" s="17">
        <f>VLOOKUP($A379,級距!$A:$K,11,FALSE)</f>
        <v>4</v>
      </c>
      <c r="F379" s="17">
        <f t="shared" si="5"/>
        <v>1</v>
      </c>
    </row>
    <row r="380" spans="1:6" x14ac:dyDescent="0.25">
      <c r="A380" s="32" t="s">
        <v>540</v>
      </c>
      <c r="B380" s="31">
        <v>-112107.62</v>
      </c>
      <c r="C380" s="17">
        <f>VLOOKUP($A380,級距!$A:$K,9,FALSE)</f>
        <v>10</v>
      </c>
      <c r="D380" s="17">
        <f>VLOOKUP($A380,級距!$A:$K,10,FALSE)</f>
        <v>7</v>
      </c>
      <c r="E380" s="17">
        <f>VLOOKUP($A380,級距!$A:$K,11,FALSE)</f>
        <v>4</v>
      </c>
      <c r="F380" s="17">
        <f t="shared" si="5"/>
        <v>1</v>
      </c>
    </row>
    <row r="381" spans="1:6" x14ac:dyDescent="0.25">
      <c r="A381" s="32" t="s">
        <v>541</v>
      </c>
      <c r="B381" s="31">
        <v>7900.83</v>
      </c>
      <c r="C381" s="17">
        <f>VLOOKUP($A381,級距!$A:$K,9,FALSE)</f>
        <v>5</v>
      </c>
      <c r="D381" s="17">
        <f>VLOOKUP($A381,級距!$A:$K,10,FALSE)</f>
        <v>5</v>
      </c>
      <c r="E381" s="17">
        <f>VLOOKUP($A381,級距!$A:$K,11,FALSE)</f>
        <v>2</v>
      </c>
      <c r="F381" s="17">
        <f t="shared" si="5"/>
        <v>1</v>
      </c>
    </row>
    <row r="382" spans="1:6" x14ac:dyDescent="0.25">
      <c r="A382" s="32" t="s">
        <v>542</v>
      </c>
      <c r="B382" s="31">
        <v>-21674.880000000001</v>
      </c>
      <c r="C382" s="17">
        <f>VLOOKUP($A382,級距!$A:$K,9,FALSE)</f>
        <v>3</v>
      </c>
      <c r="D382" s="17">
        <f>VLOOKUP($A382,級距!$A:$K,10,FALSE)</f>
        <v>4</v>
      </c>
      <c r="E382" s="17">
        <f>VLOOKUP($A382,級距!$A:$K,11,FALSE)</f>
        <v>2</v>
      </c>
      <c r="F382" s="17">
        <f t="shared" si="5"/>
        <v>1</v>
      </c>
    </row>
    <row r="383" spans="1:6" x14ac:dyDescent="0.25">
      <c r="A383" s="32" t="s">
        <v>543</v>
      </c>
      <c r="B383" s="31">
        <v>-52857.7</v>
      </c>
      <c r="C383" s="17">
        <f>VLOOKUP($A383,級距!$A:$K,9,FALSE)</f>
        <v>9</v>
      </c>
      <c r="D383" s="17">
        <f>VLOOKUP($A383,級距!$A:$K,10,FALSE)</f>
        <v>10</v>
      </c>
      <c r="E383" s="17">
        <f>VLOOKUP($A383,級距!$A:$K,11,FALSE)</f>
        <v>4</v>
      </c>
      <c r="F383" s="17">
        <f t="shared" si="5"/>
        <v>1</v>
      </c>
    </row>
    <row r="384" spans="1:6" x14ac:dyDescent="0.25">
      <c r="A384" s="32" t="s">
        <v>544</v>
      </c>
      <c r="B384" s="31">
        <v>-56079.01</v>
      </c>
      <c r="C384" s="17">
        <f>VLOOKUP($A384,級距!$A:$K,9,FALSE)</f>
        <v>5</v>
      </c>
      <c r="D384" s="17">
        <f>VLOOKUP($A384,級距!$A:$K,10,FALSE)</f>
        <v>6</v>
      </c>
      <c r="E384" s="17">
        <f>VLOOKUP($A384,級距!$A:$K,11,FALSE)</f>
        <v>2</v>
      </c>
      <c r="F384" s="17">
        <f t="shared" si="5"/>
        <v>1</v>
      </c>
    </row>
    <row r="385" spans="1:6" x14ac:dyDescent="0.25">
      <c r="A385" s="32" t="s">
        <v>545</v>
      </c>
      <c r="B385" s="31">
        <v>24726.85</v>
      </c>
      <c r="C385" s="17">
        <f>VLOOKUP($A385,級距!$A:$K,9,FALSE)</f>
        <v>8</v>
      </c>
      <c r="D385" s="17">
        <f>VLOOKUP($A385,級距!$A:$K,10,FALSE)</f>
        <v>5</v>
      </c>
      <c r="E385" s="17">
        <f>VLOOKUP($A385,級距!$A:$K,11,FALSE)</f>
        <v>1</v>
      </c>
      <c r="F385" s="17">
        <f t="shared" si="5"/>
        <v>1</v>
      </c>
    </row>
    <row r="386" spans="1:6" x14ac:dyDescent="0.25">
      <c r="A386" s="32" t="s">
        <v>546</v>
      </c>
      <c r="B386" s="31">
        <v>67947.97</v>
      </c>
      <c r="C386" s="17">
        <f>VLOOKUP($A386,級距!$A:$K,9,FALSE)</f>
        <v>8</v>
      </c>
      <c r="D386" s="17">
        <f>VLOOKUP($A386,級距!$A:$K,10,FALSE)</f>
        <v>8</v>
      </c>
      <c r="E386" s="17">
        <f>VLOOKUP($A386,級距!$A:$K,11,FALSE)</f>
        <v>4</v>
      </c>
      <c r="F386" s="17">
        <f t="shared" si="5"/>
        <v>1</v>
      </c>
    </row>
    <row r="387" spans="1:6" x14ac:dyDescent="0.25">
      <c r="A387" s="32" t="s">
        <v>547</v>
      </c>
      <c r="B387" s="31">
        <v>-46466.53</v>
      </c>
      <c r="C387" s="17">
        <f>VLOOKUP($A387,級距!$A:$K,9,FALSE)</f>
        <v>7</v>
      </c>
      <c r="D387" s="17">
        <f>VLOOKUP($A387,級距!$A:$K,10,FALSE)</f>
        <v>3</v>
      </c>
      <c r="E387" s="17">
        <f>VLOOKUP($A387,級距!$A:$K,11,FALSE)</f>
        <v>1</v>
      </c>
      <c r="F387" s="17">
        <f t="shared" si="5"/>
        <v>1</v>
      </c>
    </row>
    <row r="388" spans="1:6" x14ac:dyDescent="0.25">
      <c r="A388" s="32" t="s">
        <v>548</v>
      </c>
      <c r="B388" s="31">
        <v>-30458.27</v>
      </c>
      <c r="C388" s="17">
        <f>VLOOKUP($A388,級距!$A:$K,9,FALSE)</f>
        <v>10</v>
      </c>
      <c r="D388" s="17">
        <f>VLOOKUP($A388,級距!$A:$K,10,FALSE)</f>
        <v>7</v>
      </c>
      <c r="E388" s="17">
        <f>VLOOKUP($A388,級距!$A:$K,11,FALSE)</f>
        <v>4</v>
      </c>
      <c r="F388" s="17">
        <f t="shared" ref="F388:F451" si="6">IF(A389&lt;&gt;A388,1,0)</f>
        <v>1</v>
      </c>
    </row>
    <row r="389" spans="1:6" x14ac:dyDescent="0.25">
      <c r="A389" s="32" t="s">
        <v>549</v>
      </c>
      <c r="B389" s="31">
        <v>-80534.14</v>
      </c>
      <c r="C389" s="17">
        <f>VLOOKUP($A389,級距!$A:$K,9,FALSE)</f>
        <v>10</v>
      </c>
      <c r="D389" s="17">
        <f>VLOOKUP($A389,級距!$A:$K,10,FALSE)</f>
        <v>3</v>
      </c>
      <c r="E389" s="17">
        <f>VLOOKUP($A389,級距!$A:$K,11,FALSE)</f>
        <v>1</v>
      </c>
      <c r="F389" s="17">
        <f t="shared" si="6"/>
        <v>1</v>
      </c>
    </row>
    <row r="390" spans="1:6" x14ac:dyDescent="0.25">
      <c r="A390" s="32" t="s">
        <v>550</v>
      </c>
      <c r="B390" s="31">
        <v>-67342.66</v>
      </c>
      <c r="C390" s="17">
        <f>VLOOKUP($A390,級距!$A:$K,9,FALSE)</f>
        <v>5</v>
      </c>
      <c r="D390" s="17">
        <f>VLOOKUP($A390,級距!$A:$K,10,FALSE)</f>
        <v>4</v>
      </c>
      <c r="E390" s="17">
        <f>VLOOKUP($A390,級距!$A:$K,11,FALSE)</f>
        <v>2</v>
      </c>
      <c r="F390" s="17">
        <f t="shared" si="6"/>
        <v>1</v>
      </c>
    </row>
    <row r="391" spans="1:6" x14ac:dyDescent="0.25">
      <c r="A391" s="32" t="s">
        <v>553</v>
      </c>
      <c r="B391" s="31">
        <v>35923.58</v>
      </c>
      <c r="C391" s="17">
        <f>VLOOKUP($A391,級距!$A:$K,9,FALSE)</f>
        <v>10</v>
      </c>
      <c r="D391" s="17">
        <f>VLOOKUP($A391,級距!$A:$K,10,FALSE)</f>
        <v>8</v>
      </c>
      <c r="E391" s="17">
        <f>VLOOKUP($A391,級距!$A:$K,11,FALSE)</f>
        <v>4</v>
      </c>
      <c r="F391" s="17">
        <f t="shared" si="6"/>
        <v>1</v>
      </c>
    </row>
    <row r="392" spans="1:6" x14ac:dyDescent="0.25">
      <c r="A392" s="32" t="s">
        <v>554</v>
      </c>
      <c r="B392" s="31">
        <v>-121306.46</v>
      </c>
      <c r="C392" s="17">
        <f>VLOOKUP($A392,級距!$A:$K,9,FALSE)</f>
        <v>10</v>
      </c>
      <c r="D392" s="17">
        <f>VLOOKUP($A392,級距!$A:$K,10,FALSE)</f>
        <v>6</v>
      </c>
      <c r="E392" s="17">
        <f>VLOOKUP($A392,級距!$A:$K,11,FALSE)</f>
        <v>1</v>
      </c>
      <c r="F392" s="17">
        <f t="shared" si="6"/>
        <v>1</v>
      </c>
    </row>
    <row r="393" spans="1:6" x14ac:dyDescent="0.25">
      <c r="A393" s="32" t="s">
        <v>555</v>
      </c>
      <c r="B393" s="31">
        <v>7095.74</v>
      </c>
      <c r="C393" s="17">
        <f>VLOOKUP($A393,級距!$A:$K,9,FALSE)</f>
        <v>5</v>
      </c>
      <c r="D393" s="17">
        <f>VLOOKUP($A393,級距!$A:$K,10,FALSE)</f>
        <v>6</v>
      </c>
      <c r="E393" s="17">
        <f>VLOOKUP($A393,級距!$A:$K,11,FALSE)</f>
        <v>2</v>
      </c>
      <c r="F393" s="17">
        <f t="shared" si="6"/>
        <v>1</v>
      </c>
    </row>
    <row r="394" spans="1:6" x14ac:dyDescent="0.25">
      <c r="A394" s="32" t="s">
        <v>556</v>
      </c>
      <c r="B394" s="31">
        <v>-19293.02</v>
      </c>
      <c r="C394" s="17">
        <f>VLOOKUP($A394,級距!$A:$K,9,FALSE)</f>
        <v>9</v>
      </c>
      <c r="D394" s="17">
        <f>VLOOKUP($A394,級距!$A:$K,10,FALSE)</f>
        <v>2</v>
      </c>
      <c r="E394" s="17">
        <f>VLOOKUP($A394,級距!$A:$K,11,FALSE)</f>
        <v>1</v>
      </c>
      <c r="F394" s="17">
        <f t="shared" si="6"/>
        <v>1</v>
      </c>
    </row>
    <row r="395" spans="1:6" x14ac:dyDescent="0.25">
      <c r="A395" s="32" t="s">
        <v>557</v>
      </c>
      <c r="B395" s="31">
        <v>81775.94</v>
      </c>
      <c r="C395" s="17">
        <f>VLOOKUP($A395,級距!$A:$K,9,FALSE)</f>
        <v>10</v>
      </c>
      <c r="D395" s="17">
        <f>VLOOKUP($A395,級距!$A:$K,10,FALSE)</f>
        <v>9</v>
      </c>
      <c r="E395" s="17">
        <f>VLOOKUP($A395,級距!$A:$K,11,FALSE)</f>
        <v>4</v>
      </c>
      <c r="F395" s="17">
        <f t="shared" si="6"/>
        <v>1</v>
      </c>
    </row>
    <row r="396" spans="1:6" x14ac:dyDescent="0.25">
      <c r="A396" s="32" t="s">
        <v>558</v>
      </c>
      <c r="B396" s="31">
        <v>-52499.1</v>
      </c>
      <c r="C396" s="17">
        <f>VLOOKUP($A396,級距!$A:$K,9,FALSE)</f>
        <v>5</v>
      </c>
      <c r="D396" s="17">
        <f>VLOOKUP($A396,級距!$A:$K,10,FALSE)</f>
        <v>7</v>
      </c>
      <c r="E396" s="17">
        <f>VLOOKUP($A396,級距!$A:$K,11,FALSE)</f>
        <v>3</v>
      </c>
      <c r="F396" s="17">
        <f t="shared" si="6"/>
        <v>1</v>
      </c>
    </row>
    <row r="397" spans="1:6" x14ac:dyDescent="0.25">
      <c r="A397" s="32" t="s">
        <v>559</v>
      </c>
      <c r="B397" s="31">
        <v>-3432.03</v>
      </c>
      <c r="C397" s="17">
        <f>VLOOKUP($A397,級距!$A:$K,9,FALSE)</f>
        <v>8</v>
      </c>
      <c r="D397" s="17">
        <f>VLOOKUP($A397,級距!$A:$K,10,FALSE)</f>
        <v>1</v>
      </c>
      <c r="E397" s="17">
        <f>VLOOKUP($A397,級距!$A:$K,11,FALSE)</f>
        <v>1</v>
      </c>
      <c r="F397" s="17">
        <f t="shared" si="6"/>
        <v>1</v>
      </c>
    </row>
    <row r="398" spans="1:6" x14ac:dyDescent="0.25">
      <c r="A398" s="32" t="s">
        <v>560</v>
      </c>
      <c r="B398" s="31">
        <v>199850.27</v>
      </c>
      <c r="C398" s="17">
        <f>VLOOKUP($A398,級距!$A:$K,9,FALSE)</f>
        <v>9</v>
      </c>
      <c r="D398" s="17">
        <f>VLOOKUP($A398,級距!$A:$K,10,FALSE)</f>
        <v>10</v>
      </c>
      <c r="E398" s="17">
        <f>VLOOKUP($A398,級距!$A:$K,11,FALSE)</f>
        <v>4</v>
      </c>
      <c r="F398" s="17">
        <f t="shared" si="6"/>
        <v>1</v>
      </c>
    </row>
    <row r="399" spans="1:6" x14ac:dyDescent="0.25">
      <c r="A399" s="32" t="s">
        <v>565</v>
      </c>
      <c r="B399" s="31">
        <v>-28243.26</v>
      </c>
      <c r="C399" s="17">
        <f>VLOOKUP($A399,級距!$A:$K,9,FALSE)</f>
        <v>7</v>
      </c>
      <c r="D399" s="17">
        <f>VLOOKUP($A399,級距!$A:$K,10,FALSE)</f>
        <v>4</v>
      </c>
      <c r="E399" s="17">
        <f>VLOOKUP($A399,級距!$A:$K,11,FALSE)</f>
        <v>1</v>
      </c>
      <c r="F399" s="17">
        <f t="shared" si="6"/>
        <v>1</v>
      </c>
    </row>
    <row r="400" spans="1:6" x14ac:dyDescent="0.25">
      <c r="A400" s="32" t="s">
        <v>568</v>
      </c>
      <c r="B400" s="31">
        <v>-4335.04</v>
      </c>
      <c r="C400" s="17">
        <f>VLOOKUP($A400,級距!$A:$K,9,FALSE)</f>
        <v>5</v>
      </c>
      <c r="D400" s="17">
        <f>VLOOKUP($A400,級距!$A:$K,10,FALSE)</f>
        <v>2</v>
      </c>
      <c r="E400" s="17">
        <f>VLOOKUP($A400,級距!$A:$K,11,FALSE)</f>
        <v>2</v>
      </c>
      <c r="F400" s="17">
        <f t="shared" si="6"/>
        <v>1</v>
      </c>
    </row>
    <row r="401" spans="1:6" x14ac:dyDescent="0.25">
      <c r="A401" s="32" t="s">
        <v>569</v>
      </c>
      <c r="B401" s="31">
        <v>221464.47</v>
      </c>
      <c r="C401" s="17">
        <f>VLOOKUP($A401,級距!$A:$K,9,FALSE)</f>
        <v>10</v>
      </c>
      <c r="D401" s="17">
        <f>VLOOKUP($A401,級距!$A:$K,10,FALSE)</f>
        <v>5</v>
      </c>
      <c r="E401" s="17">
        <f>VLOOKUP($A401,級距!$A:$K,11,FALSE)</f>
        <v>1</v>
      </c>
      <c r="F401" s="17">
        <f t="shared" si="6"/>
        <v>1</v>
      </c>
    </row>
    <row r="402" spans="1:6" x14ac:dyDescent="0.25">
      <c r="A402" s="32" t="s">
        <v>570</v>
      </c>
      <c r="B402" s="31">
        <v>5042.49</v>
      </c>
      <c r="C402" s="17">
        <f>VLOOKUP($A402,級距!$A:$K,9,FALSE)</f>
        <v>7</v>
      </c>
      <c r="D402" s="17">
        <f>VLOOKUP($A402,級距!$A:$K,10,FALSE)</f>
        <v>5</v>
      </c>
      <c r="E402" s="17">
        <f>VLOOKUP($A402,級距!$A:$K,11,FALSE)</f>
        <v>1</v>
      </c>
      <c r="F402" s="17">
        <f t="shared" si="6"/>
        <v>1</v>
      </c>
    </row>
    <row r="403" spans="1:6" x14ac:dyDescent="0.25">
      <c r="A403" s="32" t="s">
        <v>571</v>
      </c>
      <c r="B403" s="31">
        <v>38423.07</v>
      </c>
      <c r="C403" s="17">
        <f>VLOOKUP($A403,級距!$A:$K,9,FALSE)</f>
        <v>7</v>
      </c>
      <c r="D403" s="17">
        <f>VLOOKUP($A403,級距!$A:$K,10,FALSE)</f>
        <v>8</v>
      </c>
      <c r="E403" s="17">
        <f>VLOOKUP($A403,級距!$A:$K,11,FALSE)</f>
        <v>4</v>
      </c>
      <c r="F403" s="17">
        <f t="shared" si="6"/>
        <v>1</v>
      </c>
    </row>
    <row r="404" spans="1:6" x14ac:dyDescent="0.25">
      <c r="A404" s="32" t="s">
        <v>572</v>
      </c>
      <c r="B404" s="31">
        <v>-89953.54</v>
      </c>
      <c r="C404" s="17">
        <f>VLOOKUP($A404,級距!$A:$K,9,FALSE)</f>
        <v>5</v>
      </c>
      <c r="D404" s="17">
        <f>VLOOKUP($A404,級距!$A:$K,10,FALSE)</f>
        <v>6</v>
      </c>
      <c r="E404" s="17">
        <f>VLOOKUP($A404,級距!$A:$K,11,FALSE)</f>
        <v>2</v>
      </c>
      <c r="F404" s="17">
        <f t="shared" si="6"/>
        <v>1</v>
      </c>
    </row>
    <row r="405" spans="1:6" x14ac:dyDescent="0.25">
      <c r="A405" s="32" t="s">
        <v>573</v>
      </c>
      <c r="B405" s="31">
        <v>-6805.22</v>
      </c>
      <c r="C405" s="17">
        <f>VLOOKUP($A405,級距!$A:$K,9,FALSE)</f>
        <v>7</v>
      </c>
      <c r="D405" s="17">
        <f>VLOOKUP($A405,級距!$A:$K,10,FALSE)</f>
        <v>7</v>
      </c>
      <c r="E405" s="17">
        <f>VLOOKUP($A405,級距!$A:$K,11,FALSE)</f>
        <v>4</v>
      </c>
      <c r="F405" s="17">
        <f t="shared" si="6"/>
        <v>1</v>
      </c>
    </row>
    <row r="406" spans="1:6" x14ac:dyDescent="0.25">
      <c r="A406" s="32" t="s">
        <v>574</v>
      </c>
      <c r="B406" s="31">
        <v>20805.009999999998</v>
      </c>
      <c r="C406" s="17">
        <f>VLOOKUP($A406,級距!$A:$K,9,FALSE)</f>
        <v>5</v>
      </c>
      <c r="D406" s="17">
        <f>VLOOKUP($A406,級距!$A:$K,10,FALSE)</f>
        <v>4</v>
      </c>
      <c r="E406" s="17">
        <f>VLOOKUP($A406,級距!$A:$K,11,FALSE)</f>
        <v>2</v>
      </c>
      <c r="F406" s="17">
        <f t="shared" si="6"/>
        <v>1</v>
      </c>
    </row>
    <row r="407" spans="1:6" x14ac:dyDescent="0.25">
      <c r="A407" s="32" t="s">
        <v>575</v>
      </c>
      <c r="B407" s="31">
        <v>-121534.34</v>
      </c>
      <c r="C407" s="17">
        <f>VLOOKUP($A407,級距!$A:$K,9,FALSE)</f>
        <v>10</v>
      </c>
      <c r="D407" s="17">
        <f>VLOOKUP($A407,級距!$A:$K,10,FALSE)</f>
        <v>9</v>
      </c>
      <c r="E407" s="17">
        <f>VLOOKUP($A407,級距!$A:$K,11,FALSE)</f>
        <v>4</v>
      </c>
      <c r="F407" s="17">
        <f t="shared" si="6"/>
        <v>1</v>
      </c>
    </row>
    <row r="408" spans="1:6" x14ac:dyDescent="0.25">
      <c r="A408" s="32" t="s">
        <v>576</v>
      </c>
      <c r="B408" s="31">
        <v>47771.58</v>
      </c>
      <c r="C408" s="17">
        <f>VLOOKUP($A408,級距!$A:$K,9,FALSE)</f>
        <v>3</v>
      </c>
      <c r="D408" s="17">
        <f>VLOOKUP($A408,級距!$A:$K,10,FALSE)</f>
        <v>9</v>
      </c>
      <c r="E408" s="17">
        <f>VLOOKUP($A408,級距!$A:$K,11,FALSE)</f>
        <v>3</v>
      </c>
      <c r="F408" s="17">
        <f t="shared" si="6"/>
        <v>1</v>
      </c>
    </row>
    <row r="409" spans="1:6" x14ac:dyDescent="0.25">
      <c r="A409" s="32" t="s">
        <v>578</v>
      </c>
      <c r="B409" s="31">
        <v>17685.66</v>
      </c>
      <c r="C409" s="17">
        <f>VLOOKUP($A409,級距!$A:$K,9,FALSE)</f>
        <v>8</v>
      </c>
      <c r="D409" s="17">
        <f>VLOOKUP($A409,級距!$A:$K,10,FALSE)</f>
        <v>7</v>
      </c>
      <c r="E409" s="17">
        <f>VLOOKUP($A409,級距!$A:$K,11,FALSE)</f>
        <v>4</v>
      </c>
      <c r="F409" s="17">
        <f t="shared" si="6"/>
        <v>1</v>
      </c>
    </row>
    <row r="410" spans="1:6" x14ac:dyDescent="0.25">
      <c r="A410" s="32" t="s">
        <v>579</v>
      </c>
      <c r="B410" s="31">
        <v>-29997.25</v>
      </c>
      <c r="C410" s="17">
        <f>VLOOKUP($A410,級距!$A:$K,9,FALSE)</f>
        <v>7</v>
      </c>
      <c r="D410" s="17">
        <f>VLOOKUP($A410,級距!$A:$K,10,FALSE)</f>
        <v>6</v>
      </c>
      <c r="E410" s="17">
        <f>VLOOKUP($A410,級距!$A:$K,11,FALSE)</f>
        <v>1</v>
      </c>
      <c r="F410" s="17">
        <f t="shared" si="6"/>
        <v>1</v>
      </c>
    </row>
    <row r="411" spans="1:6" x14ac:dyDescent="0.25">
      <c r="A411" s="32" t="s">
        <v>580</v>
      </c>
      <c r="B411" s="31">
        <v>-15608.19</v>
      </c>
      <c r="C411" s="17">
        <f>VLOOKUP($A411,級距!$A:$K,9,FALSE)</f>
        <v>1</v>
      </c>
      <c r="D411" s="17">
        <f>VLOOKUP($A411,級距!$A:$K,10,FALSE)</f>
        <v>1</v>
      </c>
      <c r="E411" s="17">
        <f>VLOOKUP($A411,級距!$A:$K,11,FALSE)</f>
        <v>2</v>
      </c>
      <c r="F411" s="17">
        <f t="shared" si="6"/>
        <v>1</v>
      </c>
    </row>
    <row r="412" spans="1:6" x14ac:dyDescent="0.25">
      <c r="A412" s="32" t="s">
        <v>581</v>
      </c>
      <c r="B412" s="31">
        <v>-133300.96</v>
      </c>
      <c r="C412" s="17">
        <f>VLOOKUP($A412,級距!$A:$K,9,FALSE)</f>
        <v>8</v>
      </c>
      <c r="D412" s="17">
        <f>VLOOKUP($A412,級距!$A:$K,10,FALSE)</f>
        <v>3</v>
      </c>
      <c r="E412" s="17">
        <f>VLOOKUP($A412,級距!$A:$K,11,FALSE)</f>
        <v>1</v>
      </c>
      <c r="F412" s="17">
        <f t="shared" si="6"/>
        <v>1</v>
      </c>
    </row>
    <row r="413" spans="1:6" x14ac:dyDescent="0.25">
      <c r="A413" s="32" t="s">
        <v>582</v>
      </c>
      <c r="B413" s="31">
        <v>-43243.94</v>
      </c>
      <c r="C413" s="17">
        <f>VLOOKUP($A413,級距!$A:$K,9,FALSE)</f>
        <v>8</v>
      </c>
      <c r="D413" s="17">
        <f>VLOOKUP($A413,級距!$A:$K,10,FALSE)</f>
        <v>6</v>
      </c>
      <c r="E413" s="17">
        <f>VLOOKUP($A413,級距!$A:$K,11,FALSE)</f>
        <v>1</v>
      </c>
      <c r="F413" s="17">
        <f t="shared" si="6"/>
        <v>1</v>
      </c>
    </row>
    <row r="414" spans="1:6" x14ac:dyDescent="0.25">
      <c r="A414" s="32" t="s">
        <v>583</v>
      </c>
      <c r="B414" s="31">
        <v>-35677.79</v>
      </c>
      <c r="C414" s="17">
        <f>VLOOKUP($A414,級距!$A:$K,9,FALSE)</f>
        <v>5</v>
      </c>
      <c r="D414" s="17">
        <f>VLOOKUP($A414,級距!$A:$K,10,FALSE)</f>
        <v>7</v>
      </c>
      <c r="E414" s="17">
        <f>VLOOKUP($A414,級距!$A:$K,11,FALSE)</f>
        <v>3</v>
      </c>
      <c r="F414" s="17">
        <f t="shared" si="6"/>
        <v>1</v>
      </c>
    </row>
    <row r="415" spans="1:6" x14ac:dyDescent="0.25">
      <c r="A415" s="32" t="s">
        <v>584</v>
      </c>
      <c r="B415" s="31">
        <v>49456.05</v>
      </c>
      <c r="C415" s="17">
        <f>VLOOKUP($A415,級距!$A:$K,9,FALSE)</f>
        <v>10</v>
      </c>
      <c r="D415" s="17">
        <f>VLOOKUP($A415,級距!$A:$K,10,FALSE)</f>
        <v>5</v>
      </c>
      <c r="E415" s="17">
        <f>VLOOKUP($A415,級距!$A:$K,11,FALSE)</f>
        <v>1</v>
      </c>
      <c r="F415" s="17">
        <f t="shared" si="6"/>
        <v>1</v>
      </c>
    </row>
    <row r="416" spans="1:6" x14ac:dyDescent="0.25">
      <c r="A416" s="32" t="s">
        <v>586</v>
      </c>
      <c r="B416" s="31">
        <v>104373.16</v>
      </c>
      <c r="C416" s="17">
        <f>VLOOKUP($A416,級距!$A:$K,9,FALSE)</f>
        <v>10</v>
      </c>
      <c r="D416" s="17">
        <f>VLOOKUP($A416,級距!$A:$K,10,FALSE)</f>
        <v>9</v>
      </c>
      <c r="E416" s="17">
        <f>VLOOKUP($A416,級距!$A:$K,11,FALSE)</f>
        <v>4</v>
      </c>
      <c r="F416" s="17">
        <f t="shared" si="6"/>
        <v>1</v>
      </c>
    </row>
    <row r="417" spans="1:6" x14ac:dyDescent="0.25">
      <c r="A417" s="32" t="s">
        <v>588</v>
      </c>
      <c r="B417" s="31">
        <v>-40493.54</v>
      </c>
      <c r="C417" s="17">
        <f>VLOOKUP($A417,級距!$A:$K,9,FALSE)</f>
        <v>3</v>
      </c>
      <c r="D417" s="17">
        <f>VLOOKUP($A417,級距!$A:$K,10,FALSE)</f>
        <v>6</v>
      </c>
      <c r="E417" s="17">
        <f>VLOOKUP($A417,級距!$A:$K,11,FALSE)</f>
        <v>2</v>
      </c>
      <c r="F417" s="17">
        <f t="shared" si="6"/>
        <v>1</v>
      </c>
    </row>
    <row r="418" spans="1:6" x14ac:dyDescent="0.25">
      <c r="A418" s="32" t="s">
        <v>589</v>
      </c>
      <c r="B418" s="31">
        <v>-55396.1</v>
      </c>
      <c r="C418" s="17">
        <f>VLOOKUP($A418,級距!$A:$K,9,FALSE)</f>
        <v>5</v>
      </c>
      <c r="D418" s="17">
        <f>VLOOKUP($A418,級距!$A:$K,10,FALSE)</f>
        <v>6</v>
      </c>
      <c r="E418" s="17">
        <f>VLOOKUP($A418,級距!$A:$K,11,FALSE)</f>
        <v>2</v>
      </c>
      <c r="F418" s="17">
        <f t="shared" si="6"/>
        <v>1</v>
      </c>
    </row>
    <row r="419" spans="1:6" x14ac:dyDescent="0.25">
      <c r="A419" s="32" t="s">
        <v>590</v>
      </c>
      <c r="B419" s="31">
        <v>34907.64</v>
      </c>
      <c r="C419" s="17">
        <f>VLOOKUP($A419,級距!$A:$K,9,FALSE)</f>
        <v>7</v>
      </c>
      <c r="D419" s="17">
        <f>VLOOKUP($A419,級距!$A:$K,10,FALSE)</f>
        <v>8</v>
      </c>
      <c r="E419" s="17">
        <f>VLOOKUP($A419,級距!$A:$K,11,FALSE)</f>
        <v>4</v>
      </c>
      <c r="F419" s="17">
        <f t="shared" si="6"/>
        <v>1</v>
      </c>
    </row>
    <row r="420" spans="1:6" x14ac:dyDescent="0.25">
      <c r="A420" s="32" t="s">
        <v>591</v>
      </c>
      <c r="B420" s="31">
        <v>25873.34</v>
      </c>
      <c r="C420" s="17">
        <f>VLOOKUP($A420,級距!$A:$K,9,FALSE)</f>
        <v>5</v>
      </c>
      <c r="D420" s="17">
        <f>VLOOKUP($A420,級距!$A:$K,10,FALSE)</f>
        <v>8</v>
      </c>
      <c r="E420" s="17">
        <f>VLOOKUP($A420,級距!$A:$K,11,FALSE)</f>
        <v>3</v>
      </c>
      <c r="F420" s="17">
        <f t="shared" si="6"/>
        <v>1</v>
      </c>
    </row>
    <row r="421" spans="1:6" x14ac:dyDescent="0.25">
      <c r="A421" s="32" t="s">
        <v>593</v>
      </c>
      <c r="B421" s="31">
        <v>-18936.64</v>
      </c>
      <c r="C421" s="17">
        <f>VLOOKUP($A421,級距!$A:$K,9,FALSE)</f>
        <v>5</v>
      </c>
      <c r="D421" s="17">
        <f>VLOOKUP($A421,級距!$A:$K,10,FALSE)</f>
        <v>6</v>
      </c>
      <c r="E421" s="17">
        <f>VLOOKUP($A421,級距!$A:$K,11,FALSE)</f>
        <v>2</v>
      </c>
      <c r="F421" s="17">
        <f t="shared" si="6"/>
        <v>1</v>
      </c>
    </row>
    <row r="422" spans="1:6" x14ac:dyDescent="0.25">
      <c r="A422" s="32" t="s">
        <v>594</v>
      </c>
      <c r="B422" s="31">
        <v>-1357.18</v>
      </c>
      <c r="C422" s="17">
        <f>VLOOKUP($A422,級距!$A:$K,9,FALSE)</f>
        <v>2</v>
      </c>
      <c r="D422" s="17">
        <f>VLOOKUP($A422,級距!$A:$K,10,FALSE)</f>
        <v>1</v>
      </c>
      <c r="E422" s="17">
        <f>VLOOKUP($A422,級距!$A:$K,11,FALSE)</f>
        <v>2</v>
      </c>
      <c r="F422" s="17">
        <f t="shared" si="6"/>
        <v>1</v>
      </c>
    </row>
    <row r="423" spans="1:6" x14ac:dyDescent="0.25">
      <c r="A423" s="32" t="s">
        <v>596</v>
      </c>
      <c r="B423" s="31">
        <v>-16533.86</v>
      </c>
      <c r="C423" s="17">
        <f>VLOOKUP($A423,級距!$A:$K,9,FALSE)</f>
        <v>5</v>
      </c>
      <c r="D423" s="17">
        <f>VLOOKUP($A423,級距!$A:$K,10,FALSE)</f>
        <v>9</v>
      </c>
      <c r="E423" s="17">
        <f>VLOOKUP($A423,級距!$A:$K,11,FALSE)</f>
        <v>3</v>
      </c>
      <c r="F423" s="17">
        <f t="shared" si="6"/>
        <v>1</v>
      </c>
    </row>
    <row r="424" spans="1:6" x14ac:dyDescent="0.25">
      <c r="A424" s="32" t="s">
        <v>597</v>
      </c>
      <c r="B424" s="31">
        <v>-23473.47</v>
      </c>
      <c r="C424" s="17">
        <f>VLOOKUP($A424,級距!$A:$K,9,FALSE)</f>
        <v>5</v>
      </c>
      <c r="D424" s="17">
        <f>VLOOKUP($A424,級距!$A:$K,10,FALSE)</f>
        <v>1</v>
      </c>
      <c r="E424" s="17">
        <f>VLOOKUP($A424,級距!$A:$K,11,FALSE)</f>
        <v>2</v>
      </c>
      <c r="F424" s="17">
        <f t="shared" si="6"/>
        <v>1</v>
      </c>
    </row>
    <row r="425" spans="1:6" x14ac:dyDescent="0.25">
      <c r="A425" s="32" t="s">
        <v>598</v>
      </c>
      <c r="B425" s="31">
        <v>-16797.79</v>
      </c>
      <c r="C425" s="17">
        <f>VLOOKUP($A425,級距!$A:$K,9,FALSE)</f>
        <v>9</v>
      </c>
      <c r="D425" s="17">
        <f>VLOOKUP($A425,級距!$A:$K,10,FALSE)</f>
        <v>10</v>
      </c>
      <c r="E425" s="17">
        <f>VLOOKUP($A425,級距!$A:$K,11,FALSE)</f>
        <v>4</v>
      </c>
      <c r="F425" s="17">
        <f t="shared" si="6"/>
        <v>1</v>
      </c>
    </row>
    <row r="426" spans="1:6" x14ac:dyDescent="0.25">
      <c r="A426" s="32" t="s">
        <v>599</v>
      </c>
      <c r="B426" s="31">
        <v>-13270.3</v>
      </c>
      <c r="C426" s="17">
        <f>VLOOKUP($A426,級距!$A:$K,9,FALSE)</f>
        <v>5</v>
      </c>
      <c r="D426" s="17">
        <f>VLOOKUP($A426,級距!$A:$K,10,FALSE)</f>
        <v>9</v>
      </c>
      <c r="E426" s="17">
        <f>VLOOKUP($A426,級距!$A:$K,11,FALSE)</f>
        <v>3</v>
      </c>
      <c r="F426" s="17">
        <f t="shared" si="6"/>
        <v>1</v>
      </c>
    </row>
    <row r="427" spans="1:6" x14ac:dyDescent="0.25">
      <c r="A427" s="32" t="s">
        <v>602</v>
      </c>
      <c r="B427" s="31">
        <v>-41226.239999999998</v>
      </c>
      <c r="C427" s="17">
        <f>VLOOKUP($A427,級距!$A:$K,9,FALSE)</f>
        <v>4</v>
      </c>
      <c r="D427" s="17">
        <f>VLOOKUP($A427,級距!$A:$K,10,FALSE)</f>
        <v>7</v>
      </c>
      <c r="E427" s="17">
        <f>VLOOKUP($A427,級距!$A:$K,11,FALSE)</f>
        <v>3</v>
      </c>
      <c r="F427" s="17">
        <f t="shared" si="6"/>
        <v>1</v>
      </c>
    </row>
    <row r="428" spans="1:6" x14ac:dyDescent="0.25">
      <c r="A428" s="32" t="s">
        <v>603</v>
      </c>
      <c r="B428" s="31">
        <v>-76419.710000000006</v>
      </c>
      <c r="C428" s="17">
        <f>VLOOKUP($A428,級距!$A:$K,9,FALSE)</f>
        <v>5</v>
      </c>
      <c r="D428" s="17">
        <f>VLOOKUP($A428,級距!$A:$K,10,FALSE)</f>
        <v>3</v>
      </c>
      <c r="E428" s="17">
        <f>VLOOKUP($A428,級距!$A:$K,11,FALSE)</f>
        <v>2</v>
      </c>
      <c r="F428" s="17">
        <f t="shared" si="6"/>
        <v>1</v>
      </c>
    </row>
    <row r="429" spans="1:6" x14ac:dyDescent="0.25">
      <c r="A429" s="32" t="s">
        <v>604</v>
      </c>
      <c r="B429" s="31">
        <v>11945.02</v>
      </c>
      <c r="C429" s="17">
        <f>VLOOKUP($A429,級距!$A:$K,9,FALSE)</f>
        <v>7</v>
      </c>
      <c r="D429" s="17">
        <f>VLOOKUP($A429,級距!$A:$K,10,FALSE)</f>
        <v>1</v>
      </c>
      <c r="E429" s="17">
        <f>VLOOKUP($A429,級距!$A:$K,11,FALSE)</f>
        <v>1</v>
      </c>
      <c r="F429" s="17">
        <f t="shared" si="6"/>
        <v>1</v>
      </c>
    </row>
    <row r="430" spans="1:6" x14ac:dyDescent="0.25">
      <c r="A430" s="32" t="s">
        <v>605</v>
      </c>
      <c r="B430" s="31">
        <v>51949.42</v>
      </c>
      <c r="C430" s="17">
        <f>VLOOKUP($A430,級距!$A:$K,9,FALSE)</f>
        <v>5</v>
      </c>
      <c r="D430" s="17">
        <f>VLOOKUP($A430,級距!$A:$K,10,FALSE)</f>
        <v>6</v>
      </c>
      <c r="E430" s="17">
        <f>VLOOKUP($A430,級距!$A:$K,11,FALSE)</f>
        <v>2</v>
      </c>
      <c r="F430" s="17">
        <f t="shared" si="6"/>
        <v>1</v>
      </c>
    </row>
    <row r="431" spans="1:6" x14ac:dyDescent="0.25">
      <c r="A431" s="32" t="s">
        <v>606</v>
      </c>
      <c r="B431" s="31">
        <v>29788.22</v>
      </c>
      <c r="C431" s="17">
        <f>VLOOKUP($A431,級距!$A:$K,9,FALSE)</f>
        <v>5</v>
      </c>
      <c r="D431" s="17">
        <f>VLOOKUP($A431,級距!$A:$K,10,FALSE)</f>
        <v>4</v>
      </c>
      <c r="E431" s="17">
        <f>VLOOKUP($A431,級距!$A:$K,11,FALSE)</f>
        <v>2</v>
      </c>
      <c r="F431" s="17">
        <f t="shared" si="6"/>
        <v>1</v>
      </c>
    </row>
    <row r="432" spans="1:6" x14ac:dyDescent="0.25">
      <c r="A432" s="32" t="s">
        <v>607</v>
      </c>
      <c r="B432" s="31">
        <v>61941.02</v>
      </c>
      <c r="C432" s="17">
        <f>VLOOKUP($A432,級距!$A:$K,9,FALSE)</f>
        <v>7</v>
      </c>
      <c r="D432" s="17">
        <f>VLOOKUP($A432,級距!$A:$K,10,FALSE)</f>
        <v>6</v>
      </c>
      <c r="E432" s="17">
        <f>VLOOKUP($A432,級距!$A:$K,11,FALSE)</f>
        <v>1</v>
      </c>
      <c r="F432" s="17">
        <f t="shared" si="6"/>
        <v>1</v>
      </c>
    </row>
    <row r="433" spans="1:6" x14ac:dyDescent="0.25">
      <c r="A433" s="32" t="s">
        <v>608</v>
      </c>
      <c r="B433" s="31">
        <v>9781.82</v>
      </c>
      <c r="C433" s="17">
        <f>VLOOKUP($A433,級距!$A:$K,9,FALSE)</f>
        <v>5</v>
      </c>
      <c r="D433" s="17">
        <f>VLOOKUP($A433,級距!$A:$K,10,FALSE)</f>
        <v>5</v>
      </c>
      <c r="E433" s="17">
        <f>VLOOKUP($A433,級距!$A:$K,11,FALSE)</f>
        <v>2</v>
      </c>
      <c r="F433" s="17">
        <f t="shared" si="6"/>
        <v>1</v>
      </c>
    </row>
    <row r="434" spans="1:6" x14ac:dyDescent="0.25">
      <c r="A434" s="32" t="s">
        <v>609</v>
      </c>
      <c r="B434" s="31">
        <v>11557.06</v>
      </c>
      <c r="C434" s="17">
        <f>VLOOKUP($A434,級距!$A:$K,9,FALSE)</f>
        <v>3</v>
      </c>
      <c r="D434" s="17">
        <f>VLOOKUP($A434,級距!$A:$K,10,FALSE)</f>
        <v>1</v>
      </c>
      <c r="E434" s="17">
        <f>VLOOKUP($A434,級距!$A:$K,11,FALSE)</f>
        <v>2</v>
      </c>
      <c r="F434" s="17">
        <f t="shared" si="6"/>
        <v>1</v>
      </c>
    </row>
    <row r="435" spans="1:6" x14ac:dyDescent="0.25">
      <c r="A435" s="32" t="s">
        <v>610</v>
      </c>
      <c r="B435" s="31">
        <v>55766.78</v>
      </c>
      <c r="C435" s="17">
        <f>VLOOKUP($A435,級距!$A:$K,9,FALSE)</f>
        <v>7</v>
      </c>
      <c r="D435" s="17">
        <f>VLOOKUP($A435,級距!$A:$K,10,FALSE)</f>
        <v>3</v>
      </c>
      <c r="E435" s="17">
        <f>VLOOKUP($A435,級距!$A:$K,11,FALSE)</f>
        <v>1</v>
      </c>
      <c r="F435" s="17">
        <f t="shared" si="6"/>
        <v>1</v>
      </c>
    </row>
    <row r="436" spans="1:6" x14ac:dyDescent="0.25">
      <c r="A436" s="32" t="s">
        <v>612</v>
      </c>
      <c r="B436" s="31">
        <v>-50799.74</v>
      </c>
      <c r="C436" s="17">
        <f>VLOOKUP($A436,級距!$A:$K,9,FALSE)</f>
        <v>4</v>
      </c>
      <c r="D436" s="17">
        <f>VLOOKUP($A436,級距!$A:$K,10,FALSE)</f>
        <v>1</v>
      </c>
      <c r="E436" s="17">
        <f>VLOOKUP($A436,級距!$A:$K,11,FALSE)</f>
        <v>2</v>
      </c>
      <c r="F436" s="17">
        <f t="shared" si="6"/>
        <v>1</v>
      </c>
    </row>
    <row r="437" spans="1:6" x14ac:dyDescent="0.25">
      <c r="A437" s="32" t="s">
        <v>614</v>
      </c>
      <c r="B437" s="31">
        <v>-5612.91</v>
      </c>
      <c r="C437" s="17">
        <f>VLOOKUP($A437,級距!$A:$K,9,FALSE)</f>
        <v>8</v>
      </c>
      <c r="D437" s="17">
        <f>VLOOKUP($A437,級距!$A:$K,10,FALSE)</f>
        <v>6</v>
      </c>
      <c r="E437" s="17">
        <f>VLOOKUP($A437,級距!$A:$K,11,FALSE)</f>
        <v>1</v>
      </c>
      <c r="F437" s="17">
        <f t="shared" si="6"/>
        <v>1</v>
      </c>
    </row>
    <row r="438" spans="1:6" x14ac:dyDescent="0.25">
      <c r="A438" s="32" t="s">
        <v>616</v>
      </c>
      <c r="B438" s="31">
        <v>-19547.04</v>
      </c>
      <c r="C438" s="17">
        <f>VLOOKUP($A438,級距!$A:$K,9,FALSE)</f>
        <v>8</v>
      </c>
      <c r="D438" s="17">
        <f>VLOOKUP($A438,級距!$A:$K,10,FALSE)</f>
        <v>4</v>
      </c>
      <c r="E438" s="17">
        <f>VLOOKUP($A438,級距!$A:$K,11,FALSE)</f>
        <v>1</v>
      </c>
      <c r="F438" s="17">
        <f t="shared" si="6"/>
        <v>1</v>
      </c>
    </row>
    <row r="439" spans="1:6" x14ac:dyDescent="0.25">
      <c r="A439" s="32" t="s">
        <v>617</v>
      </c>
      <c r="B439" s="31">
        <v>65473.53</v>
      </c>
      <c r="C439" s="17">
        <f>VLOOKUP($A439,級距!$A:$K,9,FALSE)</f>
        <v>10</v>
      </c>
      <c r="D439" s="17">
        <f>VLOOKUP($A439,級距!$A:$K,10,FALSE)</f>
        <v>1</v>
      </c>
      <c r="E439" s="17">
        <f>VLOOKUP($A439,級距!$A:$K,11,FALSE)</f>
        <v>1</v>
      </c>
      <c r="F439" s="17">
        <f t="shared" si="6"/>
        <v>1</v>
      </c>
    </row>
    <row r="440" spans="1:6" x14ac:dyDescent="0.25">
      <c r="A440" s="32" t="s">
        <v>618</v>
      </c>
      <c r="B440" s="31">
        <v>179885.65</v>
      </c>
      <c r="C440" s="17">
        <f>VLOOKUP($A440,級距!$A:$K,9,FALSE)</f>
        <v>10</v>
      </c>
      <c r="D440" s="17">
        <f>VLOOKUP($A440,級距!$A:$K,10,FALSE)</f>
        <v>9</v>
      </c>
      <c r="E440" s="17">
        <f>VLOOKUP($A440,級距!$A:$K,11,FALSE)</f>
        <v>4</v>
      </c>
      <c r="F440" s="17">
        <f t="shared" si="6"/>
        <v>1</v>
      </c>
    </row>
    <row r="441" spans="1:6" x14ac:dyDescent="0.25">
      <c r="A441" s="32" t="s">
        <v>619</v>
      </c>
      <c r="B441" s="31">
        <v>58866.400000000001</v>
      </c>
      <c r="C441" s="17">
        <f>VLOOKUP($A441,級距!$A:$K,9,FALSE)</f>
        <v>7</v>
      </c>
      <c r="D441" s="17">
        <f>VLOOKUP($A441,級距!$A:$K,10,FALSE)</f>
        <v>3</v>
      </c>
      <c r="E441" s="17">
        <f>VLOOKUP($A441,級距!$A:$K,11,FALSE)</f>
        <v>1</v>
      </c>
      <c r="F441" s="17">
        <f t="shared" si="6"/>
        <v>1</v>
      </c>
    </row>
    <row r="442" spans="1:6" x14ac:dyDescent="0.25">
      <c r="A442" s="32" t="s">
        <v>620</v>
      </c>
      <c r="B442" s="31">
        <v>-33951.839999999997</v>
      </c>
      <c r="C442" s="17">
        <f>VLOOKUP($A442,級距!$A:$K,9,FALSE)</f>
        <v>8</v>
      </c>
      <c r="D442" s="17">
        <f>VLOOKUP($A442,級距!$A:$K,10,FALSE)</f>
        <v>6</v>
      </c>
      <c r="E442" s="17">
        <f>VLOOKUP($A442,級距!$A:$K,11,FALSE)</f>
        <v>1</v>
      </c>
      <c r="F442" s="17">
        <f t="shared" si="6"/>
        <v>1</v>
      </c>
    </row>
    <row r="443" spans="1:6" x14ac:dyDescent="0.25">
      <c r="A443" s="32" t="s">
        <v>621</v>
      </c>
      <c r="B443" s="31">
        <v>19356.740000000002</v>
      </c>
      <c r="C443" s="17">
        <f>VLOOKUP($A443,級距!$A:$K,9,FALSE)</f>
        <v>8</v>
      </c>
      <c r="D443" s="17">
        <f>VLOOKUP($A443,級距!$A:$K,10,FALSE)</f>
        <v>10</v>
      </c>
      <c r="E443" s="17">
        <f>VLOOKUP($A443,級距!$A:$K,11,FALSE)</f>
        <v>4</v>
      </c>
      <c r="F443" s="17">
        <f t="shared" si="6"/>
        <v>1</v>
      </c>
    </row>
    <row r="444" spans="1:6" x14ac:dyDescent="0.25">
      <c r="A444" s="32" t="s">
        <v>622</v>
      </c>
      <c r="B444" s="31">
        <v>-10769.66</v>
      </c>
      <c r="C444" s="17">
        <f>VLOOKUP($A444,級距!$A:$K,9,FALSE)</f>
        <v>8</v>
      </c>
      <c r="D444" s="17">
        <f>VLOOKUP($A444,級距!$A:$K,10,FALSE)</f>
        <v>7</v>
      </c>
      <c r="E444" s="17">
        <f>VLOOKUP($A444,級距!$A:$K,11,FALSE)</f>
        <v>4</v>
      </c>
      <c r="F444" s="17">
        <f t="shared" si="6"/>
        <v>1</v>
      </c>
    </row>
    <row r="445" spans="1:6" x14ac:dyDescent="0.25">
      <c r="A445" s="32" t="s">
        <v>623</v>
      </c>
      <c r="B445" s="31">
        <v>94168.37</v>
      </c>
      <c r="C445" s="17">
        <f>VLOOKUP($A445,級距!$A:$K,9,FALSE)</f>
        <v>10</v>
      </c>
      <c r="D445" s="17">
        <f>VLOOKUP($A445,級距!$A:$K,10,FALSE)</f>
        <v>1</v>
      </c>
      <c r="E445" s="17">
        <f>VLOOKUP($A445,級距!$A:$K,11,FALSE)</f>
        <v>1</v>
      </c>
      <c r="F445" s="17">
        <f t="shared" si="6"/>
        <v>1</v>
      </c>
    </row>
    <row r="446" spans="1:6" x14ac:dyDescent="0.25">
      <c r="A446" s="32" t="s">
        <v>624</v>
      </c>
      <c r="B446" s="31">
        <v>-5459.71</v>
      </c>
      <c r="C446" s="17">
        <f>VLOOKUP($A446,級距!$A:$K,9,FALSE)</f>
        <v>6</v>
      </c>
      <c r="D446" s="17">
        <f>VLOOKUP($A446,級距!$A:$K,10,FALSE)</f>
        <v>7</v>
      </c>
      <c r="E446" s="17">
        <f>VLOOKUP($A446,級距!$A:$K,11,FALSE)</f>
        <v>4</v>
      </c>
      <c r="F446" s="17">
        <f t="shared" si="6"/>
        <v>1</v>
      </c>
    </row>
    <row r="447" spans="1:6" x14ac:dyDescent="0.25">
      <c r="A447" s="32" t="s">
        <v>625</v>
      </c>
      <c r="B447" s="31">
        <v>1265.06</v>
      </c>
      <c r="C447" s="17">
        <f>VLOOKUP($A447,級距!$A:$K,9,FALSE)</f>
        <v>6</v>
      </c>
      <c r="D447" s="17">
        <f>VLOOKUP($A447,級距!$A:$K,10,FALSE)</f>
        <v>4</v>
      </c>
      <c r="E447" s="17">
        <f>VLOOKUP($A447,級距!$A:$K,11,FALSE)</f>
        <v>1</v>
      </c>
      <c r="F447" s="17">
        <f t="shared" si="6"/>
        <v>1</v>
      </c>
    </row>
    <row r="448" spans="1:6" x14ac:dyDescent="0.25">
      <c r="A448" s="32" t="s">
        <v>628</v>
      </c>
      <c r="B448" s="31">
        <v>-38931.550000000003</v>
      </c>
      <c r="C448" s="17">
        <f>VLOOKUP($A448,級距!$A:$K,9,FALSE)</f>
        <v>9</v>
      </c>
      <c r="D448" s="17">
        <f>VLOOKUP($A448,級距!$A:$K,10,FALSE)</f>
        <v>8</v>
      </c>
      <c r="E448" s="17">
        <f>VLOOKUP($A448,級距!$A:$K,11,FALSE)</f>
        <v>4</v>
      </c>
      <c r="F448" s="17">
        <f t="shared" si="6"/>
        <v>1</v>
      </c>
    </row>
    <row r="449" spans="1:6" x14ac:dyDescent="0.25">
      <c r="A449" s="32" t="s">
        <v>630</v>
      </c>
      <c r="B449" s="31">
        <v>82283.58</v>
      </c>
      <c r="C449" s="17">
        <f>VLOOKUP($A449,級距!$A:$K,9,FALSE)</f>
        <v>8</v>
      </c>
      <c r="D449" s="17">
        <f>VLOOKUP($A449,級距!$A:$K,10,FALSE)</f>
        <v>8</v>
      </c>
      <c r="E449" s="17">
        <f>VLOOKUP($A449,級距!$A:$K,11,FALSE)</f>
        <v>4</v>
      </c>
      <c r="F449" s="17">
        <f t="shared" si="6"/>
        <v>1</v>
      </c>
    </row>
    <row r="450" spans="1:6" x14ac:dyDescent="0.25">
      <c r="A450" s="32" t="s">
        <v>631</v>
      </c>
      <c r="B450" s="31">
        <v>45052.43</v>
      </c>
      <c r="C450" s="17">
        <f>VLOOKUP($A450,級距!$A:$K,9,FALSE)</f>
        <v>8</v>
      </c>
      <c r="D450" s="17">
        <f>VLOOKUP($A450,級距!$A:$K,10,FALSE)</f>
        <v>5</v>
      </c>
      <c r="E450" s="17">
        <f>VLOOKUP($A450,級距!$A:$K,11,FALSE)</f>
        <v>1</v>
      </c>
      <c r="F450" s="17">
        <f t="shared" si="6"/>
        <v>1</v>
      </c>
    </row>
    <row r="451" spans="1:6" x14ac:dyDescent="0.25">
      <c r="A451" s="32" t="s">
        <v>633</v>
      </c>
      <c r="B451" s="31">
        <v>-58149.98</v>
      </c>
      <c r="C451" s="17">
        <f>VLOOKUP($A451,級距!$A:$K,9,FALSE)</f>
        <v>3</v>
      </c>
      <c r="D451" s="17">
        <f>VLOOKUP($A451,級距!$A:$K,10,FALSE)</f>
        <v>9</v>
      </c>
      <c r="E451" s="17">
        <f>VLOOKUP($A451,級距!$A:$K,11,FALSE)</f>
        <v>3</v>
      </c>
      <c r="F451" s="17">
        <f t="shared" si="6"/>
        <v>1</v>
      </c>
    </row>
    <row r="452" spans="1:6" x14ac:dyDescent="0.25">
      <c r="A452" s="32" t="s">
        <v>634</v>
      </c>
      <c r="B452" s="31">
        <v>24294.66</v>
      </c>
      <c r="C452" s="17">
        <f>VLOOKUP($A452,級距!$A:$K,9,FALSE)</f>
        <v>5</v>
      </c>
      <c r="D452" s="17">
        <f>VLOOKUP($A452,級距!$A:$K,10,FALSE)</f>
        <v>8</v>
      </c>
      <c r="E452" s="17">
        <f>VLOOKUP($A452,級距!$A:$K,11,FALSE)</f>
        <v>3</v>
      </c>
      <c r="F452" s="17">
        <f t="shared" ref="F452:F515" si="7">IF(A453&lt;&gt;A452,1,0)</f>
        <v>1</v>
      </c>
    </row>
    <row r="453" spans="1:6" x14ac:dyDescent="0.25">
      <c r="A453" s="32" t="s">
        <v>635</v>
      </c>
      <c r="B453" s="31">
        <v>-37039.01</v>
      </c>
      <c r="C453" s="17">
        <f>VLOOKUP($A453,級距!$A:$K,9,FALSE)</f>
        <v>6</v>
      </c>
      <c r="D453" s="17">
        <f>VLOOKUP($A453,級距!$A:$K,10,FALSE)</f>
        <v>2</v>
      </c>
      <c r="E453" s="17">
        <f>VLOOKUP($A453,級距!$A:$K,11,FALSE)</f>
        <v>1</v>
      </c>
      <c r="F453" s="17">
        <f t="shared" si="7"/>
        <v>1</v>
      </c>
    </row>
    <row r="454" spans="1:6" x14ac:dyDescent="0.25">
      <c r="A454" s="32" t="s">
        <v>636</v>
      </c>
      <c r="B454" s="31">
        <v>-121567.57</v>
      </c>
      <c r="C454" s="17">
        <f>VLOOKUP($A454,級距!$A:$K,9,FALSE)</f>
        <v>9</v>
      </c>
      <c r="D454" s="17">
        <f>VLOOKUP($A454,級距!$A:$K,10,FALSE)</f>
        <v>7</v>
      </c>
      <c r="E454" s="17">
        <f>VLOOKUP($A454,級距!$A:$K,11,FALSE)</f>
        <v>4</v>
      </c>
      <c r="F454" s="17">
        <f t="shared" si="7"/>
        <v>1</v>
      </c>
    </row>
    <row r="455" spans="1:6" x14ac:dyDescent="0.25">
      <c r="A455" s="32" t="s">
        <v>637</v>
      </c>
      <c r="B455" s="31">
        <v>-72976.38</v>
      </c>
      <c r="C455" s="17">
        <f>VLOOKUP($A455,級距!$A:$K,9,FALSE)</f>
        <v>9</v>
      </c>
      <c r="D455" s="17">
        <f>VLOOKUP($A455,級距!$A:$K,10,FALSE)</f>
        <v>7</v>
      </c>
      <c r="E455" s="17">
        <f>VLOOKUP($A455,級距!$A:$K,11,FALSE)</f>
        <v>4</v>
      </c>
      <c r="F455" s="17">
        <f t="shared" si="7"/>
        <v>1</v>
      </c>
    </row>
    <row r="456" spans="1:6" x14ac:dyDescent="0.25">
      <c r="A456" s="32" t="s">
        <v>640</v>
      </c>
      <c r="B456" s="31">
        <v>-87158.88</v>
      </c>
      <c r="C456" s="17">
        <f>VLOOKUP($A456,級距!$A:$K,9,FALSE)</f>
        <v>9</v>
      </c>
      <c r="D456" s="17">
        <f>VLOOKUP($A456,級距!$A:$K,10,FALSE)</f>
        <v>8</v>
      </c>
      <c r="E456" s="17">
        <f>VLOOKUP($A456,級距!$A:$K,11,FALSE)</f>
        <v>4</v>
      </c>
      <c r="F456" s="17">
        <f t="shared" si="7"/>
        <v>1</v>
      </c>
    </row>
    <row r="457" spans="1:6" x14ac:dyDescent="0.25">
      <c r="A457" s="32" t="s">
        <v>641</v>
      </c>
      <c r="B457" s="31">
        <v>94456.13</v>
      </c>
      <c r="C457" s="17">
        <f>VLOOKUP($A457,級距!$A:$K,9,FALSE)</f>
        <v>9</v>
      </c>
      <c r="D457" s="17">
        <f>VLOOKUP($A457,級距!$A:$K,10,FALSE)</f>
        <v>7</v>
      </c>
      <c r="E457" s="17">
        <f>VLOOKUP($A457,級距!$A:$K,11,FALSE)</f>
        <v>4</v>
      </c>
      <c r="F457" s="17">
        <f t="shared" si="7"/>
        <v>1</v>
      </c>
    </row>
    <row r="458" spans="1:6" x14ac:dyDescent="0.25">
      <c r="A458" s="32" t="s">
        <v>642</v>
      </c>
      <c r="B458" s="31">
        <v>-48785.82</v>
      </c>
      <c r="C458" s="17">
        <f>VLOOKUP($A458,級距!$A:$K,9,FALSE)</f>
        <v>5</v>
      </c>
      <c r="D458" s="17">
        <f>VLOOKUP($A458,級距!$A:$K,10,FALSE)</f>
        <v>6</v>
      </c>
      <c r="E458" s="17">
        <f>VLOOKUP($A458,級距!$A:$K,11,FALSE)</f>
        <v>2</v>
      </c>
      <c r="F458" s="17">
        <f t="shared" si="7"/>
        <v>1</v>
      </c>
    </row>
    <row r="459" spans="1:6" x14ac:dyDescent="0.25">
      <c r="A459" s="32" t="s">
        <v>643</v>
      </c>
      <c r="B459" s="31">
        <v>-43901.02</v>
      </c>
      <c r="C459" s="17">
        <f>VLOOKUP($A459,級距!$A:$K,9,FALSE)</f>
        <v>5</v>
      </c>
      <c r="D459" s="17">
        <f>VLOOKUP($A459,級距!$A:$K,10,FALSE)</f>
        <v>7</v>
      </c>
      <c r="E459" s="17">
        <f>VLOOKUP($A459,級距!$A:$K,11,FALSE)</f>
        <v>3</v>
      </c>
      <c r="F459" s="17">
        <f t="shared" si="7"/>
        <v>1</v>
      </c>
    </row>
    <row r="460" spans="1:6" x14ac:dyDescent="0.25">
      <c r="A460" s="32" t="s">
        <v>644</v>
      </c>
      <c r="B460" s="31">
        <v>-18365.28</v>
      </c>
      <c r="C460" s="17">
        <f>VLOOKUP($A460,級距!$A:$K,9,FALSE)</f>
        <v>7</v>
      </c>
      <c r="D460" s="17">
        <f>VLOOKUP($A460,級距!$A:$K,10,FALSE)</f>
        <v>2</v>
      </c>
      <c r="E460" s="17">
        <f>VLOOKUP($A460,級距!$A:$K,11,FALSE)</f>
        <v>1</v>
      </c>
      <c r="F460" s="17">
        <f t="shared" si="7"/>
        <v>1</v>
      </c>
    </row>
    <row r="461" spans="1:6" x14ac:dyDescent="0.25">
      <c r="A461" s="32" t="s">
        <v>645</v>
      </c>
      <c r="B461" s="31">
        <v>-18377.7</v>
      </c>
      <c r="C461" s="17">
        <f>VLOOKUP($A461,級距!$A:$K,9,FALSE)</f>
        <v>6</v>
      </c>
      <c r="D461" s="17">
        <f>VLOOKUP($A461,級距!$A:$K,10,FALSE)</f>
        <v>7</v>
      </c>
      <c r="E461" s="17">
        <f>VLOOKUP($A461,級距!$A:$K,11,FALSE)</f>
        <v>4</v>
      </c>
      <c r="F461" s="17">
        <f t="shared" si="7"/>
        <v>1</v>
      </c>
    </row>
    <row r="462" spans="1:6" x14ac:dyDescent="0.25">
      <c r="A462" s="32" t="s">
        <v>646</v>
      </c>
      <c r="B462" s="31">
        <v>32826.720000000001</v>
      </c>
      <c r="C462" s="17">
        <f>VLOOKUP($A462,級距!$A:$K,9,FALSE)</f>
        <v>7</v>
      </c>
      <c r="D462" s="17">
        <f>VLOOKUP($A462,級距!$A:$K,10,FALSE)</f>
        <v>5</v>
      </c>
      <c r="E462" s="17">
        <f>VLOOKUP($A462,級距!$A:$K,11,FALSE)</f>
        <v>1</v>
      </c>
      <c r="F462" s="17">
        <f t="shared" si="7"/>
        <v>1</v>
      </c>
    </row>
    <row r="463" spans="1:6" x14ac:dyDescent="0.25">
      <c r="A463" s="32" t="s">
        <v>649</v>
      </c>
      <c r="B463" s="31">
        <v>-25522.880000000001</v>
      </c>
      <c r="C463" s="17">
        <f>VLOOKUP($A463,級距!$A:$K,9,FALSE)</f>
        <v>5</v>
      </c>
      <c r="D463" s="17">
        <f>VLOOKUP($A463,級距!$A:$K,10,FALSE)</f>
        <v>8</v>
      </c>
      <c r="E463" s="17">
        <f>VLOOKUP($A463,級距!$A:$K,11,FALSE)</f>
        <v>3</v>
      </c>
      <c r="F463" s="17">
        <f t="shared" si="7"/>
        <v>1</v>
      </c>
    </row>
    <row r="464" spans="1:6" x14ac:dyDescent="0.25">
      <c r="A464" s="32" t="s">
        <v>650</v>
      </c>
      <c r="B464" s="31">
        <v>167643.94</v>
      </c>
      <c r="C464" s="17">
        <f>VLOOKUP($A464,級距!$A:$K,9,FALSE)</f>
        <v>8</v>
      </c>
      <c r="D464" s="17">
        <f>VLOOKUP($A464,級距!$A:$K,10,FALSE)</f>
        <v>9</v>
      </c>
      <c r="E464" s="17">
        <f>VLOOKUP($A464,級距!$A:$K,11,FALSE)</f>
        <v>4</v>
      </c>
      <c r="F464" s="17">
        <f t="shared" si="7"/>
        <v>1</v>
      </c>
    </row>
    <row r="465" spans="1:6" x14ac:dyDescent="0.25">
      <c r="A465" s="32" t="s">
        <v>652</v>
      </c>
      <c r="B465" s="31">
        <v>29546.7</v>
      </c>
      <c r="C465" s="17">
        <f>VLOOKUP($A465,級距!$A:$K,9,FALSE)</f>
        <v>7</v>
      </c>
      <c r="D465" s="17">
        <f>VLOOKUP($A465,級距!$A:$K,10,FALSE)</f>
        <v>5</v>
      </c>
      <c r="E465" s="17">
        <f>VLOOKUP($A465,級距!$A:$K,11,FALSE)</f>
        <v>1</v>
      </c>
      <c r="F465" s="17">
        <f t="shared" si="7"/>
        <v>1</v>
      </c>
    </row>
    <row r="466" spans="1:6" x14ac:dyDescent="0.25">
      <c r="A466" s="32" t="s">
        <v>653</v>
      </c>
      <c r="B466" s="31">
        <v>-12713.28</v>
      </c>
      <c r="C466" s="17">
        <f>VLOOKUP($A466,級距!$A:$K,9,FALSE)</f>
        <v>5</v>
      </c>
      <c r="D466" s="17">
        <f>VLOOKUP($A466,級距!$A:$K,10,FALSE)</f>
        <v>4</v>
      </c>
      <c r="E466" s="17">
        <f>VLOOKUP($A466,級距!$A:$K,11,FALSE)</f>
        <v>2</v>
      </c>
      <c r="F466" s="17">
        <f t="shared" si="7"/>
        <v>1</v>
      </c>
    </row>
    <row r="467" spans="1:6" x14ac:dyDescent="0.25">
      <c r="A467" s="32" t="s">
        <v>654</v>
      </c>
      <c r="B467" s="31">
        <v>486737.06</v>
      </c>
      <c r="C467" s="17">
        <f>VLOOKUP($A467,級距!$A:$K,9,FALSE)</f>
        <v>10</v>
      </c>
      <c r="D467" s="17">
        <f>VLOOKUP($A467,級距!$A:$K,10,FALSE)</f>
        <v>1</v>
      </c>
      <c r="E467" s="17">
        <f>VLOOKUP($A467,級距!$A:$K,11,FALSE)</f>
        <v>1</v>
      </c>
      <c r="F467" s="17">
        <f t="shared" si="7"/>
        <v>1</v>
      </c>
    </row>
    <row r="468" spans="1:6" x14ac:dyDescent="0.25">
      <c r="A468" s="32" t="s">
        <v>655</v>
      </c>
      <c r="B468" s="31">
        <v>-64825.1</v>
      </c>
      <c r="C468" s="17">
        <f>VLOOKUP($A468,級距!$A:$K,9,FALSE)</f>
        <v>10</v>
      </c>
      <c r="D468" s="17">
        <f>VLOOKUP($A468,級距!$A:$K,10,FALSE)</f>
        <v>4</v>
      </c>
      <c r="E468" s="17">
        <f>VLOOKUP($A468,級距!$A:$K,11,FALSE)</f>
        <v>1</v>
      </c>
      <c r="F468" s="17">
        <f t="shared" si="7"/>
        <v>1</v>
      </c>
    </row>
    <row r="469" spans="1:6" x14ac:dyDescent="0.25">
      <c r="A469" s="32" t="s">
        <v>656</v>
      </c>
      <c r="B469" s="31">
        <v>88504.82</v>
      </c>
      <c r="C469" s="17">
        <f>VLOOKUP($A469,級距!$A:$K,9,FALSE)</f>
        <v>10</v>
      </c>
      <c r="D469" s="17">
        <f>VLOOKUP($A469,級距!$A:$K,10,FALSE)</f>
        <v>9</v>
      </c>
      <c r="E469" s="17">
        <f>VLOOKUP($A469,級距!$A:$K,11,FALSE)</f>
        <v>4</v>
      </c>
      <c r="F469" s="17">
        <f t="shared" si="7"/>
        <v>1</v>
      </c>
    </row>
    <row r="470" spans="1:6" x14ac:dyDescent="0.25">
      <c r="A470" s="32" t="s">
        <v>657</v>
      </c>
      <c r="B470" s="31">
        <v>-16696.669999999998</v>
      </c>
      <c r="C470" s="17">
        <f>VLOOKUP($A470,級距!$A:$K,9,FALSE)</f>
        <v>3</v>
      </c>
      <c r="D470" s="17">
        <f>VLOOKUP($A470,級距!$A:$K,10,FALSE)</f>
        <v>8</v>
      </c>
      <c r="E470" s="17">
        <f>VLOOKUP($A470,級距!$A:$K,11,FALSE)</f>
        <v>3</v>
      </c>
      <c r="F470" s="17">
        <f t="shared" si="7"/>
        <v>1</v>
      </c>
    </row>
    <row r="471" spans="1:6" x14ac:dyDescent="0.25">
      <c r="A471" s="32" t="s">
        <v>658</v>
      </c>
      <c r="B471" s="31">
        <v>-30254.14</v>
      </c>
      <c r="C471" s="17">
        <f>VLOOKUP($A471,級距!$A:$K,9,FALSE)</f>
        <v>4</v>
      </c>
      <c r="D471" s="17">
        <f>VLOOKUP($A471,級距!$A:$K,10,FALSE)</f>
        <v>1</v>
      </c>
      <c r="E471" s="17">
        <f>VLOOKUP($A471,級距!$A:$K,11,FALSE)</f>
        <v>2</v>
      </c>
      <c r="F471" s="17">
        <f t="shared" si="7"/>
        <v>1</v>
      </c>
    </row>
    <row r="472" spans="1:6" x14ac:dyDescent="0.25">
      <c r="A472" s="32" t="s">
        <v>659</v>
      </c>
      <c r="B472" s="31">
        <v>36944.129999999997</v>
      </c>
      <c r="C472" s="17">
        <f>VLOOKUP($A472,級距!$A:$K,9,FALSE)</f>
        <v>7</v>
      </c>
      <c r="D472" s="17">
        <f>VLOOKUP($A472,級距!$A:$K,10,FALSE)</f>
        <v>9</v>
      </c>
      <c r="E472" s="17">
        <f>VLOOKUP($A472,級距!$A:$K,11,FALSE)</f>
        <v>4</v>
      </c>
      <c r="F472" s="17">
        <f t="shared" si="7"/>
        <v>1</v>
      </c>
    </row>
    <row r="473" spans="1:6" x14ac:dyDescent="0.25">
      <c r="A473" s="32" t="s">
        <v>660</v>
      </c>
      <c r="B473" s="31">
        <v>-18209.5</v>
      </c>
      <c r="C473" s="17">
        <f>VLOOKUP($A473,級距!$A:$K,9,FALSE)</f>
        <v>8</v>
      </c>
      <c r="D473" s="17">
        <f>VLOOKUP($A473,級距!$A:$K,10,FALSE)</f>
        <v>3</v>
      </c>
      <c r="E473" s="17">
        <f>VLOOKUP($A473,級距!$A:$K,11,FALSE)</f>
        <v>1</v>
      </c>
      <c r="F473" s="17">
        <f t="shared" si="7"/>
        <v>1</v>
      </c>
    </row>
    <row r="474" spans="1:6" x14ac:dyDescent="0.25">
      <c r="A474" s="32" t="s">
        <v>661</v>
      </c>
      <c r="B474" s="31">
        <v>7349.79</v>
      </c>
      <c r="C474" s="17">
        <f>VLOOKUP($A474,級距!$A:$K,9,FALSE)</f>
        <v>10</v>
      </c>
      <c r="D474" s="17">
        <f>VLOOKUP($A474,級距!$A:$K,10,FALSE)</f>
        <v>7</v>
      </c>
      <c r="E474" s="17">
        <f>VLOOKUP($A474,級距!$A:$K,11,FALSE)</f>
        <v>4</v>
      </c>
      <c r="F474" s="17">
        <f t="shared" si="7"/>
        <v>1</v>
      </c>
    </row>
    <row r="475" spans="1:6" x14ac:dyDescent="0.25">
      <c r="A475" s="32" t="s">
        <v>662</v>
      </c>
      <c r="B475" s="31">
        <v>-62886.78</v>
      </c>
      <c r="C475" s="17">
        <f>VLOOKUP($A475,級距!$A:$K,9,FALSE)</f>
        <v>9</v>
      </c>
      <c r="D475" s="17">
        <f>VLOOKUP($A475,級距!$A:$K,10,FALSE)</f>
        <v>6</v>
      </c>
      <c r="E475" s="17">
        <f>VLOOKUP($A475,級距!$A:$K,11,FALSE)</f>
        <v>1</v>
      </c>
      <c r="F475" s="17">
        <f t="shared" si="7"/>
        <v>1</v>
      </c>
    </row>
    <row r="476" spans="1:6" x14ac:dyDescent="0.25">
      <c r="A476" s="32" t="s">
        <v>663</v>
      </c>
      <c r="B476" s="31">
        <v>7486.24</v>
      </c>
      <c r="C476" s="17">
        <f>VLOOKUP($A476,級距!$A:$K,9,FALSE)</f>
        <v>9</v>
      </c>
      <c r="D476" s="17">
        <f>VLOOKUP($A476,級距!$A:$K,10,FALSE)</f>
        <v>8</v>
      </c>
      <c r="E476" s="17">
        <f>VLOOKUP($A476,級距!$A:$K,11,FALSE)</f>
        <v>4</v>
      </c>
      <c r="F476" s="17">
        <f t="shared" si="7"/>
        <v>1</v>
      </c>
    </row>
    <row r="477" spans="1:6" x14ac:dyDescent="0.25">
      <c r="A477" s="32" t="s">
        <v>665</v>
      </c>
      <c r="B477" s="31">
        <v>103027.08</v>
      </c>
      <c r="C477" s="17">
        <f>VLOOKUP($A477,級距!$A:$K,9,FALSE)</f>
        <v>10</v>
      </c>
      <c r="D477" s="17">
        <f>VLOOKUP($A477,級距!$A:$K,10,FALSE)</f>
        <v>8</v>
      </c>
      <c r="E477" s="17">
        <f>VLOOKUP($A477,級距!$A:$K,11,FALSE)</f>
        <v>4</v>
      </c>
      <c r="F477" s="17">
        <f t="shared" si="7"/>
        <v>1</v>
      </c>
    </row>
    <row r="478" spans="1:6" x14ac:dyDescent="0.25">
      <c r="A478" s="32" t="s">
        <v>666</v>
      </c>
      <c r="B478" s="31">
        <v>100794.94</v>
      </c>
      <c r="C478" s="17">
        <f>VLOOKUP($A478,級距!$A:$K,9,FALSE)</f>
        <v>10</v>
      </c>
      <c r="D478" s="17">
        <f>VLOOKUP($A478,級距!$A:$K,10,FALSE)</f>
        <v>6</v>
      </c>
      <c r="E478" s="17">
        <f>VLOOKUP($A478,級距!$A:$K,11,FALSE)</f>
        <v>1</v>
      </c>
      <c r="F478" s="17">
        <f t="shared" si="7"/>
        <v>1</v>
      </c>
    </row>
    <row r="479" spans="1:6" x14ac:dyDescent="0.25">
      <c r="A479" s="32" t="s">
        <v>669</v>
      </c>
      <c r="B479" s="31">
        <v>64848.99</v>
      </c>
      <c r="C479" s="17">
        <f>VLOOKUP($A479,級距!$A:$K,9,FALSE)</f>
        <v>10</v>
      </c>
      <c r="D479" s="17">
        <f>VLOOKUP($A479,級距!$A:$K,10,FALSE)</f>
        <v>5</v>
      </c>
      <c r="E479" s="17">
        <f>VLOOKUP($A479,級距!$A:$K,11,FALSE)</f>
        <v>1</v>
      </c>
      <c r="F479" s="17">
        <f t="shared" si="7"/>
        <v>1</v>
      </c>
    </row>
    <row r="480" spans="1:6" x14ac:dyDescent="0.25">
      <c r="A480" s="32" t="s">
        <v>670</v>
      </c>
      <c r="B480" s="31">
        <v>-126994.66</v>
      </c>
      <c r="C480" s="17">
        <f>VLOOKUP($A480,級距!$A:$K,9,FALSE)</f>
        <v>5</v>
      </c>
      <c r="D480" s="17">
        <f>VLOOKUP($A480,級距!$A:$K,10,FALSE)</f>
        <v>1</v>
      </c>
      <c r="E480" s="17">
        <f>VLOOKUP($A480,級距!$A:$K,11,FALSE)</f>
        <v>2</v>
      </c>
      <c r="F480" s="17">
        <f t="shared" si="7"/>
        <v>1</v>
      </c>
    </row>
    <row r="481" spans="1:6" x14ac:dyDescent="0.25">
      <c r="A481" s="32" t="s">
        <v>671</v>
      </c>
      <c r="B481" s="31">
        <v>159925.22</v>
      </c>
      <c r="C481" s="17">
        <f>VLOOKUP($A481,級距!$A:$K,9,FALSE)</f>
        <v>10</v>
      </c>
      <c r="D481" s="17">
        <f>VLOOKUP($A481,級距!$A:$K,10,FALSE)</f>
        <v>10</v>
      </c>
      <c r="E481" s="17">
        <f>VLOOKUP($A481,級距!$A:$K,11,FALSE)</f>
        <v>4</v>
      </c>
      <c r="F481" s="17">
        <f t="shared" si="7"/>
        <v>1</v>
      </c>
    </row>
    <row r="482" spans="1:6" x14ac:dyDescent="0.25">
      <c r="A482" s="32" t="s">
        <v>672</v>
      </c>
      <c r="B482" s="31">
        <v>-70377.47</v>
      </c>
      <c r="C482" s="17">
        <f>VLOOKUP($A482,級距!$A:$K,9,FALSE)</f>
        <v>6</v>
      </c>
      <c r="D482" s="17">
        <f>VLOOKUP($A482,級距!$A:$K,10,FALSE)</f>
        <v>9</v>
      </c>
      <c r="E482" s="17">
        <f>VLOOKUP($A482,級距!$A:$K,11,FALSE)</f>
        <v>4</v>
      </c>
      <c r="F482" s="17">
        <f t="shared" si="7"/>
        <v>1</v>
      </c>
    </row>
    <row r="483" spans="1:6" x14ac:dyDescent="0.25">
      <c r="A483" s="32" t="s">
        <v>674</v>
      </c>
      <c r="B483" s="31">
        <v>101721.34</v>
      </c>
      <c r="C483" s="17">
        <f>VLOOKUP($A483,級距!$A:$K,9,FALSE)</f>
        <v>9</v>
      </c>
      <c r="D483" s="17">
        <f>VLOOKUP($A483,級距!$A:$K,10,FALSE)</f>
        <v>6</v>
      </c>
      <c r="E483" s="17">
        <f>VLOOKUP($A483,級距!$A:$K,11,FALSE)</f>
        <v>1</v>
      </c>
      <c r="F483" s="17">
        <f t="shared" si="7"/>
        <v>1</v>
      </c>
    </row>
    <row r="484" spans="1:6" x14ac:dyDescent="0.25">
      <c r="A484" s="32" t="s">
        <v>677</v>
      </c>
      <c r="B484" s="31">
        <v>-57051.68</v>
      </c>
      <c r="C484" s="17">
        <f>VLOOKUP($A484,級距!$A:$K,9,FALSE)</f>
        <v>7</v>
      </c>
      <c r="D484" s="17">
        <f>VLOOKUP($A484,級距!$A:$K,10,FALSE)</f>
        <v>7</v>
      </c>
      <c r="E484" s="17">
        <f>VLOOKUP($A484,級距!$A:$K,11,FALSE)</f>
        <v>4</v>
      </c>
      <c r="F484" s="17">
        <f t="shared" si="7"/>
        <v>1</v>
      </c>
    </row>
    <row r="485" spans="1:6" x14ac:dyDescent="0.25">
      <c r="A485" s="32" t="s">
        <v>678</v>
      </c>
      <c r="B485" s="31">
        <v>-14461.7</v>
      </c>
      <c r="C485" s="17">
        <f>VLOOKUP($A485,級距!$A:$K,9,FALSE)</f>
        <v>2</v>
      </c>
      <c r="D485" s="17">
        <f>VLOOKUP($A485,級距!$A:$K,10,FALSE)</f>
        <v>3</v>
      </c>
      <c r="E485" s="17">
        <f>VLOOKUP($A485,級距!$A:$K,11,FALSE)</f>
        <v>2</v>
      </c>
      <c r="F485" s="17">
        <f t="shared" si="7"/>
        <v>1</v>
      </c>
    </row>
    <row r="486" spans="1:6" x14ac:dyDescent="0.25">
      <c r="A486" s="32" t="s">
        <v>679</v>
      </c>
      <c r="B486" s="31">
        <v>75888.100000000006</v>
      </c>
      <c r="C486" s="17">
        <f>VLOOKUP($A486,級距!$A:$K,9,FALSE)</f>
        <v>8</v>
      </c>
      <c r="D486" s="17">
        <f>VLOOKUP($A486,級距!$A:$K,10,FALSE)</f>
        <v>8</v>
      </c>
      <c r="E486" s="17">
        <f>VLOOKUP($A486,級距!$A:$K,11,FALSE)</f>
        <v>4</v>
      </c>
      <c r="F486" s="17">
        <f t="shared" si="7"/>
        <v>1</v>
      </c>
    </row>
    <row r="487" spans="1:6" x14ac:dyDescent="0.25">
      <c r="A487" s="32" t="s">
        <v>680</v>
      </c>
      <c r="B487" s="31">
        <v>-21048.38</v>
      </c>
      <c r="C487" s="17">
        <f>VLOOKUP($A487,級距!$A:$K,9,FALSE)</f>
        <v>2</v>
      </c>
      <c r="D487" s="17">
        <f>VLOOKUP($A487,級距!$A:$K,10,FALSE)</f>
        <v>5</v>
      </c>
      <c r="E487" s="17">
        <f>VLOOKUP($A487,級距!$A:$K,11,FALSE)</f>
        <v>2</v>
      </c>
      <c r="F487" s="17">
        <f t="shared" si="7"/>
        <v>1</v>
      </c>
    </row>
    <row r="488" spans="1:6" x14ac:dyDescent="0.25">
      <c r="A488" s="32" t="s">
        <v>681</v>
      </c>
      <c r="B488" s="31">
        <v>-4971.97</v>
      </c>
      <c r="C488" s="17">
        <f>VLOOKUP($A488,級距!$A:$K,9,FALSE)</f>
        <v>5</v>
      </c>
      <c r="D488" s="17">
        <f>VLOOKUP($A488,級距!$A:$K,10,FALSE)</f>
        <v>1</v>
      </c>
      <c r="E488" s="17">
        <f>VLOOKUP($A488,級距!$A:$K,11,FALSE)</f>
        <v>2</v>
      </c>
      <c r="F488" s="17">
        <f t="shared" si="7"/>
        <v>1</v>
      </c>
    </row>
    <row r="489" spans="1:6" x14ac:dyDescent="0.25">
      <c r="A489" s="32" t="s">
        <v>682</v>
      </c>
      <c r="B489" s="31">
        <v>1535.23</v>
      </c>
      <c r="C489" s="17">
        <f>VLOOKUP($A489,級距!$A:$K,9,FALSE)</f>
        <v>5</v>
      </c>
      <c r="D489" s="17">
        <f>VLOOKUP($A489,級距!$A:$K,10,FALSE)</f>
        <v>5</v>
      </c>
      <c r="E489" s="17">
        <f>VLOOKUP($A489,級距!$A:$K,11,FALSE)</f>
        <v>2</v>
      </c>
      <c r="F489" s="17">
        <f t="shared" si="7"/>
        <v>1</v>
      </c>
    </row>
    <row r="490" spans="1:6" x14ac:dyDescent="0.25">
      <c r="A490" s="32" t="s">
        <v>684</v>
      </c>
      <c r="B490" s="31">
        <v>-27302.59</v>
      </c>
      <c r="C490" s="17">
        <f>VLOOKUP($A490,級距!$A:$K,9,FALSE)</f>
        <v>4</v>
      </c>
      <c r="D490" s="17">
        <f>VLOOKUP($A490,級距!$A:$K,10,FALSE)</f>
        <v>3</v>
      </c>
      <c r="E490" s="17">
        <f>VLOOKUP($A490,級距!$A:$K,11,FALSE)</f>
        <v>2</v>
      </c>
      <c r="F490" s="17">
        <f t="shared" si="7"/>
        <v>1</v>
      </c>
    </row>
    <row r="491" spans="1:6" x14ac:dyDescent="0.25">
      <c r="A491" s="32" t="s">
        <v>685</v>
      </c>
      <c r="B491" s="31">
        <v>27657.74</v>
      </c>
      <c r="C491" s="17">
        <f>VLOOKUP($A491,級距!$A:$K,9,FALSE)</f>
        <v>6</v>
      </c>
      <c r="D491" s="17">
        <f>VLOOKUP($A491,級距!$A:$K,10,FALSE)</f>
        <v>6</v>
      </c>
      <c r="E491" s="17">
        <f>VLOOKUP($A491,級距!$A:$K,11,FALSE)</f>
        <v>1</v>
      </c>
      <c r="F491" s="17">
        <f t="shared" si="7"/>
        <v>1</v>
      </c>
    </row>
    <row r="492" spans="1:6" x14ac:dyDescent="0.25">
      <c r="A492" s="32" t="s">
        <v>686</v>
      </c>
      <c r="B492" s="31">
        <v>62031.14</v>
      </c>
      <c r="C492" s="17">
        <f>VLOOKUP($A492,級距!$A:$K,9,FALSE)</f>
        <v>5</v>
      </c>
      <c r="D492" s="17">
        <f>VLOOKUP($A492,級距!$A:$K,10,FALSE)</f>
        <v>3</v>
      </c>
      <c r="E492" s="17">
        <f>VLOOKUP($A492,級距!$A:$K,11,FALSE)</f>
        <v>2</v>
      </c>
      <c r="F492" s="17">
        <f t="shared" si="7"/>
        <v>1</v>
      </c>
    </row>
    <row r="493" spans="1:6" x14ac:dyDescent="0.25">
      <c r="A493" s="32" t="s">
        <v>687</v>
      </c>
      <c r="B493" s="31">
        <v>27226.97</v>
      </c>
      <c r="C493" s="17">
        <f>VLOOKUP($A493,級距!$A:$K,9,FALSE)</f>
        <v>6</v>
      </c>
      <c r="D493" s="17">
        <f>VLOOKUP($A493,級距!$A:$K,10,FALSE)</f>
        <v>7</v>
      </c>
      <c r="E493" s="17">
        <f>VLOOKUP($A493,級距!$A:$K,11,FALSE)</f>
        <v>4</v>
      </c>
      <c r="F493" s="17">
        <f t="shared" si="7"/>
        <v>1</v>
      </c>
    </row>
    <row r="494" spans="1:6" x14ac:dyDescent="0.25">
      <c r="A494" s="32" t="s">
        <v>688</v>
      </c>
      <c r="B494" s="31">
        <v>-68388.259999999995</v>
      </c>
      <c r="C494" s="17">
        <f>VLOOKUP($A494,級距!$A:$K,9,FALSE)</f>
        <v>4</v>
      </c>
      <c r="D494" s="17">
        <f>VLOOKUP($A494,級距!$A:$K,10,FALSE)</f>
        <v>5</v>
      </c>
      <c r="E494" s="17">
        <f>VLOOKUP($A494,級距!$A:$K,11,FALSE)</f>
        <v>2</v>
      </c>
      <c r="F494" s="17">
        <f t="shared" si="7"/>
        <v>1</v>
      </c>
    </row>
    <row r="495" spans="1:6" x14ac:dyDescent="0.25">
      <c r="A495" s="32" t="s">
        <v>689</v>
      </c>
      <c r="B495" s="31">
        <v>-17168.63</v>
      </c>
      <c r="C495" s="17">
        <f>VLOOKUP($A495,級距!$A:$K,9,FALSE)</f>
        <v>5</v>
      </c>
      <c r="D495" s="17">
        <f>VLOOKUP($A495,級距!$A:$K,10,FALSE)</f>
        <v>9</v>
      </c>
      <c r="E495" s="17">
        <f>VLOOKUP($A495,級距!$A:$K,11,FALSE)</f>
        <v>3</v>
      </c>
      <c r="F495" s="17">
        <f t="shared" si="7"/>
        <v>1</v>
      </c>
    </row>
    <row r="496" spans="1:6" x14ac:dyDescent="0.25">
      <c r="A496" s="32" t="s">
        <v>690</v>
      </c>
      <c r="B496" s="31">
        <v>24629.919999999998</v>
      </c>
      <c r="C496" s="17">
        <f>VLOOKUP($A496,級距!$A:$K,9,FALSE)</f>
        <v>5</v>
      </c>
      <c r="D496" s="17">
        <f>VLOOKUP($A496,級距!$A:$K,10,FALSE)</f>
        <v>8</v>
      </c>
      <c r="E496" s="17">
        <f>VLOOKUP($A496,級距!$A:$K,11,FALSE)</f>
        <v>3</v>
      </c>
      <c r="F496" s="17">
        <f t="shared" si="7"/>
        <v>1</v>
      </c>
    </row>
    <row r="497" spans="1:6" x14ac:dyDescent="0.25">
      <c r="A497" s="32" t="s">
        <v>691</v>
      </c>
      <c r="B497" s="31">
        <v>-37956.959999999999</v>
      </c>
      <c r="C497" s="17">
        <f>VLOOKUP($A497,級距!$A:$K,9,FALSE)</f>
        <v>4</v>
      </c>
      <c r="D497" s="17">
        <f>VLOOKUP($A497,級距!$A:$K,10,FALSE)</f>
        <v>2</v>
      </c>
      <c r="E497" s="17">
        <f>VLOOKUP($A497,級距!$A:$K,11,FALSE)</f>
        <v>2</v>
      </c>
      <c r="F497" s="17">
        <f t="shared" si="7"/>
        <v>1</v>
      </c>
    </row>
    <row r="498" spans="1:6" x14ac:dyDescent="0.25">
      <c r="A498" s="32" t="s">
        <v>692</v>
      </c>
      <c r="B498" s="31">
        <v>-9405.86</v>
      </c>
      <c r="C498" s="17">
        <f>VLOOKUP($A498,級距!$A:$K,9,FALSE)</f>
        <v>5</v>
      </c>
      <c r="D498" s="17">
        <f>VLOOKUP($A498,級距!$A:$K,10,FALSE)</f>
        <v>8</v>
      </c>
      <c r="E498" s="17">
        <f>VLOOKUP($A498,級距!$A:$K,11,FALSE)</f>
        <v>3</v>
      </c>
      <c r="F498" s="17">
        <f t="shared" si="7"/>
        <v>1</v>
      </c>
    </row>
    <row r="499" spans="1:6" x14ac:dyDescent="0.25">
      <c r="A499" s="32" t="s">
        <v>693</v>
      </c>
      <c r="B499" s="31">
        <v>-11561.66</v>
      </c>
      <c r="C499" s="17">
        <f>VLOOKUP($A499,級距!$A:$K,9,FALSE)</f>
        <v>5</v>
      </c>
      <c r="D499" s="17">
        <f>VLOOKUP($A499,級距!$A:$K,10,FALSE)</f>
        <v>8</v>
      </c>
      <c r="E499" s="17">
        <f>VLOOKUP($A499,級距!$A:$K,11,FALSE)</f>
        <v>3</v>
      </c>
      <c r="F499" s="17">
        <f t="shared" si="7"/>
        <v>1</v>
      </c>
    </row>
    <row r="500" spans="1:6" x14ac:dyDescent="0.25">
      <c r="A500" s="32" t="s">
        <v>694</v>
      </c>
      <c r="B500" s="31">
        <v>-36980.160000000003</v>
      </c>
      <c r="C500" s="17">
        <f>VLOOKUP($A500,級距!$A:$K,9,FALSE)</f>
        <v>4</v>
      </c>
      <c r="D500" s="17">
        <f>VLOOKUP($A500,級距!$A:$K,10,FALSE)</f>
        <v>7</v>
      </c>
      <c r="E500" s="17">
        <f>VLOOKUP($A500,級距!$A:$K,11,FALSE)</f>
        <v>3</v>
      </c>
      <c r="F500" s="17">
        <f t="shared" si="7"/>
        <v>1</v>
      </c>
    </row>
    <row r="501" spans="1:6" x14ac:dyDescent="0.25">
      <c r="A501" s="32" t="s">
        <v>696</v>
      </c>
      <c r="B501" s="31">
        <v>95492.25</v>
      </c>
      <c r="C501" s="17">
        <f>VLOOKUP($A501,級距!$A:$K,9,FALSE)</f>
        <v>7</v>
      </c>
      <c r="D501" s="17">
        <f>VLOOKUP($A501,級距!$A:$K,10,FALSE)</f>
        <v>6</v>
      </c>
      <c r="E501" s="17">
        <f>VLOOKUP($A501,級距!$A:$K,11,FALSE)</f>
        <v>1</v>
      </c>
      <c r="F501" s="17">
        <f t="shared" si="7"/>
        <v>1</v>
      </c>
    </row>
    <row r="502" spans="1:6" x14ac:dyDescent="0.25">
      <c r="A502" s="32" t="s">
        <v>697</v>
      </c>
      <c r="B502" s="31">
        <v>147403.1</v>
      </c>
      <c r="C502" s="17">
        <f>VLOOKUP($A502,級距!$A:$K,9,FALSE)</f>
        <v>6</v>
      </c>
      <c r="D502" s="17">
        <f>VLOOKUP($A502,級距!$A:$K,10,FALSE)</f>
        <v>1</v>
      </c>
      <c r="E502" s="17">
        <f>VLOOKUP($A502,級距!$A:$K,11,FALSE)</f>
        <v>1</v>
      </c>
      <c r="F502" s="17">
        <f t="shared" si="7"/>
        <v>1</v>
      </c>
    </row>
    <row r="503" spans="1:6" x14ac:dyDescent="0.25">
      <c r="A503" s="32" t="s">
        <v>698</v>
      </c>
      <c r="B503" s="31">
        <v>24705.18</v>
      </c>
      <c r="C503" s="17">
        <f>VLOOKUP($A503,級距!$A:$K,9,FALSE)</f>
        <v>10</v>
      </c>
      <c r="D503" s="17">
        <f>VLOOKUP($A503,級距!$A:$K,10,FALSE)</f>
        <v>9</v>
      </c>
      <c r="E503" s="17">
        <f>VLOOKUP($A503,級距!$A:$K,11,FALSE)</f>
        <v>4</v>
      </c>
      <c r="F503" s="17">
        <f t="shared" si="7"/>
        <v>1</v>
      </c>
    </row>
    <row r="504" spans="1:6" x14ac:dyDescent="0.25">
      <c r="A504" s="32" t="s">
        <v>699</v>
      </c>
      <c r="B504" s="31">
        <v>178187.4</v>
      </c>
      <c r="C504" s="17">
        <f>VLOOKUP($A504,級距!$A:$K,9,FALSE)</f>
        <v>10</v>
      </c>
      <c r="D504" s="17">
        <f>VLOOKUP($A504,級距!$A:$K,10,FALSE)</f>
        <v>7</v>
      </c>
      <c r="E504" s="17">
        <f>VLOOKUP($A504,級距!$A:$K,11,FALSE)</f>
        <v>4</v>
      </c>
      <c r="F504" s="17">
        <f t="shared" si="7"/>
        <v>1</v>
      </c>
    </row>
    <row r="505" spans="1:6" x14ac:dyDescent="0.25">
      <c r="A505" s="32" t="s">
        <v>700</v>
      </c>
      <c r="B505" s="31">
        <v>19199.259999999998</v>
      </c>
      <c r="C505" s="17">
        <f>VLOOKUP($A505,級距!$A:$K,9,FALSE)</f>
        <v>8</v>
      </c>
      <c r="D505" s="17">
        <f>VLOOKUP($A505,級距!$A:$K,10,FALSE)</f>
        <v>4</v>
      </c>
      <c r="E505" s="17">
        <f>VLOOKUP($A505,級距!$A:$K,11,FALSE)</f>
        <v>1</v>
      </c>
      <c r="F505" s="17">
        <f t="shared" si="7"/>
        <v>1</v>
      </c>
    </row>
    <row r="506" spans="1:6" x14ac:dyDescent="0.25">
      <c r="A506" s="32" t="s">
        <v>701</v>
      </c>
      <c r="B506" s="31">
        <v>21554.23</v>
      </c>
      <c r="C506" s="17">
        <f>VLOOKUP($A506,級距!$A:$K,9,FALSE)</f>
        <v>9</v>
      </c>
      <c r="D506" s="17">
        <f>VLOOKUP($A506,級距!$A:$K,10,FALSE)</f>
        <v>7</v>
      </c>
      <c r="E506" s="17">
        <f>VLOOKUP($A506,級距!$A:$K,11,FALSE)</f>
        <v>4</v>
      </c>
      <c r="F506" s="17">
        <f t="shared" si="7"/>
        <v>1</v>
      </c>
    </row>
    <row r="507" spans="1:6" x14ac:dyDescent="0.25">
      <c r="A507" s="32" t="s">
        <v>702</v>
      </c>
      <c r="B507" s="31">
        <v>-22524.1</v>
      </c>
      <c r="C507" s="17">
        <f>VLOOKUP($A507,級距!$A:$K,9,FALSE)</f>
        <v>9</v>
      </c>
      <c r="D507" s="17">
        <f>VLOOKUP($A507,級距!$A:$K,10,FALSE)</f>
        <v>4</v>
      </c>
      <c r="E507" s="17">
        <f>VLOOKUP($A507,級距!$A:$K,11,FALSE)</f>
        <v>1</v>
      </c>
      <c r="F507" s="17">
        <f t="shared" si="7"/>
        <v>1</v>
      </c>
    </row>
    <row r="508" spans="1:6" x14ac:dyDescent="0.25">
      <c r="A508" s="32" t="s">
        <v>703</v>
      </c>
      <c r="B508" s="31">
        <v>114790.78</v>
      </c>
      <c r="C508" s="17">
        <f>VLOOKUP($A508,級距!$A:$K,9,FALSE)</f>
        <v>10</v>
      </c>
      <c r="D508" s="17">
        <f>VLOOKUP($A508,級距!$A:$K,10,FALSE)</f>
        <v>9</v>
      </c>
      <c r="E508" s="17">
        <f>VLOOKUP($A508,級距!$A:$K,11,FALSE)</f>
        <v>4</v>
      </c>
      <c r="F508" s="17">
        <f t="shared" si="7"/>
        <v>1</v>
      </c>
    </row>
    <row r="509" spans="1:6" x14ac:dyDescent="0.25">
      <c r="A509" s="32" t="s">
        <v>704</v>
      </c>
      <c r="B509" s="31">
        <v>38915.699999999997</v>
      </c>
      <c r="C509" s="17">
        <f>VLOOKUP($A509,級距!$A:$K,9,FALSE)</f>
        <v>10</v>
      </c>
      <c r="D509" s="17">
        <f>VLOOKUP($A509,級距!$A:$K,10,FALSE)</f>
        <v>5</v>
      </c>
      <c r="E509" s="17">
        <f>VLOOKUP($A509,級距!$A:$K,11,FALSE)</f>
        <v>1</v>
      </c>
      <c r="F509" s="17">
        <f t="shared" si="7"/>
        <v>1</v>
      </c>
    </row>
    <row r="510" spans="1:6" x14ac:dyDescent="0.25">
      <c r="A510" s="32" t="s">
        <v>705</v>
      </c>
      <c r="B510" s="31">
        <v>-1685.12</v>
      </c>
      <c r="C510" s="17">
        <f>VLOOKUP($A510,級距!$A:$K,9,FALSE)</f>
        <v>10</v>
      </c>
      <c r="D510" s="17">
        <f>VLOOKUP($A510,級距!$A:$K,10,FALSE)</f>
        <v>8</v>
      </c>
      <c r="E510" s="17">
        <f>VLOOKUP($A510,級距!$A:$K,11,FALSE)</f>
        <v>4</v>
      </c>
      <c r="F510" s="17">
        <f t="shared" si="7"/>
        <v>1</v>
      </c>
    </row>
    <row r="511" spans="1:6" x14ac:dyDescent="0.25">
      <c r="A511" s="32" t="s">
        <v>706</v>
      </c>
      <c r="B511" s="31">
        <v>-15380.83</v>
      </c>
      <c r="C511" s="17">
        <f>VLOOKUP($A511,級距!$A:$K,9,FALSE)</f>
        <v>8</v>
      </c>
      <c r="D511" s="17">
        <f>VLOOKUP($A511,級距!$A:$K,10,FALSE)</f>
        <v>6</v>
      </c>
      <c r="E511" s="17">
        <f>VLOOKUP($A511,級距!$A:$K,11,FALSE)</f>
        <v>1</v>
      </c>
      <c r="F511" s="17">
        <f t="shared" si="7"/>
        <v>1</v>
      </c>
    </row>
    <row r="512" spans="1:6" x14ac:dyDescent="0.25">
      <c r="A512" s="32" t="s">
        <v>707</v>
      </c>
      <c r="B512" s="31">
        <v>-124140.48</v>
      </c>
      <c r="C512" s="17">
        <f>VLOOKUP($A512,級距!$A:$K,9,FALSE)</f>
        <v>6</v>
      </c>
      <c r="D512" s="17">
        <f>VLOOKUP($A512,級距!$A:$K,10,FALSE)</f>
        <v>8</v>
      </c>
      <c r="E512" s="17">
        <f>VLOOKUP($A512,級距!$A:$K,11,FALSE)</f>
        <v>4</v>
      </c>
      <c r="F512" s="17">
        <f t="shared" si="7"/>
        <v>1</v>
      </c>
    </row>
    <row r="513" spans="1:6" x14ac:dyDescent="0.25">
      <c r="A513" s="32" t="s">
        <v>708</v>
      </c>
      <c r="B513" s="31">
        <v>37150.300000000003</v>
      </c>
      <c r="C513" s="17">
        <f>VLOOKUP($A513,級距!$A:$K,9,FALSE)</f>
        <v>9</v>
      </c>
      <c r="D513" s="17">
        <f>VLOOKUP($A513,級距!$A:$K,10,FALSE)</f>
        <v>6</v>
      </c>
      <c r="E513" s="17">
        <f>VLOOKUP($A513,級距!$A:$K,11,FALSE)</f>
        <v>1</v>
      </c>
      <c r="F513" s="17">
        <f t="shared" si="7"/>
        <v>1</v>
      </c>
    </row>
    <row r="514" spans="1:6" x14ac:dyDescent="0.25">
      <c r="A514" s="32" t="s">
        <v>709</v>
      </c>
      <c r="B514" s="31">
        <v>57187.37</v>
      </c>
      <c r="C514" s="17">
        <f>VLOOKUP($A514,級距!$A:$K,9,FALSE)</f>
        <v>9</v>
      </c>
      <c r="D514" s="17">
        <f>VLOOKUP($A514,級距!$A:$K,10,FALSE)</f>
        <v>7</v>
      </c>
      <c r="E514" s="17">
        <f>VLOOKUP($A514,級距!$A:$K,11,FALSE)</f>
        <v>4</v>
      </c>
      <c r="F514" s="17">
        <f t="shared" si="7"/>
        <v>1</v>
      </c>
    </row>
    <row r="515" spans="1:6" x14ac:dyDescent="0.25">
      <c r="A515" s="32" t="s">
        <v>710</v>
      </c>
      <c r="B515" s="31">
        <v>123281.34</v>
      </c>
      <c r="C515" s="17">
        <f>VLOOKUP($A515,級距!$A:$K,9,FALSE)</f>
        <v>9</v>
      </c>
      <c r="D515" s="17">
        <f>VLOOKUP($A515,級距!$A:$K,10,FALSE)</f>
        <v>7</v>
      </c>
      <c r="E515" s="17">
        <f>VLOOKUP($A515,級距!$A:$K,11,FALSE)</f>
        <v>4</v>
      </c>
      <c r="F515" s="17">
        <f t="shared" si="7"/>
        <v>1</v>
      </c>
    </row>
    <row r="516" spans="1:6" x14ac:dyDescent="0.25">
      <c r="A516" s="32" t="s">
        <v>711</v>
      </c>
      <c r="B516" s="31">
        <v>155262.22</v>
      </c>
      <c r="C516" s="17">
        <f>VLOOKUP($A516,級距!$A:$K,9,FALSE)</f>
        <v>10</v>
      </c>
      <c r="D516" s="17">
        <f>VLOOKUP($A516,級距!$A:$K,10,FALSE)</f>
        <v>4</v>
      </c>
      <c r="E516" s="17">
        <f>VLOOKUP($A516,級距!$A:$K,11,FALSE)</f>
        <v>1</v>
      </c>
      <c r="F516" s="17">
        <f t="shared" ref="F516:F579" si="8">IF(A517&lt;&gt;A516,1,0)</f>
        <v>1</v>
      </c>
    </row>
    <row r="517" spans="1:6" x14ac:dyDescent="0.25">
      <c r="A517" s="32" t="s">
        <v>712</v>
      </c>
      <c r="B517" s="31">
        <v>-10924.58</v>
      </c>
      <c r="C517" s="17">
        <f>VLOOKUP($A517,級距!$A:$K,9,FALSE)</f>
        <v>7</v>
      </c>
      <c r="D517" s="17">
        <f>VLOOKUP($A517,級距!$A:$K,10,FALSE)</f>
        <v>8</v>
      </c>
      <c r="E517" s="17">
        <f>VLOOKUP($A517,級距!$A:$K,11,FALSE)</f>
        <v>4</v>
      </c>
      <c r="F517" s="17">
        <f t="shared" si="8"/>
        <v>1</v>
      </c>
    </row>
    <row r="518" spans="1:6" x14ac:dyDescent="0.25">
      <c r="A518" s="32" t="s">
        <v>713</v>
      </c>
      <c r="B518" s="31">
        <v>-79145.919999999998</v>
      </c>
      <c r="C518" s="17">
        <f>VLOOKUP($A518,級距!$A:$K,9,FALSE)</f>
        <v>6</v>
      </c>
      <c r="D518" s="17">
        <f>VLOOKUP($A518,級距!$A:$K,10,FALSE)</f>
        <v>2</v>
      </c>
      <c r="E518" s="17">
        <f>VLOOKUP($A518,級距!$A:$K,11,FALSE)</f>
        <v>1</v>
      </c>
      <c r="F518" s="17">
        <f t="shared" si="8"/>
        <v>1</v>
      </c>
    </row>
    <row r="519" spans="1:6" x14ac:dyDescent="0.25">
      <c r="A519" s="32" t="s">
        <v>714</v>
      </c>
      <c r="B519" s="31">
        <v>-5079.04</v>
      </c>
      <c r="C519" s="17">
        <f>VLOOKUP($A519,級距!$A:$K,9,FALSE)</f>
        <v>8</v>
      </c>
      <c r="D519" s="17">
        <f>VLOOKUP($A519,級距!$A:$K,10,FALSE)</f>
        <v>9</v>
      </c>
      <c r="E519" s="17">
        <f>VLOOKUP($A519,級距!$A:$K,11,FALSE)</f>
        <v>4</v>
      </c>
      <c r="F519" s="17">
        <f t="shared" si="8"/>
        <v>1</v>
      </c>
    </row>
    <row r="520" spans="1:6" x14ac:dyDescent="0.25">
      <c r="A520" s="32" t="s">
        <v>715</v>
      </c>
      <c r="B520" s="31">
        <v>28424.47</v>
      </c>
      <c r="C520" s="17">
        <f>VLOOKUP($A520,級距!$A:$K,9,FALSE)</f>
        <v>4</v>
      </c>
      <c r="D520" s="17">
        <f>VLOOKUP($A520,級距!$A:$K,10,FALSE)</f>
        <v>6</v>
      </c>
      <c r="E520" s="17">
        <f>VLOOKUP($A520,級距!$A:$K,11,FALSE)</f>
        <v>2</v>
      </c>
      <c r="F520" s="17">
        <f t="shared" si="8"/>
        <v>1</v>
      </c>
    </row>
    <row r="521" spans="1:6" x14ac:dyDescent="0.25">
      <c r="A521" s="32" t="s">
        <v>716</v>
      </c>
      <c r="B521" s="31">
        <v>21703.82</v>
      </c>
      <c r="C521" s="17">
        <f>VLOOKUP($A521,級距!$A:$K,9,FALSE)</f>
        <v>6</v>
      </c>
      <c r="D521" s="17">
        <f>VLOOKUP($A521,級距!$A:$K,10,FALSE)</f>
        <v>9</v>
      </c>
      <c r="E521" s="17">
        <f>VLOOKUP($A521,級距!$A:$K,11,FALSE)</f>
        <v>4</v>
      </c>
      <c r="F521" s="17">
        <f t="shared" si="8"/>
        <v>1</v>
      </c>
    </row>
    <row r="522" spans="1:6" x14ac:dyDescent="0.25">
      <c r="A522" s="32" t="s">
        <v>717</v>
      </c>
      <c r="B522" s="31">
        <v>-67801.47</v>
      </c>
      <c r="C522" s="17">
        <f>VLOOKUP($A522,級距!$A:$K,9,FALSE)</f>
        <v>5</v>
      </c>
      <c r="D522" s="17">
        <f>VLOOKUP($A522,級距!$A:$K,10,FALSE)</f>
        <v>3</v>
      </c>
      <c r="E522" s="17">
        <f>VLOOKUP($A522,級距!$A:$K,11,FALSE)</f>
        <v>2</v>
      </c>
      <c r="F522" s="17">
        <f t="shared" si="8"/>
        <v>1</v>
      </c>
    </row>
    <row r="523" spans="1:6" x14ac:dyDescent="0.25">
      <c r="A523" s="32" t="s">
        <v>719</v>
      </c>
      <c r="B523" s="31">
        <v>-65534.3</v>
      </c>
      <c r="C523" s="17">
        <f>VLOOKUP($A523,級距!$A:$K,9,FALSE)</f>
        <v>5</v>
      </c>
      <c r="D523" s="17">
        <f>VLOOKUP($A523,級距!$A:$K,10,FALSE)</f>
        <v>2</v>
      </c>
      <c r="E523" s="17">
        <f>VLOOKUP($A523,級距!$A:$K,11,FALSE)</f>
        <v>2</v>
      </c>
      <c r="F523" s="17">
        <f t="shared" si="8"/>
        <v>1</v>
      </c>
    </row>
    <row r="524" spans="1:6" x14ac:dyDescent="0.25">
      <c r="A524" s="32" t="s">
        <v>720</v>
      </c>
      <c r="B524" s="31">
        <v>-37121.86</v>
      </c>
      <c r="C524" s="17">
        <f>VLOOKUP($A524,級距!$A:$K,9,FALSE)</f>
        <v>9</v>
      </c>
      <c r="D524" s="17">
        <f>VLOOKUP($A524,級距!$A:$K,10,FALSE)</f>
        <v>6</v>
      </c>
      <c r="E524" s="17">
        <f>VLOOKUP($A524,級距!$A:$K,11,FALSE)</f>
        <v>1</v>
      </c>
      <c r="F524" s="17">
        <f t="shared" si="8"/>
        <v>1</v>
      </c>
    </row>
    <row r="525" spans="1:6" x14ac:dyDescent="0.25">
      <c r="A525" s="32" t="s">
        <v>721</v>
      </c>
      <c r="B525" s="31">
        <v>-13113.41</v>
      </c>
      <c r="C525" s="17">
        <f>VLOOKUP($A525,級距!$A:$K,9,FALSE)</f>
        <v>6</v>
      </c>
      <c r="D525" s="17">
        <f>VLOOKUP($A525,級距!$A:$K,10,FALSE)</f>
        <v>8</v>
      </c>
      <c r="E525" s="17">
        <f>VLOOKUP($A525,級距!$A:$K,11,FALSE)</f>
        <v>4</v>
      </c>
      <c r="F525" s="17">
        <f t="shared" si="8"/>
        <v>1</v>
      </c>
    </row>
    <row r="526" spans="1:6" x14ac:dyDescent="0.25">
      <c r="A526" s="32" t="s">
        <v>723</v>
      </c>
      <c r="B526" s="31">
        <v>-54655.42</v>
      </c>
      <c r="C526" s="17">
        <f>VLOOKUP($A526,級距!$A:$K,9,FALSE)</f>
        <v>2</v>
      </c>
      <c r="D526" s="17">
        <f>VLOOKUP($A526,級距!$A:$K,10,FALSE)</f>
        <v>9</v>
      </c>
      <c r="E526" s="17">
        <f>VLOOKUP($A526,級距!$A:$K,11,FALSE)</f>
        <v>3</v>
      </c>
      <c r="F526" s="17">
        <f t="shared" si="8"/>
        <v>1</v>
      </c>
    </row>
    <row r="527" spans="1:6" x14ac:dyDescent="0.25">
      <c r="A527" s="32" t="s">
        <v>725</v>
      </c>
      <c r="B527" s="31">
        <v>50434.17</v>
      </c>
      <c r="C527" s="17">
        <f>VLOOKUP($A527,級距!$A:$K,9,FALSE)</f>
        <v>9</v>
      </c>
      <c r="D527" s="17">
        <f>VLOOKUP($A527,級距!$A:$K,10,FALSE)</f>
        <v>5</v>
      </c>
      <c r="E527" s="17">
        <f>VLOOKUP($A527,級距!$A:$K,11,FALSE)</f>
        <v>1</v>
      </c>
      <c r="F527" s="17">
        <f t="shared" si="8"/>
        <v>1</v>
      </c>
    </row>
    <row r="528" spans="1:6" x14ac:dyDescent="0.25">
      <c r="A528" s="32" t="s">
        <v>726</v>
      </c>
      <c r="B528" s="31">
        <v>38037.379999999997</v>
      </c>
      <c r="C528" s="17">
        <f>VLOOKUP($A528,級距!$A:$K,9,FALSE)</f>
        <v>8</v>
      </c>
      <c r="D528" s="17">
        <f>VLOOKUP($A528,級距!$A:$K,10,FALSE)</f>
        <v>1</v>
      </c>
      <c r="E528" s="17">
        <f>VLOOKUP($A528,級距!$A:$K,11,FALSE)</f>
        <v>1</v>
      </c>
      <c r="F528" s="17">
        <f t="shared" si="8"/>
        <v>1</v>
      </c>
    </row>
    <row r="529" spans="1:6" x14ac:dyDescent="0.25">
      <c r="A529" s="32" t="s">
        <v>727</v>
      </c>
      <c r="B529" s="31">
        <v>58787.37</v>
      </c>
      <c r="C529" s="17">
        <f>VLOOKUP($A529,級距!$A:$K,9,FALSE)</f>
        <v>10</v>
      </c>
      <c r="D529" s="17">
        <f>VLOOKUP($A529,級距!$A:$K,10,FALSE)</f>
        <v>3</v>
      </c>
      <c r="E529" s="17">
        <f>VLOOKUP($A529,級距!$A:$K,11,FALSE)</f>
        <v>1</v>
      </c>
      <c r="F529" s="17">
        <f t="shared" si="8"/>
        <v>1</v>
      </c>
    </row>
    <row r="530" spans="1:6" x14ac:dyDescent="0.25">
      <c r="A530" s="32" t="s">
        <v>728</v>
      </c>
      <c r="B530" s="31">
        <v>8562.7199999999993</v>
      </c>
      <c r="C530" s="17">
        <f>VLOOKUP($A530,級距!$A:$K,9,FALSE)</f>
        <v>8</v>
      </c>
      <c r="D530" s="17">
        <f>VLOOKUP($A530,級距!$A:$K,10,FALSE)</f>
        <v>8</v>
      </c>
      <c r="E530" s="17">
        <f>VLOOKUP($A530,級距!$A:$K,11,FALSE)</f>
        <v>4</v>
      </c>
      <c r="F530" s="17">
        <f t="shared" si="8"/>
        <v>1</v>
      </c>
    </row>
    <row r="531" spans="1:6" x14ac:dyDescent="0.25">
      <c r="A531" s="32" t="s">
        <v>729</v>
      </c>
      <c r="B531" s="31">
        <v>-21414.720000000001</v>
      </c>
      <c r="C531" s="17">
        <f>VLOOKUP($A531,級距!$A:$K,9,FALSE)</f>
        <v>8</v>
      </c>
      <c r="D531" s="17">
        <f>VLOOKUP($A531,級距!$A:$K,10,FALSE)</f>
        <v>8</v>
      </c>
      <c r="E531" s="17">
        <f>VLOOKUP($A531,級距!$A:$K,11,FALSE)</f>
        <v>4</v>
      </c>
      <c r="F531" s="17">
        <f t="shared" si="8"/>
        <v>1</v>
      </c>
    </row>
    <row r="532" spans="1:6" x14ac:dyDescent="0.25">
      <c r="A532" s="32" t="s">
        <v>732</v>
      </c>
      <c r="B532" s="31">
        <v>-356.42</v>
      </c>
      <c r="C532" s="17">
        <f>VLOOKUP($A532,級距!$A:$K,9,FALSE)</f>
        <v>1</v>
      </c>
      <c r="D532" s="17">
        <f>VLOOKUP($A532,級距!$A:$K,10,FALSE)</f>
        <v>3</v>
      </c>
      <c r="E532" s="17">
        <f>VLOOKUP($A532,級距!$A:$K,11,FALSE)</f>
        <v>2</v>
      </c>
      <c r="F532" s="17">
        <f t="shared" si="8"/>
        <v>1</v>
      </c>
    </row>
    <row r="533" spans="1:6" x14ac:dyDescent="0.25">
      <c r="A533" s="32" t="s">
        <v>733</v>
      </c>
      <c r="B533" s="31">
        <v>39142.06</v>
      </c>
      <c r="C533" s="17">
        <f>VLOOKUP($A533,級距!$A:$K,9,FALSE)</f>
        <v>4</v>
      </c>
      <c r="D533" s="17">
        <f>VLOOKUP($A533,級距!$A:$K,10,FALSE)</f>
        <v>4</v>
      </c>
      <c r="E533" s="17">
        <f>VLOOKUP($A533,級距!$A:$K,11,FALSE)</f>
        <v>2</v>
      </c>
      <c r="F533" s="17">
        <f t="shared" si="8"/>
        <v>1</v>
      </c>
    </row>
    <row r="534" spans="1:6" x14ac:dyDescent="0.25">
      <c r="A534" s="32" t="s">
        <v>734</v>
      </c>
      <c r="B534" s="31">
        <v>-7574.56</v>
      </c>
      <c r="C534" s="17">
        <f>VLOOKUP($A534,級距!$A:$K,9,FALSE)</f>
        <v>5</v>
      </c>
      <c r="D534" s="17">
        <f>VLOOKUP($A534,級距!$A:$K,10,FALSE)</f>
        <v>5</v>
      </c>
      <c r="E534" s="17">
        <f>VLOOKUP($A534,級距!$A:$K,11,FALSE)</f>
        <v>2</v>
      </c>
      <c r="F534" s="17">
        <f t="shared" si="8"/>
        <v>1</v>
      </c>
    </row>
    <row r="535" spans="1:6" x14ac:dyDescent="0.25">
      <c r="A535" s="32" t="s">
        <v>735</v>
      </c>
      <c r="B535" s="31">
        <v>-41469.730000000003</v>
      </c>
      <c r="C535" s="17">
        <f>VLOOKUP($A535,級距!$A:$K,9,FALSE)</f>
        <v>2</v>
      </c>
      <c r="D535" s="17">
        <f>VLOOKUP($A535,級距!$A:$K,10,FALSE)</f>
        <v>6</v>
      </c>
      <c r="E535" s="17">
        <f>VLOOKUP($A535,級距!$A:$K,11,FALSE)</f>
        <v>2</v>
      </c>
      <c r="F535" s="17">
        <f t="shared" si="8"/>
        <v>1</v>
      </c>
    </row>
    <row r="536" spans="1:6" x14ac:dyDescent="0.25">
      <c r="A536" s="32" t="s">
        <v>736</v>
      </c>
      <c r="B536" s="31">
        <v>-36612.129999999997</v>
      </c>
      <c r="C536" s="17">
        <f>VLOOKUP($A536,級距!$A:$K,9,FALSE)</f>
        <v>5</v>
      </c>
      <c r="D536" s="17">
        <f>VLOOKUP($A536,級距!$A:$K,10,FALSE)</f>
        <v>8</v>
      </c>
      <c r="E536" s="17">
        <f>VLOOKUP($A536,級距!$A:$K,11,FALSE)</f>
        <v>3</v>
      </c>
      <c r="F536" s="17">
        <f t="shared" si="8"/>
        <v>1</v>
      </c>
    </row>
    <row r="537" spans="1:6" x14ac:dyDescent="0.25">
      <c r="A537" s="32" t="s">
        <v>737</v>
      </c>
      <c r="B537" s="31">
        <v>65207.96</v>
      </c>
      <c r="C537" s="17">
        <f>VLOOKUP($A537,級距!$A:$K,9,FALSE)</f>
        <v>7</v>
      </c>
      <c r="D537" s="17">
        <f>VLOOKUP($A537,級距!$A:$K,10,FALSE)</f>
        <v>4</v>
      </c>
      <c r="E537" s="17">
        <f>VLOOKUP($A537,級距!$A:$K,11,FALSE)</f>
        <v>1</v>
      </c>
      <c r="F537" s="17">
        <f t="shared" si="8"/>
        <v>1</v>
      </c>
    </row>
    <row r="538" spans="1:6" x14ac:dyDescent="0.25">
      <c r="A538" s="32" t="s">
        <v>738</v>
      </c>
      <c r="B538" s="31">
        <v>-36274.339999999997</v>
      </c>
      <c r="C538" s="17">
        <f>VLOOKUP($A538,級距!$A:$K,9,FALSE)</f>
        <v>4</v>
      </c>
      <c r="D538" s="17">
        <f>VLOOKUP($A538,級距!$A:$K,10,FALSE)</f>
        <v>1</v>
      </c>
      <c r="E538" s="17">
        <f>VLOOKUP($A538,級距!$A:$K,11,FALSE)</f>
        <v>2</v>
      </c>
      <c r="F538" s="17">
        <f t="shared" si="8"/>
        <v>1</v>
      </c>
    </row>
    <row r="539" spans="1:6" x14ac:dyDescent="0.25">
      <c r="A539" s="32" t="s">
        <v>739</v>
      </c>
      <c r="B539" s="31">
        <v>-93230.13</v>
      </c>
      <c r="C539" s="17">
        <f>VLOOKUP($A539,級距!$A:$K,9,FALSE)</f>
        <v>2</v>
      </c>
      <c r="D539" s="17">
        <f>VLOOKUP($A539,級距!$A:$K,10,FALSE)</f>
        <v>5</v>
      </c>
      <c r="E539" s="17">
        <f>VLOOKUP($A539,級距!$A:$K,11,FALSE)</f>
        <v>2</v>
      </c>
      <c r="F539" s="17">
        <f t="shared" si="8"/>
        <v>1</v>
      </c>
    </row>
    <row r="540" spans="1:6" x14ac:dyDescent="0.25">
      <c r="A540" s="32" t="s">
        <v>740</v>
      </c>
      <c r="B540" s="31">
        <v>54756.46</v>
      </c>
      <c r="C540" s="17">
        <f>VLOOKUP($A540,級距!$A:$K,9,FALSE)</f>
        <v>8</v>
      </c>
      <c r="D540" s="17">
        <f>VLOOKUP($A540,級距!$A:$K,10,FALSE)</f>
        <v>8</v>
      </c>
      <c r="E540" s="17">
        <f>VLOOKUP($A540,級距!$A:$K,11,FALSE)</f>
        <v>4</v>
      </c>
      <c r="F540" s="17">
        <f t="shared" si="8"/>
        <v>1</v>
      </c>
    </row>
    <row r="541" spans="1:6" x14ac:dyDescent="0.25">
      <c r="A541" s="32" t="s">
        <v>741</v>
      </c>
      <c r="B541" s="31">
        <v>-38317.919999999998</v>
      </c>
      <c r="C541" s="17">
        <f>VLOOKUP($A541,級距!$A:$K,9,FALSE)</f>
        <v>2</v>
      </c>
      <c r="D541" s="17">
        <f>VLOOKUP($A541,級距!$A:$K,10,FALSE)</f>
        <v>1</v>
      </c>
      <c r="E541" s="17">
        <f>VLOOKUP($A541,級距!$A:$K,11,FALSE)</f>
        <v>2</v>
      </c>
      <c r="F541" s="17">
        <f t="shared" si="8"/>
        <v>1</v>
      </c>
    </row>
    <row r="542" spans="1:6" x14ac:dyDescent="0.25">
      <c r="A542" s="32" t="s">
        <v>743</v>
      </c>
      <c r="B542" s="31">
        <v>-21102.27</v>
      </c>
      <c r="C542" s="17">
        <f>VLOOKUP($A542,級距!$A:$K,9,FALSE)</f>
        <v>1</v>
      </c>
      <c r="D542" s="17">
        <f>VLOOKUP($A542,級距!$A:$K,10,FALSE)</f>
        <v>6</v>
      </c>
      <c r="E542" s="17">
        <f>VLOOKUP($A542,級距!$A:$K,11,FALSE)</f>
        <v>2</v>
      </c>
      <c r="F542" s="17">
        <f t="shared" si="8"/>
        <v>1</v>
      </c>
    </row>
    <row r="543" spans="1:6" x14ac:dyDescent="0.25">
      <c r="A543" s="32" t="s">
        <v>744</v>
      </c>
      <c r="B543" s="31">
        <v>493.41</v>
      </c>
      <c r="C543" s="17">
        <f>VLOOKUP($A543,級距!$A:$K,9,FALSE)</f>
        <v>1</v>
      </c>
      <c r="D543" s="17">
        <f>VLOOKUP($A543,級距!$A:$K,10,FALSE)</f>
        <v>1</v>
      </c>
      <c r="E543" s="17">
        <f>VLOOKUP($A543,級距!$A:$K,11,FALSE)</f>
        <v>2</v>
      </c>
      <c r="F543" s="17">
        <f t="shared" si="8"/>
        <v>1</v>
      </c>
    </row>
    <row r="544" spans="1:6" x14ac:dyDescent="0.25">
      <c r="A544" s="32" t="s">
        <v>745</v>
      </c>
      <c r="B544" s="31">
        <v>-13102.08</v>
      </c>
      <c r="C544" s="17">
        <f>VLOOKUP($A544,級距!$A:$K,9,FALSE)</f>
        <v>1</v>
      </c>
      <c r="D544" s="17">
        <f>VLOOKUP($A544,級距!$A:$K,10,FALSE)</f>
        <v>3</v>
      </c>
      <c r="E544" s="17">
        <f>VLOOKUP($A544,級距!$A:$K,11,FALSE)</f>
        <v>2</v>
      </c>
      <c r="F544" s="17">
        <f t="shared" si="8"/>
        <v>1</v>
      </c>
    </row>
    <row r="545" spans="1:6" x14ac:dyDescent="0.25">
      <c r="A545" s="32" t="s">
        <v>748</v>
      </c>
      <c r="B545" s="31">
        <v>-6910.46</v>
      </c>
      <c r="C545" s="17">
        <f>VLOOKUP($A545,級距!$A:$K,9,FALSE)</f>
        <v>1</v>
      </c>
      <c r="D545" s="17">
        <f>VLOOKUP($A545,級距!$A:$K,10,FALSE)</f>
        <v>8</v>
      </c>
      <c r="E545" s="17">
        <f>VLOOKUP($A545,級距!$A:$K,11,FALSE)</f>
        <v>3</v>
      </c>
      <c r="F545" s="17">
        <f t="shared" si="8"/>
        <v>1</v>
      </c>
    </row>
    <row r="546" spans="1:6" x14ac:dyDescent="0.25">
      <c r="A546" s="32" t="s">
        <v>749</v>
      </c>
      <c r="B546" s="31">
        <v>22739.360000000001</v>
      </c>
      <c r="C546" s="17">
        <f>VLOOKUP($A546,級距!$A:$K,9,FALSE)</f>
        <v>4</v>
      </c>
      <c r="D546" s="17">
        <f>VLOOKUP($A546,級距!$A:$K,10,FALSE)</f>
        <v>10</v>
      </c>
      <c r="E546" s="17">
        <f>VLOOKUP($A546,級距!$A:$K,11,FALSE)</f>
        <v>3</v>
      </c>
      <c r="F546" s="17">
        <f t="shared" si="8"/>
        <v>1</v>
      </c>
    </row>
    <row r="547" spans="1:6" x14ac:dyDescent="0.25">
      <c r="A547" s="32" t="s">
        <v>751</v>
      </c>
      <c r="B547" s="31">
        <v>35278.300000000003</v>
      </c>
      <c r="C547" s="17">
        <f>VLOOKUP($A547,級距!$A:$K,9,FALSE)</f>
        <v>5</v>
      </c>
      <c r="D547" s="17">
        <f>VLOOKUP($A547,級距!$A:$K,10,FALSE)</f>
        <v>6</v>
      </c>
      <c r="E547" s="17">
        <f>VLOOKUP($A547,級距!$A:$K,11,FALSE)</f>
        <v>2</v>
      </c>
      <c r="F547" s="17">
        <f t="shared" si="8"/>
        <v>1</v>
      </c>
    </row>
    <row r="548" spans="1:6" x14ac:dyDescent="0.25">
      <c r="A548" s="32" t="s">
        <v>753</v>
      </c>
      <c r="B548" s="31">
        <v>-9800.51</v>
      </c>
      <c r="C548" s="17">
        <f>VLOOKUP($A548,級距!$A:$K,9,FALSE)</f>
        <v>5</v>
      </c>
      <c r="D548" s="17">
        <f>VLOOKUP($A548,級距!$A:$K,10,FALSE)</f>
        <v>7</v>
      </c>
      <c r="E548" s="17">
        <f>VLOOKUP($A548,級距!$A:$K,11,FALSE)</f>
        <v>3</v>
      </c>
      <c r="F548" s="17">
        <f t="shared" si="8"/>
        <v>1</v>
      </c>
    </row>
    <row r="549" spans="1:6" x14ac:dyDescent="0.25">
      <c r="A549" s="32" t="s">
        <v>754</v>
      </c>
      <c r="B549" s="31">
        <v>131844.01999999999</v>
      </c>
      <c r="C549" s="17">
        <f>VLOOKUP($A549,級距!$A:$K,9,FALSE)</f>
        <v>7</v>
      </c>
      <c r="D549" s="17">
        <f>VLOOKUP($A549,級距!$A:$K,10,FALSE)</f>
        <v>8</v>
      </c>
      <c r="E549" s="17">
        <f>VLOOKUP($A549,級距!$A:$K,11,FALSE)</f>
        <v>4</v>
      </c>
      <c r="F549" s="17">
        <f t="shared" si="8"/>
        <v>1</v>
      </c>
    </row>
    <row r="550" spans="1:6" x14ac:dyDescent="0.25">
      <c r="A550" s="32" t="s">
        <v>755</v>
      </c>
      <c r="B550" s="31">
        <v>-24166.53</v>
      </c>
      <c r="C550" s="17">
        <f>VLOOKUP($A550,級距!$A:$K,9,FALSE)</f>
        <v>3</v>
      </c>
      <c r="D550" s="17">
        <f>VLOOKUP($A550,級距!$A:$K,10,FALSE)</f>
        <v>4</v>
      </c>
      <c r="E550" s="17">
        <f>VLOOKUP($A550,級距!$A:$K,11,FALSE)</f>
        <v>2</v>
      </c>
      <c r="F550" s="17">
        <f t="shared" si="8"/>
        <v>1</v>
      </c>
    </row>
    <row r="551" spans="1:6" x14ac:dyDescent="0.25">
      <c r="A551" s="32" t="s">
        <v>756</v>
      </c>
      <c r="B551" s="31">
        <v>57396.800000000003</v>
      </c>
      <c r="C551" s="17">
        <f>VLOOKUP($A551,級距!$A:$K,9,FALSE)</f>
        <v>5</v>
      </c>
      <c r="D551" s="17">
        <f>VLOOKUP($A551,級距!$A:$K,10,FALSE)</f>
        <v>8</v>
      </c>
      <c r="E551" s="17">
        <f>VLOOKUP($A551,級距!$A:$K,11,FALSE)</f>
        <v>3</v>
      </c>
      <c r="F551" s="17">
        <f t="shared" si="8"/>
        <v>1</v>
      </c>
    </row>
    <row r="552" spans="1:6" x14ac:dyDescent="0.25">
      <c r="A552" s="32" t="s">
        <v>757</v>
      </c>
      <c r="B552" s="31">
        <v>-9829.7000000000007</v>
      </c>
      <c r="C552" s="17">
        <f>VLOOKUP($A552,級距!$A:$K,9,FALSE)</f>
        <v>2</v>
      </c>
      <c r="D552" s="17">
        <f>VLOOKUP($A552,級距!$A:$K,10,FALSE)</f>
        <v>4</v>
      </c>
      <c r="E552" s="17">
        <f>VLOOKUP($A552,級距!$A:$K,11,FALSE)</f>
        <v>2</v>
      </c>
      <c r="F552" s="17">
        <f t="shared" si="8"/>
        <v>1</v>
      </c>
    </row>
    <row r="553" spans="1:6" x14ac:dyDescent="0.25">
      <c r="A553" s="32" t="s">
        <v>758</v>
      </c>
      <c r="B553" s="31">
        <v>2167.71</v>
      </c>
      <c r="C553" s="17">
        <f>VLOOKUP($A553,級距!$A:$K,9,FALSE)</f>
        <v>3</v>
      </c>
      <c r="D553" s="17">
        <f>VLOOKUP($A553,級距!$A:$K,10,FALSE)</f>
        <v>6</v>
      </c>
      <c r="E553" s="17">
        <f>VLOOKUP($A553,級距!$A:$K,11,FALSE)</f>
        <v>2</v>
      </c>
      <c r="F553" s="17">
        <f t="shared" si="8"/>
        <v>1</v>
      </c>
    </row>
    <row r="554" spans="1:6" x14ac:dyDescent="0.25">
      <c r="A554" s="32" t="s">
        <v>759</v>
      </c>
      <c r="B554" s="31">
        <v>-13031.42</v>
      </c>
      <c r="C554" s="17">
        <f>VLOOKUP($A554,級距!$A:$K,9,FALSE)</f>
        <v>1</v>
      </c>
      <c r="D554" s="17">
        <f>VLOOKUP($A554,級距!$A:$K,10,FALSE)</f>
        <v>9</v>
      </c>
      <c r="E554" s="17">
        <f>VLOOKUP($A554,級距!$A:$K,11,FALSE)</f>
        <v>3</v>
      </c>
      <c r="F554" s="17">
        <f t="shared" si="8"/>
        <v>1</v>
      </c>
    </row>
    <row r="555" spans="1:6" x14ac:dyDescent="0.25">
      <c r="A555" s="32" t="s">
        <v>760</v>
      </c>
      <c r="B555" s="31">
        <v>6162.62</v>
      </c>
      <c r="C555" s="17">
        <f>VLOOKUP($A555,級距!$A:$K,9,FALSE)</f>
        <v>5</v>
      </c>
      <c r="D555" s="17">
        <f>VLOOKUP($A555,級距!$A:$K,10,FALSE)</f>
        <v>8</v>
      </c>
      <c r="E555" s="17">
        <f>VLOOKUP($A555,級距!$A:$K,11,FALSE)</f>
        <v>3</v>
      </c>
      <c r="F555" s="17">
        <f t="shared" si="8"/>
        <v>1</v>
      </c>
    </row>
    <row r="556" spans="1:6" x14ac:dyDescent="0.25">
      <c r="A556" s="32" t="s">
        <v>762</v>
      </c>
      <c r="B556" s="31">
        <v>34415.74</v>
      </c>
      <c r="C556" s="17">
        <f>VLOOKUP($A556,級距!$A:$K,9,FALSE)</f>
        <v>5</v>
      </c>
      <c r="D556" s="17">
        <f>VLOOKUP($A556,級距!$A:$K,10,FALSE)</f>
        <v>5</v>
      </c>
      <c r="E556" s="17">
        <f>VLOOKUP($A556,級距!$A:$K,11,FALSE)</f>
        <v>2</v>
      </c>
      <c r="F556" s="17">
        <f t="shared" si="8"/>
        <v>1</v>
      </c>
    </row>
    <row r="557" spans="1:6" x14ac:dyDescent="0.25">
      <c r="A557" s="32" t="s">
        <v>763</v>
      </c>
      <c r="B557" s="31">
        <v>-6009.38</v>
      </c>
      <c r="C557" s="17">
        <f>VLOOKUP($A557,級距!$A:$K,9,FALSE)</f>
        <v>3</v>
      </c>
      <c r="D557" s="17">
        <f>VLOOKUP($A557,級距!$A:$K,10,FALSE)</f>
        <v>1</v>
      </c>
      <c r="E557" s="17">
        <f>VLOOKUP($A557,級距!$A:$K,11,FALSE)</f>
        <v>2</v>
      </c>
      <c r="F557" s="17">
        <f t="shared" si="8"/>
        <v>1</v>
      </c>
    </row>
    <row r="558" spans="1:6" x14ac:dyDescent="0.25">
      <c r="A558" s="32" t="s">
        <v>764</v>
      </c>
      <c r="B558" s="31">
        <v>-1764.14</v>
      </c>
      <c r="C558" s="17">
        <f>VLOOKUP($A558,級距!$A:$K,9,FALSE)</f>
        <v>7</v>
      </c>
      <c r="D558" s="17">
        <f>VLOOKUP($A558,級距!$A:$K,10,FALSE)</f>
        <v>5</v>
      </c>
      <c r="E558" s="17">
        <f>VLOOKUP($A558,級距!$A:$K,11,FALSE)</f>
        <v>1</v>
      </c>
      <c r="F558" s="17">
        <f t="shared" si="8"/>
        <v>1</v>
      </c>
    </row>
    <row r="559" spans="1:6" x14ac:dyDescent="0.25">
      <c r="A559" s="32" t="s">
        <v>765</v>
      </c>
      <c r="B559" s="31">
        <v>-24915.17</v>
      </c>
      <c r="C559" s="17">
        <f>VLOOKUP($A559,級距!$A:$K,9,FALSE)</f>
        <v>6</v>
      </c>
      <c r="D559" s="17">
        <f>VLOOKUP($A559,級距!$A:$K,10,FALSE)</f>
        <v>1</v>
      </c>
      <c r="E559" s="17">
        <f>VLOOKUP($A559,級距!$A:$K,11,FALSE)</f>
        <v>1</v>
      </c>
      <c r="F559" s="17">
        <f t="shared" si="8"/>
        <v>1</v>
      </c>
    </row>
    <row r="560" spans="1:6" x14ac:dyDescent="0.25">
      <c r="A560" s="32" t="s">
        <v>766</v>
      </c>
      <c r="B560" s="31">
        <v>-31472.29</v>
      </c>
      <c r="C560" s="17">
        <f>VLOOKUP($A560,級距!$A:$K,9,FALSE)</f>
        <v>3</v>
      </c>
      <c r="D560" s="17">
        <f>VLOOKUP($A560,級距!$A:$K,10,FALSE)</f>
        <v>2</v>
      </c>
      <c r="E560" s="17">
        <f>VLOOKUP($A560,級距!$A:$K,11,FALSE)</f>
        <v>2</v>
      </c>
      <c r="F560" s="17">
        <f t="shared" si="8"/>
        <v>1</v>
      </c>
    </row>
    <row r="561" spans="1:6" x14ac:dyDescent="0.25">
      <c r="A561" s="32" t="s">
        <v>767</v>
      </c>
      <c r="B561" s="31">
        <v>-112905.95</v>
      </c>
      <c r="C561" s="17">
        <f>VLOOKUP($A561,級距!$A:$K,9,FALSE)</f>
        <v>9</v>
      </c>
      <c r="D561" s="17">
        <f>VLOOKUP($A561,級距!$A:$K,10,FALSE)</f>
        <v>10</v>
      </c>
      <c r="E561" s="17">
        <f>VLOOKUP($A561,級距!$A:$K,11,FALSE)</f>
        <v>4</v>
      </c>
      <c r="F561" s="17">
        <f t="shared" si="8"/>
        <v>1</v>
      </c>
    </row>
    <row r="562" spans="1:6" x14ac:dyDescent="0.25">
      <c r="A562" s="32" t="s">
        <v>769</v>
      </c>
      <c r="B562" s="31">
        <v>-33786.879999999997</v>
      </c>
      <c r="C562" s="17">
        <f>VLOOKUP($A562,級距!$A:$K,9,FALSE)</f>
        <v>4</v>
      </c>
      <c r="D562" s="17">
        <f>VLOOKUP($A562,級距!$A:$K,10,FALSE)</f>
        <v>1</v>
      </c>
      <c r="E562" s="17">
        <f>VLOOKUP($A562,級距!$A:$K,11,FALSE)</f>
        <v>2</v>
      </c>
      <c r="F562" s="17">
        <f t="shared" si="8"/>
        <v>1</v>
      </c>
    </row>
    <row r="563" spans="1:6" x14ac:dyDescent="0.25">
      <c r="A563" s="32" t="s">
        <v>771</v>
      </c>
      <c r="B563" s="31">
        <v>-13244.8</v>
      </c>
      <c r="C563" s="17">
        <f>VLOOKUP($A563,級距!$A:$K,9,FALSE)</f>
        <v>5</v>
      </c>
      <c r="D563" s="17">
        <f>VLOOKUP($A563,級距!$A:$K,10,FALSE)</f>
        <v>6</v>
      </c>
      <c r="E563" s="17">
        <f>VLOOKUP($A563,級距!$A:$K,11,FALSE)</f>
        <v>2</v>
      </c>
      <c r="F563" s="17">
        <f t="shared" si="8"/>
        <v>1</v>
      </c>
    </row>
    <row r="564" spans="1:6" x14ac:dyDescent="0.25">
      <c r="A564" s="32" t="s">
        <v>773</v>
      </c>
      <c r="B564" s="31">
        <v>68423.39</v>
      </c>
      <c r="C564" s="17">
        <f>VLOOKUP($A564,級距!$A:$K,9,FALSE)</f>
        <v>1</v>
      </c>
      <c r="D564" s="17">
        <f>VLOOKUP($A564,級距!$A:$K,10,FALSE)</f>
        <v>8</v>
      </c>
      <c r="E564" s="17">
        <f>VLOOKUP($A564,級距!$A:$K,11,FALSE)</f>
        <v>3</v>
      </c>
      <c r="F564" s="17">
        <f t="shared" si="8"/>
        <v>1</v>
      </c>
    </row>
    <row r="565" spans="1:6" x14ac:dyDescent="0.25">
      <c r="A565" s="32" t="s">
        <v>774</v>
      </c>
      <c r="B565" s="31">
        <v>-20423.2</v>
      </c>
      <c r="C565" s="17">
        <f>VLOOKUP($A565,級距!$A:$K,9,FALSE)</f>
        <v>1</v>
      </c>
      <c r="D565" s="17">
        <f>VLOOKUP($A565,級距!$A:$K,10,FALSE)</f>
        <v>2</v>
      </c>
      <c r="E565" s="17">
        <f>VLOOKUP($A565,級距!$A:$K,11,FALSE)</f>
        <v>2</v>
      </c>
      <c r="F565" s="17">
        <f t="shared" si="8"/>
        <v>1</v>
      </c>
    </row>
    <row r="566" spans="1:6" x14ac:dyDescent="0.25">
      <c r="A566" s="32" t="s">
        <v>776</v>
      </c>
      <c r="B566" s="31">
        <v>-52994.94</v>
      </c>
      <c r="C566" s="17">
        <f>VLOOKUP($A566,級距!$A:$K,9,FALSE)</f>
        <v>1</v>
      </c>
      <c r="D566" s="17">
        <f>VLOOKUP($A566,級距!$A:$K,10,FALSE)</f>
        <v>2</v>
      </c>
      <c r="E566" s="17">
        <f>VLOOKUP($A566,級距!$A:$K,11,FALSE)</f>
        <v>2</v>
      </c>
      <c r="F566" s="17">
        <f t="shared" si="8"/>
        <v>1</v>
      </c>
    </row>
    <row r="567" spans="1:6" x14ac:dyDescent="0.25">
      <c r="A567" s="32" t="s">
        <v>777</v>
      </c>
      <c r="B567" s="31">
        <v>-1776.51</v>
      </c>
      <c r="C567" s="17">
        <f>VLOOKUP($A567,級距!$A:$K,9,FALSE)</f>
        <v>2</v>
      </c>
      <c r="D567" s="17">
        <f>VLOOKUP($A567,級距!$A:$K,10,FALSE)</f>
        <v>7</v>
      </c>
      <c r="E567" s="17">
        <f>VLOOKUP($A567,級距!$A:$K,11,FALSE)</f>
        <v>3</v>
      </c>
      <c r="F567" s="17">
        <f t="shared" si="8"/>
        <v>1</v>
      </c>
    </row>
    <row r="568" spans="1:6" x14ac:dyDescent="0.25">
      <c r="A568" s="32" t="s">
        <v>779</v>
      </c>
      <c r="B568" s="31">
        <v>72438.34</v>
      </c>
      <c r="C568" s="17">
        <f>VLOOKUP($A568,級距!$A:$K,9,FALSE)</f>
        <v>7</v>
      </c>
      <c r="D568" s="17">
        <f>VLOOKUP($A568,級距!$A:$K,10,FALSE)</f>
        <v>7</v>
      </c>
      <c r="E568" s="17">
        <f>VLOOKUP($A568,級距!$A:$K,11,FALSE)</f>
        <v>4</v>
      </c>
      <c r="F568" s="17">
        <f t="shared" si="8"/>
        <v>1</v>
      </c>
    </row>
    <row r="569" spans="1:6" x14ac:dyDescent="0.25">
      <c r="A569" s="32" t="s">
        <v>780</v>
      </c>
      <c r="B569" s="31">
        <v>29422.82</v>
      </c>
      <c r="C569" s="17">
        <f>VLOOKUP($A569,級距!$A:$K,9,FALSE)</f>
        <v>2</v>
      </c>
      <c r="D569" s="17">
        <f>VLOOKUP($A569,級距!$A:$K,10,FALSE)</f>
        <v>1</v>
      </c>
      <c r="E569" s="17">
        <f>VLOOKUP($A569,級距!$A:$K,11,FALSE)</f>
        <v>2</v>
      </c>
      <c r="F569" s="17">
        <f t="shared" si="8"/>
        <v>1</v>
      </c>
    </row>
    <row r="570" spans="1:6" x14ac:dyDescent="0.25">
      <c r="A570" s="32" t="s">
        <v>781</v>
      </c>
      <c r="B570" s="31">
        <v>-47357.79</v>
      </c>
      <c r="C570" s="17">
        <f>VLOOKUP($A570,級距!$A:$K,9,FALSE)</f>
        <v>3</v>
      </c>
      <c r="D570" s="17">
        <f>VLOOKUP($A570,級距!$A:$K,10,FALSE)</f>
        <v>9</v>
      </c>
      <c r="E570" s="17">
        <f>VLOOKUP($A570,級距!$A:$K,11,FALSE)</f>
        <v>3</v>
      </c>
      <c r="F570" s="17">
        <f t="shared" si="8"/>
        <v>1</v>
      </c>
    </row>
    <row r="571" spans="1:6" x14ac:dyDescent="0.25">
      <c r="A571" s="32" t="s">
        <v>782</v>
      </c>
      <c r="B571" s="31">
        <v>-24248</v>
      </c>
      <c r="C571" s="17">
        <f>VLOOKUP($A571,級距!$A:$K,9,FALSE)</f>
        <v>3</v>
      </c>
      <c r="D571" s="17">
        <f>VLOOKUP($A571,級距!$A:$K,10,FALSE)</f>
        <v>3</v>
      </c>
      <c r="E571" s="17">
        <f>VLOOKUP($A571,級距!$A:$K,11,FALSE)</f>
        <v>2</v>
      </c>
      <c r="F571" s="17">
        <f t="shared" si="8"/>
        <v>1</v>
      </c>
    </row>
    <row r="572" spans="1:6" x14ac:dyDescent="0.25">
      <c r="A572" s="32" t="s">
        <v>784</v>
      </c>
      <c r="B572" s="31">
        <v>36610.370000000003</v>
      </c>
      <c r="C572" s="17">
        <f>VLOOKUP($A572,級距!$A:$K,9,FALSE)</f>
        <v>5</v>
      </c>
      <c r="D572" s="17">
        <f>VLOOKUP($A572,級距!$A:$K,10,FALSE)</f>
        <v>7</v>
      </c>
      <c r="E572" s="17">
        <f>VLOOKUP($A572,級距!$A:$K,11,FALSE)</f>
        <v>3</v>
      </c>
      <c r="F572" s="17">
        <f t="shared" si="8"/>
        <v>1</v>
      </c>
    </row>
    <row r="573" spans="1:6" x14ac:dyDescent="0.25">
      <c r="A573" s="32" t="s">
        <v>786</v>
      </c>
      <c r="B573" s="31">
        <v>-5679.46</v>
      </c>
      <c r="C573" s="17">
        <f>VLOOKUP($A573,級距!$A:$K,9,FALSE)</f>
        <v>1</v>
      </c>
      <c r="D573" s="17">
        <f>VLOOKUP($A573,級距!$A:$K,10,FALSE)</f>
        <v>6</v>
      </c>
      <c r="E573" s="17">
        <f>VLOOKUP($A573,級距!$A:$K,11,FALSE)</f>
        <v>2</v>
      </c>
      <c r="F573" s="17">
        <f t="shared" si="8"/>
        <v>1</v>
      </c>
    </row>
    <row r="574" spans="1:6" x14ac:dyDescent="0.25">
      <c r="A574" s="32" t="s">
        <v>787</v>
      </c>
      <c r="B574" s="31">
        <v>13544.16</v>
      </c>
      <c r="C574" s="17">
        <f>VLOOKUP($A574,級距!$A:$K,9,FALSE)</f>
        <v>3</v>
      </c>
      <c r="D574" s="17">
        <f>VLOOKUP($A574,級距!$A:$K,10,FALSE)</f>
        <v>5</v>
      </c>
      <c r="E574" s="17">
        <f>VLOOKUP($A574,級距!$A:$K,11,FALSE)</f>
        <v>2</v>
      </c>
      <c r="F574" s="17">
        <f t="shared" si="8"/>
        <v>1</v>
      </c>
    </row>
    <row r="575" spans="1:6" x14ac:dyDescent="0.25">
      <c r="A575" s="32" t="s">
        <v>788</v>
      </c>
      <c r="B575" s="31">
        <v>60442.07</v>
      </c>
      <c r="C575" s="17">
        <f>VLOOKUP($A575,級距!$A:$K,9,FALSE)</f>
        <v>2</v>
      </c>
      <c r="D575" s="17">
        <f>VLOOKUP($A575,級距!$A:$K,10,FALSE)</f>
        <v>9</v>
      </c>
      <c r="E575" s="17">
        <f>VLOOKUP($A575,級距!$A:$K,11,FALSE)</f>
        <v>3</v>
      </c>
      <c r="F575" s="17">
        <f t="shared" si="8"/>
        <v>1</v>
      </c>
    </row>
    <row r="576" spans="1:6" x14ac:dyDescent="0.25">
      <c r="A576" s="32" t="s">
        <v>789</v>
      </c>
      <c r="B576" s="31">
        <v>19134.66</v>
      </c>
      <c r="C576" s="17">
        <f>VLOOKUP($A576,級距!$A:$K,9,FALSE)</f>
        <v>3</v>
      </c>
      <c r="D576" s="17">
        <f>VLOOKUP($A576,級距!$A:$K,10,FALSE)</f>
        <v>8</v>
      </c>
      <c r="E576" s="17">
        <f>VLOOKUP($A576,級距!$A:$K,11,FALSE)</f>
        <v>3</v>
      </c>
      <c r="F576" s="17">
        <f t="shared" si="8"/>
        <v>1</v>
      </c>
    </row>
    <row r="577" spans="1:6" x14ac:dyDescent="0.25">
      <c r="A577" s="32" t="s">
        <v>790</v>
      </c>
      <c r="B577" s="31">
        <v>45734.39</v>
      </c>
      <c r="C577" s="17">
        <f>VLOOKUP($A577,級距!$A:$K,9,FALSE)</f>
        <v>4</v>
      </c>
      <c r="D577" s="17">
        <f>VLOOKUP($A577,級距!$A:$K,10,FALSE)</f>
        <v>6</v>
      </c>
      <c r="E577" s="17">
        <f>VLOOKUP($A577,級距!$A:$K,11,FALSE)</f>
        <v>2</v>
      </c>
      <c r="F577" s="17">
        <f t="shared" si="8"/>
        <v>1</v>
      </c>
    </row>
    <row r="578" spans="1:6" x14ac:dyDescent="0.25">
      <c r="A578" s="32" t="s">
        <v>791</v>
      </c>
      <c r="B578" s="31">
        <v>-15245.66</v>
      </c>
      <c r="C578" s="17">
        <f>VLOOKUP($A578,級距!$A:$K,9,FALSE)</f>
        <v>1</v>
      </c>
      <c r="D578" s="17">
        <f>VLOOKUP($A578,級距!$A:$K,10,FALSE)</f>
        <v>5</v>
      </c>
      <c r="E578" s="17">
        <f>VLOOKUP($A578,級距!$A:$K,11,FALSE)</f>
        <v>2</v>
      </c>
      <c r="F578" s="17">
        <f t="shared" si="8"/>
        <v>1</v>
      </c>
    </row>
    <row r="579" spans="1:6" x14ac:dyDescent="0.25">
      <c r="A579" s="32" t="s">
        <v>792</v>
      </c>
      <c r="B579" s="31">
        <v>-12071.65</v>
      </c>
      <c r="C579" s="17">
        <f>VLOOKUP($A579,級距!$A:$K,9,FALSE)</f>
        <v>5</v>
      </c>
      <c r="D579" s="17">
        <f>VLOOKUP($A579,級距!$A:$K,10,FALSE)</f>
        <v>6</v>
      </c>
      <c r="E579" s="17">
        <f>VLOOKUP($A579,級距!$A:$K,11,FALSE)</f>
        <v>2</v>
      </c>
      <c r="F579" s="17">
        <f t="shared" si="8"/>
        <v>1</v>
      </c>
    </row>
    <row r="580" spans="1:6" x14ac:dyDescent="0.25">
      <c r="A580" s="32" t="s">
        <v>794</v>
      </c>
      <c r="B580" s="31">
        <v>-13646.82</v>
      </c>
      <c r="C580" s="17">
        <f>VLOOKUP($A580,級距!$A:$K,9,FALSE)</f>
        <v>1</v>
      </c>
      <c r="D580" s="17">
        <f>VLOOKUP($A580,級距!$A:$K,10,FALSE)</f>
        <v>5</v>
      </c>
      <c r="E580" s="17">
        <f>VLOOKUP($A580,級距!$A:$K,11,FALSE)</f>
        <v>2</v>
      </c>
      <c r="F580" s="17">
        <f t="shared" ref="F580:F643" si="9">IF(A581&lt;&gt;A580,1,0)</f>
        <v>1</v>
      </c>
    </row>
    <row r="581" spans="1:6" x14ac:dyDescent="0.25">
      <c r="A581" s="32" t="s">
        <v>795</v>
      </c>
      <c r="B581" s="31">
        <v>-27311.87</v>
      </c>
      <c r="C581" s="17">
        <f>VLOOKUP($A581,級距!$A:$K,9,FALSE)</f>
        <v>1</v>
      </c>
      <c r="D581" s="17">
        <f>VLOOKUP($A581,級距!$A:$K,10,FALSE)</f>
        <v>7</v>
      </c>
      <c r="E581" s="17">
        <f>VLOOKUP($A581,級距!$A:$K,11,FALSE)</f>
        <v>3</v>
      </c>
      <c r="F581" s="17">
        <f t="shared" si="9"/>
        <v>1</v>
      </c>
    </row>
    <row r="582" spans="1:6" x14ac:dyDescent="0.25">
      <c r="A582" s="32" t="s">
        <v>796</v>
      </c>
      <c r="B582" s="31">
        <v>39177.949999999997</v>
      </c>
      <c r="C582" s="17">
        <f>VLOOKUP($A582,級距!$A:$K,9,FALSE)</f>
        <v>5</v>
      </c>
      <c r="D582" s="17">
        <f>VLOOKUP($A582,級距!$A:$K,10,FALSE)</f>
        <v>8</v>
      </c>
      <c r="E582" s="17">
        <f>VLOOKUP($A582,級距!$A:$K,11,FALSE)</f>
        <v>3</v>
      </c>
      <c r="F582" s="17">
        <f t="shared" si="9"/>
        <v>1</v>
      </c>
    </row>
    <row r="583" spans="1:6" x14ac:dyDescent="0.25">
      <c r="A583" s="32" t="s">
        <v>798</v>
      </c>
      <c r="B583" s="31">
        <v>40069.82</v>
      </c>
      <c r="C583" s="17">
        <f>VLOOKUP($A583,級距!$A:$K,9,FALSE)</f>
        <v>7</v>
      </c>
      <c r="D583" s="17">
        <f>VLOOKUP($A583,級距!$A:$K,10,FALSE)</f>
        <v>10</v>
      </c>
      <c r="E583" s="17">
        <f>VLOOKUP($A583,級距!$A:$K,11,FALSE)</f>
        <v>4</v>
      </c>
      <c r="F583" s="17">
        <f t="shared" si="9"/>
        <v>1</v>
      </c>
    </row>
    <row r="584" spans="1:6" x14ac:dyDescent="0.25">
      <c r="A584" s="32" t="s">
        <v>799</v>
      </c>
      <c r="B584" s="31">
        <v>11061.74</v>
      </c>
      <c r="C584" s="17">
        <f>VLOOKUP($A584,級距!$A:$K,9,FALSE)</f>
        <v>5</v>
      </c>
      <c r="D584" s="17">
        <f>VLOOKUP($A584,級距!$A:$K,10,FALSE)</f>
        <v>6</v>
      </c>
      <c r="E584" s="17">
        <f>VLOOKUP($A584,級距!$A:$K,11,FALSE)</f>
        <v>2</v>
      </c>
      <c r="F584" s="17">
        <f t="shared" si="9"/>
        <v>1</v>
      </c>
    </row>
    <row r="585" spans="1:6" x14ac:dyDescent="0.25">
      <c r="A585" s="32" t="s">
        <v>800</v>
      </c>
      <c r="B585" s="31">
        <v>23244.19</v>
      </c>
      <c r="C585" s="17">
        <f>VLOOKUP($A585,級距!$A:$K,9,FALSE)</f>
        <v>7</v>
      </c>
      <c r="D585" s="17">
        <f>VLOOKUP($A585,級距!$A:$K,10,FALSE)</f>
        <v>2</v>
      </c>
      <c r="E585" s="17">
        <f>VLOOKUP($A585,級距!$A:$K,11,FALSE)</f>
        <v>1</v>
      </c>
      <c r="F585" s="17">
        <f t="shared" si="9"/>
        <v>1</v>
      </c>
    </row>
    <row r="586" spans="1:6" x14ac:dyDescent="0.25">
      <c r="A586" s="32" t="s">
        <v>803</v>
      </c>
      <c r="B586" s="31">
        <v>98701.13</v>
      </c>
      <c r="C586" s="17">
        <f>VLOOKUP($A586,級距!$A:$K,9,FALSE)</f>
        <v>8</v>
      </c>
      <c r="D586" s="17">
        <f>VLOOKUP($A586,級距!$A:$K,10,FALSE)</f>
        <v>4</v>
      </c>
      <c r="E586" s="17">
        <f>VLOOKUP($A586,級距!$A:$K,11,FALSE)</f>
        <v>1</v>
      </c>
      <c r="F586" s="17">
        <f t="shared" si="9"/>
        <v>1</v>
      </c>
    </row>
    <row r="587" spans="1:6" x14ac:dyDescent="0.25">
      <c r="A587" s="32" t="s">
        <v>804</v>
      </c>
      <c r="B587" s="31">
        <v>844</v>
      </c>
      <c r="C587" s="17">
        <f>VLOOKUP($A587,級距!$A:$K,9,FALSE)</f>
        <v>5</v>
      </c>
      <c r="D587" s="17">
        <f>VLOOKUP($A587,級距!$A:$K,10,FALSE)</f>
        <v>5</v>
      </c>
      <c r="E587" s="17">
        <f>VLOOKUP($A587,級距!$A:$K,11,FALSE)</f>
        <v>2</v>
      </c>
      <c r="F587" s="17">
        <f t="shared" si="9"/>
        <v>1</v>
      </c>
    </row>
    <row r="588" spans="1:6" x14ac:dyDescent="0.25">
      <c r="A588" s="32" t="s">
        <v>805</v>
      </c>
      <c r="B588" s="31">
        <v>-112745.44</v>
      </c>
      <c r="C588" s="17">
        <f>VLOOKUP($A588,級距!$A:$K,9,FALSE)</f>
        <v>9</v>
      </c>
      <c r="D588" s="17">
        <f>VLOOKUP($A588,級距!$A:$K,10,FALSE)</f>
        <v>4</v>
      </c>
      <c r="E588" s="17">
        <f>VLOOKUP($A588,級距!$A:$K,11,FALSE)</f>
        <v>1</v>
      </c>
      <c r="F588" s="17">
        <f t="shared" si="9"/>
        <v>1</v>
      </c>
    </row>
    <row r="589" spans="1:6" x14ac:dyDescent="0.25">
      <c r="A589" s="32" t="s">
        <v>806</v>
      </c>
      <c r="B589" s="31">
        <v>38476.800000000003</v>
      </c>
      <c r="C589" s="17">
        <f>VLOOKUP($A589,級距!$A:$K,9,FALSE)</f>
        <v>10</v>
      </c>
      <c r="D589" s="17">
        <f>VLOOKUP($A589,級距!$A:$K,10,FALSE)</f>
        <v>6</v>
      </c>
      <c r="E589" s="17">
        <f>VLOOKUP($A589,級距!$A:$K,11,FALSE)</f>
        <v>1</v>
      </c>
      <c r="F589" s="17">
        <f t="shared" si="9"/>
        <v>1</v>
      </c>
    </row>
    <row r="590" spans="1:6" x14ac:dyDescent="0.25">
      <c r="A590" s="32" t="s">
        <v>807</v>
      </c>
      <c r="B590" s="31">
        <v>-123271.94</v>
      </c>
      <c r="C590" s="17">
        <f>VLOOKUP($A590,級距!$A:$K,9,FALSE)</f>
        <v>7</v>
      </c>
      <c r="D590" s="17">
        <f>VLOOKUP($A590,級距!$A:$K,10,FALSE)</f>
        <v>9</v>
      </c>
      <c r="E590" s="17">
        <f>VLOOKUP($A590,級距!$A:$K,11,FALSE)</f>
        <v>4</v>
      </c>
      <c r="F590" s="17">
        <f t="shared" si="9"/>
        <v>1</v>
      </c>
    </row>
    <row r="591" spans="1:6" x14ac:dyDescent="0.25">
      <c r="A591" s="32" t="s">
        <v>808</v>
      </c>
      <c r="B591" s="31">
        <v>-15443.45</v>
      </c>
      <c r="C591" s="17">
        <f>VLOOKUP($A591,級距!$A:$K,9,FALSE)</f>
        <v>7</v>
      </c>
      <c r="D591" s="17">
        <f>VLOOKUP($A591,級距!$A:$K,10,FALSE)</f>
        <v>4</v>
      </c>
      <c r="E591" s="17">
        <f>VLOOKUP($A591,級距!$A:$K,11,FALSE)</f>
        <v>1</v>
      </c>
      <c r="F591" s="17">
        <f t="shared" si="9"/>
        <v>1</v>
      </c>
    </row>
    <row r="592" spans="1:6" x14ac:dyDescent="0.25">
      <c r="A592" s="32" t="s">
        <v>809</v>
      </c>
      <c r="B592" s="31">
        <v>65540.990000000005</v>
      </c>
      <c r="C592" s="17">
        <f>VLOOKUP($A592,級距!$A:$K,9,FALSE)</f>
        <v>8</v>
      </c>
      <c r="D592" s="17">
        <f>VLOOKUP($A592,級距!$A:$K,10,FALSE)</f>
        <v>10</v>
      </c>
      <c r="E592" s="17">
        <f>VLOOKUP($A592,級距!$A:$K,11,FALSE)</f>
        <v>4</v>
      </c>
      <c r="F592" s="17">
        <f t="shared" si="9"/>
        <v>1</v>
      </c>
    </row>
    <row r="593" spans="1:6" x14ac:dyDescent="0.25">
      <c r="A593" s="32" t="s">
        <v>811</v>
      </c>
      <c r="B593" s="31">
        <v>-100.1</v>
      </c>
      <c r="C593" s="17">
        <f>VLOOKUP($A593,級距!$A:$K,9,FALSE)</f>
        <v>1</v>
      </c>
      <c r="D593" s="17">
        <f>VLOOKUP($A593,級距!$A:$K,10,FALSE)</f>
        <v>4</v>
      </c>
      <c r="E593" s="17">
        <f>VLOOKUP($A593,級距!$A:$K,11,FALSE)</f>
        <v>2</v>
      </c>
      <c r="F593" s="17">
        <f t="shared" si="9"/>
        <v>1</v>
      </c>
    </row>
    <row r="594" spans="1:6" x14ac:dyDescent="0.25">
      <c r="A594" s="32" t="s">
        <v>813</v>
      </c>
      <c r="B594" s="31">
        <v>-105952.51</v>
      </c>
      <c r="C594" s="17">
        <f>VLOOKUP($A594,級距!$A:$K,9,FALSE)</f>
        <v>5</v>
      </c>
      <c r="D594" s="17">
        <f>VLOOKUP($A594,級距!$A:$K,10,FALSE)</f>
        <v>4</v>
      </c>
      <c r="E594" s="17">
        <f>VLOOKUP($A594,級距!$A:$K,11,FALSE)</f>
        <v>2</v>
      </c>
      <c r="F594" s="17">
        <f t="shared" si="9"/>
        <v>1</v>
      </c>
    </row>
    <row r="595" spans="1:6" x14ac:dyDescent="0.25">
      <c r="A595" s="32" t="s">
        <v>814</v>
      </c>
      <c r="B595" s="31">
        <v>15090.98</v>
      </c>
      <c r="C595" s="17">
        <f>VLOOKUP($A595,級距!$A:$K,9,FALSE)</f>
        <v>3</v>
      </c>
      <c r="D595" s="17">
        <f>VLOOKUP($A595,級距!$A:$K,10,FALSE)</f>
        <v>9</v>
      </c>
      <c r="E595" s="17">
        <f>VLOOKUP($A595,級距!$A:$K,11,FALSE)</f>
        <v>3</v>
      </c>
      <c r="F595" s="17">
        <f t="shared" si="9"/>
        <v>1</v>
      </c>
    </row>
    <row r="596" spans="1:6" x14ac:dyDescent="0.25">
      <c r="A596" s="32" t="s">
        <v>815</v>
      </c>
      <c r="B596" s="31">
        <v>-12107.87</v>
      </c>
      <c r="C596" s="17">
        <f>VLOOKUP($A596,級距!$A:$K,9,FALSE)</f>
        <v>1</v>
      </c>
      <c r="D596" s="17">
        <f>VLOOKUP($A596,級距!$A:$K,10,FALSE)</f>
        <v>5</v>
      </c>
      <c r="E596" s="17">
        <f>VLOOKUP($A596,級距!$A:$K,11,FALSE)</f>
        <v>2</v>
      </c>
      <c r="F596" s="17">
        <f t="shared" si="9"/>
        <v>1</v>
      </c>
    </row>
    <row r="597" spans="1:6" x14ac:dyDescent="0.25">
      <c r="A597" s="32" t="s">
        <v>816</v>
      </c>
      <c r="B597" s="31">
        <v>29476</v>
      </c>
      <c r="C597" s="17">
        <f>VLOOKUP($A597,級距!$A:$K,9,FALSE)</f>
        <v>2</v>
      </c>
      <c r="D597" s="17">
        <f>VLOOKUP($A597,級距!$A:$K,10,FALSE)</f>
        <v>4</v>
      </c>
      <c r="E597" s="17">
        <f>VLOOKUP($A597,級距!$A:$K,11,FALSE)</f>
        <v>2</v>
      </c>
      <c r="F597" s="17">
        <f t="shared" si="9"/>
        <v>1</v>
      </c>
    </row>
    <row r="598" spans="1:6" x14ac:dyDescent="0.25">
      <c r="A598" s="32" t="s">
        <v>817</v>
      </c>
      <c r="B598" s="31">
        <v>-4954.43</v>
      </c>
      <c r="C598" s="17">
        <f>VLOOKUP($A598,級距!$A:$K,9,FALSE)</f>
        <v>1</v>
      </c>
      <c r="D598" s="17">
        <f>VLOOKUP($A598,級距!$A:$K,10,FALSE)</f>
        <v>7</v>
      </c>
      <c r="E598" s="17">
        <f>VLOOKUP($A598,級距!$A:$K,11,FALSE)</f>
        <v>3</v>
      </c>
      <c r="F598" s="17">
        <f t="shared" si="9"/>
        <v>1</v>
      </c>
    </row>
    <row r="599" spans="1:6" x14ac:dyDescent="0.25">
      <c r="A599" s="32" t="s">
        <v>818</v>
      </c>
      <c r="B599" s="31">
        <v>7847.1</v>
      </c>
      <c r="C599" s="17">
        <f>VLOOKUP($A599,級距!$A:$K,9,FALSE)</f>
        <v>3</v>
      </c>
      <c r="D599" s="17">
        <f>VLOOKUP($A599,級距!$A:$K,10,FALSE)</f>
        <v>7</v>
      </c>
      <c r="E599" s="17">
        <f>VLOOKUP($A599,級距!$A:$K,11,FALSE)</f>
        <v>3</v>
      </c>
      <c r="F599" s="17">
        <f t="shared" si="9"/>
        <v>1</v>
      </c>
    </row>
    <row r="600" spans="1:6" x14ac:dyDescent="0.25">
      <c r="A600" s="32" t="s">
        <v>819</v>
      </c>
      <c r="B600" s="31">
        <v>-17051.740000000002</v>
      </c>
      <c r="C600" s="17">
        <f>VLOOKUP($A600,級距!$A:$K,9,FALSE)</f>
        <v>3</v>
      </c>
      <c r="D600" s="17">
        <f>VLOOKUP($A600,級距!$A:$K,10,FALSE)</f>
        <v>4</v>
      </c>
      <c r="E600" s="17">
        <f>VLOOKUP($A600,級距!$A:$K,11,FALSE)</f>
        <v>2</v>
      </c>
      <c r="F600" s="17">
        <f t="shared" si="9"/>
        <v>1</v>
      </c>
    </row>
    <row r="601" spans="1:6" x14ac:dyDescent="0.25">
      <c r="A601" s="32" t="s">
        <v>820</v>
      </c>
      <c r="B601" s="31">
        <v>-15298.08</v>
      </c>
      <c r="C601" s="17">
        <f>VLOOKUP($A601,級距!$A:$K,9,FALSE)</f>
        <v>6</v>
      </c>
      <c r="D601" s="17">
        <f>VLOOKUP($A601,級距!$A:$K,10,FALSE)</f>
        <v>5</v>
      </c>
      <c r="E601" s="17">
        <f>VLOOKUP($A601,級距!$A:$K,11,FALSE)</f>
        <v>1</v>
      </c>
      <c r="F601" s="17">
        <f t="shared" si="9"/>
        <v>1</v>
      </c>
    </row>
    <row r="602" spans="1:6" x14ac:dyDescent="0.25">
      <c r="A602" s="32" t="s">
        <v>821</v>
      </c>
      <c r="B602" s="31">
        <v>-12146.85</v>
      </c>
      <c r="C602" s="17">
        <f>VLOOKUP($A602,級距!$A:$K,9,FALSE)</f>
        <v>2</v>
      </c>
      <c r="D602" s="17">
        <f>VLOOKUP($A602,級距!$A:$K,10,FALSE)</f>
        <v>1</v>
      </c>
      <c r="E602" s="17">
        <f>VLOOKUP($A602,級距!$A:$K,11,FALSE)</f>
        <v>2</v>
      </c>
      <c r="F602" s="17">
        <f t="shared" si="9"/>
        <v>1</v>
      </c>
    </row>
    <row r="603" spans="1:6" x14ac:dyDescent="0.25">
      <c r="A603" s="32" t="s">
        <v>822</v>
      </c>
      <c r="B603" s="31">
        <v>7034.91</v>
      </c>
      <c r="C603" s="17">
        <f>VLOOKUP($A603,級距!$A:$K,9,FALSE)</f>
        <v>1</v>
      </c>
      <c r="D603" s="17">
        <f>VLOOKUP($A603,級距!$A:$K,10,FALSE)</f>
        <v>1</v>
      </c>
      <c r="E603" s="17">
        <f>VLOOKUP($A603,級距!$A:$K,11,FALSE)</f>
        <v>2</v>
      </c>
      <c r="F603" s="17">
        <f t="shared" si="9"/>
        <v>1</v>
      </c>
    </row>
    <row r="604" spans="1:6" x14ac:dyDescent="0.25">
      <c r="A604" s="32" t="s">
        <v>824</v>
      </c>
      <c r="B604" s="31">
        <v>-42539.360000000001</v>
      </c>
      <c r="C604" s="17">
        <f>VLOOKUP($A604,級距!$A:$K,9,FALSE)</f>
        <v>2</v>
      </c>
      <c r="D604" s="17">
        <f>VLOOKUP($A604,級距!$A:$K,10,FALSE)</f>
        <v>6</v>
      </c>
      <c r="E604" s="17">
        <f>VLOOKUP($A604,級距!$A:$K,11,FALSE)</f>
        <v>2</v>
      </c>
      <c r="F604" s="17">
        <f t="shared" si="9"/>
        <v>1</v>
      </c>
    </row>
    <row r="605" spans="1:6" x14ac:dyDescent="0.25">
      <c r="A605" s="32" t="s">
        <v>826</v>
      </c>
      <c r="B605" s="31">
        <v>27856.42</v>
      </c>
      <c r="C605" s="17">
        <f>VLOOKUP($A605,級距!$A:$K,9,FALSE)</f>
        <v>3</v>
      </c>
      <c r="D605" s="17">
        <f>VLOOKUP($A605,級距!$A:$K,10,FALSE)</f>
        <v>8</v>
      </c>
      <c r="E605" s="17">
        <f>VLOOKUP($A605,級距!$A:$K,11,FALSE)</f>
        <v>3</v>
      </c>
      <c r="F605" s="17">
        <f t="shared" si="9"/>
        <v>1</v>
      </c>
    </row>
    <row r="606" spans="1:6" x14ac:dyDescent="0.25">
      <c r="A606" s="32" t="s">
        <v>827</v>
      </c>
      <c r="B606" s="31">
        <v>-21726.880000000001</v>
      </c>
      <c r="C606" s="17">
        <f>VLOOKUP($A606,級距!$A:$K,9,FALSE)</f>
        <v>2</v>
      </c>
      <c r="D606" s="17">
        <f>VLOOKUP($A606,級距!$A:$K,10,FALSE)</f>
        <v>7</v>
      </c>
      <c r="E606" s="17">
        <f>VLOOKUP($A606,級距!$A:$K,11,FALSE)</f>
        <v>3</v>
      </c>
      <c r="F606" s="17">
        <f t="shared" si="9"/>
        <v>1</v>
      </c>
    </row>
    <row r="607" spans="1:6" x14ac:dyDescent="0.25">
      <c r="A607" s="32" t="s">
        <v>828</v>
      </c>
      <c r="B607" s="31">
        <v>-77943.58</v>
      </c>
      <c r="C607" s="17">
        <f>VLOOKUP($A607,級距!$A:$K,9,FALSE)</f>
        <v>3</v>
      </c>
      <c r="D607" s="17">
        <f>VLOOKUP($A607,級距!$A:$K,10,FALSE)</f>
        <v>7</v>
      </c>
      <c r="E607" s="17">
        <f>VLOOKUP($A607,級距!$A:$K,11,FALSE)</f>
        <v>3</v>
      </c>
      <c r="F607" s="17">
        <f t="shared" si="9"/>
        <v>1</v>
      </c>
    </row>
    <row r="608" spans="1:6" x14ac:dyDescent="0.25">
      <c r="A608" s="32" t="s">
        <v>829</v>
      </c>
      <c r="B608" s="31">
        <v>22539.1</v>
      </c>
      <c r="C608" s="17">
        <f>VLOOKUP($A608,級距!$A:$K,9,FALSE)</f>
        <v>4</v>
      </c>
      <c r="D608" s="17">
        <f>VLOOKUP($A608,級距!$A:$K,10,FALSE)</f>
        <v>1</v>
      </c>
      <c r="E608" s="17">
        <f>VLOOKUP($A608,級距!$A:$K,11,FALSE)</f>
        <v>2</v>
      </c>
      <c r="F608" s="17">
        <f t="shared" si="9"/>
        <v>1</v>
      </c>
    </row>
    <row r="609" spans="1:6" x14ac:dyDescent="0.25">
      <c r="A609" s="32" t="s">
        <v>830</v>
      </c>
      <c r="B609" s="31">
        <v>11846.37</v>
      </c>
      <c r="C609" s="17">
        <f>VLOOKUP($A609,級距!$A:$K,9,FALSE)</f>
        <v>6</v>
      </c>
      <c r="D609" s="17">
        <f>VLOOKUP($A609,級距!$A:$K,10,FALSE)</f>
        <v>6</v>
      </c>
      <c r="E609" s="17">
        <f>VLOOKUP($A609,級距!$A:$K,11,FALSE)</f>
        <v>1</v>
      </c>
      <c r="F609" s="17">
        <f t="shared" si="9"/>
        <v>1</v>
      </c>
    </row>
    <row r="610" spans="1:6" x14ac:dyDescent="0.25">
      <c r="A610" s="32" t="s">
        <v>831</v>
      </c>
      <c r="B610" s="31">
        <v>-60020.9</v>
      </c>
      <c r="C610" s="17">
        <f>VLOOKUP($A610,級距!$A:$K,9,FALSE)</f>
        <v>2</v>
      </c>
      <c r="D610" s="17">
        <f>VLOOKUP($A610,級距!$A:$K,10,FALSE)</f>
        <v>1</v>
      </c>
      <c r="E610" s="17">
        <f>VLOOKUP($A610,級距!$A:$K,11,FALSE)</f>
        <v>2</v>
      </c>
      <c r="F610" s="17">
        <f t="shared" si="9"/>
        <v>1</v>
      </c>
    </row>
    <row r="611" spans="1:6" x14ac:dyDescent="0.25">
      <c r="A611" s="32" t="s">
        <v>832</v>
      </c>
      <c r="B611" s="31">
        <v>-7276.38</v>
      </c>
      <c r="C611" s="17">
        <f>VLOOKUP($A611,級距!$A:$K,9,FALSE)</f>
        <v>6</v>
      </c>
      <c r="D611" s="17">
        <f>VLOOKUP($A611,級距!$A:$K,10,FALSE)</f>
        <v>5</v>
      </c>
      <c r="E611" s="17">
        <f>VLOOKUP($A611,級距!$A:$K,11,FALSE)</f>
        <v>1</v>
      </c>
      <c r="F611" s="17">
        <f t="shared" si="9"/>
        <v>1</v>
      </c>
    </row>
    <row r="612" spans="1:6" x14ac:dyDescent="0.25">
      <c r="A612" s="32" t="s">
        <v>833</v>
      </c>
      <c r="B612" s="31">
        <v>56737.08</v>
      </c>
      <c r="C612" s="17">
        <f>VLOOKUP($A612,級距!$A:$K,9,FALSE)</f>
        <v>7</v>
      </c>
      <c r="D612" s="17">
        <f>VLOOKUP($A612,級距!$A:$K,10,FALSE)</f>
        <v>8</v>
      </c>
      <c r="E612" s="17">
        <f>VLOOKUP($A612,級距!$A:$K,11,FALSE)</f>
        <v>4</v>
      </c>
      <c r="F612" s="17">
        <f t="shared" si="9"/>
        <v>1</v>
      </c>
    </row>
    <row r="613" spans="1:6" x14ac:dyDescent="0.25">
      <c r="A613" s="32" t="s">
        <v>834</v>
      </c>
      <c r="B613" s="31">
        <v>183761.01</v>
      </c>
      <c r="C613" s="17">
        <f>VLOOKUP($A613,級距!$A:$K,9,FALSE)</f>
        <v>10</v>
      </c>
      <c r="D613" s="17">
        <f>VLOOKUP($A613,級距!$A:$K,10,FALSE)</f>
        <v>2</v>
      </c>
      <c r="E613" s="17">
        <f>VLOOKUP($A613,級距!$A:$K,11,FALSE)</f>
        <v>1</v>
      </c>
      <c r="F613" s="17">
        <f t="shared" si="9"/>
        <v>1</v>
      </c>
    </row>
    <row r="614" spans="1:6" x14ac:dyDescent="0.25">
      <c r="A614" s="32" t="s">
        <v>835</v>
      </c>
      <c r="B614" s="31">
        <v>43222.14</v>
      </c>
      <c r="C614" s="17">
        <f>VLOOKUP($A614,級距!$A:$K,9,FALSE)</f>
        <v>5</v>
      </c>
      <c r="D614" s="17">
        <f>VLOOKUP($A614,級距!$A:$K,10,FALSE)</f>
        <v>7</v>
      </c>
      <c r="E614" s="17">
        <f>VLOOKUP($A614,級距!$A:$K,11,FALSE)</f>
        <v>3</v>
      </c>
      <c r="F614" s="17">
        <f t="shared" si="9"/>
        <v>1</v>
      </c>
    </row>
    <row r="615" spans="1:6" x14ac:dyDescent="0.25">
      <c r="A615" s="32" t="s">
        <v>836</v>
      </c>
      <c r="B615" s="31">
        <v>37853.82</v>
      </c>
      <c r="C615" s="17">
        <f>VLOOKUP($A615,級距!$A:$K,9,FALSE)</f>
        <v>9</v>
      </c>
      <c r="D615" s="17">
        <f>VLOOKUP($A615,級距!$A:$K,10,FALSE)</f>
        <v>7</v>
      </c>
      <c r="E615" s="17">
        <f>VLOOKUP($A615,級距!$A:$K,11,FALSE)</f>
        <v>4</v>
      </c>
      <c r="F615" s="17">
        <f t="shared" si="9"/>
        <v>1</v>
      </c>
    </row>
    <row r="616" spans="1:6" x14ac:dyDescent="0.25">
      <c r="A616" s="32" t="s">
        <v>839</v>
      </c>
      <c r="B616" s="31">
        <v>-49695.87</v>
      </c>
      <c r="C616" s="17">
        <f>VLOOKUP($A616,級距!$A:$K,9,FALSE)</f>
        <v>3</v>
      </c>
      <c r="D616" s="17">
        <f>VLOOKUP($A616,級距!$A:$K,10,FALSE)</f>
        <v>6</v>
      </c>
      <c r="E616" s="17">
        <f>VLOOKUP($A616,級距!$A:$K,11,FALSE)</f>
        <v>2</v>
      </c>
      <c r="F616" s="17">
        <f t="shared" si="9"/>
        <v>1</v>
      </c>
    </row>
    <row r="617" spans="1:6" x14ac:dyDescent="0.25">
      <c r="A617" s="32" t="s">
        <v>840</v>
      </c>
      <c r="B617" s="31">
        <v>-56296.83</v>
      </c>
      <c r="C617" s="17">
        <f>VLOOKUP($A617,級距!$A:$K,9,FALSE)</f>
        <v>2</v>
      </c>
      <c r="D617" s="17">
        <f>VLOOKUP($A617,級距!$A:$K,10,FALSE)</f>
        <v>5</v>
      </c>
      <c r="E617" s="17">
        <f>VLOOKUP($A617,級距!$A:$K,11,FALSE)</f>
        <v>2</v>
      </c>
      <c r="F617" s="17">
        <f t="shared" si="9"/>
        <v>1</v>
      </c>
    </row>
    <row r="618" spans="1:6" x14ac:dyDescent="0.25">
      <c r="A618" s="32" t="s">
        <v>841</v>
      </c>
      <c r="B618" s="31">
        <v>23370.38</v>
      </c>
      <c r="C618" s="17">
        <f>VLOOKUP($A618,級距!$A:$K,9,FALSE)</f>
        <v>4</v>
      </c>
      <c r="D618" s="17">
        <f>VLOOKUP($A618,級距!$A:$K,10,FALSE)</f>
        <v>4</v>
      </c>
      <c r="E618" s="17">
        <f>VLOOKUP($A618,級距!$A:$K,11,FALSE)</f>
        <v>2</v>
      </c>
      <c r="F618" s="17">
        <f t="shared" si="9"/>
        <v>1</v>
      </c>
    </row>
    <row r="619" spans="1:6" x14ac:dyDescent="0.25">
      <c r="A619" s="32" t="s">
        <v>842</v>
      </c>
      <c r="B619" s="31">
        <v>7059.68</v>
      </c>
      <c r="C619" s="17">
        <f>VLOOKUP($A619,級距!$A:$K,9,FALSE)</f>
        <v>2</v>
      </c>
      <c r="D619" s="17">
        <f>VLOOKUP($A619,級距!$A:$K,10,FALSE)</f>
        <v>1</v>
      </c>
      <c r="E619" s="17">
        <f>VLOOKUP($A619,級距!$A:$K,11,FALSE)</f>
        <v>2</v>
      </c>
      <c r="F619" s="17">
        <f t="shared" si="9"/>
        <v>1</v>
      </c>
    </row>
    <row r="620" spans="1:6" x14ac:dyDescent="0.25">
      <c r="A620" s="32" t="s">
        <v>843</v>
      </c>
      <c r="B620" s="31">
        <v>-8147.14</v>
      </c>
      <c r="C620" s="17">
        <f>VLOOKUP($A620,級距!$A:$K,9,FALSE)</f>
        <v>1</v>
      </c>
      <c r="D620" s="17">
        <f>VLOOKUP($A620,級距!$A:$K,10,FALSE)</f>
        <v>2</v>
      </c>
      <c r="E620" s="17">
        <f>VLOOKUP($A620,級距!$A:$K,11,FALSE)</f>
        <v>2</v>
      </c>
      <c r="F620" s="17">
        <f t="shared" si="9"/>
        <v>1</v>
      </c>
    </row>
    <row r="621" spans="1:6" x14ac:dyDescent="0.25">
      <c r="A621" s="32" t="s">
        <v>844</v>
      </c>
      <c r="B621" s="31">
        <v>-51534.02</v>
      </c>
      <c r="C621" s="17">
        <f>VLOOKUP($A621,級距!$A:$K,9,FALSE)</f>
        <v>8</v>
      </c>
      <c r="D621" s="17">
        <f>VLOOKUP($A621,級距!$A:$K,10,FALSE)</f>
        <v>3</v>
      </c>
      <c r="E621" s="17">
        <f>VLOOKUP($A621,級距!$A:$K,11,FALSE)</f>
        <v>1</v>
      </c>
      <c r="F621" s="17">
        <f t="shared" si="9"/>
        <v>1</v>
      </c>
    </row>
    <row r="622" spans="1:6" x14ac:dyDescent="0.25">
      <c r="A622" s="32" t="s">
        <v>845</v>
      </c>
      <c r="B622" s="31">
        <v>1429.06</v>
      </c>
      <c r="C622" s="17">
        <f>VLOOKUP($A622,級距!$A:$K,9,FALSE)</f>
        <v>1</v>
      </c>
      <c r="D622" s="17">
        <f>VLOOKUP($A622,級距!$A:$K,10,FALSE)</f>
        <v>7</v>
      </c>
      <c r="E622" s="17">
        <f>VLOOKUP($A622,級距!$A:$K,11,FALSE)</f>
        <v>3</v>
      </c>
      <c r="F622" s="17">
        <f t="shared" si="9"/>
        <v>1</v>
      </c>
    </row>
    <row r="623" spans="1:6" x14ac:dyDescent="0.25">
      <c r="A623" s="32" t="s">
        <v>846</v>
      </c>
      <c r="B623" s="31">
        <v>-14550.4</v>
      </c>
      <c r="C623" s="17">
        <f>VLOOKUP($A623,級距!$A:$K,9,FALSE)</f>
        <v>3</v>
      </c>
      <c r="D623" s="17">
        <f>VLOOKUP($A623,級距!$A:$K,10,FALSE)</f>
        <v>1</v>
      </c>
      <c r="E623" s="17">
        <f>VLOOKUP($A623,級距!$A:$K,11,FALSE)</f>
        <v>2</v>
      </c>
      <c r="F623" s="17">
        <f t="shared" si="9"/>
        <v>1</v>
      </c>
    </row>
    <row r="624" spans="1:6" x14ac:dyDescent="0.25">
      <c r="A624" s="32" t="s">
        <v>847</v>
      </c>
      <c r="B624" s="31">
        <v>-145.97999999999999</v>
      </c>
      <c r="C624" s="17">
        <f>VLOOKUP($A624,級距!$A:$K,9,FALSE)</f>
        <v>5</v>
      </c>
      <c r="D624" s="17">
        <f>VLOOKUP($A624,級距!$A:$K,10,FALSE)</f>
        <v>7</v>
      </c>
      <c r="E624" s="17">
        <f>VLOOKUP($A624,級距!$A:$K,11,FALSE)</f>
        <v>3</v>
      </c>
      <c r="F624" s="17">
        <f t="shared" si="9"/>
        <v>1</v>
      </c>
    </row>
    <row r="625" spans="1:6" x14ac:dyDescent="0.25">
      <c r="A625" s="32" t="s">
        <v>848</v>
      </c>
      <c r="B625" s="31">
        <v>-50734.75</v>
      </c>
      <c r="C625" s="17">
        <f>VLOOKUP($A625,級距!$A:$K,9,FALSE)</f>
        <v>5</v>
      </c>
      <c r="D625" s="17">
        <f>VLOOKUP($A625,級距!$A:$K,10,FALSE)</f>
        <v>8</v>
      </c>
      <c r="E625" s="17">
        <f>VLOOKUP($A625,級距!$A:$K,11,FALSE)</f>
        <v>3</v>
      </c>
      <c r="F625" s="17">
        <f t="shared" si="9"/>
        <v>1</v>
      </c>
    </row>
    <row r="626" spans="1:6" x14ac:dyDescent="0.25">
      <c r="A626" s="32" t="s">
        <v>850</v>
      </c>
      <c r="B626" s="31">
        <v>-72073.789999999994</v>
      </c>
      <c r="C626" s="17">
        <f>VLOOKUP($A626,級距!$A:$K,9,FALSE)</f>
        <v>5</v>
      </c>
      <c r="D626" s="17">
        <f>VLOOKUP($A626,級距!$A:$K,10,FALSE)</f>
        <v>8</v>
      </c>
      <c r="E626" s="17">
        <f>VLOOKUP($A626,級距!$A:$K,11,FALSE)</f>
        <v>3</v>
      </c>
      <c r="F626" s="17">
        <f t="shared" si="9"/>
        <v>1</v>
      </c>
    </row>
    <row r="627" spans="1:6" x14ac:dyDescent="0.25">
      <c r="A627" s="32" t="s">
        <v>851</v>
      </c>
      <c r="B627" s="31">
        <v>70257.22</v>
      </c>
      <c r="C627" s="17">
        <f>VLOOKUP($A627,級距!$A:$K,9,FALSE)</f>
        <v>8</v>
      </c>
      <c r="D627" s="17">
        <f>VLOOKUP($A627,級距!$A:$K,10,FALSE)</f>
        <v>5</v>
      </c>
      <c r="E627" s="17">
        <f>VLOOKUP($A627,級距!$A:$K,11,FALSE)</f>
        <v>1</v>
      </c>
      <c r="F627" s="17">
        <f t="shared" si="9"/>
        <v>1</v>
      </c>
    </row>
    <row r="628" spans="1:6" x14ac:dyDescent="0.25">
      <c r="A628" s="32" t="s">
        <v>853</v>
      </c>
      <c r="B628" s="31">
        <v>-1743.1</v>
      </c>
      <c r="C628" s="17">
        <f>VLOOKUP($A628,級距!$A:$K,9,FALSE)</f>
        <v>3</v>
      </c>
      <c r="D628" s="17">
        <f>VLOOKUP($A628,級距!$A:$K,10,FALSE)</f>
        <v>7</v>
      </c>
      <c r="E628" s="17">
        <f>VLOOKUP($A628,級距!$A:$K,11,FALSE)</f>
        <v>3</v>
      </c>
      <c r="F628" s="17">
        <f t="shared" si="9"/>
        <v>1</v>
      </c>
    </row>
    <row r="629" spans="1:6" x14ac:dyDescent="0.25">
      <c r="A629" s="32" t="s">
        <v>854</v>
      </c>
      <c r="B629" s="31">
        <v>38259.199999999997</v>
      </c>
      <c r="C629" s="17">
        <f>VLOOKUP($A629,級距!$A:$K,9,FALSE)</f>
        <v>2</v>
      </c>
      <c r="D629" s="17">
        <f>VLOOKUP($A629,級距!$A:$K,10,FALSE)</f>
        <v>3</v>
      </c>
      <c r="E629" s="17">
        <f>VLOOKUP($A629,級距!$A:$K,11,FALSE)</f>
        <v>2</v>
      </c>
      <c r="F629" s="17">
        <f t="shared" si="9"/>
        <v>1</v>
      </c>
    </row>
    <row r="630" spans="1:6" x14ac:dyDescent="0.25">
      <c r="A630" s="32" t="s">
        <v>855</v>
      </c>
      <c r="B630" s="31">
        <v>-60919.1</v>
      </c>
      <c r="C630" s="17">
        <f>VLOOKUP($A630,級距!$A:$K,9,FALSE)</f>
        <v>7</v>
      </c>
      <c r="D630" s="17">
        <f>VLOOKUP($A630,級距!$A:$K,10,FALSE)</f>
        <v>7</v>
      </c>
      <c r="E630" s="17">
        <f>VLOOKUP($A630,級距!$A:$K,11,FALSE)</f>
        <v>4</v>
      </c>
      <c r="F630" s="17">
        <f t="shared" si="9"/>
        <v>1</v>
      </c>
    </row>
    <row r="631" spans="1:6" x14ac:dyDescent="0.25">
      <c r="A631" s="32" t="s">
        <v>857</v>
      </c>
      <c r="B631" s="31">
        <v>2649.54</v>
      </c>
      <c r="C631" s="17">
        <f>VLOOKUP($A631,級距!$A:$K,9,FALSE)</f>
        <v>8</v>
      </c>
      <c r="D631" s="17">
        <f>VLOOKUP($A631,級距!$A:$K,10,FALSE)</f>
        <v>6</v>
      </c>
      <c r="E631" s="17">
        <f>VLOOKUP($A631,級距!$A:$K,11,FALSE)</f>
        <v>1</v>
      </c>
      <c r="F631" s="17">
        <f t="shared" si="9"/>
        <v>1</v>
      </c>
    </row>
    <row r="632" spans="1:6" x14ac:dyDescent="0.25">
      <c r="A632" s="32" t="s">
        <v>858</v>
      </c>
      <c r="B632" s="31">
        <v>75373.81</v>
      </c>
      <c r="C632" s="17">
        <f>VLOOKUP($A632,級距!$A:$K,9,FALSE)</f>
        <v>7</v>
      </c>
      <c r="D632" s="17">
        <f>VLOOKUP($A632,級距!$A:$K,10,FALSE)</f>
        <v>7</v>
      </c>
      <c r="E632" s="17">
        <f>VLOOKUP($A632,級距!$A:$K,11,FALSE)</f>
        <v>4</v>
      </c>
      <c r="F632" s="17">
        <f t="shared" si="9"/>
        <v>1</v>
      </c>
    </row>
    <row r="633" spans="1:6" x14ac:dyDescent="0.25">
      <c r="A633" s="32" t="s">
        <v>861</v>
      </c>
      <c r="B633" s="31">
        <v>3768.86</v>
      </c>
      <c r="C633" s="17">
        <f>VLOOKUP($A633,級距!$A:$K,9,FALSE)</f>
        <v>2</v>
      </c>
      <c r="D633" s="17">
        <f>VLOOKUP($A633,級距!$A:$K,10,FALSE)</f>
        <v>1</v>
      </c>
      <c r="E633" s="17">
        <f>VLOOKUP($A633,級距!$A:$K,11,FALSE)</f>
        <v>2</v>
      </c>
      <c r="F633" s="17">
        <f t="shared" si="9"/>
        <v>1</v>
      </c>
    </row>
    <row r="634" spans="1:6" x14ac:dyDescent="0.25">
      <c r="A634" s="32" t="s">
        <v>865</v>
      </c>
      <c r="B634" s="31">
        <v>-17025.95</v>
      </c>
      <c r="C634" s="17">
        <f>VLOOKUP($A634,級距!$A:$K,9,FALSE)</f>
        <v>2</v>
      </c>
      <c r="D634" s="17">
        <f>VLOOKUP($A634,級距!$A:$K,10,FALSE)</f>
        <v>4</v>
      </c>
      <c r="E634" s="17">
        <f>VLOOKUP($A634,級距!$A:$K,11,FALSE)</f>
        <v>2</v>
      </c>
      <c r="F634" s="17">
        <f t="shared" si="9"/>
        <v>1</v>
      </c>
    </row>
    <row r="635" spans="1:6" x14ac:dyDescent="0.25">
      <c r="A635" s="32" t="s">
        <v>866</v>
      </c>
      <c r="B635" s="31">
        <v>311.8</v>
      </c>
      <c r="C635" s="17">
        <f>VLOOKUP($A635,級距!$A:$K,9,FALSE)</f>
        <v>6</v>
      </c>
      <c r="D635" s="17">
        <f>VLOOKUP($A635,級距!$A:$K,10,FALSE)</f>
        <v>3</v>
      </c>
      <c r="E635" s="17">
        <f>VLOOKUP($A635,級距!$A:$K,11,FALSE)</f>
        <v>1</v>
      </c>
      <c r="F635" s="17">
        <f t="shared" si="9"/>
        <v>1</v>
      </c>
    </row>
    <row r="636" spans="1:6" x14ac:dyDescent="0.25">
      <c r="A636" s="32" t="s">
        <v>867</v>
      </c>
      <c r="B636" s="31">
        <v>-6644.1</v>
      </c>
      <c r="C636" s="17">
        <f>VLOOKUP($A636,級距!$A:$K,9,FALSE)</f>
        <v>1</v>
      </c>
      <c r="D636" s="17">
        <f>VLOOKUP($A636,級距!$A:$K,10,FALSE)</f>
        <v>4</v>
      </c>
      <c r="E636" s="17">
        <f>VLOOKUP($A636,級距!$A:$K,11,FALSE)</f>
        <v>2</v>
      </c>
      <c r="F636" s="17">
        <f t="shared" si="9"/>
        <v>1</v>
      </c>
    </row>
    <row r="637" spans="1:6" x14ac:dyDescent="0.25">
      <c r="A637" s="32" t="s">
        <v>868</v>
      </c>
      <c r="B637" s="31">
        <v>31180.29</v>
      </c>
      <c r="C637" s="17">
        <f>VLOOKUP($A637,級距!$A:$K,9,FALSE)</f>
        <v>2</v>
      </c>
      <c r="D637" s="17">
        <f>VLOOKUP($A637,級距!$A:$K,10,FALSE)</f>
        <v>9</v>
      </c>
      <c r="E637" s="17">
        <f>VLOOKUP($A637,級距!$A:$K,11,FALSE)</f>
        <v>3</v>
      </c>
      <c r="F637" s="17">
        <f t="shared" si="9"/>
        <v>1</v>
      </c>
    </row>
    <row r="638" spans="1:6" x14ac:dyDescent="0.25">
      <c r="A638" s="32" t="s">
        <v>870</v>
      </c>
      <c r="B638" s="31">
        <v>-28998.21</v>
      </c>
      <c r="C638" s="17">
        <f>VLOOKUP($A638,級距!$A:$K,9,FALSE)</f>
        <v>3</v>
      </c>
      <c r="D638" s="17">
        <f>VLOOKUP($A638,級距!$A:$K,10,FALSE)</f>
        <v>4</v>
      </c>
      <c r="E638" s="17">
        <f>VLOOKUP($A638,級距!$A:$K,11,FALSE)</f>
        <v>2</v>
      </c>
      <c r="F638" s="17">
        <f t="shared" si="9"/>
        <v>1</v>
      </c>
    </row>
    <row r="639" spans="1:6" x14ac:dyDescent="0.25">
      <c r="A639" s="32" t="s">
        <v>871</v>
      </c>
      <c r="B639" s="31">
        <v>51298.66</v>
      </c>
      <c r="C639" s="17">
        <f>VLOOKUP($A639,級距!$A:$K,9,FALSE)</f>
        <v>2</v>
      </c>
      <c r="D639" s="17">
        <f>VLOOKUP($A639,級距!$A:$K,10,FALSE)</f>
        <v>8</v>
      </c>
      <c r="E639" s="17">
        <f>VLOOKUP($A639,級距!$A:$K,11,FALSE)</f>
        <v>3</v>
      </c>
      <c r="F639" s="17">
        <f t="shared" si="9"/>
        <v>1</v>
      </c>
    </row>
    <row r="640" spans="1:6" x14ac:dyDescent="0.25">
      <c r="A640" s="32" t="s">
        <v>872</v>
      </c>
      <c r="B640" s="31">
        <v>43285.02</v>
      </c>
      <c r="C640" s="17">
        <f>VLOOKUP($A640,級距!$A:$K,9,FALSE)</f>
        <v>2</v>
      </c>
      <c r="D640" s="17">
        <f>VLOOKUP($A640,級距!$A:$K,10,FALSE)</f>
        <v>9</v>
      </c>
      <c r="E640" s="17">
        <f>VLOOKUP($A640,級距!$A:$K,11,FALSE)</f>
        <v>3</v>
      </c>
      <c r="F640" s="17">
        <f t="shared" si="9"/>
        <v>1</v>
      </c>
    </row>
    <row r="641" spans="1:6" x14ac:dyDescent="0.25">
      <c r="A641" s="32" t="s">
        <v>873</v>
      </c>
      <c r="B641" s="31">
        <v>-16948.580000000002</v>
      </c>
      <c r="C641" s="17">
        <f>VLOOKUP($A641,級距!$A:$K,9,FALSE)</f>
        <v>2</v>
      </c>
      <c r="D641" s="17">
        <f>VLOOKUP($A641,級距!$A:$K,10,FALSE)</f>
        <v>8</v>
      </c>
      <c r="E641" s="17">
        <f>VLOOKUP($A641,級距!$A:$K,11,FALSE)</f>
        <v>3</v>
      </c>
      <c r="F641" s="17">
        <f t="shared" si="9"/>
        <v>1</v>
      </c>
    </row>
    <row r="642" spans="1:6" x14ac:dyDescent="0.25">
      <c r="A642" s="32" t="s">
        <v>876</v>
      </c>
      <c r="B642" s="31">
        <v>5535.14</v>
      </c>
      <c r="C642" s="17">
        <f>VLOOKUP($A642,級距!$A:$K,9,FALSE)</f>
        <v>6</v>
      </c>
      <c r="D642" s="17">
        <f>VLOOKUP($A642,級距!$A:$K,10,FALSE)</f>
        <v>5</v>
      </c>
      <c r="E642" s="17">
        <f>VLOOKUP($A642,級距!$A:$K,11,FALSE)</f>
        <v>1</v>
      </c>
      <c r="F642" s="17">
        <f t="shared" si="9"/>
        <v>1</v>
      </c>
    </row>
    <row r="643" spans="1:6" x14ac:dyDescent="0.25">
      <c r="A643" s="32" t="s">
        <v>877</v>
      </c>
      <c r="B643" s="31">
        <v>-78481.66</v>
      </c>
      <c r="C643" s="17">
        <f>VLOOKUP($A643,級距!$A:$K,9,FALSE)</f>
        <v>5</v>
      </c>
      <c r="D643" s="17">
        <f>VLOOKUP($A643,級距!$A:$K,10,FALSE)</f>
        <v>10</v>
      </c>
      <c r="E643" s="17">
        <f>VLOOKUP($A643,級距!$A:$K,11,FALSE)</f>
        <v>3</v>
      </c>
      <c r="F643" s="17">
        <f t="shared" si="9"/>
        <v>1</v>
      </c>
    </row>
    <row r="644" spans="1:6" x14ac:dyDescent="0.25">
      <c r="A644" s="32" t="s">
        <v>878</v>
      </c>
      <c r="B644" s="31">
        <v>51229.4</v>
      </c>
      <c r="C644" s="17">
        <f>VLOOKUP($A644,級距!$A:$K,9,FALSE)</f>
        <v>7</v>
      </c>
      <c r="D644" s="17">
        <f>VLOOKUP($A644,級距!$A:$K,10,FALSE)</f>
        <v>10</v>
      </c>
      <c r="E644" s="17">
        <f>VLOOKUP($A644,級距!$A:$K,11,FALSE)</f>
        <v>4</v>
      </c>
      <c r="F644" s="17">
        <f t="shared" ref="F644:F707" si="10">IF(A645&lt;&gt;A644,1,0)</f>
        <v>1</v>
      </c>
    </row>
    <row r="645" spans="1:6" x14ac:dyDescent="0.25">
      <c r="A645" s="32" t="s">
        <v>880</v>
      </c>
      <c r="B645" s="31">
        <v>-6689.54</v>
      </c>
      <c r="C645" s="17">
        <f>VLOOKUP($A645,級距!$A:$K,9,FALSE)</f>
        <v>7</v>
      </c>
      <c r="D645" s="17">
        <f>VLOOKUP($A645,級距!$A:$K,10,FALSE)</f>
        <v>7</v>
      </c>
      <c r="E645" s="17">
        <f>VLOOKUP($A645,級距!$A:$K,11,FALSE)</f>
        <v>4</v>
      </c>
      <c r="F645" s="17">
        <f t="shared" si="10"/>
        <v>1</v>
      </c>
    </row>
    <row r="646" spans="1:6" x14ac:dyDescent="0.25">
      <c r="A646" s="32" t="s">
        <v>882</v>
      </c>
      <c r="B646" s="31">
        <v>1493.57</v>
      </c>
      <c r="C646" s="17">
        <f>VLOOKUP($A646,級距!$A:$K,9,FALSE)</f>
        <v>1</v>
      </c>
      <c r="D646" s="17">
        <f>VLOOKUP($A646,級距!$A:$K,10,FALSE)</f>
        <v>1</v>
      </c>
      <c r="E646" s="17">
        <f>VLOOKUP($A646,級距!$A:$K,11,FALSE)</f>
        <v>2</v>
      </c>
      <c r="F646" s="17">
        <f t="shared" si="10"/>
        <v>1</v>
      </c>
    </row>
    <row r="647" spans="1:6" x14ac:dyDescent="0.25">
      <c r="A647" s="32" t="s">
        <v>883</v>
      </c>
      <c r="B647" s="31">
        <v>-42495.97</v>
      </c>
      <c r="C647" s="17">
        <f>VLOOKUP($A647,級距!$A:$K,9,FALSE)</f>
        <v>3</v>
      </c>
      <c r="D647" s="17">
        <f>VLOOKUP($A647,級距!$A:$K,10,FALSE)</f>
        <v>4</v>
      </c>
      <c r="E647" s="17">
        <f>VLOOKUP($A647,級距!$A:$K,11,FALSE)</f>
        <v>2</v>
      </c>
      <c r="F647" s="17">
        <f t="shared" si="10"/>
        <v>1</v>
      </c>
    </row>
    <row r="648" spans="1:6" x14ac:dyDescent="0.25">
      <c r="A648" s="32" t="s">
        <v>884</v>
      </c>
      <c r="B648" s="31">
        <v>-27481.54</v>
      </c>
      <c r="C648" s="17">
        <f>VLOOKUP($A648,級距!$A:$K,9,FALSE)</f>
        <v>4</v>
      </c>
      <c r="D648" s="17">
        <f>VLOOKUP($A648,級距!$A:$K,10,FALSE)</f>
        <v>4</v>
      </c>
      <c r="E648" s="17">
        <f>VLOOKUP($A648,級距!$A:$K,11,FALSE)</f>
        <v>2</v>
      </c>
      <c r="F648" s="17">
        <f t="shared" si="10"/>
        <v>1</v>
      </c>
    </row>
    <row r="649" spans="1:6" x14ac:dyDescent="0.25">
      <c r="A649" s="32" t="s">
        <v>885</v>
      </c>
      <c r="B649" s="31">
        <v>-27270.34</v>
      </c>
      <c r="C649" s="17">
        <f>VLOOKUP($A649,級距!$A:$K,9,FALSE)</f>
        <v>4</v>
      </c>
      <c r="D649" s="17">
        <f>VLOOKUP($A649,級距!$A:$K,10,FALSE)</f>
        <v>4</v>
      </c>
      <c r="E649" s="17">
        <f>VLOOKUP($A649,級距!$A:$K,11,FALSE)</f>
        <v>2</v>
      </c>
      <c r="F649" s="17">
        <f t="shared" si="10"/>
        <v>1</v>
      </c>
    </row>
    <row r="650" spans="1:6" x14ac:dyDescent="0.25">
      <c r="A650" s="32" t="s">
        <v>886</v>
      </c>
      <c r="B650" s="31">
        <v>29108.02</v>
      </c>
      <c r="C650" s="17">
        <f>VLOOKUP($A650,級距!$A:$K,9,FALSE)</f>
        <v>4</v>
      </c>
      <c r="D650" s="17">
        <f>VLOOKUP($A650,級距!$A:$K,10,FALSE)</f>
        <v>4</v>
      </c>
      <c r="E650" s="17">
        <f>VLOOKUP($A650,級距!$A:$K,11,FALSE)</f>
        <v>2</v>
      </c>
      <c r="F650" s="17">
        <f t="shared" si="10"/>
        <v>1</v>
      </c>
    </row>
    <row r="651" spans="1:6" x14ac:dyDescent="0.25">
      <c r="A651" s="32" t="s">
        <v>888</v>
      </c>
      <c r="B651" s="31">
        <v>-28782.5</v>
      </c>
      <c r="C651" s="17">
        <f>VLOOKUP($A651,級距!$A:$K,9,FALSE)</f>
        <v>4</v>
      </c>
      <c r="D651" s="17">
        <f>VLOOKUP($A651,級距!$A:$K,10,FALSE)</f>
        <v>8</v>
      </c>
      <c r="E651" s="17">
        <f>VLOOKUP($A651,級距!$A:$K,11,FALSE)</f>
        <v>3</v>
      </c>
      <c r="F651" s="17">
        <f t="shared" si="10"/>
        <v>1</v>
      </c>
    </row>
    <row r="652" spans="1:6" x14ac:dyDescent="0.25">
      <c r="A652" s="32" t="s">
        <v>890</v>
      </c>
      <c r="B652" s="31">
        <v>13094.22</v>
      </c>
      <c r="C652" s="17">
        <f>VLOOKUP($A652,級距!$A:$K,9,FALSE)</f>
        <v>3</v>
      </c>
      <c r="D652" s="17">
        <f>VLOOKUP($A652,級距!$A:$K,10,FALSE)</f>
        <v>1</v>
      </c>
      <c r="E652" s="17">
        <f>VLOOKUP($A652,級距!$A:$K,11,FALSE)</f>
        <v>2</v>
      </c>
      <c r="F652" s="17">
        <f t="shared" si="10"/>
        <v>1</v>
      </c>
    </row>
    <row r="653" spans="1:6" x14ac:dyDescent="0.25">
      <c r="A653" s="32" t="s">
        <v>891</v>
      </c>
      <c r="B653" s="31">
        <v>-20867.259999999998</v>
      </c>
      <c r="C653" s="17">
        <f>VLOOKUP($A653,級距!$A:$K,9,FALSE)</f>
        <v>2</v>
      </c>
      <c r="D653" s="17">
        <f>VLOOKUP($A653,級距!$A:$K,10,FALSE)</f>
        <v>5</v>
      </c>
      <c r="E653" s="17">
        <f>VLOOKUP($A653,級距!$A:$K,11,FALSE)</f>
        <v>2</v>
      </c>
      <c r="F653" s="17">
        <f t="shared" si="10"/>
        <v>1</v>
      </c>
    </row>
    <row r="654" spans="1:6" x14ac:dyDescent="0.25">
      <c r="A654" s="32" t="s">
        <v>893</v>
      </c>
      <c r="B654" s="31">
        <v>-25563.26</v>
      </c>
      <c r="C654" s="17">
        <f>VLOOKUP($A654,級距!$A:$K,9,FALSE)</f>
        <v>7</v>
      </c>
      <c r="D654" s="17">
        <f>VLOOKUP($A654,級距!$A:$K,10,FALSE)</f>
        <v>9</v>
      </c>
      <c r="E654" s="17">
        <f>VLOOKUP($A654,級距!$A:$K,11,FALSE)</f>
        <v>4</v>
      </c>
      <c r="F654" s="17">
        <f t="shared" si="10"/>
        <v>1</v>
      </c>
    </row>
    <row r="655" spans="1:6" x14ac:dyDescent="0.25">
      <c r="A655" s="32" t="s">
        <v>894</v>
      </c>
      <c r="B655" s="31">
        <v>-33586.620000000003</v>
      </c>
      <c r="C655" s="17">
        <f>VLOOKUP($A655,級距!$A:$K,9,FALSE)</f>
        <v>4</v>
      </c>
      <c r="D655" s="17">
        <f>VLOOKUP($A655,級距!$A:$K,10,FALSE)</f>
        <v>1</v>
      </c>
      <c r="E655" s="17">
        <f>VLOOKUP($A655,級距!$A:$K,11,FALSE)</f>
        <v>2</v>
      </c>
      <c r="F655" s="17">
        <f t="shared" si="10"/>
        <v>1</v>
      </c>
    </row>
    <row r="656" spans="1:6" x14ac:dyDescent="0.25">
      <c r="A656" s="32" t="s">
        <v>895</v>
      </c>
      <c r="B656" s="31">
        <v>50018.03</v>
      </c>
      <c r="C656" s="17">
        <f>VLOOKUP($A656,級距!$A:$K,9,FALSE)</f>
        <v>5</v>
      </c>
      <c r="D656" s="17">
        <f>VLOOKUP($A656,級距!$A:$K,10,FALSE)</f>
        <v>4</v>
      </c>
      <c r="E656" s="17">
        <f>VLOOKUP($A656,級距!$A:$K,11,FALSE)</f>
        <v>2</v>
      </c>
      <c r="F656" s="17">
        <f t="shared" si="10"/>
        <v>1</v>
      </c>
    </row>
    <row r="657" spans="1:6" x14ac:dyDescent="0.25">
      <c r="A657" s="32" t="s">
        <v>896</v>
      </c>
      <c r="B657" s="31">
        <v>-24642.720000000001</v>
      </c>
      <c r="C657" s="17">
        <f>VLOOKUP($A657,級距!$A:$K,9,FALSE)</f>
        <v>8</v>
      </c>
      <c r="D657" s="17">
        <f>VLOOKUP($A657,級距!$A:$K,10,FALSE)</f>
        <v>8</v>
      </c>
      <c r="E657" s="17">
        <f>VLOOKUP($A657,級距!$A:$K,11,FALSE)</f>
        <v>4</v>
      </c>
      <c r="F657" s="17">
        <f t="shared" si="10"/>
        <v>1</v>
      </c>
    </row>
    <row r="658" spans="1:6" x14ac:dyDescent="0.25">
      <c r="A658" s="32" t="s">
        <v>897</v>
      </c>
      <c r="B658" s="31">
        <v>-115730.72</v>
      </c>
      <c r="C658" s="17">
        <f>VLOOKUP($A658,級距!$A:$K,9,FALSE)</f>
        <v>10</v>
      </c>
      <c r="D658" s="17">
        <f>VLOOKUP($A658,級距!$A:$K,10,FALSE)</f>
        <v>8</v>
      </c>
      <c r="E658" s="17">
        <f>VLOOKUP($A658,級距!$A:$K,11,FALSE)</f>
        <v>4</v>
      </c>
      <c r="F658" s="17">
        <f t="shared" si="10"/>
        <v>1</v>
      </c>
    </row>
    <row r="659" spans="1:6" x14ac:dyDescent="0.25">
      <c r="A659" s="32" t="s">
        <v>898</v>
      </c>
      <c r="B659" s="31">
        <v>-29506.66</v>
      </c>
      <c r="C659" s="17">
        <f>VLOOKUP($A659,級距!$A:$K,9,FALSE)</f>
        <v>9</v>
      </c>
      <c r="D659" s="17">
        <f>VLOOKUP($A659,級距!$A:$K,10,FALSE)</f>
        <v>8</v>
      </c>
      <c r="E659" s="17">
        <f>VLOOKUP($A659,級距!$A:$K,11,FALSE)</f>
        <v>4</v>
      </c>
      <c r="F659" s="17">
        <f t="shared" si="10"/>
        <v>1</v>
      </c>
    </row>
    <row r="660" spans="1:6" x14ac:dyDescent="0.25">
      <c r="A660" s="32" t="s">
        <v>901</v>
      </c>
      <c r="B660" s="31">
        <v>-49910.62</v>
      </c>
      <c r="C660" s="17">
        <f>VLOOKUP($A660,級距!$A:$K,9,FALSE)</f>
        <v>7</v>
      </c>
      <c r="D660" s="17">
        <f>VLOOKUP($A660,級距!$A:$K,10,FALSE)</f>
        <v>9</v>
      </c>
      <c r="E660" s="17">
        <f>VLOOKUP($A660,級距!$A:$K,11,FALSE)</f>
        <v>4</v>
      </c>
      <c r="F660" s="17">
        <f t="shared" si="10"/>
        <v>1</v>
      </c>
    </row>
    <row r="661" spans="1:6" x14ac:dyDescent="0.25">
      <c r="A661" s="32" t="s">
        <v>902</v>
      </c>
      <c r="B661" s="31">
        <v>41480.82</v>
      </c>
      <c r="C661" s="17">
        <f>VLOOKUP($A661,級距!$A:$K,9,FALSE)</f>
        <v>10</v>
      </c>
      <c r="D661" s="17">
        <f>VLOOKUP($A661,級距!$A:$K,10,FALSE)</f>
        <v>7</v>
      </c>
      <c r="E661" s="17">
        <f>VLOOKUP($A661,級距!$A:$K,11,FALSE)</f>
        <v>4</v>
      </c>
      <c r="F661" s="17">
        <f t="shared" si="10"/>
        <v>1</v>
      </c>
    </row>
    <row r="662" spans="1:6" x14ac:dyDescent="0.25">
      <c r="A662" s="32" t="s">
        <v>903</v>
      </c>
      <c r="B662" s="31">
        <v>56806.67</v>
      </c>
      <c r="C662" s="17">
        <f>VLOOKUP($A662,級距!$A:$K,9,FALSE)</f>
        <v>10</v>
      </c>
      <c r="D662" s="17">
        <f>VLOOKUP($A662,級距!$A:$K,10,FALSE)</f>
        <v>4</v>
      </c>
      <c r="E662" s="17">
        <f>VLOOKUP($A662,級距!$A:$K,11,FALSE)</f>
        <v>1</v>
      </c>
      <c r="F662" s="17">
        <f t="shared" si="10"/>
        <v>1</v>
      </c>
    </row>
    <row r="663" spans="1:6" x14ac:dyDescent="0.25">
      <c r="A663" s="32" t="s">
        <v>904</v>
      </c>
      <c r="B663" s="31">
        <v>-123264.8</v>
      </c>
      <c r="C663" s="17">
        <f>VLOOKUP($A663,級距!$A:$K,9,FALSE)</f>
        <v>10</v>
      </c>
      <c r="D663" s="17">
        <f>VLOOKUP($A663,級距!$A:$K,10,FALSE)</f>
        <v>6</v>
      </c>
      <c r="E663" s="17">
        <f>VLOOKUP($A663,級距!$A:$K,11,FALSE)</f>
        <v>1</v>
      </c>
      <c r="F663" s="17">
        <f t="shared" si="10"/>
        <v>1</v>
      </c>
    </row>
    <row r="664" spans="1:6" x14ac:dyDescent="0.25">
      <c r="A664" s="32" t="s">
        <v>905</v>
      </c>
      <c r="B664" s="31">
        <v>84460.75</v>
      </c>
      <c r="C664" s="17">
        <f>VLOOKUP($A664,級距!$A:$K,9,FALSE)</f>
        <v>10</v>
      </c>
      <c r="D664" s="17">
        <f>VLOOKUP($A664,級距!$A:$K,10,FALSE)</f>
        <v>1</v>
      </c>
      <c r="E664" s="17">
        <f>VLOOKUP($A664,級距!$A:$K,11,FALSE)</f>
        <v>1</v>
      </c>
      <c r="F664" s="17">
        <f t="shared" si="10"/>
        <v>1</v>
      </c>
    </row>
    <row r="665" spans="1:6" x14ac:dyDescent="0.25">
      <c r="A665" s="32" t="s">
        <v>906</v>
      </c>
      <c r="B665" s="31">
        <v>30704.75</v>
      </c>
      <c r="C665" s="17">
        <f>VLOOKUP($A665,級距!$A:$K,9,FALSE)</f>
        <v>7</v>
      </c>
      <c r="D665" s="17">
        <f>VLOOKUP($A665,級距!$A:$K,10,FALSE)</f>
        <v>9</v>
      </c>
      <c r="E665" s="17">
        <f>VLOOKUP($A665,級距!$A:$K,11,FALSE)</f>
        <v>4</v>
      </c>
      <c r="F665" s="17">
        <f t="shared" si="10"/>
        <v>1</v>
      </c>
    </row>
    <row r="666" spans="1:6" x14ac:dyDescent="0.25">
      <c r="A666" s="32" t="s">
        <v>908</v>
      </c>
      <c r="B666" s="31">
        <v>-7269.28</v>
      </c>
      <c r="C666" s="17">
        <f>VLOOKUP($A666,級距!$A:$K,9,FALSE)</f>
        <v>5</v>
      </c>
      <c r="D666" s="17">
        <f>VLOOKUP($A666,級距!$A:$K,10,FALSE)</f>
        <v>9</v>
      </c>
      <c r="E666" s="17">
        <f>VLOOKUP($A666,級距!$A:$K,11,FALSE)</f>
        <v>3</v>
      </c>
      <c r="F666" s="17">
        <f t="shared" si="10"/>
        <v>1</v>
      </c>
    </row>
    <row r="667" spans="1:6" x14ac:dyDescent="0.25">
      <c r="A667" s="32" t="s">
        <v>909</v>
      </c>
      <c r="B667" s="31">
        <v>-24022.34</v>
      </c>
      <c r="C667" s="17">
        <f>VLOOKUP($A667,級距!$A:$K,9,FALSE)</f>
        <v>4</v>
      </c>
      <c r="D667" s="17">
        <f>VLOOKUP($A667,級距!$A:$K,10,FALSE)</f>
        <v>5</v>
      </c>
      <c r="E667" s="17">
        <f>VLOOKUP($A667,級距!$A:$K,11,FALSE)</f>
        <v>2</v>
      </c>
      <c r="F667" s="17">
        <f t="shared" si="10"/>
        <v>1</v>
      </c>
    </row>
    <row r="668" spans="1:6" x14ac:dyDescent="0.25">
      <c r="A668" s="32" t="s">
        <v>910</v>
      </c>
      <c r="B668" s="31">
        <v>97371.88</v>
      </c>
      <c r="C668" s="17">
        <f>VLOOKUP($A668,級距!$A:$K,9,FALSE)</f>
        <v>9</v>
      </c>
      <c r="D668" s="17">
        <f>VLOOKUP($A668,級距!$A:$K,10,FALSE)</f>
        <v>6</v>
      </c>
      <c r="E668" s="17">
        <f>VLOOKUP($A668,級距!$A:$K,11,FALSE)</f>
        <v>1</v>
      </c>
      <c r="F668" s="17">
        <f t="shared" si="10"/>
        <v>1</v>
      </c>
    </row>
    <row r="669" spans="1:6" x14ac:dyDescent="0.25">
      <c r="A669" s="32" t="s">
        <v>912</v>
      </c>
      <c r="B669" s="31">
        <v>24025.82</v>
      </c>
      <c r="C669" s="17">
        <f>VLOOKUP($A669,級距!$A:$K,9,FALSE)</f>
        <v>3</v>
      </c>
      <c r="D669" s="17">
        <f>VLOOKUP($A669,級距!$A:$K,10,FALSE)</f>
        <v>1</v>
      </c>
      <c r="E669" s="17">
        <f>VLOOKUP($A669,級距!$A:$K,11,FALSE)</f>
        <v>2</v>
      </c>
      <c r="F669" s="17">
        <f t="shared" si="10"/>
        <v>1</v>
      </c>
    </row>
    <row r="670" spans="1:6" x14ac:dyDescent="0.25">
      <c r="A670" s="32" t="s">
        <v>913</v>
      </c>
      <c r="B670" s="31">
        <v>-25942.66</v>
      </c>
      <c r="C670" s="17">
        <f>VLOOKUP($A670,級距!$A:$K,9,FALSE)</f>
        <v>2</v>
      </c>
      <c r="D670" s="17">
        <f>VLOOKUP($A670,級距!$A:$K,10,FALSE)</f>
        <v>3</v>
      </c>
      <c r="E670" s="17">
        <f>VLOOKUP($A670,級距!$A:$K,11,FALSE)</f>
        <v>2</v>
      </c>
      <c r="F670" s="17">
        <f t="shared" si="10"/>
        <v>1</v>
      </c>
    </row>
    <row r="671" spans="1:6" x14ac:dyDescent="0.25">
      <c r="A671" s="32" t="s">
        <v>914</v>
      </c>
      <c r="B671" s="31">
        <v>-12964.42</v>
      </c>
      <c r="C671" s="17">
        <f>VLOOKUP($A671,級距!$A:$K,9,FALSE)</f>
        <v>1</v>
      </c>
      <c r="D671" s="17">
        <f>VLOOKUP($A671,級距!$A:$K,10,FALSE)</f>
        <v>4</v>
      </c>
      <c r="E671" s="17">
        <f>VLOOKUP($A671,級距!$A:$K,11,FALSE)</f>
        <v>2</v>
      </c>
      <c r="F671" s="17">
        <f t="shared" si="10"/>
        <v>1</v>
      </c>
    </row>
    <row r="672" spans="1:6" x14ac:dyDescent="0.25">
      <c r="A672" s="32" t="s">
        <v>916</v>
      </c>
      <c r="B672" s="31">
        <v>-4115.3599999999997</v>
      </c>
      <c r="C672" s="17">
        <f>VLOOKUP($A672,級距!$A:$K,9,FALSE)</f>
        <v>1</v>
      </c>
      <c r="D672" s="17">
        <f>VLOOKUP($A672,級距!$A:$K,10,FALSE)</f>
        <v>3</v>
      </c>
      <c r="E672" s="17">
        <f>VLOOKUP($A672,級距!$A:$K,11,FALSE)</f>
        <v>2</v>
      </c>
      <c r="F672" s="17">
        <f t="shared" si="10"/>
        <v>1</v>
      </c>
    </row>
    <row r="673" spans="1:6" x14ac:dyDescent="0.25">
      <c r="A673" s="32" t="s">
        <v>917</v>
      </c>
      <c r="B673" s="31">
        <v>6231.68</v>
      </c>
      <c r="C673" s="17">
        <f>VLOOKUP($A673,級距!$A:$K,9,FALSE)</f>
        <v>5</v>
      </c>
      <c r="D673" s="17">
        <f>VLOOKUP($A673,級距!$A:$K,10,FALSE)</f>
        <v>3</v>
      </c>
      <c r="E673" s="17">
        <f>VLOOKUP($A673,級距!$A:$K,11,FALSE)</f>
        <v>2</v>
      </c>
      <c r="F673" s="17">
        <f t="shared" si="10"/>
        <v>1</v>
      </c>
    </row>
    <row r="674" spans="1:6" x14ac:dyDescent="0.25">
      <c r="A674" s="32" t="s">
        <v>918</v>
      </c>
      <c r="B674" s="31">
        <v>62291.26</v>
      </c>
      <c r="C674" s="17">
        <f>VLOOKUP($A674,級距!$A:$K,9,FALSE)</f>
        <v>4</v>
      </c>
      <c r="D674" s="17">
        <f>VLOOKUP($A674,級距!$A:$K,10,FALSE)</f>
        <v>10</v>
      </c>
      <c r="E674" s="17">
        <f>VLOOKUP($A674,級距!$A:$K,11,FALSE)</f>
        <v>3</v>
      </c>
      <c r="F674" s="17">
        <f t="shared" si="10"/>
        <v>1</v>
      </c>
    </row>
    <row r="675" spans="1:6" x14ac:dyDescent="0.25">
      <c r="A675" s="32" t="s">
        <v>919</v>
      </c>
      <c r="B675" s="31">
        <v>-6511.04</v>
      </c>
      <c r="C675" s="17">
        <f>VLOOKUP($A675,級距!$A:$K,9,FALSE)</f>
        <v>2</v>
      </c>
      <c r="D675" s="17">
        <f>VLOOKUP($A675,級距!$A:$K,10,FALSE)</f>
        <v>7</v>
      </c>
      <c r="E675" s="17">
        <f>VLOOKUP($A675,級距!$A:$K,11,FALSE)</f>
        <v>3</v>
      </c>
      <c r="F675" s="17">
        <f t="shared" si="10"/>
        <v>1</v>
      </c>
    </row>
    <row r="676" spans="1:6" x14ac:dyDescent="0.25">
      <c r="A676" s="32" t="s">
        <v>920</v>
      </c>
      <c r="B676" s="31">
        <v>-5818.53</v>
      </c>
      <c r="C676" s="17">
        <f>VLOOKUP($A676,級距!$A:$K,9,FALSE)</f>
        <v>2</v>
      </c>
      <c r="D676" s="17">
        <f>VLOOKUP($A676,級距!$A:$K,10,FALSE)</f>
        <v>6</v>
      </c>
      <c r="E676" s="17">
        <f>VLOOKUP($A676,級距!$A:$K,11,FALSE)</f>
        <v>2</v>
      </c>
      <c r="F676" s="17">
        <f t="shared" si="10"/>
        <v>1</v>
      </c>
    </row>
    <row r="677" spans="1:6" x14ac:dyDescent="0.25">
      <c r="A677" s="32" t="s">
        <v>922</v>
      </c>
      <c r="B677" s="31">
        <v>7917.57</v>
      </c>
      <c r="C677" s="17">
        <f>VLOOKUP($A677,級距!$A:$K,9,FALSE)</f>
        <v>3</v>
      </c>
      <c r="D677" s="17">
        <f>VLOOKUP($A677,級距!$A:$K,10,FALSE)</f>
        <v>2</v>
      </c>
      <c r="E677" s="17">
        <f>VLOOKUP($A677,級距!$A:$K,11,FALSE)</f>
        <v>2</v>
      </c>
      <c r="F677" s="17">
        <f t="shared" si="10"/>
        <v>1</v>
      </c>
    </row>
    <row r="678" spans="1:6" x14ac:dyDescent="0.25">
      <c r="A678" s="32" t="s">
        <v>923</v>
      </c>
      <c r="B678" s="31">
        <v>-12040.67</v>
      </c>
      <c r="C678" s="17">
        <f>VLOOKUP($A678,級距!$A:$K,9,FALSE)</f>
        <v>2</v>
      </c>
      <c r="D678" s="17">
        <f>VLOOKUP($A678,級距!$A:$K,10,FALSE)</f>
        <v>1</v>
      </c>
      <c r="E678" s="17">
        <f>VLOOKUP($A678,級距!$A:$K,11,FALSE)</f>
        <v>2</v>
      </c>
      <c r="F678" s="17">
        <f t="shared" si="10"/>
        <v>1</v>
      </c>
    </row>
    <row r="679" spans="1:6" x14ac:dyDescent="0.25">
      <c r="A679" s="32" t="s">
        <v>924</v>
      </c>
      <c r="B679" s="31">
        <v>-57631.94</v>
      </c>
      <c r="C679" s="17">
        <f>VLOOKUP($A679,級距!$A:$K,9,FALSE)</f>
        <v>2</v>
      </c>
      <c r="D679" s="17">
        <f>VLOOKUP($A679,級距!$A:$K,10,FALSE)</f>
        <v>7</v>
      </c>
      <c r="E679" s="17">
        <f>VLOOKUP($A679,級距!$A:$K,11,FALSE)</f>
        <v>3</v>
      </c>
      <c r="F679" s="17">
        <f t="shared" si="10"/>
        <v>1</v>
      </c>
    </row>
    <row r="680" spans="1:6" x14ac:dyDescent="0.25">
      <c r="A680" s="32" t="s">
        <v>925</v>
      </c>
      <c r="B680" s="31">
        <v>15126.43</v>
      </c>
      <c r="C680" s="17">
        <f>VLOOKUP($A680,級距!$A:$K,9,FALSE)</f>
        <v>2</v>
      </c>
      <c r="D680" s="17">
        <f>VLOOKUP($A680,級距!$A:$K,10,FALSE)</f>
        <v>4</v>
      </c>
      <c r="E680" s="17">
        <f>VLOOKUP($A680,級距!$A:$K,11,FALSE)</f>
        <v>2</v>
      </c>
      <c r="F680" s="17">
        <f t="shared" si="10"/>
        <v>1</v>
      </c>
    </row>
    <row r="681" spans="1:6" x14ac:dyDescent="0.25">
      <c r="A681" s="32" t="s">
        <v>926</v>
      </c>
      <c r="B681" s="31">
        <v>-44925.38</v>
      </c>
      <c r="C681" s="17">
        <f>VLOOKUP($A681,級距!$A:$K,9,FALSE)</f>
        <v>2</v>
      </c>
      <c r="D681" s="17">
        <f>VLOOKUP($A681,級距!$A:$K,10,FALSE)</f>
        <v>8</v>
      </c>
      <c r="E681" s="17">
        <f>VLOOKUP($A681,級距!$A:$K,11,FALSE)</f>
        <v>3</v>
      </c>
      <c r="F681" s="17">
        <f t="shared" si="10"/>
        <v>1</v>
      </c>
    </row>
    <row r="682" spans="1:6" x14ac:dyDescent="0.25">
      <c r="A682" s="32" t="s">
        <v>928</v>
      </c>
      <c r="B682" s="31">
        <v>3985.63</v>
      </c>
      <c r="C682" s="17">
        <f>VLOOKUP($A682,級距!$A:$K,9,FALSE)</f>
        <v>1</v>
      </c>
      <c r="D682" s="17">
        <f>VLOOKUP($A682,級距!$A:$K,10,FALSE)</f>
        <v>6</v>
      </c>
      <c r="E682" s="17">
        <f>VLOOKUP($A682,級距!$A:$K,11,FALSE)</f>
        <v>2</v>
      </c>
      <c r="F682" s="17">
        <f t="shared" si="10"/>
        <v>1</v>
      </c>
    </row>
    <row r="683" spans="1:6" x14ac:dyDescent="0.25">
      <c r="A683" s="32" t="s">
        <v>929</v>
      </c>
      <c r="B683" s="31">
        <v>-27232</v>
      </c>
      <c r="C683" s="17">
        <f>VLOOKUP($A683,級距!$A:$K,9,FALSE)</f>
        <v>2</v>
      </c>
      <c r="D683" s="17">
        <f>VLOOKUP($A683,級距!$A:$K,10,FALSE)</f>
        <v>1</v>
      </c>
      <c r="E683" s="17">
        <f>VLOOKUP($A683,級距!$A:$K,11,FALSE)</f>
        <v>2</v>
      </c>
      <c r="F683" s="17">
        <f t="shared" si="10"/>
        <v>1</v>
      </c>
    </row>
    <row r="684" spans="1:6" x14ac:dyDescent="0.25">
      <c r="A684" s="32" t="s">
        <v>932</v>
      </c>
      <c r="B684" s="31">
        <v>-6374.14</v>
      </c>
      <c r="C684" s="17">
        <f>VLOOKUP($A684,級距!$A:$K,9,FALSE)</f>
        <v>1</v>
      </c>
      <c r="D684" s="17">
        <f>VLOOKUP($A684,級距!$A:$K,10,FALSE)</f>
        <v>1</v>
      </c>
      <c r="E684" s="17">
        <f>VLOOKUP($A684,級距!$A:$K,11,FALSE)</f>
        <v>2</v>
      </c>
      <c r="F684" s="17">
        <f t="shared" si="10"/>
        <v>1</v>
      </c>
    </row>
    <row r="685" spans="1:6" x14ac:dyDescent="0.25">
      <c r="A685" s="32" t="s">
        <v>933</v>
      </c>
      <c r="B685" s="31">
        <v>-23158.11</v>
      </c>
      <c r="C685" s="17">
        <f>VLOOKUP($A685,級距!$A:$K,9,FALSE)</f>
        <v>2</v>
      </c>
      <c r="D685" s="17">
        <f>VLOOKUP($A685,級距!$A:$K,10,FALSE)</f>
        <v>4</v>
      </c>
      <c r="E685" s="17">
        <f>VLOOKUP($A685,級距!$A:$K,11,FALSE)</f>
        <v>2</v>
      </c>
      <c r="F685" s="17">
        <f t="shared" si="10"/>
        <v>1</v>
      </c>
    </row>
    <row r="686" spans="1:6" x14ac:dyDescent="0.25">
      <c r="A686" s="32" t="s">
        <v>934</v>
      </c>
      <c r="B686" s="31">
        <v>-24730.85</v>
      </c>
      <c r="C686" s="17">
        <f>VLOOKUP($A686,級距!$A:$K,9,FALSE)</f>
        <v>7</v>
      </c>
      <c r="D686" s="17">
        <f>VLOOKUP($A686,級距!$A:$K,10,FALSE)</f>
        <v>7</v>
      </c>
      <c r="E686" s="17">
        <f>VLOOKUP($A686,級距!$A:$K,11,FALSE)</f>
        <v>4</v>
      </c>
      <c r="F686" s="17">
        <f t="shared" si="10"/>
        <v>1</v>
      </c>
    </row>
    <row r="687" spans="1:6" x14ac:dyDescent="0.25">
      <c r="A687" s="32" t="s">
        <v>935</v>
      </c>
      <c r="B687" s="31">
        <v>-7748.99</v>
      </c>
      <c r="C687" s="17">
        <f>VLOOKUP($A687,級距!$A:$K,9,FALSE)</f>
        <v>3</v>
      </c>
      <c r="D687" s="17">
        <f>VLOOKUP($A687,級距!$A:$K,10,FALSE)</f>
        <v>5</v>
      </c>
      <c r="E687" s="17">
        <f>VLOOKUP($A687,級距!$A:$K,11,FALSE)</f>
        <v>2</v>
      </c>
      <c r="F687" s="17">
        <f t="shared" si="10"/>
        <v>1</v>
      </c>
    </row>
    <row r="688" spans="1:6" x14ac:dyDescent="0.25">
      <c r="A688" s="32" t="s">
        <v>936</v>
      </c>
      <c r="B688" s="31">
        <v>78739.539999999994</v>
      </c>
      <c r="C688" s="17">
        <f>VLOOKUP($A688,級距!$A:$K,9,FALSE)</f>
        <v>7</v>
      </c>
      <c r="D688" s="17">
        <f>VLOOKUP($A688,級距!$A:$K,10,FALSE)</f>
        <v>7</v>
      </c>
      <c r="E688" s="17">
        <f>VLOOKUP($A688,級距!$A:$K,11,FALSE)</f>
        <v>4</v>
      </c>
      <c r="F688" s="17">
        <f t="shared" si="10"/>
        <v>1</v>
      </c>
    </row>
    <row r="689" spans="1:6" x14ac:dyDescent="0.25">
      <c r="A689" s="32" t="s">
        <v>937</v>
      </c>
      <c r="B689" s="31">
        <v>10516.96</v>
      </c>
      <c r="C689" s="17">
        <f>VLOOKUP($A689,級距!$A:$K,9,FALSE)</f>
        <v>4</v>
      </c>
      <c r="D689" s="17">
        <f>VLOOKUP($A689,級距!$A:$K,10,FALSE)</f>
        <v>7</v>
      </c>
      <c r="E689" s="17">
        <f>VLOOKUP($A689,級距!$A:$K,11,FALSE)</f>
        <v>3</v>
      </c>
      <c r="F689" s="17">
        <f t="shared" si="10"/>
        <v>1</v>
      </c>
    </row>
    <row r="690" spans="1:6" x14ac:dyDescent="0.25">
      <c r="A690" s="32" t="s">
        <v>938</v>
      </c>
      <c r="B690" s="31">
        <v>43373.25</v>
      </c>
      <c r="C690" s="17">
        <f>VLOOKUP($A690,級距!$A:$K,9,FALSE)</f>
        <v>5</v>
      </c>
      <c r="D690" s="17">
        <f>VLOOKUP($A690,級距!$A:$K,10,FALSE)</f>
        <v>5</v>
      </c>
      <c r="E690" s="17">
        <f>VLOOKUP($A690,級距!$A:$K,11,FALSE)</f>
        <v>2</v>
      </c>
      <c r="F690" s="17">
        <f t="shared" si="10"/>
        <v>1</v>
      </c>
    </row>
    <row r="691" spans="1:6" x14ac:dyDescent="0.25">
      <c r="A691" s="32" t="s">
        <v>940</v>
      </c>
      <c r="B691" s="31">
        <v>-3108.48</v>
      </c>
      <c r="C691" s="17">
        <f>VLOOKUP($A691,級距!$A:$K,9,FALSE)</f>
        <v>8</v>
      </c>
      <c r="D691" s="17">
        <f>VLOOKUP($A691,級距!$A:$K,10,FALSE)</f>
        <v>9</v>
      </c>
      <c r="E691" s="17">
        <f>VLOOKUP($A691,級距!$A:$K,11,FALSE)</f>
        <v>4</v>
      </c>
      <c r="F691" s="17">
        <f t="shared" si="10"/>
        <v>1</v>
      </c>
    </row>
    <row r="692" spans="1:6" x14ac:dyDescent="0.25">
      <c r="A692" s="32" t="s">
        <v>941</v>
      </c>
      <c r="B692" s="31">
        <v>33796.86</v>
      </c>
      <c r="C692" s="17">
        <f>VLOOKUP($A692,級距!$A:$K,9,FALSE)</f>
        <v>5</v>
      </c>
      <c r="D692" s="17">
        <f>VLOOKUP($A692,級距!$A:$K,10,FALSE)</f>
        <v>4</v>
      </c>
      <c r="E692" s="17">
        <f>VLOOKUP($A692,級距!$A:$K,11,FALSE)</f>
        <v>2</v>
      </c>
      <c r="F692" s="17">
        <f t="shared" si="10"/>
        <v>1</v>
      </c>
    </row>
    <row r="693" spans="1:6" x14ac:dyDescent="0.25">
      <c r="A693" s="32" t="s">
        <v>942</v>
      </c>
      <c r="B693" s="31">
        <v>-23932.86</v>
      </c>
      <c r="C693" s="17">
        <f>VLOOKUP($A693,級距!$A:$K,9,FALSE)</f>
        <v>2</v>
      </c>
      <c r="D693" s="17">
        <f>VLOOKUP($A693,級距!$A:$K,10,FALSE)</f>
        <v>1</v>
      </c>
      <c r="E693" s="17">
        <f>VLOOKUP($A693,級距!$A:$K,11,FALSE)</f>
        <v>2</v>
      </c>
      <c r="F693" s="17">
        <f t="shared" si="10"/>
        <v>1</v>
      </c>
    </row>
    <row r="694" spans="1:6" x14ac:dyDescent="0.25">
      <c r="A694" s="32" t="s">
        <v>943</v>
      </c>
      <c r="B694" s="31">
        <v>-38314.43</v>
      </c>
      <c r="C694" s="17">
        <f>VLOOKUP($A694,級距!$A:$K,9,FALSE)</f>
        <v>4</v>
      </c>
      <c r="D694" s="17">
        <f>VLOOKUP($A694,級距!$A:$K,10,FALSE)</f>
        <v>6</v>
      </c>
      <c r="E694" s="17">
        <f>VLOOKUP($A694,級距!$A:$K,11,FALSE)</f>
        <v>2</v>
      </c>
      <c r="F694" s="17">
        <f t="shared" si="10"/>
        <v>1</v>
      </c>
    </row>
    <row r="695" spans="1:6" x14ac:dyDescent="0.25">
      <c r="A695" s="32" t="s">
        <v>945</v>
      </c>
      <c r="B695" s="31">
        <v>-43825.7</v>
      </c>
      <c r="C695" s="17">
        <f>VLOOKUP($A695,級距!$A:$K,9,FALSE)</f>
        <v>3</v>
      </c>
      <c r="D695" s="17">
        <f>VLOOKUP($A695,級距!$A:$K,10,FALSE)</f>
        <v>10</v>
      </c>
      <c r="E695" s="17">
        <f>VLOOKUP($A695,級距!$A:$K,11,FALSE)</f>
        <v>3</v>
      </c>
      <c r="F695" s="17">
        <f t="shared" si="10"/>
        <v>1</v>
      </c>
    </row>
    <row r="696" spans="1:6" x14ac:dyDescent="0.25">
      <c r="A696" s="32" t="s">
        <v>947</v>
      </c>
      <c r="B696" s="31">
        <v>75280.600000000006</v>
      </c>
      <c r="C696" s="17">
        <f>VLOOKUP($A696,級距!$A:$K,9,FALSE)</f>
        <v>8</v>
      </c>
      <c r="D696" s="17">
        <f>VLOOKUP($A696,級距!$A:$K,10,FALSE)</f>
        <v>9</v>
      </c>
      <c r="E696" s="17">
        <f>VLOOKUP($A696,級距!$A:$K,11,FALSE)</f>
        <v>4</v>
      </c>
      <c r="F696" s="17">
        <f t="shared" si="10"/>
        <v>1</v>
      </c>
    </row>
    <row r="697" spans="1:6" x14ac:dyDescent="0.25">
      <c r="A697" s="32" t="s">
        <v>949</v>
      </c>
      <c r="B697" s="31">
        <v>-112643.1</v>
      </c>
      <c r="C697" s="17">
        <f>VLOOKUP($A697,級距!$A:$K,9,FALSE)</f>
        <v>8</v>
      </c>
      <c r="D697" s="17">
        <f>VLOOKUP($A697,級距!$A:$K,10,FALSE)</f>
        <v>3</v>
      </c>
      <c r="E697" s="17">
        <f>VLOOKUP($A697,級距!$A:$K,11,FALSE)</f>
        <v>1</v>
      </c>
      <c r="F697" s="17">
        <f t="shared" si="10"/>
        <v>1</v>
      </c>
    </row>
    <row r="698" spans="1:6" x14ac:dyDescent="0.25">
      <c r="A698" s="32" t="s">
        <v>950</v>
      </c>
      <c r="B698" s="31">
        <v>87168.78</v>
      </c>
      <c r="C698" s="17">
        <f>VLOOKUP($A698,級距!$A:$K,9,FALSE)</f>
        <v>10</v>
      </c>
      <c r="D698" s="17">
        <f>VLOOKUP($A698,級距!$A:$K,10,FALSE)</f>
        <v>7</v>
      </c>
      <c r="E698" s="17">
        <f>VLOOKUP($A698,級距!$A:$K,11,FALSE)</f>
        <v>4</v>
      </c>
      <c r="F698" s="17">
        <f t="shared" si="10"/>
        <v>1</v>
      </c>
    </row>
    <row r="699" spans="1:6" x14ac:dyDescent="0.25">
      <c r="A699" s="32" t="s">
        <v>951</v>
      </c>
      <c r="B699" s="31">
        <v>85214.74</v>
      </c>
      <c r="C699" s="17">
        <f>VLOOKUP($A699,級距!$A:$K,9,FALSE)</f>
        <v>9</v>
      </c>
      <c r="D699" s="17">
        <f>VLOOKUP($A699,級距!$A:$K,10,FALSE)</f>
        <v>8</v>
      </c>
      <c r="E699" s="17">
        <f>VLOOKUP($A699,級距!$A:$K,11,FALSE)</f>
        <v>4</v>
      </c>
      <c r="F699" s="17">
        <f t="shared" si="10"/>
        <v>1</v>
      </c>
    </row>
    <row r="700" spans="1:6" x14ac:dyDescent="0.25">
      <c r="A700" s="32" t="s">
        <v>953</v>
      </c>
      <c r="B700" s="31">
        <v>56953.82</v>
      </c>
      <c r="C700" s="17">
        <f>VLOOKUP($A700,級距!$A:$K,9,FALSE)</f>
        <v>9</v>
      </c>
      <c r="D700" s="17">
        <f>VLOOKUP($A700,級距!$A:$K,10,FALSE)</f>
        <v>1</v>
      </c>
      <c r="E700" s="17">
        <f>VLOOKUP($A700,級距!$A:$K,11,FALSE)</f>
        <v>1</v>
      </c>
      <c r="F700" s="17">
        <f t="shared" si="10"/>
        <v>1</v>
      </c>
    </row>
    <row r="701" spans="1:6" x14ac:dyDescent="0.25">
      <c r="A701" s="32" t="s">
        <v>955</v>
      </c>
      <c r="B701" s="31">
        <v>15687.63</v>
      </c>
      <c r="C701" s="17">
        <f>VLOOKUP($A701,級距!$A:$K,9,FALSE)</f>
        <v>7</v>
      </c>
      <c r="D701" s="17">
        <f>VLOOKUP($A701,級距!$A:$K,10,FALSE)</f>
        <v>10</v>
      </c>
      <c r="E701" s="17">
        <f>VLOOKUP($A701,級距!$A:$K,11,FALSE)</f>
        <v>4</v>
      </c>
      <c r="F701" s="17">
        <f t="shared" si="10"/>
        <v>1</v>
      </c>
    </row>
    <row r="702" spans="1:6" x14ac:dyDescent="0.25">
      <c r="A702" s="32" t="s">
        <v>956</v>
      </c>
      <c r="B702" s="31">
        <v>-18320.48</v>
      </c>
      <c r="C702" s="17">
        <f>VLOOKUP($A702,級距!$A:$K,9,FALSE)</f>
        <v>8</v>
      </c>
      <c r="D702" s="17">
        <f>VLOOKUP($A702,級距!$A:$K,10,FALSE)</f>
        <v>5</v>
      </c>
      <c r="E702" s="17">
        <f>VLOOKUP($A702,級距!$A:$K,11,FALSE)</f>
        <v>1</v>
      </c>
      <c r="F702" s="17">
        <f t="shared" si="10"/>
        <v>1</v>
      </c>
    </row>
    <row r="703" spans="1:6" x14ac:dyDescent="0.25">
      <c r="A703" s="32" t="s">
        <v>957</v>
      </c>
      <c r="B703" s="31">
        <v>-31929.79</v>
      </c>
      <c r="C703" s="17">
        <f>VLOOKUP($A703,級距!$A:$K,9,FALSE)</f>
        <v>5</v>
      </c>
      <c r="D703" s="17">
        <f>VLOOKUP($A703,級距!$A:$K,10,FALSE)</f>
        <v>8</v>
      </c>
      <c r="E703" s="17">
        <f>VLOOKUP($A703,級距!$A:$K,11,FALSE)</f>
        <v>3</v>
      </c>
      <c r="F703" s="17">
        <f t="shared" si="10"/>
        <v>1</v>
      </c>
    </row>
    <row r="704" spans="1:6" x14ac:dyDescent="0.25">
      <c r="A704" s="32" t="s">
        <v>958</v>
      </c>
      <c r="B704" s="31">
        <v>-58355.81</v>
      </c>
      <c r="C704" s="17">
        <f>VLOOKUP($A704,級距!$A:$K,9,FALSE)</f>
        <v>5</v>
      </c>
      <c r="D704" s="17">
        <f>VLOOKUP($A704,級距!$A:$K,10,FALSE)</f>
        <v>4</v>
      </c>
      <c r="E704" s="17">
        <f>VLOOKUP($A704,級距!$A:$K,11,FALSE)</f>
        <v>2</v>
      </c>
      <c r="F704" s="17">
        <f t="shared" si="10"/>
        <v>1</v>
      </c>
    </row>
    <row r="705" spans="1:6" x14ac:dyDescent="0.25">
      <c r="A705" s="32" t="s">
        <v>959</v>
      </c>
      <c r="B705" s="31">
        <v>22003.26</v>
      </c>
      <c r="C705" s="17">
        <f>VLOOKUP($A705,級距!$A:$K,9,FALSE)</f>
        <v>5</v>
      </c>
      <c r="D705" s="17">
        <f>VLOOKUP($A705,級距!$A:$K,10,FALSE)</f>
        <v>4</v>
      </c>
      <c r="E705" s="17">
        <f>VLOOKUP($A705,級距!$A:$K,11,FALSE)</f>
        <v>2</v>
      </c>
      <c r="F705" s="17">
        <f t="shared" si="10"/>
        <v>1</v>
      </c>
    </row>
    <row r="706" spans="1:6" x14ac:dyDescent="0.25">
      <c r="A706" s="32" t="s">
        <v>960</v>
      </c>
      <c r="B706" s="31">
        <v>-21532</v>
      </c>
      <c r="C706" s="17">
        <f>VLOOKUP($A706,級距!$A:$K,9,FALSE)</f>
        <v>4</v>
      </c>
      <c r="D706" s="17">
        <f>VLOOKUP($A706,級距!$A:$K,10,FALSE)</f>
        <v>1</v>
      </c>
      <c r="E706" s="17">
        <f>VLOOKUP($A706,級距!$A:$K,11,FALSE)</f>
        <v>2</v>
      </c>
      <c r="F706" s="17">
        <f t="shared" si="10"/>
        <v>1</v>
      </c>
    </row>
    <row r="707" spans="1:6" x14ac:dyDescent="0.25">
      <c r="A707" s="32" t="s">
        <v>961</v>
      </c>
      <c r="B707" s="31">
        <v>19969.740000000002</v>
      </c>
      <c r="C707" s="17">
        <f>VLOOKUP($A707,級距!$A:$K,9,FALSE)</f>
        <v>2</v>
      </c>
      <c r="D707" s="17">
        <f>VLOOKUP($A707,級距!$A:$K,10,FALSE)</f>
        <v>1</v>
      </c>
      <c r="E707" s="17">
        <f>VLOOKUP($A707,級距!$A:$K,11,FALSE)</f>
        <v>2</v>
      </c>
      <c r="F707" s="17">
        <f t="shared" si="10"/>
        <v>1</v>
      </c>
    </row>
    <row r="708" spans="1:6" x14ac:dyDescent="0.25">
      <c r="A708" s="32" t="s">
        <v>963</v>
      </c>
      <c r="B708" s="31">
        <v>37976.5</v>
      </c>
      <c r="C708" s="17">
        <f>VLOOKUP($A708,級距!$A:$K,9,FALSE)</f>
        <v>5</v>
      </c>
      <c r="D708" s="17">
        <f>VLOOKUP($A708,級距!$A:$K,10,FALSE)</f>
        <v>3</v>
      </c>
      <c r="E708" s="17">
        <f>VLOOKUP($A708,級距!$A:$K,11,FALSE)</f>
        <v>2</v>
      </c>
      <c r="F708" s="17">
        <f t="shared" ref="F708:F771" si="11">IF(A709&lt;&gt;A708,1,0)</f>
        <v>1</v>
      </c>
    </row>
    <row r="709" spans="1:6" x14ac:dyDescent="0.25">
      <c r="A709" s="32" t="s">
        <v>965</v>
      </c>
      <c r="B709" s="31">
        <v>196167.62</v>
      </c>
      <c r="C709" s="17">
        <f>VLOOKUP($A709,級距!$A:$K,9,FALSE)</f>
        <v>5</v>
      </c>
      <c r="D709" s="17">
        <f>VLOOKUP($A709,級距!$A:$K,10,FALSE)</f>
        <v>6</v>
      </c>
      <c r="E709" s="17">
        <f>VLOOKUP($A709,級距!$A:$K,11,FALSE)</f>
        <v>2</v>
      </c>
      <c r="F709" s="17">
        <f t="shared" si="11"/>
        <v>1</v>
      </c>
    </row>
    <row r="710" spans="1:6" x14ac:dyDescent="0.25">
      <c r="A710" s="32" t="s">
        <v>966</v>
      </c>
      <c r="B710" s="31">
        <v>-121631.98</v>
      </c>
      <c r="C710" s="17">
        <f>VLOOKUP($A710,級距!$A:$K,9,FALSE)</f>
        <v>10</v>
      </c>
      <c r="D710" s="17">
        <f>VLOOKUP($A710,級距!$A:$K,10,FALSE)</f>
        <v>5</v>
      </c>
      <c r="E710" s="17">
        <f>VLOOKUP($A710,級距!$A:$K,11,FALSE)</f>
        <v>1</v>
      </c>
      <c r="F710" s="17">
        <f t="shared" si="11"/>
        <v>1</v>
      </c>
    </row>
    <row r="711" spans="1:6" x14ac:dyDescent="0.25">
      <c r="A711" s="32" t="s">
        <v>967</v>
      </c>
      <c r="B711" s="31">
        <v>24238.18</v>
      </c>
      <c r="C711" s="17">
        <f>VLOOKUP($A711,級距!$A:$K,9,FALSE)</f>
        <v>9</v>
      </c>
      <c r="D711" s="17">
        <f>VLOOKUP($A711,級距!$A:$K,10,FALSE)</f>
        <v>10</v>
      </c>
      <c r="E711" s="17">
        <f>VLOOKUP($A711,級距!$A:$K,11,FALSE)</f>
        <v>4</v>
      </c>
      <c r="F711" s="17">
        <f t="shared" si="11"/>
        <v>1</v>
      </c>
    </row>
    <row r="712" spans="1:6" x14ac:dyDescent="0.25">
      <c r="A712" s="32" t="s">
        <v>968</v>
      </c>
      <c r="B712" s="31">
        <v>-24612.959999999999</v>
      </c>
      <c r="C712" s="17">
        <f>VLOOKUP($A712,級距!$A:$K,9,FALSE)</f>
        <v>4</v>
      </c>
      <c r="D712" s="17">
        <f>VLOOKUP($A712,級距!$A:$K,10,FALSE)</f>
        <v>8</v>
      </c>
      <c r="E712" s="17">
        <f>VLOOKUP($A712,級距!$A:$K,11,FALSE)</f>
        <v>3</v>
      </c>
      <c r="F712" s="17">
        <f t="shared" si="11"/>
        <v>1</v>
      </c>
    </row>
    <row r="713" spans="1:6" x14ac:dyDescent="0.25">
      <c r="A713" s="32" t="s">
        <v>969</v>
      </c>
      <c r="B713" s="31">
        <v>55754.64</v>
      </c>
      <c r="C713" s="17">
        <f>VLOOKUP($A713,級距!$A:$K,9,FALSE)</f>
        <v>5</v>
      </c>
      <c r="D713" s="17">
        <f>VLOOKUP($A713,級距!$A:$K,10,FALSE)</f>
        <v>3</v>
      </c>
      <c r="E713" s="17">
        <f>VLOOKUP($A713,級距!$A:$K,11,FALSE)</f>
        <v>2</v>
      </c>
      <c r="F713" s="17">
        <f t="shared" si="11"/>
        <v>1</v>
      </c>
    </row>
    <row r="714" spans="1:6" x14ac:dyDescent="0.25">
      <c r="A714" s="32" t="s">
        <v>970</v>
      </c>
      <c r="B714" s="31">
        <v>-5655.74</v>
      </c>
      <c r="C714" s="17">
        <f>VLOOKUP($A714,級距!$A:$K,9,FALSE)</f>
        <v>6</v>
      </c>
      <c r="D714" s="17">
        <f>VLOOKUP($A714,級距!$A:$K,10,FALSE)</f>
        <v>1</v>
      </c>
      <c r="E714" s="17">
        <f>VLOOKUP($A714,級距!$A:$K,11,FALSE)</f>
        <v>1</v>
      </c>
      <c r="F714" s="17">
        <f t="shared" si="11"/>
        <v>1</v>
      </c>
    </row>
    <row r="715" spans="1:6" x14ac:dyDescent="0.25">
      <c r="A715" s="32" t="s">
        <v>971</v>
      </c>
      <c r="B715" s="31">
        <v>11307.46</v>
      </c>
      <c r="C715" s="17">
        <f>VLOOKUP($A715,級距!$A:$K,9,FALSE)</f>
        <v>2</v>
      </c>
      <c r="D715" s="17">
        <f>VLOOKUP($A715,級距!$A:$K,10,FALSE)</f>
        <v>1</v>
      </c>
      <c r="E715" s="17">
        <f>VLOOKUP($A715,級距!$A:$K,11,FALSE)</f>
        <v>2</v>
      </c>
      <c r="F715" s="17">
        <f t="shared" si="11"/>
        <v>1</v>
      </c>
    </row>
    <row r="716" spans="1:6" x14ac:dyDescent="0.25">
      <c r="A716" s="32" t="s">
        <v>974</v>
      </c>
      <c r="B716" s="31">
        <v>-12206.91</v>
      </c>
      <c r="C716" s="17">
        <f>VLOOKUP($A716,級距!$A:$K,9,FALSE)</f>
        <v>3</v>
      </c>
      <c r="D716" s="17">
        <f>VLOOKUP($A716,級距!$A:$K,10,FALSE)</f>
        <v>7</v>
      </c>
      <c r="E716" s="17">
        <f>VLOOKUP($A716,級距!$A:$K,11,FALSE)</f>
        <v>3</v>
      </c>
      <c r="F716" s="17">
        <f t="shared" si="11"/>
        <v>1</v>
      </c>
    </row>
    <row r="717" spans="1:6" x14ac:dyDescent="0.25">
      <c r="A717" s="32" t="s">
        <v>975</v>
      </c>
      <c r="B717" s="31">
        <v>180868.12</v>
      </c>
      <c r="C717" s="17">
        <f>VLOOKUP($A717,級距!$A:$K,9,FALSE)</f>
        <v>10</v>
      </c>
      <c r="D717" s="17">
        <f>VLOOKUP($A717,級距!$A:$K,10,FALSE)</f>
        <v>6</v>
      </c>
      <c r="E717" s="17">
        <f>VLOOKUP($A717,級距!$A:$K,11,FALSE)</f>
        <v>1</v>
      </c>
      <c r="F717" s="17">
        <f t="shared" si="11"/>
        <v>1</v>
      </c>
    </row>
    <row r="718" spans="1:6" x14ac:dyDescent="0.25">
      <c r="A718" s="32" t="s">
        <v>976</v>
      </c>
      <c r="B718" s="31">
        <v>-121564.46</v>
      </c>
      <c r="C718" s="17">
        <f>VLOOKUP($A718,級距!$A:$K,9,FALSE)</f>
        <v>5</v>
      </c>
      <c r="D718" s="17">
        <f>VLOOKUP($A718,級距!$A:$K,10,FALSE)</f>
        <v>6</v>
      </c>
      <c r="E718" s="17">
        <f>VLOOKUP($A718,級距!$A:$K,11,FALSE)</f>
        <v>2</v>
      </c>
      <c r="F718" s="17">
        <f t="shared" si="11"/>
        <v>1</v>
      </c>
    </row>
    <row r="719" spans="1:6" x14ac:dyDescent="0.25">
      <c r="A719" s="32" t="s">
        <v>977</v>
      </c>
      <c r="B719" s="31">
        <v>-7779.07</v>
      </c>
      <c r="C719" s="17">
        <f>VLOOKUP($A719,級距!$A:$K,9,FALSE)</f>
        <v>1</v>
      </c>
      <c r="D719" s="17">
        <f>VLOOKUP($A719,級距!$A:$K,10,FALSE)</f>
        <v>6</v>
      </c>
      <c r="E719" s="17">
        <f>VLOOKUP($A719,級距!$A:$K,11,FALSE)</f>
        <v>2</v>
      </c>
      <c r="F719" s="17">
        <f t="shared" si="11"/>
        <v>1</v>
      </c>
    </row>
    <row r="720" spans="1:6" x14ac:dyDescent="0.25">
      <c r="A720" s="32" t="s">
        <v>978</v>
      </c>
      <c r="B720" s="31">
        <v>18620.64</v>
      </c>
      <c r="C720" s="17">
        <f>VLOOKUP($A720,級距!$A:$K,9,FALSE)</f>
        <v>4</v>
      </c>
      <c r="D720" s="17">
        <f>VLOOKUP($A720,級距!$A:$K,10,FALSE)</f>
        <v>1</v>
      </c>
      <c r="E720" s="17">
        <f>VLOOKUP($A720,級距!$A:$K,11,FALSE)</f>
        <v>2</v>
      </c>
      <c r="F720" s="17">
        <f t="shared" si="11"/>
        <v>1</v>
      </c>
    </row>
    <row r="721" spans="1:6" x14ac:dyDescent="0.25">
      <c r="A721" s="32" t="s">
        <v>979</v>
      </c>
      <c r="B721" s="31">
        <v>-78995.62</v>
      </c>
      <c r="C721" s="17">
        <f>VLOOKUP($A721,級距!$A:$K,9,FALSE)</f>
        <v>7</v>
      </c>
      <c r="D721" s="17">
        <f>VLOOKUP($A721,級距!$A:$K,10,FALSE)</f>
        <v>3</v>
      </c>
      <c r="E721" s="17">
        <f>VLOOKUP($A721,級距!$A:$K,11,FALSE)</f>
        <v>1</v>
      </c>
      <c r="F721" s="17">
        <f t="shared" si="11"/>
        <v>1</v>
      </c>
    </row>
    <row r="722" spans="1:6" x14ac:dyDescent="0.25">
      <c r="A722" s="32" t="s">
        <v>980</v>
      </c>
      <c r="B722" s="31">
        <v>23827.279999999999</v>
      </c>
      <c r="C722" s="17">
        <f>VLOOKUP($A722,級距!$A:$K,9,FALSE)</f>
        <v>7</v>
      </c>
      <c r="D722" s="17">
        <f>VLOOKUP($A722,級距!$A:$K,10,FALSE)</f>
        <v>9</v>
      </c>
      <c r="E722" s="17">
        <f>VLOOKUP($A722,級距!$A:$K,11,FALSE)</f>
        <v>4</v>
      </c>
      <c r="F722" s="17">
        <f t="shared" si="11"/>
        <v>1</v>
      </c>
    </row>
    <row r="723" spans="1:6" x14ac:dyDescent="0.25">
      <c r="A723" s="32" t="s">
        <v>981</v>
      </c>
      <c r="B723" s="31">
        <v>29927.01</v>
      </c>
      <c r="C723" s="17">
        <f>VLOOKUP($A723,級距!$A:$K,9,FALSE)</f>
        <v>8</v>
      </c>
      <c r="D723" s="17">
        <f>VLOOKUP($A723,級距!$A:$K,10,FALSE)</f>
        <v>6</v>
      </c>
      <c r="E723" s="17">
        <f>VLOOKUP($A723,級距!$A:$K,11,FALSE)</f>
        <v>1</v>
      </c>
      <c r="F723" s="17">
        <f t="shared" si="11"/>
        <v>1</v>
      </c>
    </row>
    <row r="724" spans="1:6" x14ac:dyDescent="0.25">
      <c r="A724" s="32" t="s">
        <v>982</v>
      </c>
      <c r="B724" s="31">
        <v>-41283.26</v>
      </c>
      <c r="C724" s="17">
        <f>VLOOKUP($A724,級距!$A:$K,9,FALSE)</f>
        <v>3</v>
      </c>
      <c r="D724" s="17">
        <f>VLOOKUP($A724,級距!$A:$K,10,FALSE)</f>
        <v>4</v>
      </c>
      <c r="E724" s="17">
        <f>VLOOKUP($A724,級距!$A:$K,11,FALSE)</f>
        <v>2</v>
      </c>
      <c r="F724" s="17">
        <f t="shared" si="11"/>
        <v>1</v>
      </c>
    </row>
    <row r="725" spans="1:6" x14ac:dyDescent="0.25">
      <c r="A725" s="32" t="s">
        <v>983</v>
      </c>
      <c r="B725" s="31">
        <v>-17461.78</v>
      </c>
      <c r="C725" s="17">
        <f>VLOOKUP($A725,級距!$A:$K,9,FALSE)</f>
        <v>7</v>
      </c>
      <c r="D725" s="17">
        <f>VLOOKUP($A725,級距!$A:$K,10,FALSE)</f>
        <v>3</v>
      </c>
      <c r="E725" s="17">
        <f>VLOOKUP($A725,級距!$A:$K,11,FALSE)</f>
        <v>1</v>
      </c>
      <c r="F725" s="17">
        <f t="shared" si="11"/>
        <v>1</v>
      </c>
    </row>
    <row r="726" spans="1:6" x14ac:dyDescent="0.25">
      <c r="A726" s="32" t="s">
        <v>984</v>
      </c>
      <c r="B726" s="31">
        <v>8385.66</v>
      </c>
      <c r="C726" s="17">
        <f>VLOOKUP($A726,級距!$A:$K,9,FALSE)</f>
        <v>1</v>
      </c>
      <c r="D726" s="17">
        <f>VLOOKUP($A726,級距!$A:$K,10,FALSE)</f>
        <v>3</v>
      </c>
      <c r="E726" s="17">
        <f>VLOOKUP($A726,級距!$A:$K,11,FALSE)</f>
        <v>2</v>
      </c>
      <c r="F726" s="17">
        <f t="shared" si="11"/>
        <v>1</v>
      </c>
    </row>
    <row r="727" spans="1:6" x14ac:dyDescent="0.25">
      <c r="A727" s="32" t="s">
        <v>985</v>
      </c>
      <c r="B727" s="31">
        <v>-13641.92</v>
      </c>
      <c r="C727" s="17">
        <f>VLOOKUP($A727,級距!$A:$K,9,FALSE)</f>
        <v>1</v>
      </c>
      <c r="D727" s="17">
        <f>VLOOKUP($A727,級距!$A:$K,10,FALSE)</f>
        <v>4</v>
      </c>
      <c r="E727" s="17">
        <f>VLOOKUP($A727,級距!$A:$K,11,FALSE)</f>
        <v>2</v>
      </c>
      <c r="F727" s="17">
        <f t="shared" si="11"/>
        <v>1</v>
      </c>
    </row>
    <row r="728" spans="1:6" x14ac:dyDescent="0.25">
      <c r="A728" s="32" t="s">
        <v>987</v>
      </c>
      <c r="B728" s="31">
        <v>22827.9</v>
      </c>
      <c r="C728" s="17">
        <f>VLOOKUP($A728,級距!$A:$K,9,FALSE)</f>
        <v>2</v>
      </c>
      <c r="D728" s="17">
        <f>VLOOKUP($A728,級距!$A:$K,10,FALSE)</f>
        <v>3</v>
      </c>
      <c r="E728" s="17">
        <f>VLOOKUP($A728,級距!$A:$K,11,FALSE)</f>
        <v>2</v>
      </c>
      <c r="F728" s="17">
        <f t="shared" si="11"/>
        <v>1</v>
      </c>
    </row>
    <row r="729" spans="1:6" x14ac:dyDescent="0.25">
      <c r="A729" s="32" t="s">
        <v>989</v>
      </c>
      <c r="B729" s="31">
        <v>-4690.34</v>
      </c>
      <c r="C729" s="17">
        <f>VLOOKUP($A729,級距!$A:$K,9,FALSE)</f>
        <v>1</v>
      </c>
      <c r="D729" s="17">
        <f>VLOOKUP($A729,級距!$A:$K,10,FALSE)</f>
        <v>4</v>
      </c>
      <c r="E729" s="17">
        <f>VLOOKUP($A729,級距!$A:$K,11,FALSE)</f>
        <v>2</v>
      </c>
      <c r="F729" s="17">
        <f t="shared" si="11"/>
        <v>1</v>
      </c>
    </row>
    <row r="730" spans="1:6" x14ac:dyDescent="0.25">
      <c r="A730" s="32" t="s">
        <v>990</v>
      </c>
      <c r="B730" s="31">
        <v>-18716.419999999998</v>
      </c>
      <c r="C730" s="17">
        <f>VLOOKUP($A730,級距!$A:$K,9,FALSE)</f>
        <v>1</v>
      </c>
      <c r="D730" s="17">
        <f>VLOOKUP($A730,級距!$A:$K,10,FALSE)</f>
        <v>5</v>
      </c>
      <c r="E730" s="17">
        <f>VLOOKUP($A730,級距!$A:$K,11,FALSE)</f>
        <v>2</v>
      </c>
      <c r="F730" s="17">
        <f t="shared" si="11"/>
        <v>1</v>
      </c>
    </row>
    <row r="731" spans="1:6" x14ac:dyDescent="0.25">
      <c r="A731" s="32" t="s">
        <v>991</v>
      </c>
      <c r="B731" s="31">
        <v>-5105.76</v>
      </c>
      <c r="C731" s="17">
        <f>VLOOKUP($A731,級距!$A:$K,9,FALSE)</f>
        <v>5</v>
      </c>
      <c r="D731" s="17">
        <f>VLOOKUP($A731,級距!$A:$K,10,FALSE)</f>
        <v>5</v>
      </c>
      <c r="E731" s="17">
        <f>VLOOKUP($A731,級距!$A:$K,11,FALSE)</f>
        <v>2</v>
      </c>
      <c r="F731" s="17">
        <f t="shared" si="11"/>
        <v>1</v>
      </c>
    </row>
    <row r="732" spans="1:6" x14ac:dyDescent="0.25">
      <c r="A732" s="32" t="s">
        <v>992</v>
      </c>
      <c r="B732" s="31">
        <v>-3522.46</v>
      </c>
      <c r="C732" s="17">
        <f>VLOOKUP($A732,級距!$A:$K,9,FALSE)</f>
        <v>8</v>
      </c>
      <c r="D732" s="17">
        <f>VLOOKUP($A732,級距!$A:$K,10,FALSE)</f>
        <v>4</v>
      </c>
      <c r="E732" s="17">
        <f>VLOOKUP($A732,級距!$A:$K,11,FALSE)</f>
        <v>1</v>
      </c>
      <c r="F732" s="17">
        <f t="shared" si="11"/>
        <v>1</v>
      </c>
    </row>
    <row r="733" spans="1:6" x14ac:dyDescent="0.25">
      <c r="A733" s="32" t="s">
        <v>994</v>
      </c>
      <c r="B733" s="31">
        <v>-5440.9</v>
      </c>
      <c r="C733" s="17">
        <f>VLOOKUP($A733,級距!$A:$K,9,FALSE)</f>
        <v>1</v>
      </c>
      <c r="D733" s="17">
        <f>VLOOKUP($A733,級距!$A:$K,10,FALSE)</f>
        <v>4</v>
      </c>
      <c r="E733" s="17">
        <f>VLOOKUP($A733,級距!$A:$K,11,FALSE)</f>
        <v>2</v>
      </c>
      <c r="F733" s="17">
        <f t="shared" si="11"/>
        <v>1</v>
      </c>
    </row>
    <row r="734" spans="1:6" x14ac:dyDescent="0.25">
      <c r="A734" s="32" t="s">
        <v>995</v>
      </c>
      <c r="B734" s="31">
        <v>-7710.59</v>
      </c>
      <c r="C734" s="17">
        <f>VLOOKUP($A734,級距!$A:$K,9,FALSE)</f>
        <v>1</v>
      </c>
      <c r="D734" s="17">
        <f>VLOOKUP($A734,級距!$A:$K,10,FALSE)</f>
        <v>5</v>
      </c>
      <c r="E734" s="17">
        <f>VLOOKUP($A734,級距!$A:$K,11,FALSE)</f>
        <v>2</v>
      </c>
      <c r="F734" s="17">
        <f t="shared" si="11"/>
        <v>1</v>
      </c>
    </row>
    <row r="735" spans="1:6" x14ac:dyDescent="0.25">
      <c r="A735" s="32" t="s">
        <v>996</v>
      </c>
      <c r="B735" s="31">
        <v>99909.9</v>
      </c>
      <c r="C735" s="17">
        <f>VLOOKUP($A735,級距!$A:$K,9,FALSE)</f>
        <v>5</v>
      </c>
      <c r="D735" s="17">
        <f>VLOOKUP($A735,級距!$A:$K,10,FALSE)</f>
        <v>9</v>
      </c>
      <c r="E735" s="17">
        <f>VLOOKUP($A735,級距!$A:$K,11,FALSE)</f>
        <v>3</v>
      </c>
      <c r="F735" s="17">
        <f t="shared" si="11"/>
        <v>1</v>
      </c>
    </row>
    <row r="736" spans="1:6" x14ac:dyDescent="0.25">
      <c r="A736" s="32" t="s">
        <v>999</v>
      </c>
      <c r="B736" s="31">
        <v>61869.06</v>
      </c>
      <c r="C736" s="17">
        <f>VLOOKUP($A736,級距!$A:$K,9,FALSE)</f>
        <v>7</v>
      </c>
      <c r="D736" s="17">
        <f>VLOOKUP($A736,級距!$A:$K,10,FALSE)</f>
        <v>3</v>
      </c>
      <c r="E736" s="17">
        <f>VLOOKUP($A736,級距!$A:$K,11,FALSE)</f>
        <v>1</v>
      </c>
      <c r="F736" s="17">
        <f t="shared" si="11"/>
        <v>1</v>
      </c>
    </row>
    <row r="737" spans="1:6" x14ac:dyDescent="0.25">
      <c r="A737" s="32" t="s">
        <v>1000</v>
      </c>
      <c r="B737" s="31">
        <v>91049.53</v>
      </c>
      <c r="C737" s="17">
        <f>VLOOKUP($A737,級距!$A:$K,9,FALSE)</f>
        <v>8</v>
      </c>
      <c r="D737" s="17">
        <f>VLOOKUP($A737,級距!$A:$K,10,FALSE)</f>
        <v>6</v>
      </c>
      <c r="E737" s="17">
        <f>VLOOKUP($A737,級距!$A:$K,11,FALSE)</f>
        <v>1</v>
      </c>
      <c r="F737" s="17">
        <f t="shared" si="11"/>
        <v>1</v>
      </c>
    </row>
    <row r="738" spans="1:6" x14ac:dyDescent="0.25">
      <c r="A738" s="32" t="s">
        <v>1001</v>
      </c>
      <c r="B738" s="31">
        <v>3645.38</v>
      </c>
      <c r="C738" s="17">
        <f>VLOOKUP($A738,級距!$A:$K,9,FALSE)</f>
        <v>1</v>
      </c>
      <c r="D738" s="17">
        <f>VLOOKUP($A738,級距!$A:$K,10,FALSE)</f>
        <v>3</v>
      </c>
      <c r="E738" s="17">
        <f>VLOOKUP($A738,級距!$A:$K,11,FALSE)</f>
        <v>2</v>
      </c>
      <c r="F738" s="17">
        <f t="shared" si="11"/>
        <v>1</v>
      </c>
    </row>
    <row r="739" spans="1:6" x14ac:dyDescent="0.25">
      <c r="A739" s="32" t="s">
        <v>1003</v>
      </c>
      <c r="B739" s="31">
        <v>-1119.0999999999999</v>
      </c>
      <c r="C739" s="17">
        <f>VLOOKUP($A739,級距!$A:$K,9,FALSE)</f>
        <v>1</v>
      </c>
      <c r="D739" s="17">
        <f>VLOOKUP($A739,級距!$A:$K,10,FALSE)</f>
        <v>6</v>
      </c>
      <c r="E739" s="17">
        <f>VLOOKUP($A739,級距!$A:$K,11,FALSE)</f>
        <v>2</v>
      </c>
      <c r="F739" s="17">
        <f t="shared" si="11"/>
        <v>1</v>
      </c>
    </row>
    <row r="740" spans="1:6" x14ac:dyDescent="0.25">
      <c r="A740" s="32" t="s">
        <v>1004</v>
      </c>
      <c r="B740" s="31">
        <v>7709.41</v>
      </c>
      <c r="C740" s="17">
        <f>VLOOKUP($A740,級距!$A:$K,9,FALSE)</f>
        <v>1</v>
      </c>
      <c r="D740" s="17">
        <f>VLOOKUP($A740,級距!$A:$K,10,FALSE)</f>
        <v>2</v>
      </c>
      <c r="E740" s="17">
        <f>VLOOKUP($A740,級距!$A:$K,11,FALSE)</f>
        <v>2</v>
      </c>
      <c r="F740" s="17">
        <f t="shared" si="11"/>
        <v>1</v>
      </c>
    </row>
    <row r="741" spans="1:6" x14ac:dyDescent="0.25">
      <c r="A741" s="32" t="s">
        <v>1005</v>
      </c>
      <c r="B741" s="31">
        <v>5317.38</v>
      </c>
      <c r="C741" s="17">
        <f>VLOOKUP($A741,級距!$A:$K,9,FALSE)</f>
        <v>1</v>
      </c>
      <c r="D741" s="17">
        <f>VLOOKUP($A741,級距!$A:$K,10,FALSE)</f>
        <v>3</v>
      </c>
      <c r="E741" s="17">
        <f>VLOOKUP($A741,級距!$A:$K,11,FALSE)</f>
        <v>2</v>
      </c>
      <c r="F741" s="17">
        <f t="shared" si="11"/>
        <v>1</v>
      </c>
    </row>
    <row r="742" spans="1:6" x14ac:dyDescent="0.25">
      <c r="A742" s="32" t="s">
        <v>1006</v>
      </c>
      <c r="B742" s="31">
        <v>-9338.4599999999991</v>
      </c>
      <c r="C742" s="17">
        <f>VLOOKUP($A742,級距!$A:$K,9,FALSE)</f>
        <v>5</v>
      </c>
      <c r="D742" s="17">
        <f>VLOOKUP($A742,級距!$A:$K,10,FALSE)</f>
        <v>6</v>
      </c>
      <c r="E742" s="17">
        <f>VLOOKUP($A742,級距!$A:$K,11,FALSE)</f>
        <v>2</v>
      </c>
      <c r="F742" s="17">
        <f t="shared" si="11"/>
        <v>1</v>
      </c>
    </row>
    <row r="743" spans="1:6" x14ac:dyDescent="0.25">
      <c r="A743" s="32" t="s">
        <v>1007</v>
      </c>
      <c r="B743" s="31">
        <v>-23434.05</v>
      </c>
      <c r="C743" s="17">
        <f>VLOOKUP($A743,級距!$A:$K,9,FALSE)</f>
        <v>5</v>
      </c>
      <c r="D743" s="17">
        <f>VLOOKUP($A743,級距!$A:$K,10,FALSE)</f>
        <v>5</v>
      </c>
      <c r="E743" s="17">
        <f>VLOOKUP($A743,級距!$A:$K,11,FALSE)</f>
        <v>2</v>
      </c>
      <c r="F743" s="17">
        <f t="shared" si="11"/>
        <v>1</v>
      </c>
    </row>
    <row r="744" spans="1:6" x14ac:dyDescent="0.25">
      <c r="A744" s="32" t="s">
        <v>1009</v>
      </c>
      <c r="B744" s="31">
        <v>-12249.22</v>
      </c>
      <c r="C744" s="17">
        <f>VLOOKUP($A744,級距!$A:$K,9,FALSE)</f>
        <v>3</v>
      </c>
      <c r="D744" s="17">
        <f>VLOOKUP($A744,級距!$A:$K,10,FALSE)</f>
        <v>6</v>
      </c>
      <c r="E744" s="17">
        <f>VLOOKUP($A744,級距!$A:$K,11,FALSE)</f>
        <v>2</v>
      </c>
      <c r="F744" s="17">
        <f t="shared" si="11"/>
        <v>1</v>
      </c>
    </row>
    <row r="745" spans="1:6" x14ac:dyDescent="0.25">
      <c r="A745" s="32" t="s">
        <v>1010</v>
      </c>
      <c r="B745" s="31">
        <v>-18065.79</v>
      </c>
      <c r="C745" s="17">
        <f>VLOOKUP($A745,級距!$A:$K,9,FALSE)</f>
        <v>4</v>
      </c>
      <c r="D745" s="17">
        <f>VLOOKUP($A745,級距!$A:$K,10,FALSE)</f>
        <v>5</v>
      </c>
      <c r="E745" s="17">
        <f>VLOOKUP($A745,級距!$A:$K,11,FALSE)</f>
        <v>2</v>
      </c>
      <c r="F745" s="17">
        <f t="shared" si="11"/>
        <v>1</v>
      </c>
    </row>
    <row r="746" spans="1:6" x14ac:dyDescent="0.25">
      <c r="A746" s="32" t="s">
        <v>1011</v>
      </c>
      <c r="B746" s="31">
        <v>9888.0300000000007</v>
      </c>
      <c r="C746" s="17">
        <f>VLOOKUP($A746,級距!$A:$K,9,FALSE)</f>
        <v>3</v>
      </c>
      <c r="D746" s="17">
        <f>VLOOKUP($A746,級距!$A:$K,10,FALSE)</f>
        <v>9</v>
      </c>
      <c r="E746" s="17">
        <f>VLOOKUP($A746,級距!$A:$K,11,FALSE)</f>
        <v>3</v>
      </c>
      <c r="F746" s="17">
        <f t="shared" si="11"/>
        <v>1</v>
      </c>
    </row>
    <row r="747" spans="1:6" x14ac:dyDescent="0.25">
      <c r="A747" s="32" t="s">
        <v>1012</v>
      </c>
      <c r="B747" s="31">
        <v>14139.55</v>
      </c>
      <c r="C747" s="17">
        <f>VLOOKUP($A747,級距!$A:$K,9,FALSE)</f>
        <v>2</v>
      </c>
      <c r="D747" s="17">
        <f>VLOOKUP($A747,級距!$A:$K,10,FALSE)</f>
        <v>1</v>
      </c>
      <c r="E747" s="17">
        <f>VLOOKUP($A747,級距!$A:$K,11,FALSE)</f>
        <v>2</v>
      </c>
      <c r="F747" s="17">
        <f t="shared" si="11"/>
        <v>1</v>
      </c>
    </row>
    <row r="748" spans="1:6" x14ac:dyDescent="0.25">
      <c r="A748" s="32" t="s">
        <v>1013</v>
      </c>
      <c r="B748" s="31">
        <v>12559.71</v>
      </c>
      <c r="C748" s="17">
        <f>VLOOKUP($A748,級距!$A:$K,9,FALSE)</f>
        <v>2</v>
      </c>
      <c r="D748" s="17">
        <f>VLOOKUP($A748,級距!$A:$K,10,FALSE)</f>
        <v>2</v>
      </c>
      <c r="E748" s="17">
        <f>VLOOKUP($A748,級距!$A:$K,11,FALSE)</f>
        <v>2</v>
      </c>
      <c r="F748" s="17">
        <f t="shared" si="11"/>
        <v>1</v>
      </c>
    </row>
    <row r="749" spans="1:6" x14ac:dyDescent="0.25">
      <c r="A749" s="32" t="s">
        <v>1015</v>
      </c>
      <c r="B749" s="31">
        <v>15511.17</v>
      </c>
      <c r="C749" s="17">
        <f>VLOOKUP($A749,級距!$A:$K,9,FALSE)</f>
        <v>5</v>
      </c>
      <c r="D749" s="17">
        <f>VLOOKUP($A749,級距!$A:$K,10,FALSE)</f>
        <v>3</v>
      </c>
      <c r="E749" s="17">
        <f>VLOOKUP($A749,級距!$A:$K,11,FALSE)</f>
        <v>2</v>
      </c>
      <c r="F749" s="17">
        <f t="shared" si="11"/>
        <v>1</v>
      </c>
    </row>
    <row r="750" spans="1:6" x14ac:dyDescent="0.25">
      <c r="A750" s="32" t="s">
        <v>1016</v>
      </c>
      <c r="B750" s="31">
        <v>9381.98</v>
      </c>
      <c r="C750" s="17">
        <f>VLOOKUP($A750,級距!$A:$K,9,FALSE)</f>
        <v>3</v>
      </c>
      <c r="D750" s="17">
        <f>VLOOKUP($A750,級距!$A:$K,10,FALSE)</f>
        <v>2</v>
      </c>
      <c r="E750" s="17">
        <f>VLOOKUP($A750,級距!$A:$K,11,FALSE)</f>
        <v>2</v>
      </c>
      <c r="F750" s="17">
        <f t="shared" si="11"/>
        <v>1</v>
      </c>
    </row>
    <row r="751" spans="1:6" x14ac:dyDescent="0.25">
      <c r="A751" s="32" t="s">
        <v>1017</v>
      </c>
      <c r="B751" s="31">
        <v>101091.52</v>
      </c>
      <c r="C751" s="17">
        <f>VLOOKUP($A751,級距!$A:$K,9,FALSE)</f>
        <v>9</v>
      </c>
      <c r="D751" s="17">
        <f>VLOOKUP($A751,級距!$A:$K,10,FALSE)</f>
        <v>5</v>
      </c>
      <c r="E751" s="17">
        <f>VLOOKUP($A751,級距!$A:$K,11,FALSE)</f>
        <v>1</v>
      </c>
      <c r="F751" s="17">
        <f t="shared" si="11"/>
        <v>1</v>
      </c>
    </row>
    <row r="752" spans="1:6" x14ac:dyDescent="0.25">
      <c r="A752" s="32" t="s">
        <v>1019</v>
      </c>
      <c r="B752" s="31">
        <v>47057.15</v>
      </c>
      <c r="C752" s="17">
        <f>VLOOKUP($A752,級距!$A:$K,9,FALSE)</f>
        <v>4</v>
      </c>
      <c r="D752" s="17">
        <f>VLOOKUP($A752,級距!$A:$K,10,FALSE)</f>
        <v>3</v>
      </c>
      <c r="E752" s="17">
        <f>VLOOKUP($A752,級距!$A:$K,11,FALSE)</f>
        <v>2</v>
      </c>
      <c r="F752" s="17">
        <f t="shared" si="11"/>
        <v>1</v>
      </c>
    </row>
    <row r="753" spans="1:6" x14ac:dyDescent="0.25">
      <c r="A753" s="32" t="s">
        <v>1021</v>
      </c>
      <c r="B753" s="31">
        <v>-8114.14</v>
      </c>
      <c r="C753" s="17">
        <f>VLOOKUP($A753,級距!$A:$K,9,FALSE)</f>
        <v>4</v>
      </c>
      <c r="D753" s="17">
        <f>VLOOKUP($A753,級距!$A:$K,10,FALSE)</f>
        <v>1</v>
      </c>
      <c r="E753" s="17">
        <f>VLOOKUP($A753,級距!$A:$K,11,FALSE)</f>
        <v>2</v>
      </c>
      <c r="F753" s="17">
        <f t="shared" si="11"/>
        <v>1</v>
      </c>
    </row>
    <row r="754" spans="1:6" x14ac:dyDescent="0.25">
      <c r="A754" s="32" t="s">
        <v>1022</v>
      </c>
      <c r="B754" s="31">
        <v>322276.14</v>
      </c>
      <c r="C754" s="17">
        <f>VLOOKUP($A754,級距!$A:$K,9,FALSE)</f>
        <v>10</v>
      </c>
      <c r="D754" s="17">
        <f>VLOOKUP($A754,級距!$A:$K,10,FALSE)</f>
        <v>3</v>
      </c>
      <c r="E754" s="17">
        <f>VLOOKUP($A754,級距!$A:$K,11,FALSE)</f>
        <v>1</v>
      </c>
      <c r="F754" s="17">
        <f t="shared" si="11"/>
        <v>1</v>
      </c>
    </row>
    <row r="755" spans="1:6" x14ac:dyDescent="0.25">
      <c r="A755" s="32" t="s">
        <v>1024</v>
      </c>
      <c r="B755" s="31">
        <v>-15286.98</v>
      </c>
      <c r="C755" s="17">
        <f>VLOOKUP($A755,級距!$A:$K,9,FALSE)</f>
        <v>4</v>
      </c>
      <c r="D755" s="17">
        <f>VLOOKUP($A755,級距!$A:$K,10,FALSE)</f>
        <v>8</v>
      </c>
      <c r="E755" s="17">
        <f>VLOOKUP($A755,級距!$A:$K,11,FALSE)</f>
        <v>3</v>
      </c>
      <c r="F755" s="17">
        <f t="shared" si="11"/>
        <v>1</v>
      </c>
    </row>
    <row r="756" spans="1:6" x14ac:dyDescent="0.25">
      <c r="A756" s="32" t="s">
        <v>1026</v>
      </c>
      <c r="B756" s="31">
        <v>-41648.480000000003</v>
      </c>
      <c r="C756" s="17">
        <f>VLOOKUP($A756,級距!$A:$K,9,FALSE)</f>
        <v>4</v>
      </c>
      <c r="D756" s="17">
        <f>VLOOKUP($A756,級距!$A:$K,10,FALSE)</f>
        <v>8</v>
      </c>
      <c r="E756" s="17">
        <f>VLOOKUP($A756,級距!$A:$K,11,FALSE)</f>
        <v>3</v>
      </c>
      <c r="F756" s="17">
        <f t="shared" si="11"/>
        <v>1</v>
      </c>
    </row>
    <row r="757" spans="1:6" x14ac:dyDescent="0.25">
      <c r="A757" s="32" t="s">
        <v>1027</v>
      </c>
      <c r="B757" s="31">
        <v>792.13</v>
      </c>
      <c r="C757" s="17">
        <f>VLOOKUP($A757,級距!$A:$K,9,FALSE)</f>
        <v>4</v>
      </c>
      <c r="D757" s="17">
        <f>VLOOKUP($A757,級距!$A:$K,10,FALSE)</f>
        <v>7</v>
      </c>
      <c r="E757" s="17">
        <f>VLOOKUP($A757,級距!$A:$K,11,FALSE)</f>
        <v>3</v>
      </c>
      <c r="F757" s="17">
        <f t="shared" si="11"/>
        <v>1</v>
      </c>
    </row>
    <row r="758" spans="1:6" x14ac:dyDescent="0.25">
      <c r="A758" s="32" t="s">
        <v>1028</v>
      </c>
      <c r="B758" s="31">
        <v>-11987.52</v>
      </c>
      <c r="C758" s="17">
        <f>VLOOKUP($A758,級距!$A:$K,9,FALSE)</f>
        <v>5</v>
      </c>
      <c r="D758" s="17">
        <f>VLOOKUP($A758,級距!$A:$K,10,FALSE)</f>
        <v>7</v>
      </c>
      <c r="E758" s="17">
        <f>VLOOKUP($A758,級距!$A:$K,11,FALSE)</f>
        <v>3</v>
      </c>
      <c r="F758" s="17">
        <f t="shared" si="11"/>
        <v>1</v>
      </c>
    </row>
    <row r="759" spans="1:6" x14ac:dyDescent="0.25">
      <c r="A759" s="32" t="s">
        <v>1031</v>
      </c>
      <c r="B759" s="31">
        <v>-3258.85</v>
      </c>
      <c r="C759" s="17">
        <f>VLOOKUP($A759,級距!$A:$K,9,FALSE)</f>
        <v>1</v>
      </c>
      <c r="D759" s="17">
        <f>VLOOKUP($A759,級距!$A:$K,10,FALSE)</f>
        <v>5</v>
      </c>
      <c r="E759" s="17">
        <f>VLOOKUP($A759,級距!$A:$K,11,FALSE)</f>
        <v>2</v>
      </c>
      <c r="F759" s="17">
        <f t="shared" si="11"/>
        <v>1</v>
      </c>
    </row>
    <row r="760" spans="1:6" x14ac:dyDescent="0.25">
      <c r="A760" s="32" t="s">
        <v>1032</v>
      </c>
      <c r="B760" s="31">
        <v>23944.99</v>
      </c>
      <c r="C760" s="17">
        <f>VLOOKUP($A760,級距!$A:$K,9,FALSE)</f>
        <v>5</v>
      </c>
      <c r="D760" s="17">
        <f>VLOOKUP($A760,級距!$A:$K,10,FALSE)</f>
        <v>5</v>
      </c>
      <c r="E760" s="17">
        <f>VLOOKUP($A760,級距!$A:$K,11,FALSE)</f>
        <v>2</v>
      </c>
      <c r="F760" s="17">
        <f t="shared" si="11"/>
        <v>1</v>
      </c>
    </row>
    <row r="761" spans="1:6" x14ac:dyDescent="0.25">
      <c r="A761" s="32" t="s">
        <v>1033</v>
      </c>
      <c r="B761" s="31">
        <v>-7267.2</v>
      </c>
      <c r="C761" s="17">
        <f>VLOOKUP($A761,級距!$A:$K,9,FALSE)</f>
        <v>2</v>
      </c>
      <c r="D761" s="17">
        <f>VLOOKUP($A761,級距!$A:$K,10,FALSE)</f>
        <v>5</v>
      </c>
      <c r="E761" s="17">
        <f>VLOOKUP($A761,級距!$A:$K,11,FALSE)</f>
        <v>2</v>
      </c>
      <c r="F761" s="17">
        <f t="shared" si="11"/>
        <v>1</v>
      </c>
    </row>
    <row r="762" spans="1:6" x14ac:dyDescent="0.25">
      <c r="A762" s="32" t="s">
        <v>1034</v>
      </c>
      <c r="B762" s="31">
        <v>4728.29</v>
      </c>
      <c r="C762" s="17">
        <f>VLOOKUP($A762,級距!$A:$K,9,FALSE)</f>
        <v>2</v>
      </c>
      <c r="D762" s="17">
        <f>VLOOKUP($A762,級距!$A:$K,10,FALSE)</f>
        <v>5</v>
      </c>
      <c r="E762" s="17">
        <f>VLOOKUP($A762,級距!$A:$K,11,FALSE)</f>
        <v>2</v>
      </c>
      <c r="F762" s="17">
        <f t="shared" si="11"/>
        <v>1</v>
      </c>
    </row>
    <row r="763" spans="1:6" x14ac:dyDescent="0.25">
      <c r="A763" s="32" t="s">
        <v>1036</v>
      </c>
      <c r="B763" s="31">
        <v>10321.86</v>
      </c>
      <c r="C763" s="17">
        <f>VLOOKUP($A763,級距!$A:$K,9,FALSE)</f>
        <v>3</v>
      </c>
      <c r="D763" s="17">
        <f>VLOOKUP($A763,級距!$A:$K,10,FALSE)</f>
        <v>2</v>
      </c>
      <c r="E763" s="17">
        <f>VLOOKUP($A763,級距!$A:$K,11,FALSE)</f>
        <v>2</v>
      </c>
      <c r="F763" s="17">
        <f t="shared" si="11"/>
        <v>1</v>
      </c>
    </row>
    <row r="764" spans="1:6" x14ac:dyDescent="0.25">
      <c r="A764" s="32" t="s">
        <v>1037</v>
      </c>
      <c r="B764" s="31">
        <v>40929.56</v>
      </c>
      <c r="C764" s="17">
        <f>VLOOKUP($A764,級距!$A:$K,9,FALSE)</f>
        <v>5</v>
      </c>
      <c r="D764" s="17">
        <f>VLOOKUP($A764,級距!$A:$K,10,FALSE)</f>
        <v>6</v>
      </c>
      <c r="E764" s="17">
        <f>VLOOKUP($A764,級距!$A:$K,11,FALSE)</f>
        <v>2</v>
      </c>
      <c r="F764" s="17">
        <f t="shared" si="11"/>
        <v>1</v>
      </c>
    </row>
    <row r="765" spans="1:6" x14ac:dyDescent="0.25">
      <c r="A765" s="32" t="s">
        <v>1038</v>
      </c>
      <c r="B765" s="31">
        <v>4753.25</v>
      </c>
      <c r="C765" s="17">
        <f>VLOOKUP($A765,級距!$A:$K,9,FALSE)</f>
        <v>1</v>
      </c>
      <c r="D765" s="17">
        <f>VLOOKUP($A765,級距!$A:$K,10,FALSE)</f>
        <v>1</v>
      </c>
      <c r="E765" s="17">
        <f>VLOOKUP($A765,級距!$A:$K,11,FALSE)</f>
        <v>2</v>
      </c>
      <c r="F765" s="17">
        <f t="shared" si="11"/>
        <v>1</v>
      </c>
    </row>
    <row r="766" spans="1:6" x14ac:dyDescent="0.25">
      <c r="A766" s="32" t="s">
        <v>1039</v>
      </c>
      <c r="B766" s="31">
        <v>-53890.879999999997</v>
      </c>
      <c r="C766" s="17">
        <f>VLOOKUP($A766,級距!$A:$K,9,FALSE)</f>
        <v>4</v>
      </c>
      <c r="D766" s="17">
        <f>VLOOKUP($A766,級距!$A:$K,10,FALSE)</f>
        <v>2</v>
      </c>
      <c r="E766" s="17">
        <f>VLOOKUP($A766,級距!$A:$K,11,FALSE)</f>
        <v>2</v>
      </c>
      <c r="F766" s="17">
        <f t="shared" si="11"/>
        <v>1</v>
      </c>
    </row>
    <row r="767" spans="1:6" x14ac:dyDescent="0.25">
      <c r="A767" s="32" t="s">
        <v>1040</v>
      </c>
      <c r="B767" s="31">
        <v>11118.69</v>
      </c>
      <c r="C767" s="17">
        <f>VLOOKUP($A767,級距!$A:$K,9,FALSE)</f>
        <v>2</v>
      </c>
      <c r="D767" s="17">
        <f>VLOOKUP($A767,級距!$A:$K,10,FALSE)</f>
        <v>1</v>
      </c>
      <c r="E767" s="17">
        <f>VLOOKUP($A767,級距!$A:$K,11,FALSE)</f>
        <v>2</v>
      </c>
      <c r="F767" s="17">
        <f t="shared" si="11"/>
        <v>1</v>
      </c>
    </row>
    <row r="768" spans="1:6" x14ac:dyDescent="0.25">
      <c r="A768" s="32" t="s">
        <v>1042</v>
      </c>
      <c r="B768" s="31">
        <v>6327.14</v>
      </c>
      <c r="C768" s="17">
        <f>VLOOKUP($A768,級距!$A:$K,9,FALSE)</f>
        <v>4</v>
      </c>
      <c r="D768" s="17">
        <f>VLOOKUP($A768,級距!$A:$K,10,FALSE)</f>
        <v>3</v>
      </c>
      <c r="E768" s="17">
        <f>VLOOKUP($A768,級距!$A:$K,11,FALSE)</f>
        <v>2</v>
      </c>
      <c r="F768" s="17">
        <f t="shared" si="11"/>
        <v>1</v>
      </c>
    </row>
    <row r="769" spans="1:6" x14ac:dyDescent="0.25">
      <c r="A769" s="32" t="s">
        <v>1043</v>
      </c>
      <c r="B769" s="31">
        <v>-48858.37</v>
      </c>
      <c r="C769" s="17">
        <f>VLOOKUP($A769,級距!$A:$K,9,FALSE)</f>
        <v>5</v>
      </c>
      <c r="D769" s="17">
        <f>VLOOKUP($A769,級距!$A:$K,10,FALSE)</f>
        <v>8</v>
      </c>
      <c r="E769" s="17">
        <f>VLOOKUP($A769,級距!$A:$K,11,FALSE)</f>
        <v>3</v>
      </c>
      <c r="F769" s="17">
        <f t="shared" si="11"/>
        <v>1</v>
      </c>
    </row>
    <row r="770" spans="1:6" x14ac:dyDescent="0.25">
      <c r="A770" s="32" t="s">
        <v>1044</v>
      </c>
      <c r="B770" s="31">
        <v>9535.1</v>
      </c>
      <c r="C770" s="17">
        <f>VLOOKUP($A770,級距!$A:$K,9,FALSE)</f>
        <v>6</v>
      </c>
      <c r="D770" s="17">
        <f>VLOOKUP($A770,級距!$A:$K,10,FALSE)</f>
        <v>6</v>
      </c>
      <c r="E770" s="17">
        <f>VLOOKUP($A770,級距!$A:$K,11,FALSE)</f>
        <v>1</v>
      </c>
      <c r="F770" s="17">
        <f t="shared" si="11"/>
        <v>1</v>
      </c>
    </row>
    <row r="771" spans="1:6" x14ac:dyDescent="0.25">
      <c r="A771" s="32" t="s">
        <v>1045</v>
      </c>
      <c r="B771" s="31">
        <v>46360.45</v>
      </c>
      <c r="C771" s="17">
        <f>VLOOKUP($A771,級距!$A:$K,9,FALSE)</f>
        <v>7</v>
      </c>
      <c r="D771" s="17">
        <f>VLOOKUP($A771,級距!$A:$K,10,FALSE)</f>
        <v>8</v>
      </c>
      <c r="E771" s="17">
        <f>VLOOKUP($A771,級距!$A:$K,11,FALSE)</f>
        <v>4</v>
      </c>
      <c r="F771" s="17">
        <f t="shared" si="11"/>
        <v>1</v>
      </c>
    </row>
    <row r="772" spans="1:6" x14ac:dyDescent="0.25">
      <c r="A772" s="32" t="s">
        <v>1049</v>
      </c>
      <c r="B772" s="31">
        <v>41699.65</v>
      </c>
      <c r="C772" s="17">
        <f>VLOOKUP($A772,級距!$A:$K,9,FALSE)</f>
        <v>7</v>
      </c>
      <c r="D772" s="17">
        <f>VLOOKUP($A772,級距!$A:$K,10,FALSE)</f>
        <v>5</v>
      </c>
      <c r="E772" s="17">
        <f>VLOOKUP($A772,級距!$A:$K,11,FALSE)</f>
        <v>1</v>
      </c>
      <c r="F772" s="17">
        <f t="shared" ref="F772:F835" si="12">IF(A773&lt;&gt;A772,1,0)</f>
        <v>1</v>
      </c>
    </row>
    <row r="773" spans="1:6" x14ac:dyDescent="0.25">
      <c r="A773" s="32" t="s">
        <v>1050</v>
      </c>
      <c r="B773" s="31">
        <v>63669.36</v>
      </c>
      <c r="C773" s="17">
        <f>VLOOKUP($A773,級距!$A:$K,9,FALSE)</f>
        <v>10</v>
      </c>
      <c r="D773" s="17">
        <f>VLOOKUP($A773,級距!$A:$K,10,FALSE)</f>
        <v>4</v>
      </c>
      <c r="E773" s="17">
        <f>VLOOKUP($A773,級距!$A:$K,11,FALSE)</f>
        <v>1</v>
      </c>
      <c r="F773" s="17">
        <f t="shared" si="12"/>
        <v>1</v>
      </c>
    </row>
    <row r="774" spans="1:6" x14ac:dyDescent="0.25">
      <c r="A774" s="32" t="s">
        <v>1051</v>
      </c>
      <c r="B774" s="31">
        <v>18203.62</v>
      </c>
      <c r="C774" s="17">
        <f>VLOOKUP($A774,級距!$A:$K,9,FALSE)</f>
        <v>8</v>
      </c>
      <c r="D774" s="17">
        <f>VLOOKUP($A774,級距!$A:$K,10,FALSE)</f>
        <v>6</v>
      </c>
      <c r="E774" s="17">
        <f>VLOOKUP($A774,級距!$A:$K,11,FALSE)</f>
        <v>1</v>
      </c>
      <c r="F774" s="17">
        <f t="shared" si="12"/>
        <v>1</v>
      </c>
    </row>
    <row r="775" spans="1:6" x14ac:dyDescent="0.25">
      <c r="A775" s="32" t="s">
        <v>1052</v>
      </c>
      <c r="B775" s="31">
        <v>-48808.06</v>
      </c>
      <c r="C775" s="17">
        <f>VLOOKUP($A775,級距!$A:$K,9,FALSE)</f>
        <v>5</v>
      </c>
      <c r="D775" s="17">
        <f>VLOOKUP($A775,級距!$A:$K,10,FALSE)</f>
        <v>6</v>
      </c>
      <c r="E775" s="17">
        <f>VLOOKUP($A775,級距!$A:$K,11,FALSE)</f>
        <v>2</v>
      </c>
      <c r="F775" s="17">
        <f t="shared" si="12"/>
        <v>1</v>
      </c>
    </row>
    <row r="776" spans="1:6" x14ac:dyDescent="0.25">
      <c r="A776" s="32" t="s">
        <v>1054</v>
      </c>
      <c r="B776" s="31">
        <v>50943.43</v>
      </c>
      <c r="C776" s="17">
        <f>VLOOKUP($A776,級距!$A:$K,9,FALSE)</f>
        <v>5</v>
      </c>
      <c r="D776" s="17">
        <f>VLOOKUP($A776,級距!$A:$K,10,FALSE)</f>
        <v>6</v>
      </c>
      <c r="E776" s="17">
        <f>VLOOKUP($A776,級距!$A:$K,11,FALSE)</f>
        <v>2</v>
      </c>
      <c r="F776" s="17">
        <f t="shared" si="12"/>
        <v>1</v>
      </c>
    </row>
    <row r="777" spans="1:6" x14ac:dyDescent="0.25">
      <c r="A777" s="32" t="s">
        <v>1055</v>
      </c>
      <c r="B777" s="31">
        <v>20142.62</v>
      </c>
      <c r="C777" s="17">
        <f>VLOOKUP($A777,級距!$A:$K,9,FALSE)</f>
        <v>3</v>
      </c>
      <c r="D777" s="17">
        <f>VLOOKUP($A777,級距!$A:$K,10,FALSE)</f>
        <v>7</v>
      </c>
      <c r="E777" s="17">
        <f>VLOOKUP($A777,級距!$A:$K,11,FALSE)</f>
        <v>3</v>
      </c>
      <c r="F777" s="17">
        <f t="shared" si="12"/>
        <v>1</v>
      </c>
    </row>
    <row r="778" spans="1:6" x14ac:dyDescent="0.25">
      <c r="A778" s="32" t="s">
        <v>1056</v>
      </c>
      <c r="B778" s="31">
        <v>3916.29</v>
      </c>
      <c r="C778" s="17">
        <f>VLOOKUP($A778,級距!$A:$K,9,FALSE)</f>
        <v>3</v>
      </c>
      <c r="D778" s="17">
        <f>VLOOKUP($A778,級距!$A:$K,10,FALSE)</f>
        <v>4</v>
      </c>
      <c r="E778" s="17">
        <f>VLOOKUP($A778,級距!$A:$K,11,FALSE)</f>
        <v>2</v>
      </c>
      <c r="F778" s="17">
        <f t="shared" si="12"/>
        <v>1</v>
      </c>
    </row>
    <row r="779" spans="1:6" x14ac:dyDescent="0.25">
      <c r="A779" s="32" t="s">
        <v>1059</v>
      </c>
      <c r="B779" s="31">
        <v>-10428.42</v>
      </c>
      <c r="C779" s="17">
        <f>VLOOKUP($A779,級距!$A:$K,9,FALSE)</f>
        <v>4</v>
      </c>
      <c r="D779" s="17">
        <f>VLOOKUP($A779,級距!$A:$K,10,FALSE)</f>
        <v>3</v>
      </c>
      <c r="E779" s="17">
        <f>VLOOKUP($A779,級距!$A:$K,11,FALSE)</f>
        <v>2</v>
      </c>
      <c r="F779" s="17">
        <f t="shared" si="12"/>
        <v>1</v>
      </c>
    </row>
    <row r="780" spans="1:6" x14ac:dyDescent="0.25">
      <c r="A780" s="32" t="s">
        <v>1060</v>
      </c>
      <c r="B780" s="31">
        <v>-25655.87</v>
      </c>
      <c r="C780" s="17">
        <f>VLOOKUP($A780,級距!$A:$K,9,FALSE)</f>
        <v>7</v>
      </c>
      <c r="D780" s="17">
        <f>VLOOKUP($A780,級距!$A:$K,10,FALSE)</f>
        <v>7</v>
      </c>
      <c r="E780" s="17">
        <f>VLOOKUP($A780,級距!$A:$K,11,FALSE)</f>
        <v>4</v>
      </c>
      <c r="F780" s="17">
        <f t="shared" si="12"/>
        <v>1</v>
      </c>
    </row>
    <row r="781" spans="1:6" x14ac:dyDescent="0.25">
      <c r="A781" s="32" t="s">
        <v>1061</v>
      </c>
      <c r="B781" s="31">
        <v>-57626.98</v>
      </c>
      <c r="C781" s="17">
        <f>VLOOKUP($A781,級距!$A:$K,9,FALSE)</f>
        <v>5</v>
      </c>
      <c r="D781" s="17">
        <f>VLOOKUP($A781,級距!$A:$K,10,FALSE)</f>
        <v>9</v>
      </c>
      <c r="E781" s="17">
        <f>VLOOKUP($A781,級距!$A:$K,11,FALSE)</f>
        <v>3</v>
      </c>
      <c r="F781" s="17">
        <f t="shared" si="12"/>
        <v>1</v>
      </c>
    </row>
    <row r="782" spans="1:6" x14ac:dyDescent="0.25">
      <c r="A782" s="32" t="s">
        <v>1062</v>
      </c>
      <c r="B782" s="31">
        <v>19188.96</v>
      </c>
      <c r="C782" s="17">
        <f>VLOOKUP($A782,級距!$A:$K,9,FALSE)</f>
        <v>8</v>
      </c>
      <c r="D782" s="17">
        <f>VLOOKUP($A782,級距!$A:$K,10,FALSE)</f>
        <v>9</v>
      </c>
      <c r="E782" s="17">
        <f>VLOOKUP($A782,級距!$A:$K,11,FALSE)</f>
        <v>4</v>
      </c>
      <c r="F782" s="17">
        <f t="shared" si="12"/>
        <v>1</v>
      </c>
    </row>
    <row r="783" spans="1:6" x14ac:dyDescent="0.25">
      <c r="A783" s="32" t="s">
        <v>1064</v>
      </c>
      <c r="B783" s="31">
        <v>-2654.94</v>
      </c>
      <c r="C783" s="17">
        <f>VLOOKUP($A783,級距!$A:$K,9,FALSE)</f>
        <v>8</v>
      </c>
      <c r="D783" s="17">
        <f>VLOOKUP($A783,級距!$A:$K,10,FALSE)</f>
        <v>2</v>
      </c>
      <c r="E783" s="17">
        <f>VLOOKUP($A783,級距!$A:$K,11,FALSE)</f>
        <v>1</v>
      </c>
      <c r="F783" s="17">
        <f t="shared" si="12"/>
        <v>1</v>
      </c>
    </row>
    <row r="784" spans="1:6" x14ac:dyDescent="0.25">
      <c r="A784" s="32" t="s">
        <v>1065</v>
      </c>
      <c r="B784" s="31">
        <v>96575.4</v>
      </c>
      <c r="C784" s="17">
        <f>VLOOKUP($A784,級距!$A:$K,9,FALSE)</f>
        <v>10</v>
      </c>
      <c r="D784" s="17">
        <f>VLOOKUP($A784,級距!$A:$K,10,FALSE)</f>
        <v>7</v>
      </c>
      <c r="E784" s="17">
        <f>VLOOKUP($A784,級距!$A:$K,11,FALSE)</f>
        <v>4</v>
      </c>
      <c r="F784" s="17">
        <f t="shared" si="12"/>
        <v>1</v>
      </c>
    </row>
    <row r="785" spans="1:6" x14ac:dyDescent="0.25">
      <c r="A785" s="32" t="s">
        <v>1066</v>
      </c>
      <c r="B785" s="31">
        <v>12763.04</v>
      </c>
      <c r="C785" s="17">
        <f>VLOOKUP($A785,級距!$A:$K,9,FALSE)</f>
        <v>7</v>
      </c>
      <c r="D785" s="17">
        <f>VLOOKUP($A785,級距!$A:$K,10,FALSE)</f>
        <v>6</v>
      </c>
      <c r="E785" s="17">
        <f>VLOOKUP($A785,級距!$A:$K,11,FALSE)</f>
        <v>1</v>
      </c>
      <c r="F785" s="17">
        <f t="shared" si="12"/>
        <v>1</v>
      </c>
    </row>
    <row r="786" spans="1:6" x14ac:dyDescent="0.25">
      <c r="A786" s="32" t="s">
        <v>1067</v>
      </c>
      <c r="B786" s="31">
        <v>-2436.86</v>
      </c>
      <c r="C786" s="17">
        <f>VLOOKUP($A786,級距!$A:$K,9,FALSE)</f>
        <v>2</v>
      </c>
      <c r="D786" s="17">
        <f>VLOOKUP($A786,級距!$A:$K,10,FALSE)</f>
        <v>6</v>
      </c>
      <c r="E786" s="17">
        <f>VLOOKUP($A786,級距!$A:$K,11,FALSE)</f>
        <v>2</v>
      </c>
      <c r="F786" s="17">
        <f t="shared" si="12"/>
        <v>1</v>
      </c>
    </row>
    <row r="787" spans="1:6" x14ac:dyDescent="0.25">
      <c r="A787" s="32" t="s">
        <v>1068</v>
      </c>
      <c r="B787" s="31">
        <v>-60804.51</v>
      </c>
      <c r="C787" s="17">
        <f>VLOOKUP($A787,級距!$A:$K,9,FALSE)</f>
        <v>5</v>
      </c>
      <c r="D787" s="17">
        <f>VLOOKUP($A787,級距!$A:$K,10,FALSE)</f>
        <v>2</v>
      </c>
      <c r="E787" s="17">
        <f>VLOOKUP($A787,級距!$A:$K,11,FALSE)</f>
        <v>2</v>
      </c>
      <c r="F787" s="17">
        <f t="shared" si="12"/>
        <v>1</v>
      </c>
    </row>
    <row r="788" spans="1:6" x14ac:dyDescent="0.25">
      <c r="A788" s="32" t="s">
        <v>1070</v>
      </c>
      <c r="B788" s="31">
        <v>34755.89</v>
      </c>
      <c r="C788" s="17">
        <f>VLOOKUP($A788,級距!$A:$K,9,FALSE)</f>
        <v>7</v>
      </c>
      <c r="D788" s="17">
        <f>VLOOKUP($A788,級距!$A:$K,10,FALSE)</f>
        <v>3</v>
      </c>
      <c r="E788" s="17">
        <f>VLOOKUP($A788,級距!$A:$K,11,FALSE)</f>
        <v>1</v>
      </c>
      <c r="F788" s="17">
        <f t="shared" si="12"/>
        <v>1</v>
      </c>
    </row>
    <row r="789" spans="1:6" x14ac:dyDescent="0.25">
      <c r="A789" s="32" t="s">
        <v>1072</v>
      </c>
      <c r="B789" s="31">
        <v>-10442.24</v>
      </c>
      <c r="C789" s="17">
        <f>VLOOKUP($A789,級距!$A:$K,9,FALSE)</f>
        <v>1</v>
      </c>
      <c r="D789" s="17">
        <f>VLOOKUP($A789,級距!$A:$K,10,FALSE)</f>
        <v>2</v>
      </c>
      <c r="E789" s="17">
        <f>VLOOKUP($A789,級距!$A:$K,11,FALSE)</f>
        <v>2</v>
      </c>
      <c r="F789" s="17">
        <f t="shared" si="12"/>
        <v>1</v>
      </c>
    </row>
    <row r="790" spans="1:6" x14ac:dyDescent="0.25">
      <c r="A790" s="32" t="s">
        <v>1073</v>
      </c>
      <c r="B790" s="31">
        <v>-14444.16</v>
      </c>
      <c r="C790" s="17">
        <f>VLOOKUP($A790,級距!$A:$K,9,FALSE)</f>
        <v>5</v>
      </c>
      <c r="D790" s="17">
        <f>VLOOKUP($A790,級距!$A:$K,10,FALSE)</f>
        <v>1</v>
      </c>
      <c r="E790" s="17">
        <f>VLOOKUP($A790,級距!$A:$K,11,FALSE)</f>
        <v>2</v>
      </c>
      <c r="F790" s="17">
        <f t="shared" si="12"/>
        <v>1</v>
      </c>
    </row>
    <row r="791" spans="1:6" x14ac:dyDescent="0.25">
      <c r="A791" s="32" t="s">
        <v>1074</v>
      </c>
      <c r="B791" s="31">
        <v>-45604.99</v>
      </c>
      <c r="C791" s="17">
        <f>VLOOKUP($A791,級距!$A:$K,9,FALSE)</f>
        <v>5</v>
      </c>
      <c r="D791" s="17">
        <f>VLOOKUP($A791,級距!$A:$K,10,FALSE)</f>
        <v>1</v>
      </c>
      <c r="E791" s="17">
        <f>VLOOKUP($A791,級距!$A:$K,11,FALSE)</f>
        <v>2</v>
      </c>
      <c r="F791" s="17">
        <f t="shared" si="12"/>
        <v>1</v>
      </c>
    </row>
    <row r="792" spans="1:6" x14ac:dyDescent="0.25">
      <c r="A792" s="32" t="s">
        <v>1075</v>
      </c>
      <c r="B792" s="31">
        <v>-6918.81</v>
      </c>
      <c r="C792" s="17">
        <f>VLOOKUP($A792,級距!$A:$K,9,FALSE)</f>
        <v>8</v>
      </c>
      <c r="D792" s="17">
        <f>VLOOKUP($A792,級距!$A:$K,10,FALSE)</f>
        <v>8</v>
      </c>
      <c r="E792" s="17">
        <f>VLOOKUP($A792,級距!$A:$K,11,FALSE)</f>
        <v>4</v>
      </c>
      <c r="F792" s="17">
        <f t="shared" si="12"/>
        <v>1</v>
      </c>
    </row>
    <row r="793" spans="1:6" x14ac:dyDescent="0.25">
      <c r="A793" s="32" t="s">
        <v>1076</v>
      </c>
      <c r="B793" s="31">
        <v>15954.02</v>
      </c>
      <c r="C793" s="17">
        <f>VLOOKUP($A793,級距!$A:$K,9,FALSE)</f>
        <v>3</v>
      </c>
      <c r="D793" s="17">
        <f>VLOOKUP($A793,級距!$A:$K,10,FALSE)</f>
        <v>3</v>
      </c>
      <c r="E793" s="17">
        <f>VLOOKUP($A793,級距!$A:$K,11,FALSE)</f>
        <v>2</v>
      </c>
      <c r="F793" s="17">
        <f t="shared" si="12"/>
        <v>1</v>
      </c>
    </row>
    <row r="794" spans="1:6" x14ac:dyDescent="0.25">
      <c r="A794" s="32" t="s">
        <v>1077</v>
      </c>
      <c r="B794" s="31">
        <v>-4073.34</v>
      </c>
      <c r="C794" s="17">
        <f>VLOOKUP($A794,級距!$A:$K,9,FALSE)</f>
        <v>2</v>
      </c>
      <c r="D794" s="17">
        <f>VLOOKUP($A794,級距!$A:$K,10,FALSE)</f>
        <v>7</v>
      </c>
      <c r="E794" s="17">
        <f>VLOOKUP($A794,級距!$A:$K,11,FALSE)</f>
        <v>3</v>
      </c>
      <c r="F794" s="17">
        <f t="shared" si="12"/>
        <v>1</v>
      </c>
    </row>
    <row r="795" spans="1:6" x14ac:dyDescent="0.25">
      <c r="A795" s="32" t="s">
        <v>1078</v>
      </c>
      <c r="B795" s="31">
        <v>-121979.01</v>
      </c>
      <c r="C795" s="17">
        <f>VLOOKUP($A795,級距!$A:$K,9,FALSE)</f>
        <v>3</v>
      </c>
      <c r="D795" s="17">
        <f>VLOOKUP($A795,級距!$A:$K,10,FALSE)</f>
        <v>1</v>
      </c>
      <c r="E795" s="17">
        <f>VLOOKUP($A795,級距!$A:$K,11,FALSE)</f>
        <v>2</v>
      </c>
      <c r="F795" s="17">
        <f t="shared" si="12"/>
        <v>1</v>
      </c>
    </row>
    <row r="796" spans="1:6" x14ac:dyDescent="0.25">
      <c r="A796" s="32" t="s">
        <v>1080</v>
      </c>
      <c r="B796" s="31">
        <v>-15238.02</v>
      </c>
      <c r="C796" s="17">
        <f>VLOOKUP($A796,級距!$A:$K,9,FALSE)</f>
        <v>3</v>
      </c>
      <c r="D796" s="17">
        <f>VLOOKUP($A796,級距!$A:$K,10,FALSE)</f>
        <v>4</v>
      </c>
      <c r="E796" s="17">
        <f>VLOOKUP($A796,級距!$A:$K,11,FALSE)</f>
        <v>2</v>
      </c>
      <c r="F796" s="17">
        <f t="shared" si="12"/>
        <v>1</v>
      </c>
    </row>
    <row r="797" spans="1:6" x14ac:dyDescent="0.25">
      <c r="A797" s="32" t="s">
        <v>1082</v>
      </c>
      <c r="B797" s="31">
        <v>34157.93</v>
      </c>
      <c r="C797" s="17">
        <f>VLOOKUP($A797,級距!$A:$K,9,FALSE)</f>
        <v>5</v>
      </c>
      <c r="D797" s="17">
        <f>VLOOKUP($A797,級距!$A:$K,10,FALSE)</f>
        <v>1</v>
      </c>
      <c r="E797" s="17">
        <f>VLOOKUP($A797,級距!$A:$K,11,FALSE)</f>
        <v>2</v>
      </c>
      <c r="F797" s="17">
        <f t="shared" si="12"/>
        <v>1</v>
      </c>
    </row>
    <row r="798" spans="1:6" x14ac:dyDescent="0.25">
      <c r="A798" s="32" t="s">
        <v>1084</v>
      </c>
      <c r="B798" s="31">
        <v>-1649.06</v>
      </c>
      <c r="C798" s="17">
        <f>VLOOKUP($A798,級距!$A:$K,9,FALSE)</f>
        <v>2</v>
      </c>
      <c r="D798" s="17">
        <f>VLOOKUP($A798,級距!$A:$K,10,FALSE)</f>
        <v>4</v>
      </c>
      <c r="E798" s="17">
        <f>VLOOKUP($A798,級距!$A:$K,11,FALSE)</f>
        <v>2</v>
      </c>
      <c r="F798" s="17">
        <f t="shared" si="12"/>
        <v>1</v>
      </c>
    </row>
    <row r="799" spans="1:6" x14ac:dyDescent="0.25">
      <c r="A799" s="32" t="s">
        <v>1085</v>
      </c>
      <c r="B799" s="31">
        <v>-20863.84</v>
      </c>
      <c r="C799" s="17">
        <f>VLOOKUP($A799,級距!$A:$K,9,FALSE)</f>
        <v>3</v>
      </c>
      <c r="D799" s="17">
        <f>VLOOKUP($A799,級距!$A:$K,10,FALSE)</f>
        <v>4</v>
      </c>
      <c r="E799" s="17">
        <f>VLOOKUP($A799,級距!$A:$K,11,FALSE)</f>
        <v>2</v>
      </c>
      <c r="F799" s="17">
        <f t="shared" si="12"/>
        <v>1</v>
      </c>
    </row>
    <row r="800" spans="1:6" x14ac:dyDescent="0.25">
      <c r="A800" s="32" t="s">
        <v>1086</v>
      </c>
      <c r="B800" s="31">
        <v>-78529.22</v>
      </c>
      <c r="C800" s="17">
        <f>VLOOKUP($A800,級距!$A:$K,9,FALSE)</f>
        <v>5</v>
      </c>
      <c r="D800" s="17">
        <f>VLOOKUP($A800,級距!$A:$K,10,FALSE)</f>
        <v>6</v>
      </c>
      <c r="E800" s="17">
        <f>VLOOKUP($A800,級距!$A:$K,11,FALSE)</f>
        <v>2</v>
      </c>
      <c r="F800" s="17">
        <f t="shared" si="12"/>
        <v>1</v>
      </c>
    </row>
    <row r="801" spans="1:6" x14ac:dyDescent="0.25">
      <c r="A801" s="32" t="s">
        <v>1088</v>
      </c>
      <c r="B801" s="31">
        <v>-43972.54</v>
      </c>
      <c r="C801" s="17">
        <f>VLOOKUP($A801,級距!$A:$K,9,FALSE)</f>
        <v>6</v>
      </c>
      <c r="D801" s="17">
        <f>VLOOKUP($A801,級距!$A:$K,10,FALSE)</f>
        <v>6</v>
      </c>
      <c r="E801" s="17">
        <f>VLOOKUP($A801,級距!$A:$K,11,FALSE)</f>
        <v>1</v>
      </c>
      <c r="F801" s="17">
        <f t="shared" si="12"/>
        <v>1</v>
      </c>
    </row>
    <row r="802" spans="1:6" x14ac:dyDescent="0.25">
      <c r="A802" s="32" t="s">
        <v>1089</v>
      </c>
      <c r="B802" s="31">
        <v>34191.72</v>
      </c>
      <c r="C802" s="17">
        <f>VLOOKUP($A802,級距!$A:$K,9,FALSE)</f>
        <v>7</v>
      </c>
      <c r="D802" s="17">
        <f>VLOOKUP($A802,級距!$A:$K,10,FALSE)</f>
        <v>3</v>
      </c>
      <c r="E802" s="17">
        <f>VLOOKUP($A802,級距!$A:$K,11,FALSE)</f>
        <v>1</v>
      </c>
      <c r="F802" s="17">
        <f t="shared" si="12"/>
        <v>1</v>
      </c>
    </row>
    <row r="803" spans="1:6" x14ac:dyDescent="0.25">
      <c r="A803" s="32" t="s">
        <v>1090</v>
      </c>
      <c r="B803" s="31">
        <v>-16802.98</v>
      </c>
      <c r="C803" s="17">
        <f>VLOOKUP($A803,級距!$A:$K,9,FALSE)</f>
        <v>8</v>
      </c>
      <c r="D803" s="17">
        <f>VLOOKUP($A803,級距!$A:$K,10,FALSE)</f>
        <v>2</v>
      </c>
      <c r="E803" s="17">
        <f>VLOOKUP($A803,級距!$A:$K,11,FALSE)</f>
        <v>1</v>
      </c>
      <c r="F803" s="17">
        <f t="shared" si="12"/>
        <v>1</v>
      </c>
    </row>
    <row r="804" spans="1:6" x14ac:dyDescent="0.25">
      <c r="A804" s="32" t="s">
        <v>1091</v>
      </c>
      <c r="B804" s="31">
        <v>315541.78000000003</v>
      </c>
      <c r="C804" s="17">
        <f>VLOOKUP($A804,級距!$A:$K,9,FALSE)</f>
        <v>10</v>
      </c>
      <c r="D804" s="17">
        <f>VLOOKUP($A804,級距!$A:$K,10,FALSE)</f>
        <v>9</v>
      </c>
      <c r="E804" s="17">
        <f>VLOOKUP($A804,級距!$A:$K,11,FALSE)</f>
        <v>4</v>
      </c>
      <c r="F804" s="17">
        <f t="shared" si="12"/>
        <v>1</v>
      </c>
    </row>
    <row r="805" spans="1:6" x14ac:dyDescent="0.25">
      <c r="A805" s="32" t="s">
        <v>1092</v>
      </c>
      <c r="B805" s="31">
        <v>-94360.88</v>
      </c>
      <c r="C805" s="17">
        <f>VLOOKUP($A805,級距!$A:$K,9,FALSE)</f>
        <v>9</v>
      </c>
      <c r="D805" s="17">
        <f>VLOOKUP($A805,級距!$A:$K,10,FALSE)</f>
        <v>3</v>
      </c>
      <c r="E805" s="17">
        <f>VLOOKUP($A805,級距!$A:$K,11,FALSE)</f>
        <v>1</v>
      </c>
      <c r="F805" s="17">
        <f t="shared" si="12"/>
        <v>1</v>
      </c>
    </row>
    <row r="806" spans="1:6" x14ac:dyDescent="0.25">
      <c r="A806" s="32" t="s">
        <v>1093</v>
      </c>
      <c r="B806" s="31">
        <v>55970.14</v>
      </c>
      <c r="C806" s="17">
        <f>VLOOKUP($A806,級距!$A:$K,9,FALSE)</f>
        <v>10</v>
      </c>
      <c r="D806" s="17">
        <f>VLOOKUP($A806,級距!$A:$K,10,FALSE)</f>
        <v>9</v>
      </c>
      <c r="E806" s="17">
        <f>VLOOKUP($A806,級距!$A:$K,11,FALSE)</f>
        <v>4</v>
      </c>
      <c r="F806" s="17">
        <f t="shared" si="12"/>
        <v>1</v>
      </c>
    </row>
    <row r="807" spans="1:6" x14ac:dyDescent="0.25">
      <c r="A807" s="32" t="s">
        <v>1094</v>
      </c>
      <c r="B807" s="31">
        <v>74440.509999999995</v>
      </c>
      <c r="C807" s="17">
        <f>VLOOKUP($A807,級距!$A:$K,9,FALSE)</f>
        <v>10</v>
      </c>
      <c r="D807" s="17">
        <f>VLOOKUP($A807,級距!$A:$K,10,FALSE)</f>
        <v>7</v>
      </c>
      <c r="E807" s="17">
        <f>VLOOKUP($A807,級距!$A:$K,11,FALSE)</f>
        <v>4</v>
      </c>
      <c r="F807" s="17">
        <f t="shared" si="12"/>
        <v>1</v>
      </c>
    </row>
    <row r="808" spans="1:6" x14ac:dyDescent="0.25">
      <c r="A808" s="32" t="s">
        <v>1095</v>
      </c>
      <c r="B808" s="31">
        <v>51097.51</v>
      </c>
      <c r="C808" s="17">
        <f>VLOOKUP($A808,級距!$A:$K,9,FALSE)</f>
        <v>8</v>
      </c>
      <c r="D808" s="17">
        <f>VLOOKUP($A808,級距!$A:$K,10,FALSE)</f>
        <v>6</v>
      </c>
      <c r="E808" s="17">
        <f>VLOOKUP($A808,級距!$A:$K,11,FALSE)</f>
        <v>1</v>
      </c>
      <c r="F808" s="17">
        <f t="shared" si="12"/>
        <v>1</v>
      </c>
    </row>
    <row r="809" spans="1:6" x14ac:dyDescent="0.25">
      <c r="A809" s="32" t="s">
        <v>1096</v>
      </c>
      <c r="B809" s="31">
        <v>-15162.18</v>
      </c>
      <c r="C809" s="17">
        <f>VLOOKUP($A809,級距!$A:$K,9,FALSE)</f>
        <v>3</v>
      </c>
      <c r="D809" s="17">
        <f>VLOOKUP($A809,級距!$A:$K,10,FALSE)</f>
        <v>1</v>
      </c>
      <c r="E809" s="17">
        <f>VLOOKUP($A809,級距!$A:$K,11,FALSE)</f>
        <v>2</v>
      </c>
      <c r="F809" s="17">
        <f t="shared" si="12"/>
        <v>1</v>
      </c>
    </row>
    <row r="810" spans="1:6" x14ac:dyDescent="0.25">
      <c r="A810" s="32" t="s">
        <v>1097</v>
      </c>
      <c r="B810" s="31">
        <v>15274.21</v>
      </c>
      <c r="C810" s="17">
        <f>VLOOKUP($A810,級距!$A:$K,9,FALSE)</f>
        <v>5</v>
      </c>
      <c r="D810" s="17">
        <f>VLOOKUP($A810,級距!$A:$K,10,FALSE)</f>
        <v>3</v>
      </c>
      <c r="E810" s="17">
        <f>VLOOKUP($A810,級距!$A:$K,11,FALSE)</f>
        <v>2</v>
      </c>
      <c r="F810" s="17">
        <f t="shared" si="12"/>
        <v>1</v>
      </c>
    </row>
    <row r="811" spans="1:6" x14ac:dyDescent="0.25">
      <c r="A811" s="32" t="s">
        <v>1100</v>
      </c>
      <c r="B811" s="31">
        <v>-8704.3799999999992</v>
      </c>
      <c r="C811" s="17">
        <f>VLOOKUP($A811,級距!$A:$K,9,FALSE)</f>
        <v>4</v>
      </c>
      <c r="D811" s="17">
        <f>VLOOKUP($A811,級距!$A:$K,10,FALSE)</f>
        <v>3</v>
      </c>
      <c r="E811" s="17">
        <f>VLOOKUP($A811,級距!$A:$K,11,FALSE)</f>
        <v>2</v>
      </c>
      <c r="F811" s="17">
        <f t="shared" si="12"/>
        <v>1</v>
      </c>
    </row>
    <row r="812" spans="1:6" x14ac:dyDescent="0.25">
      <c r="A812" s="32" t="s">
        <v>1101</v>
      </c>
      <c r="B812" s="31">
        <v>25078.36</v>
      </c>
      <c r="C812" s="17">
        <f>VLOOKUP($A812,級距!$A:$K,9,FALSE)</f>
        <v>3</v>
      </c>
      <c r="D812" s="17">
        <f>VLOOKUP($A812,級距!$A:$K,10,FALSE)</f>
        <v>5</v>
      </c>
      <c r="E812" s="17">
        <f>VLOOKUP($A812,級距!$A:$K,11,FALSE)</f>
        <v>2</v>
      </c>
      <c r="F812" s="17">
        <f t="shared" si="12"/>
        <v>1</v>
      </c>
    </row>
    <row r="813" spans="1:6" x14ac:dyDescent="0.25">
      <c r="A813" s="32" t="s">
        <v>1102</v>
      </c>
      <c r="B813" s="31">
        <v>-6341.54</v>
      </c>
      <c r="C813" s="17">
        <f>VLOOKUP($A813,級距!$A:$K,9,FALSE)</f>
        <v>5</v>
      </c>
      <c r="D813" s="17">
        <f>VLOOKUP($A813,級距!$A:$K,10,FALSE)</f>
        <v>6</v>
      </c>
      <c r="E813" s="17">
        <f>VLOOKUP($A813,級距!$A:$K,11,FALSE)</f>
        <v>2</v>
      </c>
      <c r="F813" s="17">
        <f t="shared" si="12"/>
        <v>1</v>
      </c>
    </row>
    <row r="814" spans="1:6" x14ac:dyDescent="0.25">
      <c r="A814" s="32" t="s">
        <v>1103</v>
      </c>
      <c r="B814" s="31">
        <v>169789.12</v>
      </c>
      <c r="C814" s="17">
        <f>VLOOKUP($A814,級距!$A:$K,9,FALSE)</f>
        <v>8</v>
      </c>
      <c r="D814" s="17">
        <f>VLOOKUP($A814,級距!$A:$K,10,FALSE)</f>
        <v>3</v>
      </c>
      <c r="E814" s="17">
        <f>VLOOKUP($A814,級距!$A:$K,11,FALSE)</f>
        <v>1</v>
      </c>
      <c r="F814" s="17">
        <f t="shared" si="12"/>
        <v>1</v>
      </c>
    </row>
    <row r="815" spans="1:6" x14ac:dyDescent="0.25">
      <c r="A815" s="32" t="s">
        <v>1105</v>
      </c>
      <c r="B815" s="31">
        <v>68.64</v>
      </c>
      <c r="C815" s="17">
        <f>VLOOKUP($A815,級距!$A:$K,9,FALSE)</f>
        <v>5</v>
      </c>
      <c r="D815" s="17">
        <f>VLOOKUP($A815,級距!$A:$K,10,FALSE)</f>
        <v>6</v>
      </c>
      <c r="E815" s="17">
        <f>VLOOKUP($A815,級距!$A:$K,11,FALSE)</f>
        <v>2</v>
      </c>
      <c r="F815" s="17">
        <f t="shared" si="12"/>
        <v>1</v>
      </c>
    </row>
    <row r="816" spans="1:6" x14ac:dyDescent="0.25">
      <c r="A816" s="32" t="s">
        <v>1107</v>
      </c>
      <c r="B816" s="31">
        <v>28978.18</v>
      </c>
      <c r="C816" s="17">
        <f>VLOOKUP($A816,級距!$A:$K,9,FALSE)</f>
        <v>5</v>
      </c>
      <c r="D816" s="17">
        <f>VLOOKUP($A816,級距!$A:$K,10,FALSE)</f>
        <v>2</v>
      </c>
      <c r="E816" s="17">
        <f>VLOOKUP($A816,級距!$A:$K,11,FALSE)</f>
        <v>2</v>
      </c>
      <c r="F816" s="17">
        <f t="shared" si="12"/>
        <v>1</v>
      </c>
    </row>
    <row r="817" spans="1:6" x14ac:dyDescent="0.25">
      <c r="A817" s="32" t="s">
        <v>1109</v>
      </c>
      <c r="B817" s="31">
        <v>-15878.37</v>
      </c>
      <c r="C817" s="17">
        <f>VLOOKUP($A817,級距!$A:$K,9,FALSE)</f>
        <v>1</v>
      </c>
      <c r="D817" s="17">
        <f>VLOOKUP($A817,級距!$A:$K,10,FALSE)</f>
        <v>2</v>
      </c>
      <c r="E817" s="17">
        <f>VLOOKUP($A817,級距!$A:$K,11,FALSE)</f>
        <v>2</v>
      </c>
      <c r="F817" s="17">
        <f t="shared" si="12"/>
        <v>1</v>
      </c>
    </row>
    <row r="818" spans="1:6" x14ac:dyDescent="0.25">
      <c r="A818" s="32" t="s">
        <v>1111</v>
      </c>
      <c r="B818" s="31">
        <v>-27020.959999999999</v>
      </c>
      <c r="C818" s="17">
        <f>VLOOKUP($A818,級距!$A:$K,9,FALSE)</f>
        <v>5</v>
      </c>
      <c r="D818" s="17">
        <f>VLOOKUP($A818,級距!$A:$K,10,FALSE)</f>
        <v>3</v>
      </c>
      <c r="E818" s="17">
        <f>VLOOKUP($A818,級距!$A:$K,11,FALSE)</f>
        <v>2</v>
      </c>
      <c r="F818" s="17">
        <f t="shared" si="12"/>
        <v>1</v>
      </c>
    </row>
    <row r="819" spans="1:6" x14ac:dyDescent="0.25">
      <c r="A819" s="32" t="s">
        <v>1116</v>
      </c>
      <c r="B819" s="31">
        <v>-52596.38</v>
      </c>
      <c r="C819" s="17">
        <f>VLOOKUP($A819,級距!$A:$K,9,FALSE)</f>
        <v>4</v>
      </c>
      <c r="D819" s="17">
        <f>VLOOKUP($A819,級距!$A:$K,10,FALSE)</f>
        <v>6</v>
      </c>
      <c r="E819" s="17">
        <f>VLOOKUP($A819,級距!$A:$K,11,FALSE)</f>
        <v>2</v>
      </c>
      <c r="F819" s="17">
        <f t="shared" si="12"/>
        <v>1</v>
      </c>
    </row>
    <row r="820" spans="1:6" x14ac:dyDescent="0.25">
      <c r="A820" s="32" t="s">
        <v>1117</v>
      </c>
      <c r="B820" s="31">
        <v>45408.27</v>
      </c>
      <c r="C820" s="17">
        <f>VLOOKUP($A820,級距!$A:$K,9,FALSE)</f>
        <v>7</v>
      </c>
      <c r="D820" s="17">
        <f>VLOOKUP($A820,級距!$A:$K,10,FALSE)</f>
        <v>7</v>
      </c>
      <c r="E820" s="17">
        <f>VLOOKUP($A820,級距!$A:$K,11,FALSE)</f>
        <v>4</v>
      </c>
      <c r="F820" s="17">
        <f t="shared" si="12"/>
        <v>1</v>
      </c>
    </row>
    <row r="821" spans="1:6" x14ac:dyDescent="0.25">
      <c r="A821" s="32" t="s">
        <v>1119</v>
      </c>
      <c r="B821" s="31">
        <v>-71011.460000000006</v>
      </c>
      <c r="C821" s="17">
        <f>VLOOKUP($A821,級距!$A:$K,9,FALSE)</f>
        <v>7</v>
      </c>
      <c r="D821" s="17">
        <f>VLOOKUP($A821,級距!$A:$K,10,FALSE)</f>
        <v>1</v>
      </c>
      <c r="E821" s="17">
        <f>VLOOKUP($A821,級距!$A:$K,11,FALSE)</f>
        <v>1</v>
      </c>
      <c r="F821" s="17">
        <f t="shared" si="12"/>
        <v>1</v>
      </c>
    </row>
    <row r="822" spans="1:6" x14ac:dyDescent="0.25">
      <c r="A822" s="32" t="s">
        <v>1121</v>
      </c>
      <c r="B822" s="31">
        <v>-15980.34</v>
      </c>
      <c r="C822" s="17">
        <f>VLOOKUP($A822,級距!$A:$K,9,FALSE)</f>
        <v>7</v>
      </c>
      <c r="D822" s="17">
        <f>VLOOKUP($A822,級距!$A:$K,10,FALSE)</f>
        <v>4</v>
      </c>
      <c r="E822" s="17">
        <f>VLOOKUP($A822,級距!$A:$K,11,FALSE)</f>
        <v>1</v>
      </c>
      <c r="F822" s="17">
        <f t="shared" si="12"/>
        <v>1</v>
      </c>
    </row>
    <row r="823" spans="1:6" x14ac:dyDescent="0.25">
      <c r="A823" s="32" t="s">
        <v>1123</v>
      </c>
      <c r="B823" s="31">
        <v>-35702.300000000003</v>
      </c>
      <c r="C823" s="17">
        <f>VLOOKUP($A823,級距!$A:$K,9,FALSE)</f>
        <v>4</v>
      </c>
      <c r="D823" s="17">
        <f>VLOOKUP($A823,級距!$A:$K,10,FALSE)</f>
        <v>3</v>
      </c>
      <c r="E823" s="17">
        <f>VLOOKUP($A823,級距!$A:$K,11,FALSE)</f>
        <v>2</v>
      </c>
      <c r="F823" s="17">
        <f t="shared" si="12"/>
        <v>1</v>
      </c>
    </row>
    <row r="824" spans="1:6" x14ac:dyDescent="0.25">
      <c r="A824" s="32" t="s">
        <v>1125</v>
      </c>
      <c r="B824" s="31">
        <v>5777.79</v>
      </c>
      <c r="C824" s="17">
        <f>VLOOKUP($A824,級距!$A:$K,9,FALSE)</f>
        <v>5</v>
      </c>
      <c r="D824" s="17">
        <f>VLOOKUP($A824,級距!$A:$K,10,FALSE)</f>
        <v>6</v>
      </c>
      <c r="E824" s="17">
        <f>VLOOKUP($A824,級距!$A:$K,11,FALSE)</f>
        <v>2</v>
      </c>
      <c r="F824" s="17">
        <f t="shared" si="12"/>
        <v>1</v>
      </c>
    </row>
    <row r="825" spans="1:6" x14ac:dyDescent="0.25">
      <c r="A825" s="32" t="s">
        <v>1128</v>
      </c>
      <c r="B825" s="31">
        <v>-6144.74</v>
      </c>
      <c r="C825" s="17">
        <f>VLOOKUP($A825,級距!$A:$K,9,FALSE)</f>
        <v>6</v>
      </c>
      <c r="D825" s="17">
        <f>VLOOKUP($A825,級距!$A:$K,10,FALSE)</f>
        <v>9</v>
      </c>
      <c r="E825" s="17">
        <f>VLOOKUP($A825,級距!$A:$K,11,FALSE)</f>
        <v>4</v>
      </c>
      <c r="F825" s="17">
        <f t="shared" si="12"/>
        <v>1</v>
      </c>
    </row>
    <row r="826" spans="1:6" x14ac:dyDescent="0.25">
      <c r="A826" s="32" t="s">
        <v>1130</v>
      </c>
      <c r="B826" s="31">
        <v>-46097.120000000003</v>
      </c>
      <c r="C826" s="17">
        <f>VLOOKUP($A826,級距!$A:$K,9,FALSE)</f>
        <v>5</v>
      </c>
      <c r="D826" s="17">
        <f>VLOOKUP($A826,級距!$A:$K,10,FALSE)</f>
        <v>5</v>
      </c>
      <c r="E826" s="17">
        <f>VLOOKUP($A826,級距!$A:$K,11,FALSE)</f>
        <v>2</v>
      </c>
      <c r="F826" s="17">
        <f t="shared" si="12"/>
        <v>1</v>
      </c>
    </row>
    <row r="827" spans="1:6" x14ac:dyDescent="0.25">
      <c r="A827" s="32" t="s">
        <v>1131</v>
      </c>
      <c r="B827" s="31">
        <v>16289.82</v>
      </c>
      <c r="C827" s="17">
        <f>VLOOKUP($A827,級距!$A:$K,9,FALSE)</f>
        <v>5</v>
      </c>
      <c r="D827" s="17">
        <f>VLOOKUP($A827,級距!$A:$K,10,FALSE)</f>
        <v>7</v>
      </c>
      <c r="E827" s="17">
        <f>VLOOKUP($A827,級距!$A:$K,11,FALSE)</f>
        <v>3</v>
      </c>
      <c r="F827" s="17">
        <f t="shared" si="12"/>
        <v>1</v>
      </c>
    </row>
    <row r="828" spans="1:6" x14ac:dyDescent="0.25">
      <c r="A828" s="32" t="s">
        <v>1132</v>
      </c>
      <c r="B828" s="31">
        <v>-10904.99</v>
      </c>
      <c r="C828" s="17">
        <f>VLOOKUP($A828,級距!$A:$K,9,FALSE)</f>
        <v>2</v>
      </c>
      <c r="D828" s="17">
        <f>VLOOKUP($A828,級距!$A:$K,10,FALSE)</f>
        <v>6</v>
      </c>
      <c r="E828" s="17">
        <f>VLOOKUP($A828,級距!$A:$K,11,FALSE)</f>
        <v>2</v>
      </c>
      <c r="F828" s="17">
        <f t="shared" si="12"/>
        <v>1</v>
      </c>
    </row>
    <row r="829" spans="1:6" x14ac:dyDescent="0.25">
      <c r="A829" s="32" t="s">
        <v>1134</v>
      </c>
      <c r="B829" s="31">
        <v>-28467.360000000001</v>
      </c>
      <c r="C829" s="17">
        <f>VLOOKUP($A829,級距!$A:$K,9,FALSE)</f>
        <v>5</v>
      </c>
      <c r="D829" s="17">
        <f>VLOOKUP($A829,級距!$A:$K,10,FALSE)</f>
        <v>6</v>
      </c>
      <c r="E829" s="17">
        <f>VLOOKUP($A829,級距!$A:$K,11,FALSE)</f>
        <v>2</v>
      </c>
      <c r="F829" s="17">
        <f t="shared" si="12"/>
        <v>1</v>
      </c>
    </row>
    <row r="830" spans="1:6" x14ac:dyDescent="0.25">
      <c r="A830" s="32" t="s">
        <v>1135</v>
      </c>
      <c r="B830" s="31">
        <v>306.52999999999997</v>
      </c>
      <c r="C830" s="17">
        <f>VLOOKUP($A830,級距!$A:$K,9,FALSE)</f>
        <v>5</v>
      </c>
      <c r="D830" s="17">
        <f>VLOOKUP($A830,級距!$A:$K,10,FALSE)</f>
        <v>5</v>
      </c>
      <c r="E830" s="17">
        <f>VLOOKUP($A830,級距!$A:$K,11,FALSE)</f>
        <v>2</v>
      </c>
      <c r="F830" s="17">
        <f t="shared" si="12"/>
        <v>1</v>
      </c>
    </row>
    <row r="831" spans="1:6" x14ac:dyDescent="0.25">
      <c r="A831" s="32" t="s">
        <v>1139</v>
      </c>
      <c r="B831" s="31">
        <v>-14058.53</v>
      </c>
      <c r="C831" s="17">
        <f>VLOOKUP($A831,級距!$A:$K,9,FALSE)</f>
        <v>8</v>
      </c>
      <c r="D831" s="17">
        <f>VLOOKUP($A831,級距!$A:$K,10,FALSE)</f>
        <v>6</v>
      </c>
      <c r="E831" s="17">
        <f>VLOOKUP($A831,級距!$A:$K,11,FALSE)</f>
        <v>1</v>
      </c>
      <c r="F831" s="17">
        <f t="shared" si="12"/>
        <v>1</v>
      </c>
    </row>
    <row r="832" spans="1:6" x14ac:dyDescent="0.25">
      <c r="A832" s="32" t="s">
        <v>1140</v>
      </c>
      <c r="B832" s="31">
        <v>147258.21</v>
      </c>
      <c r="C832" s="17">
        <f>VLOOKUP($A832,級距!$A:$K,9,FALSE)</f>
        <v>10</v>
      </c>
      <c r="D832" s="17">
        <f>VLOOKUP($A832,級距!$A:$K,10,FALSE)</f>
        <v>5</v>
      </c>
      <c r="E832" s="17">
        <f>VLOOKUP($A832,級距!$A:$K,11,FALSE)</f>
        <v>1</v>
      </c>
      <c r="F832" s="17">
        <f t="shared" si="12"/>
        <v>1</v>
      </c>
    </row>
    <row r="833" spans="1:6" x14ac:dyDescent="0.25">
      <c r="A833" s="32" t="s">
        <v>1141</v>
      </c>
      <c r="B833" s="31">
        <v>42815.43</v>
      </c>
      <c r="C833" s="17">
        <f>VLOOKUP($A833,級距!$A:$K,9,FALSE)</f>
        <v>9</v>
      </c>
      <c r="D833" s="17">
        <f>VLOOKUP($A833,級距!$A:$K,10,FALSE)</f>
        <v>6</v>
      </c>
      <c r="E833" s="17">
        <f>VLOOKUP($A833,級距!$A:$K,11,FALSE)</f>
        <v>1</v>
      </c>
      <c r="F833" s="17">
        <f t="shared" si="12"/>
        <v>1</v>
      </c>
    </row>
    <row r="834" spans="1:6" x14ac:dyDescent="0.25">
      <c r="A834" s="32" t="s">
        <v>1145</v>
      </c>
      <c r="B834" s="31">
        <v>-2881.38</v>
      </c>
      <c r="C834" s="17">
        <f>VLOOKUP($A834,級距!$A:$K,9,FALSE)</f>
        <v>3</v>
      </c>
      <c r="D834" s="17">
        <f>VLOOKUP($A834,級距!$A:$K,10,FALSE)</f>
        <v>5</v>
      </c>
      <c r="E834" s="17">
        <f>VLOOKUP($A834,級距!$A:$K,11,FALSE)</f>
        <v>2</v>
      </c>
      <c r="F834" s="17">
        <f t="shared" si="12"/>
        <v>1</v>
      </c>
    </row>
    <row r="835" spans="1:6" x14ac:dyDescent="0.25">
      <c r="A835" s="32" t="s">
        <v>1146</v>
      </c>
      <c r="B835" s="31">
        <v>32077.69</v>
      </c>
      <c r="C835" s="17">
        <f>VLOOKUP($A835,級距!$A:$K,9,FALSE)</f>
        <v>7</v>
      </c>
      <c r="D835" s="17">
        <f>VLOOKUP($A835,級距!$A:$K,10,FALSE)</f>
        <v>7</v>
      </c>
      <c r="E835" s="17">
        <f>VLOOKUP($A835,級距!$A:$K,11,FALSE)</f>
        <v>4</v>
      </c>
      <c r="F835" s="17">
        <f t="shared" si="12"/>
        <v>1</v>
      </c>
    </row>
    <row r="836" spans="1:6" x14ac:dyDescent="0.25">
      <c r="A836" s="32" t="s">
        <v>1147</v>
      </c>
      <c r="B836" s="31">
        <v>21148.38</v>
      </c>
      <c r="C836" s="17">
        <f>VLOOKUP($A836,級距!$A:$K,9,FALSE)</f>
        <v>5</v>
      </c>
      <c r="D836" s="17">
        <f>VLOOKUP($A836,級距!$A:$K,10,FALSE)</f>
        <v>6</v>
      </c>
      <c r="E836" s="17">
        <f>VLOOKUP($A836,級距!$A:$K,11,FALSE)</f>
        <v>2</v>
      </c>
      <c r="F836" s="17">
        <f t="shared" ref="F836:F899" si="13">IF(A837&lt;&gt;A836,1,0)</f>
        <v>1</v>
      </c>
    </row>
    <row r="837" spans="1:6" x14ac:dyDescent="0.25">
      <c r="A837" s="32" t="s">
        <v>1148</v>
      </c>
      <c r="B837" s="31">
        <v>-21682.11</v>
      </c>
      <c r="C837" s="17">
        <f>VLOOKUP($A837,級距!$A:$K,9,FALSE)</f>
        <v>7</v>
      </c>
      <c r="D837" s="17">
        <f>VLOOKUP($A837,級距!$A:$K,10,FALSE)</f>
        <v>4</v>
      </c>
      <c r="E837" s="17">
        <f>VLOOKUP($A837,級距!$A:$K,11,FALSE)</f>
        <v>1</v>
      </c>
      <c r="F837" s="17">
        <f t="shared" si="13"/>
        <v>1</v>
      </c>
    </row>
    <row r="838" spans="1:6" x14ac:dyDescent="0.25">
      <c r="A838" s="32" t="s">
        <v>1149</v>
      </c>
      <c r="B838" s="31">
        <v>41113.15</v>
      </c>
      <c r="C838" s="17">
        <f>VLOOKUP($A838,級距!$A:$K,9,FALSE)</f>
        <v>10</v>
      </c>
      <c r="D838" s="17">
        <f>VLOOKUP($A838,級距!$A:$K,10,FALSE)</f>
        <v>8</v>
      </c>
      <c r="E838" s="17">
        <f>VLOOKUP($A838,級距!$A:$K,11,FALSE)</f>
        <v>4</v>
      </c>
      <c r="F838" s="17">
        <f t="shared" si="13"/>
        <v>1</v>
      </c>
    </row>
    <row r="839" spans="1:6" x14ac:dyDescent="0.25">
      <c r="A839" s="32" t="s">
        <v>1150</v>
      </c>
      <c r="B839" s="31">
        <v>43530.14</v>
      </c>
      <c r="C839" s="17">
        <f>VLOOKUP($A839,級距!$A:$K,9,FALSE)</f>
        <v>8</v>
      </c>
      <c r="D839" s="17">
        <f>VLOOKUP($A839,級距!$A:$K,10,FALSE)</f>
        <v>9</v>
      </c>
      <c r="E839" s="17">
        <f>VLOOKUP($A839,級距!$A:$K,11,FALSE)</f>
        <v>4</v>
      </c>
      <c r="F839" s="17">
        <f t="shared" si="13"/>
        <v>1</v>
      </c>
    </row>
    <row r="840" spans="1:6" x14ac:dyDescent="0.25">
      <c r="A840" s="32" t="s">
        <v>1152</v>
      </c>
      <c r="B840" s="31">
        <v>-10028.290000000001</v>
      </c>
      <c r="C840" s="17">
        <f>VLOOKUP($A840,級距!$A:$K,9,FALSE)</f>
        <v>5</v>
      </c>
      <c r="D840" s="17">
        <f>VLOOKUP($A840,級距!$A:$K,10,FALSE)</f>
        <v>6</v>
      </c>
      <c r="E840" s="17">
        <f>VLOOKUP($A840,級距!$A:$K,11,FALSE)</f>
        <v>2</v>
      </c>
      <c r="F840" s="17">
        <f t="shared" si="13"/>
        <v>1</v>
      </c>
    </row>
    <row r="841" spans="1:6" x14ac:dyDescent="0.25">
      <c r="A841" s="32" t="s">
        <v>1153</v>
      </c>
      <c r="B841" s="31">
        <v>-31583.65</v>
      </c>
      <c r="C841" s="17">
        <f>VLOOKUP($A841,級距!$A:$K,9,FALSE)</f>
        <v>5</v>
      </c>
      <c r="D841" s="17">
        <f>VLOOKUP($A841,級距!$A:$K,10,FALSE)</f>
        <v>7</v>
      </c>
      <c r="E841" s="17">
        <f>VLOOKUP($A841,級距!$A:$K,11,FALSE)</f>
        <v>3</v>
      </c>
      <c r="F841" s="17">
        <f t="shared" si="13"/>
        <v>1</v>
      </c>
    </row>
    <row r="842" spans="1:6" x14ac:dyDescent="0.25">
      <c r="A842" s="32" t="s">
        <v>1155</v>
      </c>
      <c r="B842" s="31">
        <v>-20370.400000000001</v>
      </c>
      <c r="C842" s="17">
        <f>VLOOKUP($A842,級距!$A:$K,9,FALSE)</f>
        <v>7</v>
      </c>
      <c r="D842" s="17">
        <f>VLOOKUP($A842,級距!$A:$K,10,FALSE)</f>
        <v>4</v>
      </c>
      <c r="E842" s="17">
        <f>VLOOKUP($A842,級距!$A:$K,11,FALSE)</f>
        <v>1</v>
      </c>
      <c r="F842" s="17">
        <f t="shared" si="13"/>
        <v>1</v>
      </c>
    </row>
    <row r="843" spans="1:6" x14ac:dyDescent="0.25">
      <c r="A843" s="32" t="s">
        <v>1156</v>
      </c>
      <c r="B843" s="31">
        <v>-43083.87</v>
      </c>
      <c r="C843" s="17">
        <f>VLOOKUP($A843,級距!$A:$K,9,FALSE)</f>
        <v>10</v>
      </c>
      <c r="D843" s="17">
        <f>VLOOKUP($A843,級距!$A:$K,10,FALSE)</f>
        <v>6</v>
      </c>
      <c r="E843" s="17">
        <f>VLOOKUP($A843,級距!$A:$K,11,FALSE)</f>
        <v>1</v>
      </c>
      <c r="F843" s="17">
        <f t="shared" si="13"/>
        <v>1</v>
      </c>
    </row>
    <row r="844" spans="1:6" x14ac:dyDescent="0.25">
      <c r="A844" s="32" t="s">
        <v>1157</v>
      </c>
      <c r="B844" s="31">
        <v>3598.5</v>
      </c>
      <c r="C844" s="17">
        <f>VLOOKUP($A844,級距!$A:$K,9,FALSE)</f>
        <v>7</v>
      </c>
      <c r="D844" s="17">
        <f>VLOOKUP($A844,級距!$A:$K,10,FALSE)</f>
        <v>8</v>
      </c>
      <c r="E844" s="17">
        <f>VLOOKUP($A844,級距!$A:$K,11,FALSE)</f>
        <v>4</v>
      </c>
      <c r="F844" s="17">
        <f t="shared" si="13"/>
        <v>1</v>
      </c>
    </row>
    <row r="845" spans="1:6" x14ac:dyDescent="0.25">
      <c r="A845" s="32" t="s">
        <v>1158</v>
      </c>
      <c r="B845" s="31">
        <v>26981.72</v>
      </c>
      <c r="C845" s="17">
        <f>VLOOKUP($A845,級距!$A:$K,9,FALSE)</f>
        <v>5</v>
      </c>
      <c r="D845" s="17">
        <f>VLOOKUP($A845,級距!$A:$K,10,FALSE)</f>
        <v>2</v>
      </c>
      <c r="E845" s="17">
        <f>VLOOKUP($A845,級距!$A:$K,11,FALSE)</f>
        <v>2</v>
      </c>
      <c r="F845" s="17">
        <f t="shared" si="13"/>
        <v>1</v>
      </c>
    </row>
    <row r="846" spans="1:6" x14ac:dyDescent="0.25">
      <c r="A846" s="32" t="s">
        <v>1159</v>
      </c>
      <c r="B846" s="31">
        <v>-10802.85</v>
      </c>
      <c r="C846" s="17">
        <f>VLOOKUP($A846,級距!$A:$K,9,FALSE)</f>
        <v>7</v>
      </c>
      <c r="D846" s="17">
        <f>VLOOKUP($A846,級距!$A:$K,10,FALSE)</f>
        <v>3</v>
      </c>
      <c r="E846" s="17">
        <f>VLOOKUP($A846,級距!$A:$K,11,FALSE)</f>
        <v>1</v>
      </c>
      <c r="F846" s="17">
        <f t="shared" si="13"/>
        <v>1</v>
      </c>
    </row>
    <row r="847" spans="1:6" x14ac:dyDescent="0.25">
      <c r="A847" s="32" t="s">
        <v>1160</v>
      </c>
      <c r="B847" s="31">
        <v>36639.699999999997</v>
      </c>
      <c r="C847" s="17">
        <f>VLOOKUP($A847,級距!$A:$K,9,FALSE)</f>
        <v>8</v>
      </c>
      <c r="D847" s="17">
        <f>VLOOKUP($A847,級距!$A:$K,10,FALSE)</f>
        <v>7</v>
      </c>
      <c r="E847" s="17">
        <f>VLOOKUP($A847,級距!$A:$K,11,FALSE)</f>
        <v>4</v>
      </c>
      <c r="F847" s="17">
        <f t="shared" si="13"/>
        <v>1</v>
      </c>
    </row>
    <row r="848" spans="1:6" x14ac:dyDescent="0.25">
      <c r="A848" s="32" t="s">
        <v>1161</v>
      </c>
      <c r="B848" s="31">
        <v>20029.22</v>
      </c>
      <c r="C848" s="17">
        <f>VLOOKUP($A848,級距!$A:$K,9,FALSE)</f>
        <v>5</v>
      </c>
      <c r="D848" s="17">
        <f>VLOOKUP($A848,級距!$A:$K,10,FALSE)</f>
        <v>6</v>
      </c>
      <c r="E848" s="17">
        <f>VLOOKUP($A848,級距!$A:$K,11,FALSE)</f>
        <v>2</v>
      </c>
      <c r="F848" s="17">
        <f t="shared" si="13"/>
        <v>1</v>
      </c>
    </row>
    <row r="849" spans="1:6" x14ac:dyDescent="0.25">
      <c r="A849" s="32" t="s">
        <v>1162</v>
      </c>
      <c r="B849" s="31">
        <v>-21940.26</v>
      </c>
      <c r="C849" s="17">
        <f>VLOOKUP($A849,級距!$A:$K,9,FALSE)</f>
        <v>2</v>
      </c>
      <c r="D849" s="17">
        <f>VLOOKUP($A849,級距!$A:$K,10,FALSE)</f>
        <v>7</v>
      </c>
      <c r="E849" s="17">
        <f>VLOOKUP($A849,級距!$A:$K,11,FALSE)</f>
        <v>3</v>
      </c>
      <c r="F849" s="17">
        <f t="shared" si="13"/>
        <v>1</v>
      </c>
    </row>
    <row r="850" spans="1:6" x14ac:dyDescent="0.25">
      <c r="A850" s="32" t="s">
        <v>1163</v>
      </c>
      <c r="B850" s="31">
        <v>16454.37</v>
      </c>
      <c r="C850" s="17">
        <f>VLOOKUP($A850,級距!$A:$K,9,FALSE)</f>
        <v>5</v>
      </c>
      <c r="D850" s="17">
        <f>VLOOKUP($A850,級距!$A:$K,10,FALSE)</f>
        <v>1</v>
      </c>
      <c r="E850" s="17">
        <f>VLOOKUP($A850,級距!$A:$K,11,FALSE)</f>
        <v>2</v>
      </c>
      <c r="F850" s="17">
        <f t="shared" si="13"/>
        <v>1</v>
      </c>
    </row>
    <row r="851" spans="1:6" x14ac:dyDescent="0.25">
      <c r="A851" s="32" t="s">
        <v>1165</v>
      </c>
      <c r="B851" s="31">
        <v>-41133.730000000003</v>
      </c>
      <c r="C851" s="17">
        <f>VLOOKUP($A851,級距!$A:$K,9,FALSE)</f>
        <v>8</v>
      </c>
      <c r="D851" s="17">
        <f>VLOOKUP($A851,級距!$A:$K,10,FALSE)</f>
        <v>5</v>
      </c>
      <c r="E851" s="17">
        <f>VLOOKUP($A851,級距!$A:$K,11,FALSE)</f>
        <v>1</v>
      </c>
      <c r="F851" s="17">
        <f t="shared" si="13"/>
        <v>1</v>
      </c>
    </row>
    <row r="852" spans="1:6" x14ac:dyDescent="0.25">
      <c r="A852" s="32" t="s">
        <v>1167</v>
      </c>
      <c r="B852" s="31">
        <v>152477.51999999999</v>
      </c>
      <c r="C852" s="17">
        <f>VLOOKUP($A852,級距!$A:$K,9,FALSE)</f>
        <v>10</v>
      </c>
      <c r="D852" s="17">
        <f>VLOOKUP($A852,級距!$A:$K,10,FALSE)</f>
        <v>8</v>
      </c>
      <c r="E852" s="17">
        <f>VLOOKUP($A852,級距!$A:$K,11,FALSE)</f>
        <v>4</v>
      </c>
      <c r="F852" s="17">
        <f t="shared" si="13"/>
        <v>1</v>
      </c>
    </row>
    <row r="853" spans="1:6" x14ac:dyDescent="0.25">
      <c r="A853" s="32" t="s">
        <v>1169</v>
      </c>
      <c r="B853" s="31">
        <v>92327.039999999994</v>
      </c>
      <c r="C853" s="17">
        <f>VLOOKUP($A853,級距!$A:$K,9,FALSE)</f>
        <v>10</v>
      </c>
      <c r="D853" s="17">
        <f>VLOOKUP($A853,級距!$A:$K,10,FALSE)</f>
        <v>6</v>
      </c>
      <c r="E853" s="17">
        <f>VLOOKUP($A853,級距!$A:$K,11,FALSE)</f>
        <v>1</v>
      </c>
      <c r="F853" s="17">
        <f t="shared" si="13"/>
        <v>1</v>
      </c>
    </row>
    <row r="854" spans="1:6" x14ac:dyDescent="0.25">
      <c r="A854" s="32" t="s">
        <v>1170</v>
      </c>
      <c r="B854" s="31">
        <v>-124637.15</v>
      </c>
      <c r="C854" s="17">
        <f>VLOOKUP($A854,級距!$A:$K,9,FALSE)</f>
        <v>10</v>
      </c>
      <c r="D854" s="17">
        <f>VLOOKUP($A854,級距!$A:$K,10,FALSE)</f>
        <v>9</v>
      </c>
      <c r="E854" s="17">
        <f>VLOOKUP($A854,級距!$A:$K,11,FALSE)</f>
        <v>4</v>
      </c>
      <c r="F854" s="17">
        <f t="shared" si="13"/>
        <v>1</v>
      </c>
    </row>
    <row r="855" spans="1:6" x14ac:dyDescent="0.25">
      <c r="A855" s="32" t="s">
        <v>1171</v>
      </c>
      <c r="B855" s="31">
        <v>-90075.26</v>
      </c>
      <c r="C855" s="17">
        <f>VLOOKUP($A855,級距!$A:$K,9,FALSE)</f>
        <v>10</v>
      </c>
      <c r="D855" s="17">
        <f>VLOOKUP($A855,級距!$A:$K,10,FALSE)</f>
        <v>9</v>
      </c>
      <c r="E855" s="17">
        <f>VLOOKUP($A855,級距!$A:$K,11,FALSE)</f>
        <v>4</v>
      </c>
      <c r="F855" s="17">
        <f t="shared" si="13"/>
        <v>1</v>
      </c>
    </row>
    <row r="856" spans="1:6" x14ac:dyDescent="0.25">
      <c r="A856" s="32" t="s">
        <v>1172</v>
      </c>
      <c r="B856" s="31">
        <v>103293.42</v>
      </c>
      <c r="C856" s="17">
        <f>VLOOKUP($A856,級距!$A:$K,9,FALSE)</f>
        <v>10</v>
      </c>
      <c r="D856" s="17">
        <f>VLOOKUP($A856,級距!$A:$K,10,FALSE)</f>
        <v>2</v>
      </c>
      <c r="E856" s="17">
        <f>VLOOKUP($A856,級距!$A:$K,11,FALSE)</f>
        <v>1</v>
      </c>
      <c r="F856" s="17">
        <f t="shared" si="13"/>
        <v>1</v>
      </c>
    </row>
    <row r="857" spans="1:6" x14ac:dyDescent="0.25">
      <c r="A857" s="32" t="s">
        <v>1173</v>
      </c>
      <c r="B857" s="31">
        <v>-121987.52</v>
      </c>
      <c r="C857" s="17">
        <f>VLOOKUP($A857,級距!$A:$K,9,FALSE)</f>
        <v>10</v>
      </c>
      <c r="D857" s="17">
        <f>VLOOKUP($A857,級距!$A:$K,10,FALSE)</f>
        <v>8</v>
      </c>
      <c r="E857" s="17">
        <f>VLOOKUP($A857,級距!$A:$K,11,FALSE)</f>
        <v>4</v>
      </c>
      <c r="F857" s="17">
        <f t="shared" si="13"/>
        <v>1</v>
      </c>
    </row>
    <row r="858" spans="1:6" x14ac:dyDescent="0.25">
      <c r="A858" s="32" t="s">
        <v>1174</v>
      </c>
      <c r="B858" s="31">
        <v>-122199.98</v>
      </c>
      <c r="C858" s="17">
        <f>VLOOKUP($A858,級距!$A:$K,9,FALSE)</f>
        <v>10</v>
      </c>
      <c r="D858" s="17">
        <f>VLOOKUP($A858,級距!$A:$K,10,FALSE)</f>
        <v>3</v>
      </c>
      <c r="E858" s="17">
        <f>VLOOKUP($A858,級距!$A:$K,11,FALSE)</f>
        <v>1</v>
      </c>
      <c r="F858" s="17">
        <f t="shared" si="13"/>
        <v>1</v>
      </c>
    </row>
    <row r="859" spans="1:6" x14ac:dyDescent="0.25">
      <c r="A859" s="32" t="s">
        <v>1175</v>
      </c>
      <c r="B859" s="31">
        <v>64562.74</v>
      </c>
      <c r="C859" s="17">
        <f>VLOOKUP($A859,級距!$A:$K,9,FALSE)</f>
        <v>10</v>
      </c>
      <c r="D859" s="17">
        <f>VLOOKUP($A859,級距!$A:$K,10,FALSE)</f>
        <v>6</v>
      </c>
      <c r="E859" s="17">
        <f>VLOOKUP($A859,級距!$A:$K,11,FALSE)</f>
        <v>1</v>
      </c>
      <c r="F859" s="17">
        <f t="shared" si="13"/>
        <v>1</v>
      </c>
    </row>
    <row r="860" spans="1:6" x14ac:dyDescent="0.25">
      <c r="A860" s="32" t="s">
        <v>1177</v>
      </c>
      <c r="B860" s="31">
        <v>-111278.56</v>
      </c>
      <c r="C860" s="17">
        <f>VLOOKUP($A860,級距!$A:$K,9,FALSE)</f>
        <v>10</v>
      </c>
      <c r="D860" s="17">
        <f>VLOOKUP($A860,級距!$A:$K,10,FALSE)</f>
        <v>3</v>
      </c>
      <c r="E860" s="17">
        <f>VLOOKUP($A860,級距!$A:$K,11,FALSE)</f>
        <v>1</v>
      </c>
      <c r="F860" s="17">
        <f t="shared" si="13"/>
        <v>1</v>
      </c>
    </row>
    <row r="861" spans="1:6" x14ac:dyDescent="0.25">
      <c r="A861" s="32" t="s">
        <v>1179</v>
      </c>
      <c r="B861" s="31">
        <v>-54026.78</v>
      </c>
      <c r="C861" s="17">
        <f>VLOOKUP($A861,級距!$A:$K,9,FALSE)</f>
        <v>10</v>
      </c>
      <c r="D861" s="17">
        <f>VLOOKUP($A861,級距!$A:$K,10,FALSE)</f>
        <v>9</v>
      </c>
      <c r="E861" s="17">
        <f>VLOOKUP($A861,級距!$A:$K,11,FALSE)</f>
        <v>4</v>
      </c>
      <c r="F861" s="17">
        <f t="shared" si="13"/>
        <v>1</v>
      </c>
    </row>
    <row r="862" spans="1:6" x14ac:dyDescent="0.25">
      <c r="A862" s="32" t="s">
        <v>1180</v>
      </c>
      <c r="B862" s="31">
        <v>123670.3</v>
      </c>
      <c r="C862" s="17">
        <f>VLOOKUP($A862,級距!$A:$K,9,FALSE)</f>
        <v>10</v>
      </c>
      <c r="D862" s="17">
        <f>VLOOKUP($A862,級距!$A:$K,10,FALSE)</f>
        <v>3</v>
      </c>
      <c r="E862" s="17">
        <f>VLOOKUP($A862,級距!$A:$K,11,FALSE)</f>
        <v>1</v>
      </c>
      <c r="F862" s="17">
        <f t="shared" si="13"/>
        <v>1</v>
      </c>
    </row>
    <row r="863" spans="1:6" x14ac:dyDescent="0.25">
      <c r="A863" s="32" t="s">
        <v>1181</v>
      </c>
      <c r="B863" s="31">
        <v>-11242.04</v>
      </c>
      <c r="C863" s="17">
        <f>VLOOKUP($A863,級距!$A:$K,9,FALSE)</f>
        <v>10</v>
      </c>
      <c r="D863" s="17">
        <f>VLOOKUP($A863,級距!$A:$K,10,FALSE)</f>
        <v>10</v>
      </c>
      <c r="E863" s="17">
        <f>VLOOKUP($A863,級距!$A:$K,11,FALSE)</f>
        <v>4</v>
      </c>
      <c r="F863" s="17">
        <f t="shared" si="13"/>
        <v>1</v>
      </c>
    </row>
    <row r="864" spans="1:6" x14ac:dyDescent="0.25">
      <c r="A864" s="32" t="s">
        <v>1182</v>
      </c>
      <c r="B864" s="31">
        <v>40525.75</v>
      </c>
      <c r="C864" s="17">
        <f>VLOOKUP($A864,級距!$A:$K,9,FALSE)</f>
        <v>8</v>
      </c>
      <c r="D864" s="17">
        <f>VLOOKUP($A864,級距!$A:$K,10,FALSE)</f>
        <v>5</v>
      </c>
      <c r="E864" s="17">
        <f>VLOOKUP($A864,級距!$A:$K,11,FALSE)</f>
        <v>1</v>
      </c>
      <c r="F864" s="17">
        <f t="shared" si="13"/>
        <v>1</v>
      </c>
    </row>
    <row r="865" spans="1:6" x14ac:dyDescent="0.25">
      <c r="A865" s="32" t="s">
        <v>1183</v>
      </c>
      <c r="B865" s="31">
        <v>79584.52</v>
      </c>
      <c r="C865" s="17">
        <f>VLOOKUP($A865,級距!$A:$K,9,FALSE)</f>
        <v>9</v>
      </c>
      <c r="D865" s="17">
        <f>VLOOKUP($A865,級距!$A:$K,10,FALSE)</f>
        <v>5</v>
      </c>
      <c r="E865" s="17">
        <f>VLOOKUP($A865,級距!$A:$K,11,FALSE)</f>
        <v>1</v>
      </c>
      <c r="F865" s="17">
        <f t="shared" si="13"/>
        <v>1</v>
      </c>
    </row>
    <row r="866" spans="1:6" x14ac:dyDescent="0.25">
      <c r="A866" s="32" t="s">
        <v>1184</v>
      </c>
      <c r="B866" s="31">
        <v>-55662.75</v>
      </c>
      <c r="C866" s="17">
        <f>VLOOKUP($A866,級距!$A:$K,9,FALSE)</f>
        <v>10</v>
      </c>
      <c r="D866" s="17">
        <f>VLOOKUP($A866,級距!$A:$K,10,FALSE)</f>
        <v>8</v>
      </c>
      <c r="E866" s="17">
        <f>VLOOKUP($A866,級距!$A:$K,11,FALSE)</f>
        <v>4</v>
      </c>
      <c r="F866" s="17">
        <f t="shared" si="13"/>
        <v>1</v>
      </c>
    </row>
    <row r="867" spans="1:6" x14ac:dyDescent="0.25">
      <c r="A867" s="32" t="s">
        <v>1185</v>
      </c>
      <c r="B867" s="31">
        <v>-40293.22</v>
      </c>
      <c r="C867" s="17">
        <f>VLOOKUP($A867,級距!$A:$K,9,FALSE)</f>
        <v>8</v>
      </c>
      <c r="D867" s="17">
        <f>VLOOKUP($A867,級距!$A:$K,10,FALSE)</f>
        <v>3</v>
      </c>
      <c r="E867" s="17">
        <f>VLOOKUP($A867,級距!$A:$K,11,FALSE)</f>
        <v>1</v>
      </c>
      <c r="F867" s="17">
        <f t="shared" si="13"/>
        <v>1</v>
      </c>
    </row>
    <row r="868" spans="1:6" x14ac:dyDescent="0.25">
      <c r="A868" s="32" t="s">
        <v>1188</v>
      </c>
      <c r="B868" s="31">
        <v>-73945.820000000007</v>
      </c>
      <c r="C868" s="17">
        <f>VLOOKUP($A868,級距!$A:$K,9,FALSE)</f>
        <v>9</v>
      </c>
      <c r="D868" s="17">
        <f>VLOOKUP($A868,級距!$A:$K,10,FALSE)</f>
        <v>4</v>
      </c>
      <c r="E868" s="17">
        <f>VLOOKUP($A868,級距!$A:$K,11,FALSE)</f>
        <v>1</v>
      </c>
      <c r="F868" s="17">
        <f t="shared" si="13"/>
        <v>1</v>
      </c>
    </row>
    <row r="869" spans="1:6" x14ac:dyDescent="0.25">
      <c r="A869" s="32" t="s">
        <v>1190</v>
      </c>
      <c r="B869" s="31">
        <v>3431.26</v>
      </c>
      <c r="C869" s="17">
        <f>VLOOKUP($A869,級距!$A:$K,9,FALSE)</f>
        <v>9</v>
      </c>
      <c r="D869" s="17">
        <f>VLOOKUP($A869,級距!$A:$K,10,FALSE)</f>
        <v>8</v>
      </c>
      <c r="E869" s="17">
        <f>VLOOKUP($A869,級距!$A:$K,11,FALSE)</f>
        <v>4</v>
      </c>
      <c r="F869" s="17">
        <f t="shared" si="13"/>
        <v>1</v>
      </c>
    </row>
    <row r="870" spans="1:6" x14ac:dyDescent="0.25">
      <c r="A870" s="32" t="s">
        <v>1191</v>
      </c>
      <c r="B870" s="31">
        <v>81006.399999999994</v>
      </c>
      <c r="C870" s="17">
        <f>VLOOKUP($A870,級距!$A:$K,9,FALSE)</f>
        <v>10</v>
      </c>
      <c r="D870" s="17">
        <f>VLOOKUP($A870,級距!$A:$K,10,FALSE)</f>
        <v>10</v>
      </c>
      <c r="E870" s="17">
        <f>VLOOKUP($A870,級距!$A:$K,11,FALSE)</f>
        <v>4</v>
      </c>
      <c r="F870" s="17">
        <f t="shared" si="13"/>
        <v>1</v>
      </c>
    </row>
    <row r="871" spans="1:6" x14ac:dyDescent="0.25">
      <c r="A871" s="32" t="s">
        <v>1192</v>
      </c>
      <c r="B871" s="31">
        <v>-8582.27</v>
      </c>
      <c r="C871" s="17">
        <f>VLOOKUP($A871,級距!$A:$K,9,FALSE)</f>
        <v>9</v>
      </c>
      <c r="D871" s="17">
        <f>VLOOKUP($A871,級距!$A:$K,10,FALSE)</f>
        <v>9</v>
      </c>
      <c r="E871" s="17">
        <f>VLOOKUP($A871,級距!$A:$K,11,FALSE)</f>
        <v>4</v>
      </c>
      <c r="F871" s="17">
        <f t="shared" si="13"/>
        <v>1</v>
      </c>
    </row>
    <row r="872" spans="1:6" x14ac:dyDescent="0.25">
      <c r="A872" s="32" t="s">
        <v>1193</v>
      </c>
      <c r="B872" s="31">
        <v>-5436.8</v>
      </c>
      <c r="C872" s="17">
        <f>VLOOKUP($A872,級距!$A:$K,9,FALSE)</f>
        <v>3</v>
      </c>
      <c r="D872" s="17">
        <f>VLOOKUP($A872,級距!$A:$K,10,FALSE)</f>
        <v>9</v>
      </c>
      <c r="E872" s="17">
        <f>VLOOKUP($A872,級距!$A:$K,11,FALSE)</f>
        <v>3</v>
      </c>
      <c r="F872" s="17">
        <f t="shared" si="13"/>
        <v>1</v>
      </c>
    </row>
    <row r="873" spans="1:6" x14ac:dyDescent="0.25">
      <c r="A873" s="32" t="s">
        <v>1194</v>
      </c>
      <c r="B873" s="31">
        <v>41759.26</v>
      </c>
      <c r="C873" s="17">
        <f>VLOOKUP($A873,級距!$A:$K,9,FALSE)</f>
        <v>5</v>
      </c>
      <c r="D873" s="17">
        <f>VLOOKUP($A873,級距!$A:$K,10,FALSE)</f>
        <v>5</v>
      </c>
      <c r="E873" s="17">
        <f>VLOOKUP($A873,級距!$A:$K,11,FALSE)</f>
        <v>2</v>
      </c>
      <c r="F873" s="17">
        <f t="shared" si="13"/>
        <v>1</v>
      </c>
    </row>
    <row r="874" spans="1:6" x14ac:dyDescent="0.25">
      <c r="A874" s="32" t="s">
        <v>1195</v>
      </c>
      <c r="B874" s="31">
        <v>-23861.279999999999</v>
      </c>
      <c r="C874" s="17">
        <f>VLOOKUP($A874,級距!$A:$K,9,FALSE)</f>
        <v>2</v>
      </c>
      <c r="D874" s="17">
        <f>VLOOKUP($A874,級距!$A:$K,10,FALSE)</f>
        <v>6</v>
      </c>
      <c r="E874" s="17">
        <f>VLOOKUP($A874,級距!$A:$K,11,FALSE)</f>
        <v>2</v>
      </c>
      <c r="F874" s="17">
        <f t="shared" si="13"/>
        <v>1</v>
      </c>
    </row>
    <row r="875" spans="1:6" x14ac:dyDescent="0.25">
      <c r="A875" s="32" t="s">
        <v>1196</v>
      </c>
      <c r="B875" s="31">
        <v>-20633.439999999999</v>
      </c>
      <c r="C875" s="17">
        <f>VLOOKUP($A875,級距!$A:$K,9,FALSE)</f>
        <v>1</v>
      </c>
      <c r="D875" s="17">
        <f>VLOOKUP($A875,級距!$A:$K,10,FALSE)</f>
        <v>2</v>
      </c>
      <c r="E875" s="17">
        <f>VLOOKUP($A875,級距!$A:$K,11,FALSE)</f>
        <v>2</v>
      </c>
      <c r="F875" s="17">
        <f t="shared" si="13"/>
        <v>1</v>
      </c>
    </row>
    <row r="876" spans="1:6" x14ac:dyDescent="0.25">
      <c r="A876" s="32" t="s">
        <v>1197</v>
      </c>
      <c r="B876" s="31">
        <v>141.41</v>
      </c>
      <c r="C876" s="17">
        <f>VLOOKUP($A876,級距!$A:$K,9,FALSE)</f>
        <v>1</v>
      </c>
      <c r="D876" s="17">
        <f>VLOOKUP($A876,級距!$A:$K,10,FALSE)</f>
        <v>3</v>
      </c>
      <c r="E876" s="17">
        <f>VLOOKUP($A876,級距!$A:$K,11,FALSE)</f>
        <v>2</v>
      </c>
      <c r="F876" s="17">
        <f t="shared" si="13"/>
        <v>1</v>
      </c>
    </row>
    <row r="877" spans="1:6" x14ac:dyDescent="0.25">
      <c r="A877" s="32" t="s">
        <v>1198</v>
      </c>
      <c r="B877" s="31">
        <v>4941.79</v>
      </c>
      <c r="C877" s="17">
        <f>VLOOKUP($A877,級距!$A:$K,9,FALSE)</f>
        <v>3</v>
      </c>
      <c r="D877" s="17">
        <f>VLOOKUP($A877,級距!$A:$K,10,FALSE)</f>
        <v>7</v>
      </c>
      <c r="E877" s="17">
        <f>VLOOKUP($A877,級距!$A:$K,11,FALSE)</f>
        <v>3</v>
      </c>
      <c r="F877" s="17">
        <f t="shared" si="13"/>
        <v>1</v>
      </c>
    </row>
    <row r="878" spans="1:6" x14ac:dyDescent="0.25">
      <c r="A878" s="32" t="s">
        <v>1199</v>
      </c>
      <c r="B878" s="31">
        <v>-7863.78</v>
      </c>
      <c r="C878" s="17">
        <f>VLOOKUP($A878,級距!$A:$K,9,FALSE)</f>
        <v>5</v>
      </c>
      <c r="D878" s="17">
        <f>VLOOKUP($A878,級距!$A:$K,10,FALSE)</f>
        <v>1</v>
      </c>
      <c r="E878" s="17">
        <f>VLOOKUP($A878,級距!$A:$K,11,FALSE)</f>
        <v>2</v>
      </c>
      <c r="F878" s="17">
        <f t="shared" si="13"/>
        <v>1</v>
      </c>
    </row>
    <row r="879" spans="1:6" x14ac:dyDescent="0.25">
      <c r="A879" s="32" t="s">
        <v>1201</v>
      </c>
      <c r="B879" s="31">
        <v>-10891.65</v>
      </c>
      <c r="C879" s="17">
        <f>VLOOKUP($A879,級距!$A:$K,9,FALSE)</f>
        <v>2</v>
      </c>
      <c r="D879" s="17">
        <f>VLOOKUP($A879,級距!$A:$K,10,FALSE)</f>
        <v>3</v>
      </c>
      <c r="E879" s="17">
        <f>VLOOKUP($A879,級距!$A:$K,11,FALSE)</f>
        <v>2</v>
      </c>
      <c r="F879" s="17">
        <f t="shared" si="13"/>
        <v>1</v>
      </c>
    </row>
    <row r="880" spans="1:6" x14ac:dyDescent="0.25">
      <c r="A880" s="32" t="s">
        <v>1203</v>
      </c>
      <c r="B880" s="31">
        <v>-7807.14</v>
      </c>
      <c r="C880" s="17">
        <f>VLOOKUP($A880,級距!$A:$K,9,FALSE)</f>
        <v>7</v>
      </c>
      <c r="D880" s="17">
        <f>VLOOKUP($A880,級距!$A:$K,10,FALSE)</f>
        <v>9</v>
      </c>
      <c r="E880" s="17">
        <f>VLOOKUP($A880,級距!$A:$K,11,FALSE)</f>
        <v>4</v>
      </c>
      <c r="F880" s="17">
        <f t="shared" si="13"/>
        <v>1</v>
      </c>
    </row>
    <row r="881" spans="1:6" x14ac:dyDescent="0.25">
      <c r="A881" s="32" t="s">
        <v>1204</v>
      </c>
      <c r="B881" s="31">
        <v>-9442.27</v>
      </c>
      <c r="C881" s="17">
        <f>VLOOKUP($A881,級距!$A:$K,9,FALSE)</f>
        <v>4</v>
      </c>
      <c r="D881" s="17">
        <f>VLOOKUP($A881,級距!$A:$K,10,FALSE)</f>
        <v>6</v>
      </c>
      <c r="E881" s="17">
        <f>VLOOKUP($A881,級距!$A:$K,11,FALSE)</f>
        <v>2</v>
      </c>
      <c r="F881" s="17">
        <f t="shared" si="13"/>
        <v>1</v>
      </c>
    </row>
    <row r="882" spans="1:6" x14ac:dyDescent="0.25">
      <c r="A882" s="32" t="s">
        <v>1205</v>
      </c>
      <c r="B882" s="31">
        <v>-23031.81</v>
      </c>
      <c r="C882" s="17">
        <f>VLOOKUP($A882,級距!$A:$K,9,FALSE)</f>
        <v>6</v>
      </c>
      <c r="D882" s="17">
        <f>VLOOKUP($A882,級距!$A:$K,10,FALSE)</f>
        <v>7</v>
      </c>
      <c r="E882" s="17">
        <f>VLOOKUP($A882,級距!$A:$K,11,FALSE)</f>
        <v>4</v>
      </c>
      <c r="F882" s="17">
        <f t="shared" si="13"/>
        <v>1</v>
      </c>
    </row>
    <row r="883" spans="1:6" x14ac:dyDescent="0.25">
      <c r="A883" s="32" t="s">
        <v>1208</v>
      </c>
      <c r="B883" s="31">
        <v>62423.56</v>
      </c>
      <c r="C883" s="17">
        <f>VLOOKUP($A883,級距!$A:$K,9,FALSE)</f>
        <v>10</v>
      </c>
      <c r="D883" s="17">
        <f>VLOOKUP($A883,級距!$A:$K,10,FALSE)</f>
        <v>9</v>
      </c>
      <c r="E883" s="17">
        <f>VLOOKUP($A883,級距!$A:$K,11,FALSE)</f>
        <v>4</v>
      </c>
      <c r="F883" s="17">
        <f t="shared" si="13"/>
        <v>1</v>
      </c>
    </row>
    <row r="884" spans="1:6" x14ac:dyDescent="0.25">
      <c r="A884" s="32" t="s">
        <v>1209</v>
      </c>
      <c r="B884" s="31">
        <v>-26783.74</v>
      </c>
      <c r="C884" s="17">
        <f>VLOOKUP($A884,級距!$A:$K,9,FALSE)</f>
        <v>9</v>
      </c>
      <c r="D884" s="17">
        <f>VLOOKUP($A884,級距!$A:$K,10,FALSE)</f>
        <v>5</v>
      </c>
      <c r="E884" s="17">
        <f>VLOOKUP($A884,級距!$A:$K,11,FALSE)</f>
        <v>1</v>
      </c>
      <c r="F884" s="17">
        <f t="shared" si="13"/>
        <v>1</v>
      </c>
    </row>
    <row r="885" spans="1:6" x14ac:dyDescent="0.25">
      <c r="A885" s="32" t="s">
        <v>1210</v>
      </c>
      <c r="B885" s="31">
        <v>-7122.05</v>
      </c>
      <c r="C885" s="17">
        <f>VLOOKUP($A885,級距!$A:$K,9,FALSE)</f>
        <v>1</v>
      </c>
      <c r="D885" s="17">
        <f>VLOOKUP($A885,級距!$A:$K,10,FALSE)</f>
        <v>5</v>
      </c>
      <c r="E885" s="17">
        <f>VLOOKUP($A885,級距!$A:$K,11,FALSE)</f>
        <v>2</v>
      </c>
      <c r="F885" s="17">
        <f t="shared" si="13"/>
        <v>1</v>
      </c>
    </row>
    <row r="886" spans="1:6" x14ac:dyDescent="0.25">
      <c r="A886" s="32" t="s">
        <v>1213</v>
      </c>
      <c r="B886" s="31">
        <v>-19909.38</v>
      </c>
      <c r="C886" s="17">
        <f>VLOOKUP($A886,級距!$A:$K,9,FALSE)</f>
        <v>2</v>
      </c>
      <c r="D886" s="17">
        <f>VLOOKUP($A886,級距!$A:$K,10,FALSE)</f>
        <v>5</v>
      </c>
      <c r="E886" s="17">
        <f>VLOOKUP($A886,級距!$A:$K,11,FALSE)</f>
        <v>2</v>
      </c>
      <c r="F886" s="17">
        <f t="shared" si="13"/>
        <v>1</v>
      </c>
    </row>
    <row r="887" spans="1:6" x14ac:dyDescent="0.25">
      <c r="A887" s="32" t="s">
        <v>1217</v>
      </c>
      <c r="B887" s="31">
        <v>12102.72</v>
      </c>
      <c r="C887" s="17">
        <f>VLOOKUP($A887,級距!$A:$K,9,FALSE)</f>
        <v>2</v>
      </c>
      <c r="D887" s="17">
        <f>VLOOKUP($A887,級距!$A:$K,10,FALSE)</f>
        <v>2</v>
      </c>
      <c r="E887" s="17">
        <f>VLOOKUP($A887,級距!$A:$K,11,FALSE)</f>
        <v>2</v>
      </c>
      <c r="F887" s="17">
        <f t="shared" si="13"/>
        <v>1</v>
      </c>
    </row>
    <row r="888" spans="1:6" x14ac:dyDescent="0.25">
      <c r="A888" s="32" t="s">
        <v>1218</v>
      </c>
      <c r="B888" s="31">
        <v>-5373.15</v>
      </c>
      <c r="C888" s="17">
        <f>VLOOKUP($A888,級距!$A:$K,9,FALSE)</f>
        <v>5</v>
      </c>
      <c r="D888" s="17">
        <f>VLOOKUP($A888,級距!$A:$K,10,FALSE)</f>
        <v>8</v>
      </c>
      <c r="E888" s="17">
        <f>VLOOKUP($A888,級距!$A:$K,11,FALSE)</f>
        <v>3</v>
      </c>
      <c r="F888" s="17">
        <f t="shared" si="13"/>
        <v>1</v>
      </c>
    </row>
    <row r="889" spans="1:6" x14ac:dyDescent="0.25">
      <c r="A889" s="32" t="s">
        <v>1219</v>
      </c>
      <c r="B889" s="31">
        <v>-10277.89</v>
      </c>
      <c r="C889" s="17">
        <f>VLOOKUP($A889,級距!$A:$K,9,FALSE)</f>
        <v>2</v>
      </c>
      <c r="D889" s="17">
        <f>VLOOKUP($A889,級距!$A:$K,10,FALSE)</f>
        <v>7</v>
      </c>
      <c r="E889" s="17">
        <f>VLOOKUP($A889,級距!$A:$K,11,FALSE)</f>
        <v>3</v>
      </c>
      <c r="F889" s="17">
        <f t="shared" si="13"/>
        <v>1</v>
      </c>
    </row>
    <row r="890" spans="1:6" x14ac:dyDescent="0.25">
      <c r="A890" s="32" t="s">
        <v>1222</v>
      </c>
      <c r="B890" s="31">
        <v>26660.06</v>
      </c>
      <c r="C890" s="17">
        <f>VLOOKUP($A890,級距!$A:$K,9,FALSE)</f>
        <v>3</v>
      </c>
      <c r="D890" s="17">
        <f>VLOOKUP($A890,級距!$A:$K,10,FALSE)</f>
        <v>10</v>
      </c>
      <c r="E890" s="17">
        <f>VLOOKUP($A890,級距!$A:$K,11,FALSE)</f>
        <v>3</v>
      </c>
      <c r="F890" s="17">
        <f t="shared" si="13"/>
        <v>1</v>
      </c>
    </row>
    <row r="891" spans="1:6" x14ac:dyDescent="0.25">
      <c r="A891" s="32" t="s">
        <v>1224</v>
      </c>
      <c r="B891" s="31">
        <v>10487.74</v>
      </c>
      <c r="C891" s="17">
        <f>VLOOKUP($A891,級距!$A:$K,9,FALSE)</f>
        <v>1</v>
      </c>
      <c r="D891" s="17">
        <f>VLOOKUP($A891,級距!$A:$K,10,FALSE)</f>
        <v>9</v>
      </c>
      <c r="E891" s="17">
        <f>VLOOKUP($A891,級距!$A:$K,11,FALSE)</f>
        <v>3</v>
      </c>
      <c r="F891" s="17">
        <f t="shared" si="13"/>
        <v>1</v>
      </c>
    </row>
    <row r="892" spans="1:6" x14ac:dyDescent="0.25">
      <c r="A892" s="32" t="s">
        <v>1225</v>
      </c>
      <c r="B892" s="31">
        <v>16078.43</v>
      </c>
      <c r="C892" s="17">
        <f>VLOOKUP($A892,級距!$A:$K,9,FALSE)</f>
        <v>1</v>
      </c>
      <c r="D892" s="17">
        <f>VLOOKUP($A892,級距!$A:$K,10,FALSE)</f>
        <v>6</v>
      </c>
      <c r="E892" s="17">
        <f>VLOOKUP($A892,級距!$A:$K,11,FALSE)</f>
        <v>2</v>
      </c>
      <c r="F892" s="17">
        <f t="shared" si="13"/>
        <v>1</v>
      </c>
    </row>
    <row r="893" spans="1:6" x14ac:dyDescent="0.25">
      <c r="A893" s="32" t="s">
        <v>1226</v>
      </c>
      <c r="B893" s="31">
        <v>-3107.55</v>
      </c>
      <c r="C893" s="17">
        <f>VLOOKUP($A893,級距!$A:$K,9,FALSE)</f>
        <v>1</v>
      </c>
      <c r="D893" s="17">
        <f>VLOOKUP($A893,級距!$A:$K,10,FALSE)</f>
        <v>7</v>
      </c>
      <c r="E893" s="17">
        <f>VLOOKUP($A893,級距!$A:$K,11,FALSE)</f>
        <v>3</v>
      </c>
      <c r="F893" s="17">
        <f t="shared" si="13"/>
        <v>1</v>
      </c>
    </row>
    <row r="894" spans="1:6" x14ac:dyDescent="0.25">
      <c r="A894" s="32" t="s">
        <v>1227</v>
      </c>
      <c r="B894" s="31">
        <v>-3107.55</v>
      </c>
      <c r="C894" s="17">
        <f>VLOOKUP($A894,級距!$A:$K,9,FALSE)</f>
        <v>1</v>
      </c>
      <c r="D894" s="17">
        <f>VLOOKUP($A894,級距!$A:$K,10,FALSE)</f>
        <v>1</v>
      </c>
      <c r="E894" s="17">
        <f>VLOOKUP($A894,級距!$A:$K,11,FALSE)</f>
        <v>2</v>
      </c>
      <c r="F894" s="17">
        <f t="shared" si="13"/>
        <v>1</v>
      </c>
    </row>
    <row r="895" spans="1:6" x14ac:dyDescent="0.25">
      <c r="A895" s="32" t="s">
        <v>1228</v>
      </c>
      <c r="B895" s="31">
        <v>10500.61</v>
      </c>
      <c r="C895" s="17">
        <f>VLOOKUP($A895,級距!$A:$K,9,FALSE)</f>
        <v>1</v>
      </c>
      <c r="D895" s="17">
        <f>VLOOKUP($A895,級距!$A:$K,10,FALSE)</f>
        <v>3</v>
      </c>
      <c r="E895" s="17">
        <f>VLOOKUP($A895,級距!$A:$K,11,FALSE)</f>
        <v>2</v>
      </c>
      <c r="F895" s="17">
        <f t="shared" si="13"/>
        <v>1</v>
      </c>
    </row>
    <row r="896" spans="1:6" x14ac:dyDescent="0.25">
      <c r="A896" s="32" t="s">
        <v>1229</v>
      </c>
      <c r="B896" s="31">
        <v>-8708.7999999999993</v>
      </c>
      <c r="C896" s="17">
        <f>VLOOKUP($A896,級距!$A:$K,9,FALSE)</f>
        <v>1</v>
      </c>
      <c r="D896" s="17">
        <f>VLOOKUP($A896,級距!$A:$K,10,FALSE)</f>
        <v>6</v>
      </c>
      <c r="E896" s="17">
        <f>VLOOKUP($A896,級距!$A:$K,11,FALSE)</f>
        <v>2</v>
      </c>
      <c r="F896" s="17">
        <f t="shared" si="13"/>
        <v>1</v>
      </c>
    </row>
    <row r="897" spans="1:6" x14ac:dyDescent="0.25">
      <c r="A897" s="32" t="s">
        <v>1231</v>
      </c>
      <c r="B897" s="31">
        <v>-24714.18</v>
      </c>
      <c r="C897" s="17">
        <f>VLOOKUP($A897,級距!$A:$K,9,FALSE)</f>
        <v>1</v>
      </c>
      <c r="D897" s="17">
        <f>VLOOKUP($A897,級距!$A:$K,10,FALSE)</f>
        <v>7</v>
      </c>
      <c r="E897" s="17">
        <f>VLOOKUP($A897,級距!$A:$K,11,FALSE)</f>
        <v>3</v>
      </c>
      <c r="F897" s="17">
        <f t="shared" si="13"/>
        <v>1</v>
      </c>
    </row>
    <row r="898" spans="1:6" x14ac:dyDescent="0.25">
      <c r="A898" s="32" t="s">
        <v>1232</v>
      </c>
      <c r="B898" s="31">
        <v>-5522.62</v>
      </c>
      <c r="C898" s="17">
        <f>VLOOKUP($A898,級距!$A:$K,9,FALSE)</f>
        <v>1</v>
      </c>
      <c r="D898" s="17">
        <f>VLOOKUP($A898,級距!$A:$K,10,FALSE)</f>
        <v>5</v>
      </c>
      <c r="E898" s="17">
        <f>VLOOKUP($A898,級距!$A:$K,11,FALSE)</f>
        <v>2</v>
      </c>
      <c r="F898" s="17">
        <f t="shared" si="13"/>
        <v>1</v>
      </c>
    </row>
    <row r="899" spans="1:6" x14ac:dyDescent="0.25">
      <c r="A899" s="32" t="s">
        <v>1233</v>
      </c>
      <c r="B899" s="31">
        <v>-15118.78</v>
      </c>
      <c r="C899" s="17">
        <f>VLOOKUP($A899,級距!$A:$K,9,FALSE)</f>
        <v>1</v>
      </c>
      <c r="D899" s="17">
        <f>VLOOKUP($A899,級距!$A:$K,10,FALSE)</f>
        <v>3</v>
      </c>
      <c r="E899" s="17">
        <f>VLOOKUP($A899,級距!$A:$K,11,FALSE)</f>
        <v>2</v>
      </c>
      <c r="F899" s="17">
        <f t="shared" si="13"/>
        <v>1</v>
      </c>
    </row>
    <row r="900" spans="1:6" x14ac:dyDescent="0.25">
      <c r="A900" s="32" t="s">
        <v>1235</v>
      </c>
      <c r="B900" s="31">
        <v>-19094.3</v>
      </c>
      <c r="C900" s="17">
        <f>VLOOKUP($A900,級距!$A:$K,9,FALSE)</f>
        <v>4</v>
      </c>
      <c r="D900" s="17">
        <f>VLOOKUP($A900,級距!$A:$K,10,FALSE)</f>
        <v>5</v>
      </c>
      <c r="E900" s="17">
        <f>VLOOKUP($A900,級距!$A:$K,11,FALSE)</f>
        <v>2</v>
      </c>
      <c r="F900" s="17">
        <f t="shared" ref="F900:F962" si="14">IF(A901&lt;&gt;A900,1,0)</f>
        <v>1</v>
      </c>
    </row>
    <row r="901" spans="1:6" x14ac:dyDescent="0.25">
      <c r="A901" s="32" t="s">
        <v>1236</v>
      </c>
      <c r="B901" s="31">
        <v>-129830.34</v>
      </c>
      <c r="C901" s="17">
        <f>VLOOKUP($A901,級距!$A:$K,9,FALSE)</f>
        <v>5</v>
      </c>
      <c r="D901" s="17">
        <f>VLOOKUP($A901,級距!$A:$K,10,FALSE)</f>
        <v>8</v>
      </c>
      <c r="E901" s="17">
        <f>VLOOKUP($A901,級距!$A:$K,11,FALSE)</f>
        <v>3</v>
      </c>
      <c r="F901" s="17">
        <f t="shared" si="14"/>
        <v>1</v>
      </c>
    </row>
    <row r="902" spans="1:6" x14ac:dyDescent="0.25">
      <c r="A902" s="32" t="s">
        <v>1238</v>
      </c>
      <c r="B902" s="31">
        <v>-9257.2800000000007</v>
      </c>
      <c r="C902" s="17">
        <f>VLOOKUP($A902,級距!$A:$K,9,FALSE)</f>
        <v>3</v>
      </c>
      <c r="D902" s="17">
        <f>VLOOKUP($A902,級距!$A:$K,10,FALSE)</f>
        <v>1</v>
      </c>
      <c r="E902" s="17">
        <f>VLOOKUP($A902,級距!$A:$K,11,FALSE)</f>
        <v>2</v>
      </c>
      <c r="F902" s="17">
        <f t="shared" si="14"/>
        <v>1</v>
      </c>
    </row>
    <row r="903" spans="1:6" x14ac:dyDescent="0.25">
      <c r="A903" s="32" t="s">
        <v>1239</v>
      </c>
      <c r="B903" s="31">
        <v>-1438.43</v>
      </c>
      <c r="C903" s="17">
        <f>VLOOKUP($A903,級距!$A:$K,9,FALSE)</f>
        <v>1</v>
      </c>
      <c r="D903" s="17">
        <f>VLOOKUP($A903,級距!$A:$K,10,FALSE)</f>
        <v>8</v>
      </c>
      <c r="E903" s="17">
        <f>VLOOKUP($A903,級距!$A:$K,11,FALSE)</f>
        <v>3</v>
      </c>
      <c r="F903" s="17">
        <f t="shared" si="14"/>
        <v>1</v>
      </c>
    </row>
    <row r="904" spans="1:6" x14ac:dyDescent="0.25">
      <c r="A904" s="32" t="s">
        <v>1240</v>
      </c>
      <c r="B904" s="31">
        <v>16320.83</v>
      </c>
      <c r="C904" s="17">
        <f>VLOOKUP($A904,級距!$A:$K,9,FALSE)</f>
        <v>2</v>
      </c>
      <c r="D904" s="17">
        <f>VLOOKUP($A904,級距!$A:$K,10,FALSE)</f>
        <v>9</v>
      </c>
      <c r="E904" s="17">
        <f>VLOOKUP($A904,級距!$A:$K,11,FALSE)</f>
        <v>3</v>
      </c>
      <c r="F904" s="17">
        <f t="shared" si="14"/>
        <v>1</v>
      </c>
    </row>
    <row r="905" spans="1:6" x14ac:dyDescent="0.25">
      <c r="A905" s="32" t="s">
        <v>1241</v>
      </c>
      <c r="B905" s="31">
        <v>-15028.74</v>
      </c>
      <c r="C905" s="17">
        <f>VLOOKUP($A905,級距!$A:$K,9,FALSE)</f>
        <v>1</v>
      </c>
      <c r="D905" s="17">
        <f>VLOOKUP($A905,級距!$A:$K,10,FALSE)</f>
        <v>6</v>
      </c>
      <c r="E905" s="17">
        <f>VLOOKUP($A905,級距!$A:$K,11,FALSE)</f>
        <v>2</v>
      </c>
      <c r="F905" s="17">
        <f t="shared" si="14"/>
        <v>1</v>
      </c>
    </row>
    <row r="906" spans="1:6" x14ac:dyDescent="0.25">
      <c r="A906" s="32" t="s">
        <v>1243</v>
      </c>
      <c r="B906" s="31">
        <v>20195.46</v>
      </c>
      <c r="C906" s="17">
        <f>VLOOKUP($A906,級距!$A:$K,9,FALSE)</f>
        <v>5</v>
      </c>
      <c r="D906" s="17">
        <f>VLOOKUP($A906,級距!$A:$K,10,FALSE)</f>
        <v>5</v>
      </c>
      <c r="E906" s="17">
        <f>VLOOKUP($A906,級距!$A:$K,11,FALSE)</f>
        <v>2</v>
      </c>
      <c r="F906" s="17">
        <f t="shared" si="14"/>
        <v>1</v>
      </c>
    </row>
    <row r="907" spans="1:6" x14ac:dyDescent="0.25">
      <c r="A907" s="32" t="s">
        <v>1244</v>
      </c>
      <c r="B907" s="31">
        <v>51595</v>
      </c>
      <c r="C907" s="17">
        <f>VLOOKUP($A907,級距!$A:$K,9,FALSE)</f>
        <v>5</v>
      </c>
      <c r="D907" s="17">
        <f>VLOOKUP($A907,級距!$A:$K,10,FALSE)</f>
        <v>7</v>
      </c>
      <c r="E907" s="17">
        <f>VLOOKUP($A907,級距!$A:$K,11,FALSE)</f>
        <v>3</v>
      </c>
      <c r="F907" s="17">
        <f t="shared" si="14"/>
        <v>1</v>
      </c>
    </row>
    <row r="908" spans="1:6" x14ac:dyDescent="0.25">
      <c r="A908" s="32" t="s">
        <v>1245</v>
      </c>
      <c r="B908" s="31">
        <v>-8603.9699999999993</v>
      </c>
      <c r="C908" s="17">
        <f>VLOOKUP($A908,級距!$A:$K,9,FALSE)</f>
        <v>3</v>
      </c>
      <c r="D908" s="17">
        <f>VLOOKUP($A908,級距!$A:$K,10,FALSE)</f>
        <v>3</v>
      </c>
      <c r="E908" s="17">
        <f>VLOOKUP($A908,級距!$A:$K,11,FALSE)</f>
        <v>2</v>
      </c>
      <c r="F908" s="17">
        <f t="shared" si="14"/>
        <v>1</v>
      </c>
    </row>
    <row r="909" spans="1:6" x14ac:dyDescent="0.25">
      <c r="A909" s="32" t="s">
        <v>1248</v>
      </c>
      <c r="B909" s="31">
        <v>10571.07</v>
      </c>
      <c r="C909" s="17">
        <f>VLOOKUP($A909,級距!$A:$K,9,FALSE)</f>
        <v>2</v>
      </c>
      <c r="D909" s="17">
        <f>VLOOKUP($A909,級距!$A:$K,10,FALSE)</f>
        <v>10</v>
      </c>
      <c r="E909" s="17">
        <f>VLOOKUP($A909,級距!$A:$K,11,FALSE)</f>
        <v>3</v>
      </c>
      <c r="F909" s="17">
        <f t="shared" si="14"/>
        <v>1</v>
      </c>
    </row>
    <row r="910" spans="1:6" x14ac:dyDescent="0.25">
      <c r="A910" s="32" t="s">
        <v>1250</v>
      </c>
      <c r="B910" s="31">
        <v>-5415.68</v>
      </c>
      <c r="C910" s="17">
        <f>VLOOKUP($A910,級距!$A:$K,9,FALSE)</f>
        <v>1</v>
      </c>
      <c r="D910" s="17">
        <f>VLOOKUP($A910,級距!$A:$K,10,FALSE)</f>
        <v>3</v>
      </c>
      <c r="E910" s="17">
        <f>VLOOKUP($A910,級距!$A:$K,11,FALSE)</f>
        <v>2</v>
      </c>
      <c r="F910" s="17">
        <f t="shared" si="14"/>
        <v>1</v>
      </c>
    </row>
    <row r="911" spans="1:6" x14ac:dyDescent="0.25">
      <c r="A911" s="32" t="s">
        <v>1251</v>
      </c>
      <c r="B911" s="31">
        <v>-8618.75</v>
      </c>
      <c r="C911" s="17">
        <f>VLOOKUP($A911,級距!$A:$K,9,FALSE)</f>
        <v>3</v>
      </c>
      <c r="D911" s="17">
        <f>VLOOKUP($A911,級距!$A:$K,10,FALSE)</f>
        <v>5</v>
      </c>
      <c r="E911" s="17">
        <f>VLOOKUP($A911,級距!$A:$K,11,FALSE)</f>
        <v>2</v>
      </c>
      <c r="F911" s="17">
        <f t="shared" si="14"/>
        <v>1</v>
      </c>
    </row>
    <row r="912" spans="1:6" x14ac:dyDescent="0.25">
      <c r="A912" s="32" t="s">
        <v>1253</v>
      </c>
      <c r="B912" s="31">
        <v>1771.74</v>
      </c>
      <c r="C912" s="17">
        <f>VLOOKUP($A912,級距!$A:$K,9,FALSE)</f>
        <v>1</v>
      </c>
      <c r="D912" s="17">
        <f>VLOOKUP($A912,級距!$A:$K,10,FALSE)</f>
        <v>3</v>
      </c>
      <c r="E912" s="17">
        <f>VLOOKUP($A912,級距!$A:$K,11,FALSE)</f>
        <v>2</v>
      </c>
      <c r="F912" s="17">
        <f t="shared" si="14"/>
        <v>1</v>
      </c>
    </row>
    <row r="913" spans="1:6" x14ac:dyDescent="0.25">
      <c r="A913" s="32" t="s">
        <v>1254</v>
      </c>
      <c r="B913" s="31">
        <v>-16614.14</v>
      </c>
      <c r="C913" s="17">
        <f>VLOOKUP($A913,級距!$A:$K,9,FALSE)</f>
        <v>1</v>
      </c>
      <c r="D913" s="17">
        <f>VLOOKUP($A913,級距!$A:$K,10,FALSE)</f>
        <v>5</v>
      </c>
      <c r="E913" s="17">
        <f>VLOOKUP($A913,級距!$A:$K,11,FALSE)</f>
        <v>2</v>
      </c>
      <c r="F913" s="17">
        <f t="shared" si="14"/>
        <v>1</v>
      </c>
    </row>
    <row r="914" spans="1:6" x14ac:dyDescent="0.25">
      <c r="A914" s="32" t="s">
        <v>1256</v>
      </c>
      <c r="B914" s="31">
        <v>-30012.54</v>
      </c>
      <c r="C914" s="17">
        <f>VLOOKUP($A914,級距!$A:$K,9,FALSE)</f>
        <v>4</v>
      </c>
      <c r="D914" s="17">
        <f>VLOOKUP($A914,級距!$A:$K,10,FALSE)</f>
        <v>4</v>
      </c>
      <c r="E914" s="17">
        <f>VLOOKUP($A914,級距!$A:$K,11,FALSE)</f>
        <v>2</v>
      </c>
      <c r="F914" s="17">
        <f t="shared" si="14"/>
        <v>1</v>
      </c>
    </row>
    <row r="915" spans="1:6" x14ac:dyDescent="0.25">
      <c r="A915" s="32" t="s">
        <v>1257</v>
      </c>
      <c r="B915" s="31">
        <v>-11809.54</v>
      </c>
      <c r="C915" s="17">
        <f>VLOOKUP($A915,級距!$A:$K,9,FALSE)</f>
        <v>1</v>
      </c>
      <c r="D915" s="17">
        <f>VLOOKUP($A915,級距!$A:$K,10,FALSE)</f>
        <v>8</v>
      </c>
      <c r="E915" s="17">
        <f>VLOOKUP($A915,級距!$A:$K,11,FALSE)</f>
        <v>3</v>
      </c>
      <c r="F915" s="17">
        <f t="shared" si="14"/>
        <v>1</v>
      </c>
    </row>
    <row r="916" spans="1:6" x14ac:dyDescent="0.25">
      <c r="A916" s="32" t="s">
        <v>1259</v>
      </c>
      <c r="B916" s="31">
        <v>-1424.22</v>
      </c>
      <c r="C916" s="17">
        <f>VLOOKUP($A916,級距!$A:$K,9,FALSE)</f>
        <v>1</v>
      </c>
      <c r="D916" s="17">
        <f>VLOOKUP($A916,級距!$A:$K,10,FALSE)</f>
        <v>5</v>
      </c>
      <c r="E916" s="17">
        <f>VLOOKUP($A916,級距!$A:$K,11,FALSE)</f>
        <v>2</v>
      </c>
      <c r="F916" s="17">
        <f t="shared" si="14"/>
        <v>1</v>
      </c>
    </row>
    <row r="917" spans="1:6" x14ac:dyDescent="0.25">
      <c r="A917" s="32" t="s">
        <v>1260</v>
      </c>
      <c r="B917" s="31">
        <v>-6235.94</v>
      </c>
      <c r="C917" s="17">
        <f>VLOOKUP($A917,級距!$A:$K,9,FALSE)</f>
        <v>4</v>
      </c>
      <c r="D917" s="17">
        <f>VLOOKUP($A917,級距!$A:$K,10,FALSE)</f>
        <v>7</v>
      </c>
      <c r="E917" s="17">
        <f>VLOOKUP($A917,級距!$A:$K,11,FALSE)</f>
        <v>3</v>
      </c>
      <c r="F917" s="17">
        <f t="shared" si="14"/>
        <v>1</v>
      </c>
    </row>
    <row r="918" spans="1:6" x14ac:dyDescent="0.25">
      <c r="A918" s="32" t="s">
        <v>1261</v>
      </c>
      <c r="B918" s="31">
        <v>-4635.17</v>
      </c>
      <c r="C918" s="17">
        <f>VLOOKUP($A918,級距!$A:$K,9,FALSE)</f>
        <v>1</v>
      </c>
      <c r="D918" s="17">
        <f>VLOOKUP($A918,級距!$A:$K,10,FALSE)</f>
        <v>3</v>
      </c>
      <c r="E918" s="17">
        <f>VLOOKUP($A918,級距!$A:$K,11,FALSE)</f>
        <v>2</v>
      </c>
      <c r="F918" s="17">
        <f t="shared" si="14"/>
        <v>1</v>
      </c>
    </row>
    <row r="919" spans="1:6" x14ac:dyDescent="0.25">
      <c r="A919" s="32" t="s">
        <v>1262</v>
      </c>
      <c r="B919" s="31">
        <v>11364.26</v>
      </c>
      <c r="C919" s="17">
        <f>VLOOKUP($A919,級距!$A:$K,9,FALSE)</f>
        <v>2</v>
      </c>
      <c r="D919" s="17">
        <f>VLOOKUP($A919,級距!$A:$K,10,FALSE)</f>
        <v>3</v>
      </c>
      <c r="E919" s="17">
        <f>VLOOKUP($A919,級距!$A:$K,11,FALSE)</f>
        <v>2</v>
      </c>
      <c r="F919" s="17">
        <f t="shared" si="14"/>
        <v>1</v>
      </c>
    </row>
    <row r="920" spans="1:6" x14ac:dyDescent="0.25">
      <c r="A920" s="32" t="s">
        <v>1263</v>
      </c>
      <c r="B920" s="31">
        <v>-11024.99</v>
      </c>
      <c r="C920" s="17">
        <f>VLOOKUP($A920,級距!$A:$K,9,FALSE)</f>
        <v>4</v>
      </c>
      <c r="D920" s="17">
        <f>VLOOKUP($A920,級距!$A:$K,10,FALSE)</f>
        <v>6</v>
      </c>
      <c r="E920" s="17">
        <f>VLOOKUP($A920,級距!$A:$K,11,FALSE)</f>
        <v>2</v>
      </c>
      <c r="F920" s="17">
        <f t="shared" si="14"/>
        <v>1</v>
      </c>
    </row>
    <row r="921" spans="1:6" x14ac:dyDescent="0.25">
      <c r="A921" s="32" t="s">
        <v>1266</v>
      </c>
      <c r="B921" s="31">
        <v>-6974.98</v>
      </c>
      <c r="C921" s="17">
        <f>VLOOKUP($A921,級距!$A:$K,9,FALSE)</f>
        <v>1</v>
      </c>
      <c r="D921" s="17">
        <f>VLOOKUP($A921,級距!$A:$K,10,FALSE)</f>
        <v>5</v>
      </c>
      <c r="E921" s="17">
        <f>VLOOKUP($A921,級距!$A:$K,11,FALSE)</f>
        <v>2</v>
      </c>
      <c r="F921" s="17">
        <f t="shared" si="14"/>
        <v>1</v>
      </c>
    </row>
    <row r="922" spans="1:6" x14ac:dyDescent="0.25">
      <c r="A922" s="32" t="s">
        <v>1267</v>
      </c>
      <c r="B922" s="31">
        <v>-6973.44</v>
      </c>
      <c r="C922" s="17">
        <f>VLOOKUP($A922,級距!$A:$K,9,FALSE)</f>
        <v>1</v>
      </c>
      <c r="D922" s="17">
        <f>VLOOKUP($A922,級距!$A:$K,10,FALSE)</f>
        <v>2</v>
      </c>
      <c r="E922" s="17">
        <f>VLOOKUP($A922,級距!$A:$K,11,FALSE)</f>
        <v>2</v>
      </c>
      <c r="F922" s="17">
        <f t="shared" si="14"/>
        <v>1</v>
      </c>
    </row>
    <row r="923" spans="1:6" x14ac:dyDescent="0.25">
      <c r="A923" s="32" t="s">
        <v>1271</v>
      </c>
      <c r="B923" s="31">
        <v>-8553.2800000000007</v>
      </c>
      <c r="C923" s="17">
        <f>VLOOKUP($A923,級距!$A:$K,9,FALSE)</f>
        <v>1</v>
      </c>
      <c r="D923" s="17">
        <f>VLOOKUP($A923,級距!$A:$K,10,FALSE)</f>
        <v>6</v>
      </c>
      <c r="E923" s="17">
        <f>VLOOKUP($A923,級距!$A:$K,11,FALSE)</f>
        <v>2</v>
      </c>
      <c r="F923" s="17">
        <f t="shared" si="14"/>
        <v>1</v>
      </c>
    </row>
    <row r="924" spans="1:6" x14ac:dyDescent="0.25">
      <c r="A924" s="32" t="s">
        <v>1274</v>
      </c>
      <c r="B924" s="31">
        <v>-25081.22</v>
      </c>
      <c r="C924" s="17">
        <f>VLOOKUP($A924,級距!$A:$K,9,FALSE)</f>
        <v>1</v>
      </c>
      <c r="D924" s="17">
        <f>VLOOKUP($A924,級距!$A:$K,10,FALSE)</f>
        <v>2</v>
      </c>
      <c r="E924" s="17">
        <f>VLOOKUP($A924,級距!$A:$K,11,FALSE)</f>
        <v>2</v>
      </c>
      <c r="F924" s="17">
        <f t="shared" si="14"/>
        <v>1</v>
      </c>
    </row>
    <row r="925" spans="1:6" x14ac:dyDescent="0.25">
      <c r="A925" s="32" t="s">
        <v>1283</v>
      </c>
      <c r="B925" s="31">
        <v>-2083.9699999999998</v>
      </c>
      <c r="C925" s="17">
        <f>VLOOKUP($A925,級距!$A:$K,9,FALSE)</f>
        <v>3</v>
      </c>
      <c r="D925" s="17">
        <f>VLOOKUP($A925,級距!$A:$K,10,FALSE)</f>
        <v>3</v>
      </c>
      <c r="E925" s="17">
        <f>VLOOKUP($A925,級距!$A:$K,11,FALSE)</f>
        <v>2</v>
      </c>
      <c r="F925" s="17">
        <f t="shared" si="14"/>
        <v>1</v>
      </c>
    </row>
    <row r="926" spans="1:6" x14ac:dyDescent="0.25">
      <c r="A926" s="32" t="s">
        <v>1284</v>
      </c>
      <c r="B926" s="31">
        <v>34116.730000000003</v>
      </c>
      <c r="C926" s="17">
        <f>VLOOKUP($A926,級距!$A:$K,9,FALSE)</f>
        <v>5</v>
      </c>
      <c r="D926" s="17">
        <f>VLOOKUP($A926,級距!$A:$K,10,FALSE)</f>
        <v>8</v>
      </c>
      <c r="E926" s="17">
        <f>VLOOKUP($A926,級距!$A:$K,11,FALSE)</f>
        <v>3</v>
      </c>
      <c r="F926" s="17">
        <f t="shared" si="14"/>
        <v>1</v>
      </c>
    </row>
    <row r="927" spans="1:6" x14ac:dyDescent="0.25">
      <c r="A927" s="32" t="s">
        <v>1286</v>
      </c>
      <c r="B927" s="31">
        <v>-16160.35</v>
      </c>
      <c r="C927" s="17">
        <f>VLOOKUP($A927,級距!$A:$K,9,FALSE)</f>
        <v>5</v>
      </c>
      <c r="D927" s="17">
        <f>VLOOKUP($A927,級距!$A:$K,10,FALSE)</f>
        <v>5</v>
      </c>
      <c r="E927" s="17">
        <f>VLOOKUP($A927,級距!$A:$K,11,FALSE)</f>
        <v>2</v>
      </c>
      <c r="F927" s="17">
        <f t="shared" si="14"/>
        <v>1</v>
      </c>
    </row>
    <row r="928" spans="1:6" x14ac:dyDescent="0.25">
      <c r="A928" s="32" t="s">
        <v>1289</v>
      </c>
      <c r="B928" s="31">
        <v>12310.66</v>
      </c>
      <c r="C928" s="17">
        <f>VLOOKUP($A928,級距!$A:$K,9,FALSE)</f>
        <v>2</v>
      </c>
      <c r="D928" s="17">
        <f>VLOOKUP($A928,級距!$A:$K,10,FALSE)</f>
        <v>7</v>
      </c>
      <c r="E928" s="17">
        <f>VLOOKUP($A928,級距!$A:$K,11,FALSE)</f>
        <v>3</v>
      </c>
      <c r="F928" s="17">
        <f t="shared" si="14"/>
        <v>1</v>
      </c>
    </row>
    <row r="929" spans="1:6" x14ac:dyDescent="0.25">
      <c r="A929" s="32" t="s">
        <v>1290</v>
      </c>
      <c r="B929" s="31">
        <v>-12488.1</v>
      </c>
      <c r="C929" s="17">
        <f>VLOOKUP($A929,級距!$A:$K,9,FALSE)</f>
        <v>1</v>
      </c>
      <c r="D929" s="17">
        <f>VLOOKUP($A929,級距!$A:$K,10,FALSE)</f>
        <v>1</v>
      </c>
      <c r="E929" s="17">
        <f>VLOOKUP($A929,級距!$A:$K,11,FALSE)</f>
        <v>2</v>
      </c>
      <c r="F929" s="17">
        <f t="shared" si="14"/>
        <v>1</v>
      </c>
    </row>
    <row r="930" spans="1:6" x14ac:dyDescent="0.25">
      <c r="A930" s="32" t="s">
        <v>1291</v>
      </c>
      <c r="B930" s="31">
        <v>11512.86</v>
      </c>
      <c r="C930" s="17">
        <f>VLOOKUP($A930,級距!$A:$K,9,FALSE)</f>
        <v>2</v>
      </c>
      <c r="D930" s="17">
        <f>VLOOKUP($A930,級距!$A:$K,10,FALSE)</f>
        <v>8</v>
      </c>
      <c r="E930" s="17">
        <f>VLOOKUP($A930,級距!$A:$K,11,FALSE)</f>
        <v>3</v>
      </c>
      <c r="F930" s="17">
        <f t="shared" si="14"/>
        <v>1</v>
      </c>
    </row>
    <row r="931" spans="1:6" x14ac:dyDescent="0.25">
      <c r="A931" s="32" t="s">
        <v>1293</v>
      </c>
      <c r="B931" s="31">
        <v>-7689.44</v>
      </c>
      <c r="C931" s="17">
        <f>VLOOKUP($A931,級距!$A:$K,9,FALSE)</f>
        <v>2</v>
      </c>
      <c r="D931" s="17">
        <f>VLOOKUP($A931,級距!$A:$K,10,FALSE)</f>
        <v>1</v>
      </c>
      <c r="E931" s="17">
        <f>VLOOKUP($A931,級距!$A:$K,11,FALSE)</f>
        <v>2</v>
      </c>
      <c r="F931" s="17">
        <f t="shared" si="14"/>
        <v>1</v>
      </c>
    </row>
    <row r="932" spans="1:6" x14ac:dyDescent="0.25">
      <c r="A932" s="32" t="s">
        <v>1296</v>
      </c>
      <c r="B932" s="31">
        <v>-14875.52</v>
      </c>
      <c r="C932" s="17">
        <f>VLOOKUP($A932,級距!$A:$K,9,FALSE)</f>
        <v>1</v>
      </c>
      <c r="D932" s="17">
        <f>VLOOKUP($A932,級距!$A:$K,10,FALSE)</f>
        <v>1</v>
      </c>
      <c r="E932" s="17">
        <f>VLOOKUP($A932,級距!$A:$K,11,FALSE)</f>
        <v>2</v>
      </c>
      <c r="F932" s="17">
        <f t="shared" si="14"/>
        <v>1</v>
      </c>
    </row>
    <row r="933" spans="1:6" x14ac:dyDescent="0.25">
      <c r="A933" s="32" t="s">
        <v>1297</v>
      </c>
      <c r="B933" s="31">
        <v>-10870.43</v>
      </c>
      <c r="C933" s="17">
        <f>VLOOKUP($A933,級距!$A:$K,9,FALSE)</f>
        <v>2</v>
      </c>
      <c r="D933" s="17">
        <f>VLOOKUP($A933,級距!$A:$K,10,FALSE)</f>
        <v>8</v>
      </c>
      <c r="E933" s="17">
        <f>VLOOKUP($A933,級距!$A:$K,11,FALSE)</f>
        <v>3</v>
      </c>
      <c r="F933" s="17">
        <f t="shared" si="14"/>
        <v>1</v>
      </c>
    </row>
    <row r="934" spans="1:6" x14ac:dyDescent="0.25">
      <c r="A934" s="32" t="s">
        <v>1299</v>
      </c>
      <c r="B934" s="31">
        <v>-16142.5</v>
      </c>
      <c r="C934" s="17">
        <f>VLOOKUP($A934,級距!$A:$K,9,FALSE)</f>
        <v>1</v>
      </c>
      <c r="D934" s="17">
        <f>VLOOKUP($A934,級距!$A:$K,10,FALSE)</f>
        <v>1</v>
      </c>
      <c r="E934" s="17">
        <f>VLOOKUP($A934,級距!$A:$K,11,FALSE)</f>
        <v>2</v>
      </c>
      <c r="F934" s="17">
        <f t="shared" si="14"/>
        <v>1</v>
      </c>
    </row>
    <row r="935" spans="1:6" x14ac:dyDescent="0.25">
      <c r="A935" s="32" t="s">
        <v>1304</v>
      </c>
      <c r="B935" s="31">
        <v>22766.62</v>
      </c>
      <c r="C935" s="17">
        <f>VLOOKUP($A935,級距!$A:$K,9,FALSE)</f>
        <v>2</v>
      </c>
      <c r="D935" s="17">
        <f>VLOOKUP($A935,級距!$A:$K,10,FALSE)</f>
        <v>2</v>
      </c>
      <c r="E935" s="17">
        <f>VLOOKUP($A935,級距!$A:$K,11,FALSE)</f>
        <v>2</v>
      </c>
      <c r="F935" s="17">
        <f t="shared" si="14"/>
        <v>1</v>
      </c>
    </row>
    <row r="936" spans="1:6" x14ac:dyDescent="0.25">
      <c r="A936" s="32" t="s">
        <v>1305</v>
      </c>
      <c r="B936" s="31">
        <v>-16414.849999999999</v>
      </c>
      <c r="C936" s="17">
        <f>VLOOKUP($A936,級距!$A:$K,9,FALSE)</f>
        <v>5</v>
      </c>
      <c r="D936" s="17">
        <f>VLOOKUP($A936,級距!$A:$K,10,FALSE)</f>
        <v>9</v>
      </c>
      <c r="E936" s="17">
        <f>VLOOKUP($A936,級距!$A:$K,11,FALSE)</f>
        <v>3</v>
      </c>
      <c r="F936" s="17">
        <f t="shared" si="14"/>
        <v>1</v>
      </c>
    </row>
    <row r="937" spans="1:6" x14ac:dyDescent="0.25">
      <c r="A937" s="32" t="s">
        <v>1306</v>
      </c>
      <c r="B937" s="31">
        <v>406.37</v>
      </c>
      <c r="C937" s="17">
        <f>VLOOKUP($A937,級距!$A:$K,9,FALSE)</f>
        <v>4</v>
      </c>
      <c r="D937" s="17">
        <f>VLOOKUP($A937,級距!$A:$K,10,FALSE)</f>
        <v>3</v>
      </c>
      <c r="E937" s="17">
        <f>VLOOKUP($A937,級距!$A:$K,11,FALSE)</f>
        <v>2</v>
      </c>
      <c r="F937" s="17">
        <f t="shared" si="14"/>
        <v>1</v>
      </c>
    </row>
    <row r="938" spans="1:6" x14ac:dyDescent="0.25">
      <c r="A938" s="32" t="s">
        <v>1307</v>
      </c>
      <c r="B938" s="31">
        <v>7606.66</v>
      </c>
      <c r="C938" s="17">
        <f>VLOOKUP($A938,級距!$A:$K,9,FALSE)</f>
        <v>3</v>
      </c>
      <c r="D938" s="17">
        <f>VLOOKUP($A938,級距!$A:$K,10,FALSE)</f>
        <v>2</v>
      </c>
      <c r="E938" s="17">
        <f>VLOOKUP($A938,級距!$A:$K,11,FALSE)</f>
        <v>2</v>
      </c>
      <c r="F938" s="17">
        <f t="shared" si="14"/>
        <v>1</v>
      </c>
    </row>
    <row r="939" spans="1:6" x14ac:dyDescent="0.25">
      <c r="A939" s="32" t="s">
        <v>1308</v>
      </c>
      <c r="B939" s="31">
        <v>-15589.79</v>
      </c>
      <c r="C939" s="17">
        <f>VLOOKUP($A939,級距!$A:$K,9,FALSE)</f>
        <v>1</v>
      </c>
      <c r="D939" s="17">
        <f>VLOOKUP($A939,級距!$A:$K,10,FALSE)</f>
        <v>9</v>
      </c>
      <c r="E939" s="17">
        <f>VLOOKUP($A939,級距!$A:$K,11,FALSE)</f>
        <v>3</v>
      </c>
      <c r="F939" s="17">
        <f t="shared" si="14"/>
        <v>1</v>
      </c>
    </row>
    <row r="940" spans="1:6" x14ac:dyDescent="0.25">
      <c r="A940" s="32" t="s">
        <v>1309</v>
      </c>
      <c r="B940" s="31">
        <v>66795.89</v>
      </c>
      <c r="C940" s="17">
        <f>VLOOKUP($A940,級距!$A:$K,9,FALSE)</f>
        <v>9</v>
      </c>
      <c r="D940" s="17">
        <f>VLOOKUP($A940,級距!$A:$K,10,FALSE)</f>
        <v>9</v>
      </c>
      <c r="E940" s="17">
        <f>VLOOKUP($A940,級距!$A:$K,11,FALSE)</f>
        <v>4</v>
      </c>
      <c r="F940" s="17">
        <f t="shared" si="14"/>
        <v>1</v>
      </c>
    </row>
    <row r="941" spans="1:6" x14ac:dyDescent="0.25">
      <c r="A941" s="32" t="s">
        <v>1310</v>
      </c>
      <c r="B941" s="31">
        <v>6791.78</v>
      </c>
      <c r="C941" s="17">
        <f>VLOOKUP($A941,級距!$A:$K,9,FALSE)</f>
        <v>2</v>
      </c>
      <c r="D941" s="17">
        <f>VLOOKUP($A941,級距!$A:$K,10,FALSE)</f>
        <v>3</v>
      </c>
      <c r="E941" s="17">
        <f>VLOOKUP($A941,級距!$A:$K,11,FALSE)</f>
        <v>2</v>
      </c>
      <c r="F941" s="17">
        <f t="shared" si="14"/>
        <v>1</v>
      </c>
    </row>
    <row r="942" spans="1:6" x14ac:dyDescent="0.25">
      <c r="A942" s="32" t="s">
        <v>1312</v>
      </c>
      <c r="B942" s="31">
        <v>-6816.96</v>
      </c>
      <c r="C942" s="17">
        <f>VLOOKUP($A942,級距!$A:$K,9,FALSE)</f>
        <v>1</v>
      </c>
      <c r="D942" s="17">
        <f>VLOOKUP($A942,級距!$A:$K,10,FALSE)</f>
        <v>6</v>
      </c>
      <c r="E942" s="17">
        <f>VLOOKUP($A942,級距!$A:$K,11,FALSE)</f>
        <v>2</v>
      </c>
      <c r="F942" s="17">
        <f t="shared" si="14"/>
        <v>1</v>
      </c>
    </row>
    <row r="943" spans="1:6" x14ac:dyDescent="0.25">
      <c r="A943" s="32" t="s">
        <v>1313</v>
      </c>
      <c r="B943" s="31">
        <v>-8414.08</v>
      </c>
      <c r="C943" s="17">
        <f>VLOOKUP($A943,級距!$A:$K,9,FALSE)</f>
        <v>2</v>
      </c>
      <c r="D943" s="17">
        <f>VLOOKUP($A943,級距!$A:$K,10,FALSE)</f>
        <v>1</v>
      </c>
      <c r="E943" s="17">
        <f>VLOOKUP($A943,級距!$A:$K,11,FALSE)</f>
        <v>2</v>
      </c>
      <c r="F943" s="17">
        <f t="shared" si="14"/>
        <v>1</v>
      </c>
    </row>
    <row r="944" spans="1:6" x14ac:dyDescent="0.25">
      <c r="A944" s="32" t="s">
        <v>1314</v>
      </c>
      <c r="B944" s="31">
        <v>-10798.82</v>
      </c>
      <c r="C944" s="17">
        <f>VLOOKUP($A944,級距!$A:$K,9,FALSE)</f>
        <v>2</v>
      </c>
      <c r="D944" s="17">
        <f>VLOOKUP($A944,級距!$A:$K,10,FALSE)</f>
        <v>3</v>
      </c>
      <c r="E944" s="17">
        <f>VLOOKUP($A944,級距!$A:$K,11,FALSE)</f>
        <v>2</v>
      </c>
      <c r="F944" s="17">
        <f t="shared" si="14"/>
        <v>1</v>
      </c>
    </row>
    <row r="945" spans="1:6" x14ac:dyDescent="0.25">
      <c r="A945" s="32" t="s">
        <v>1316</v>
      </c>
      <c r="B945" s="31">
        <v>44017.55</v>
      </c>
      <c r="C945" s="17">
        <f>VLOOKUP($A945,級距!$A:$K,9,FALSE)</f>
        <v>10</v>
      </c>
      <c r="D945" s="17">
        <f>VLOOKUP($A945,級距!$A:$K,10,FALSE)</f>
        <v>10</v>
      </c>
      <c r="E945" s="17">
        <f>VLOOKUP($A945,級距!$A:$K,11,FALSE)</f>
        <v>4</v>
      </c>
      <c r="F945" s="17">
        <f t="shared" si="14"/>
        <v>1</v>
      </c>
    </row>
    <row r="946" spans="1:6" x14ac:dyDescent="0.25">
      <c r="A946" s="32" t="s">
        <v>1317</v>
      </c>
      <c r="B946" s="31">
        <v>100487.03999999999</v>
      </c>
      <c r="C946" s="17">
        <f>VLOOKUP($A946,級距!$A:$K,9,FALSE)</f>
        <v>9</v>
      </c>
      <c r="D946" s="17">
        <f>VLOOKUP($A946,級距!$A:$K,10,FALSE)</f>
        <v>8</v>
      </c>
      <c r="E946" s="17">
        <f>VLOOKUP($A946,級距!$A:$K,11,FALSE)</f>
        <v>4</v>
      </c>
      <c r="F946" s="17">
        <f t="shared" si="14"/>
        <v>1</v>
      </c>
    </row>
    <row r="947" spans="1:6" x14ac:dyDescent="0.25">
      <c r="A947" s="32" t="s">
        <v>1320</v>
      </c>
      <c r="B947" s="31">
        <v>46814.05</v>
      </c>
      <c r="C947" s="17">
        <f>VLOOKUP($A947,級距!$A:$K,9,FALSE)</f>
        <v>8</v>
      </c>
      <c r="D947" s="17">
        <f>VLOOKUP($A947,級距!$A:$K,10,FALSE)</f>
        <v>2</v>
      </c>
      <c r="E947" s="17">
        <f>VLOOKUP($A947,級距!$A:$K,11,FALSE)</f>
        <v>1</v>
      </c>
      <c r="F947" s="17">
        <f t="shared" si="14"/>
        <v>1</v>
      </c>
    </row>
    <row r="948" spans="1:6" x14ac:dyDescent="0.25">
      <c r="A948" s="32" t="s">
        <v>1321</v>
      </c>
      <c r="B948" s="31">
        <v>10816.06</v>
      </c>
      <c r="C948" s="17">
        <f>VLOOKUP($A948,級距!$A:$K,9,FALSE)</f>
        <v>5</v>
      </c>
      <c r="D948" s="17">
        <f>VLOOKUP($A948,級距!$A:$K,10,FALSE)</f>
        <v>3</v>
      </c>
      <c r="E948" s="17">
        <f>VLOOKUP($A948,級距!$A:$K,11,FALSE)</f>
        <v>2</v>
      </c>
      <c r="F948" s="17">
        <f t="shared" si="14"/>
        <v>1</v>
      </c>
    </row>
    <row r="949" spans="1:6" x14ac:dyDescent="0.25">
      <c r="A949" s="32" t="s">
        <v>1322</v>
      </c>
      <c r="B949" s="31">
        <v>56042.99</v>
      </c>
      <c r="C949" s="17">
        <f>VLOOKUP($A949,級距!$A:$K,9,FALSE)</f>
        <v>10</v>
      </c>
      <c r="D949" s="17">
        <f>VLOOKUP($A949,級距!$A:$K,10,FALSE)</f>
        <v>10</v>
      </c>
      <c r="E949" s="17">
        <f>VLOOKUP($A949,級距!$A:$K,11,FALSE)</f>
        <v>4</v>
      </c>
      <c r="F949" s="17">
        <f t="shared" si="14"/>
        <v>1</v>
      </c>
    </row>
    <row r="950" spans="1:6" x14ac:dyDescent="0.25">
      <c r="A950" s="32" t="s">
        <v>1324</v>
      </c>
      <c r="B950" s="31">
        <v>51170.42</v>
      </c>
      <c r="C950" s="17">
        <f>VLOOKUP($A950,級距!$A:$K,9,FALSE)</f>
        <v>9</v>
      </c>
      <c r="D950" s="17">
        <f>VLOOKUP($A950,級距!$A:$K,10,FALSE)</f>
        <v>6</v>
      </c>
      <c r="E950" s="17">
        <f>VLOOKUP($A950,級距!$A:$K,11,FALSE)</f>
        <v>1</v>
      </c>
      <c r="F950" s="17">
        <f t="shared" si="14"/>
        <v>1</v>
      </c>
    </row>
    <row r="951" spans="1:6" x14ac:dyDescent="0.25">
      <c r="A951" s="32" t="s">
        <v>1325</v>
      </c>
      <c r="B951" s="31">
        <v>1160.96</v>
      </c>
      <c r="C951" s="17">
        <f>VLOOKUP($A951,級距!$A:$K,9,FALSE)</f>
        <v>9</v>
      </c>
      <c r="D951" s="17">
        <f>VLOOKUP($A951,級距!$A:$K,10,FALSE)</f>
        <v>7</v>
      </c>
      <c r="E951" s="17">
        <f>VLOOKUP($A951,級距!$A:$K,11,FALSE)</f>
        <v>4</v>
      </c>
      <c r="F951" s="17">
        <f t="shared" si="14"/>
        <v>1</v>
      </c>
    </row>
    <row r="952" spans="1:6" x14ac:dyDescent="0.25">
      <c r="A952" s="32" t="s">
        <v>1327</v>
      </c>
      <c r="B952" s="31">
        <v>-1270.82</v>
      </c>
      <c r="C952" s="17">
        <f>VLOOKUP($A952,級距!$A:$K,9,FALSE)</f>
        <v>1</v>
      </c>
      <c r="D952" s="17">
        <f>VLOOKUP($A952,級距!$A:$K,10,FALSE)</f>
        <v>4</v>
      </c>
      <c r="E952" s="17">
        <f>VLOOKUP($A952,級距!$A:$K,11,FALSE)</f>
        <v>2</v>
      </c>
      <c r="F952" s="17">
        <f t="shared" si="14"/>
        <v>1</v>
      </c>
    </row>
    <row r="953" spans="1:6" x14ac:dyDescent="0.25">
      <c r="A953" s="32" t="s">
        <v>1328</v>
      </c>
      <c r="B953" s="31">
        <v>-11671.3</v>
      </c>
      <c r="C953" s="17">
        <f>VLOOKUP($A953,級距!$A:$K,9,FALSE)</f>
        <v>1</v>
      </c>
      <c r="D953" s="17">
        <f>VLOOKUP($A953,級距!$A:$K,10,FALSE)</f>
        <v>4</v>
      </c>
      <c r="E953" s="17">
        <f>VLOOKUP($A953,級距!$A:$K,11,FALSE)</f>
        <v>2</v>
      </c>
      <c r="F953" s="17">
        <f t="shared" si="14"/>
        <v>1</v>
      </c>
    </row>
    <row r="954" spans="1:6" x14ac:dyDescent="0.25">
      <c r="A954" s="32" t="s">
        <v>1329</v>
      </c>
      <c r="B954" s="31">
        <v>-9268.32</v>
      </c>
      <c r="C954" s="17">
        <f>VLOOKUP($A954,級距!$A:$K,9,FALSE)</f>
        <v>2</v>
      </c>
      <c r="D954" s="17">
        <f>VLOOKUP($A954,級距!$A:$K,10,FALSE)</f>
        <v>9</v>
      </c>
      <c r="E954" s="17">
        <f>VLOOKUP($A954,級距!$A:$K,11,FALSE)</f>
        <v>3</v>
      </c>
      <c r="F954" s="17">
        <f t="shared" si="14"/>
        <v>1</v>
      </c>
    </row>
    <row r="955" spans="1:6" x14ac:dyDescent="0.25">
      <c r="A955" s="32" t="s">
        <v>1331</v>
      </c>
      <c r="B955" s="31">
        <v>1123.52</v>
      </c>
      <c r="C955" s="17">
        <f>VLOOKUP($A955,級距!$A:$K,9,FALSE)</f>
        <v>1</v>
      </c>
      <c r="D955" s="17">
        <f>VLOOKUP($A955,級距!$A:$K,10,FALSE)</f>
        <v>6</v>
      </c>
      <c r="E955" s="17">
        <f>VLOOKUP($A955,級距!$A:$K,11,FALSE)</f>
        <v>2</v>
      </c>
      <c r="F955" s="17">
        <f t="shared" si="14"/>
        <v>1</v>
      </c>
    </row>
    <row r="956" spans="1:6" x14ac:dyDescent="0.25">
      <c r="A956" s="32" t="s">
        <v>1332</v>
      </c>
      <c r="B956" s="31">
        <v>-6872.64</v>
      </c>
      <c r="C956" s="17">
        <f>VLOOKUP($A956,級距!$A:$K,9,FALSE)</f>
        <v>1</v>
      </c>
      <c r="D956" s="17">
        <f>VLOOKUP($A956,級距!$A:$K,10,FALSE)</f>
        <v>5</v>
      </c>
      <c r="E956" s="17">
        <f>VLOOKUP($A956,級距!$A:$K,11,FALSE)</f>
        <v>2</v>
      </c>
      <c r="F956" s="17">
        <f t="shared" si="14"/>
        <v>1</v>
      </c>
    </row>
    <row r="957" spans="1:6" x14ac:dyDescent="0.25">
      <c r="A957" s="32" t="s">
        <v>1334</v>
      </c>
      <c r="B957" s="31">
        <v>-10050.370000000001</v>
      </c>
      <c r="C957" s="17">
        <f>VLOOKUP($A957,級距!$A:$K,9,FALSE)</f>
        <v>4</v>
      </c>
      <c r="D957" s="17">
        <f>VLOOKUP($A957,級距!$A:$K,10,FALSE)</f>
        <v>9</v>
      </c>
      <c r="E957" s="17">
        <f>VLOOKUP($A957,級距!$A:$K,11,FALSE)</f>
        <v>3</v>
      </c>
      <c r="F957" s="17">
        <f t="shared" si="14"/>
        <v>1</v>
      </c>
    </row>
    <row r="958" spans="1:6" x14ac:dyDescent="0.25">
      <c r="A958" s="32" t="s">
        <v>1337</v>
      </c>
      <c r="B958" s="31">
        <v>-10884.06</v>
      </c>
      <c r="C958" s="17">
        <f>VLOOKUP($A958,級距!$A:$K,9,FALSE)</f>
        <v>1</v>
      </c>
      <c r="D958" s="17">
        <f>VLOOKUP($A958,級距!$A:$K,10,FALSE)</f>
        <v>2</v>
      </c>
      <c r="E958" s="17">
        <f>VLOOKUP($A958,級距!$A:$K,11,FALSE)</f>
        <v>2</v>
      </c>
      <c r="F958" s="17">
        <f t="shared" si="14"/>
        <v>1</v>
      </c>
    </row>
    <row r="959" spans="1:6" x14ac:dyDescent="0.25">
      <c r="A959" s="32" t="s">
        <v>1339</v>
      </c>
      <c r="B959" s="31">
        <v>-12471.2</v>
      </c>
      <c r="C959" s="17">
        <f>VLOOKUP($A959,級距!$A:$K,9,FALSE)</f>
        <v>2</v>
      </c>
      <c r="D959" s="17">
        <f>VLOOKUP($A959,級距!$A:$K,10,FALSE)</f>
        <v>3</v>
      </c>
      <c r="E959" s="17">
        <f>VLOOKUP($A959,級距!$A:$K,11,FALSE)</f>
        <v>2</v>
      </c>
      <c r="F959" s="17">
        <f t="shared" si="14"/>
        <v>1</v>
      </c>
    </row>
    <row r="960" spans="1:6" x14ac:dyDescent="0.25">
      <c r="A960" s="32" t="s">
        <v>1340</v>
      </c>
      <c r="B960" s="31">
        <v>32660.67</v>
      </c>
      <c r="C960" s="17">
        <f>VLOOKUP($A960,級距!$A:$K,9,FALSE)</f>
        <v>5</v>
      </c>
      <c r="D960" s="17">
        <f>VLOOKUP($A960,級距!$A:$K,10,FALSE)</f>
        <v>7</v>
      </c>
      <c r="E960" s="17">
        <f>VLOOKUP($A960,級距!$A:$K,11,FALSE)</f>
        <v>3</v>
      </c>
      <c r="F960" s="17">
        <f t="shared" si="14"/>
        <v>1</v>
      </c>
    </row>
    <row r="961" spans="1:6" x14ac:dyDescent="0.25">
      <c r="A961" s="32" t="s">
        <v>1343</v>
      </c>
      <c r="B961" s="31">
        <v>19550.11</v>
      </c>
      <c r="C961" s="17">
        <f>VLOOKUP($A961,級距!$A:$K,9,FALSE)</f>
        <v>3</v>
      </c>
      <c r="D961" s="17">
        <f>VLOOKUP($A961,級距!$A:$K,10,FALSE)</f>
        <v>4</v>
      </c>
      <c r="E961" s="17">
        <f>VLOOKUP($A961,級距!$A:$K,11,FALSE)</f>
        <v>2</v>
      </c>
      <c r="F961" s="17">
        <f t="shared" si="14"/>
        <v>1</v>
      </c>
    </row>
    <row r="962" spans="1:6" x14ac:dyDescent="0.25">
      <c r="A962" s="32" t="s">
        <v>1345</v>
      </c>
      <c r="B962" s="31">
        <v>-6047.97</v>
      </c>
      <c r="C962" s="17">
        <f>VLOOKUP($A962,級距!$A:$K,9,FALSE)</f>
        <v>1</v>
      </c>
      <c r="D962" s="17">
        <f>VLOOKUP($A962,級距!$A:$K,10,FALSE)</f>
        <v>9</v>
      </c>
      <c r="E962" s="17">
        <f>VLOOKUP($A962,級距!$A:$K,11,FALSE)</f>
        <v>3</v>
      </c>
      <c r="F962" s="17">
        <f t="shared" si="14"/>
        <v>1</v>
      </c>
    </row>
    <row r="963" spans="1:6" x14ac:dyDescent="0.25">
      <c r="A963" s="32"/>
    </row>
    <row r="964" spans="1:6" x14ac:dyDescent="0.25">
      <c r="A964" s="32"/>
    </row>
    <row r="965" spans="1:6" x14ac:dyDescent="0.25">
      <c r="A965" s="32"/>
    </row>
    <row r="966" spans="1:6" x14ac:dyDescent="0.25">
      <c r="A966" s="32"/>
    </row>
    <row r="967" spans="1:6" x14ac:dyDescent="0.25">
      <c r="A967" s="32"/>
    </row>
    <row r="968" spans="1:6" x14ac:dyDescent="0.25">
      <c r="A968" s="32"/>
    </row>
    <row r="969" spans="1:6" x14ac:dyDescent="0.25">
      <c r="A969" s="32"/>
    </row>
    <row r="970" spans="1:6" x14ac:dyDescent="0.25">
      <c r="A970" s="32"/>
    </row>
    <row r="971" spans="1:6" x14ac:dyDescent="0.25">
      <c r="A971" s="32"/>
    </row>
    <row r="972" spans="1:6" x14ac:dyDescent="0.25">
      <c r="A972" s="32"/>
    </row>
    <row r="973" spans="1:6" x14ac:dyDescent="0.25">
      <c r="A973" s="32"/>
    </row>
    <row r="974" spans="1:6" x14ac:dyDescent="0.25">
      <c r="A974" s="32"/>
    </row>
    <row r="975" spans="1:6" x14ac:dyDescent="0.25">
      <c r="A975" s="32"/>
    </row>
    <row r="976" spans="1:6" x14ac:dyDescent="0.25">
      <c r="A976" s="32"/>
    </row>
    <row r="977" spans="1:1" x14ac:dyDescent="0.25">
      <c r="A977" s="32"/>
    </row>
    <row r="978" spans="1:1" x14ac:dyDescent="0.25">
      <c r="A978" s="32"/>
    </row>
    <row r="979" spans="1:1" x14ac:dyDescent="0.25">
      <c r="A979" s="32"/>
    </row>
    <row r="980" spans="1:1" x14ac:dyDescent="0.25">
      <c r="A980" s="32"/>
    </row>
    <row r="981" spans="1:1" x14ac:dyDescent="0.25">
      <c r="A981" s="32"/>
    </row>
    <row r="982" spans="1:1" x14ac:dyDescent="0.25">
      <c r="A982" s="32"/>
    </row>
    <row r="983" spans="1:1" x14ac:dyDescent="0.25">
      <c r="A983" s="32"/>
    </row>
    <row r="984" spans="1:1" x14ac:dyDescent="0.25">
      <c r="A984" s="32"/>
    </row>
    <row r="985" spans="1:1" x14ac:dyDescent="0.25">
      <c r="A985" s="32"/>
    </row>
    <row r="986" spans="1:1" x14ac:dyDescent="0.25">
      <c r="A986" s="32"/>
    </row>
    <row r="987" spans="1:1" x14ac:dyDescent="0.25">
      <c r="A987" s="32"/>
    </row>
    <row r="988" spans="1:1" x14ac:dyDescent="0.25">
      <c r="A988" s="32"/>
    </row>
    <row r="989" spans="1:1" x14ac:dyDescent="0.25">
      <c r="A989" s="32"/>
    </row>
    <row r="990" spans="1:1" x14ac:dyDescent="0.25">
      <c r="A990" s="32"/>
    </row>
    <row r="991" spans="1:1" x14ac:dyDescent="0.25">
      <c r="A991" s="32"/>
    </row>
    <row r="992" spans="1:1" x14ac:dyDescent="0.25">
      <c r="A992" s="32"/>
    </row>
    <row r="993" spans="1:1" x14ac:dyDescent="0.25">
      <c r="A993" s="32"/>
    </row>
    <row r="994" spans="1:1" x14ac:dyDescent="0.25">
      <c r="A994" s="32"/>
    </row>
    <row r="995" spans="1:1" x14ac:dyDescent="0.25">
      <c r="A995" s="32"/>
    </row>
    <row r="996" spans="1:1" x14ac:dyDescent="0.25">
      <c r="A996" s="32"/>
    </row>
    <row r="997" spans="1:1" x14ac:dyDescent="0.25">
      <c r="A997" s="32"/>
    </row>
    <row r="998" spans="1:1" x14ac:dyDescent="0.25">
      <c r="A998" s="32"/>
    </row>
    <row r="999" spans="1:1" x14ac:dyDescent="0.25">
      <c r="A999" s="32"/>
    </row>
    <row r="1000" spans="1:1" x14ac:dyDescent="0.25">
      <c r="A1000" s="32"/>
    </row>
    <row r="1001" spans="1:1" x14ac:dyDescent="0.25">
      <c r="A1001" s="32"/>
    </row>
    <row r="1002" spans="1:1" x14ac:dyDescent="0.25">
      <c r="A1002" s="32"/>
    </row>
    <row r="1003" spans="1:1" x14ac:dyDescent="0.25">
      <c r="A1003" s="32"/>
    </row>
    <row r="1004" spans="1:1" x14ac:dyDescent="0.25">
      <c r="A1004" s="32"/>
    </row>
    <row r="1005" spans="1:1" x14ac:dyDescent="0.25">
      <c r="A1005" s="32"/>
    </row>
    <row r="1006" spans="1:1" x14ac:dyDescent="0.25">
      <c r="A1006" s="32"/>
    </row>
    <row r="1007" spans="1:1" x14ac:dyDescent="0.25">
      <c r="A1007" s="32"/>
    </row>
    <row r="1008" spans="1:1" x14ac:dyDescent="0.25">
      <c r="A1008" s="32"/>
    </row>
    <row r="1009" spans="1:1" x14ac:dyDescent="0.25">
      <c r="A1009" s="32"/>
    </row>
    <row r="1010" spans="1:1" x14ac:dyDescent="0.25">
      <c r="A1010" s="32"/>
    </row>
    <row r="1011" spans="1:1" x14ac:dyDescent="0.25">
      <c r="A1011" s="32"/>
    </row>
    <row r="1012" spans="1:1" x14ac:dyDescent="0.25">
      <c r="A1012" s="32"/>
    </row>
    <row r="1013" spans="1:1" x14ac:dyDescent="0.25">
      <c r="A1013" s="32"/>
    </row>
    <row r="1014" spans="1:1" x14ac:dyDescent="0.25">
      <c r="A1014" s="32"/>
    </row>
    <row r="1015" spans="1:1" x14ac:dyDescent="0.25">
      <c r="A1015" s="32"/>
    </row>
    <row r="1016" spans="1:1" x14ac:dyDescent="0.25">
      <c r="A1016" s="32"/>
    </row>
    <row r="1017" spans="1:1" x14ac:dyDescent="0.25">
      <c r="A1017" s="32"/>
    </row>
    <row r="1018" spans="1:1" x14ac:dyDescent="0.25">
      <c r="A1018" s="32"/>
    </row>
    <row r="1019" spans="1:1" x14ac:dyDescent="0.25">
      <c r="A1019" s="32"/>
    </row>
    <row r="1020" spans="1:1" x14ac:dyDescent="0.25">
      <c r="A1020" s="32"/>
    </row>
    <row r="1021" spans="1:1" x14ac:dyDescent="0.25">
      <c r="A1021" s="32"/>
    </row>
    <row r="1022" spans="1:1" x14ac:dyDescent="0.25">
      <c r="A1022" s="32"/>
    </row>
    <row r="1023" spans="1:1" x14ac:dyDescent="0.25">
      <c r="A1023" s="32"/>
    </row>
    <row r="1024" spans="1:1" x14ac:dyDescent="0.25">
      <c r="A1024" s="32"/>
    </row>
    <row r="1025" spans="1:1" x14ac:dyDescent="0.25">
      <c r="A1025" s="32"/>
    </row>
    <row r="1026" spans="1:1" x14ac:dyDescent="0.25">
      <c r="A1026" s="32"/>
    </row>
    <row r="1027" spans="1:1" x14ac:dyDescent="0.25">
      <c r="A1027" s="32"/>
    </row>
    <row r="1028" spans="1:1" x14ac:dyDescent="0.25">
      <c r="A1028" s="32"/>
    </row>
    <row r="1029" spans="1:1" x14ac:dyDescent="0.25">
      <c r="A1029" s="32"/>
    </row>
    <row r="1030" spans="1:1" x14ac:dyDescent="0.25">
      <c r="A1030" s="32"/>
    </row>
    <row r="1031" spans="1:1" x14ac:dyDescent="0.25">
      <c r="A1031" s="32"/>
    </row>
    <row r="1032" spans="1:1" x14ac:dyDescent="0.25">
      <c r="A1032" s="32"/>
    </row>
    <row r="1033" spans="1:1" x14ac:dyDescent="0.25">
      <c r="A1033" s="32"/>
    </row>
    <row r="1034" spans="1:1" x14ac:dyDescent="0.25">
      <c r="A1034" s="32"/>
    </row>
    <row r="1035" spans="1:1" x14ac:dyDescent="0.25">
      <c r="A1035" s="32"/>
    </row>
    <row r="1036" spans="1:1" x14ac:dyDescent="0.25">
      <c r="A1036" s="32"/>
    </row>
    <row r="1037" spans="1:1" x14ac:dyDescent="0.25">
      <c r="A1037" s="32"/>
    </row>
    <row r="1038" spans="1:1" x14ac:dyDescent="0.25">
      <c r="A1038" s="32"/>
    </row>
    <row r="1039" spans="1:1" x14ac:dyDescent="0.25">
      <c r="A1039" s="32"/>
    </row>
    <row r="1040" spans="1:1" x14ac:dyDescent="0.25">
      <c r="A1040" s="32"/>
    </row>
    <row r="1041" spans="1:1" x14ac:dyDescent="0.25">
      <c r="A1041" s="32"/>
    </row>
    <row r="1042" spans="1:1" x14ac:dyDescent="0.25">
      <c r="A1042" s="32"/>
    </row>
    <row r="1043" spans="1:1" x14ac:dyDescent="0.25">
      <c r="A1043" s="32"/>
    </row>
    <row r="1044" spans="1:1" x14ac:dyDescent="0.25">
      <c r="A1044" s="32"/>
    </row>
    <row r="1045" spans="1:1" x14ac:dyDescent="0.25">
      <c r="A1045" s="32"/>
    </row>
    <row r="1046" spans="1:1" x14ac:dyDescent="0.25">
      <c r="A1046" s="32"/>
    </row>
    <row r="1047" spans="1:1" x14ac:dyDescent="0.25">
      <c r="A1047" s="32"/>
    </row>
    <row r="1048" spans="1:1" x14ac:dyDescent="0.25">
      <c r="A1048" s="32"/>
    </row>
    <row r="1049" spans="1:1" x14ac:dyDescent="0.25">
      <c r="A1049" s="32"/>
    </row>
    <row r="1050" spans="1:1" x14ac:dyDescent="0.25">
      <c r="A1050" s="32"/>
    </row>
    <row r="1051" spans="1:1" x14ac:dyDescent="0.25">
      <c r="A1051" s="32"/>
    </row>
    <row r="1052" spans="1:1" x14ac:dyDescent="0.25">
      <c r="A1052" s="32"/>
    </row>
    <row r="1053" spans="1:1" x14ac:dyDescent="0.25">
      <c r="A1053" s="32"/>
    </row>
    <row r="1054" spans="1:1" x14ac:dyDescent="0.25">
      <c r="A1054" s="32"/>
    </row>
    <row r="1055" spans="1:1" x14ac:dyDescent="0.25">
      <c r="A1055" s="32"/>
    </row>
    <row r="1056" spans="1:1" x14ac:dyDescent="0.25">
      <c r="A1056" s="32"/>
    </row>
    <row r="1057" spans="1:1" x14ac:dyDescent="0.25">
      <c r="A1057" s="32"/>
    </row>
    <row r="1058" spans="1:1" x14ac:dyDescent="0.25">
      <c r="A1058" s="32"/>
    </row>
    <row r="1059" spans="1:1" x14ac:dyDescent="0.25">
      <c r="A1059" s="32"/>
    </row>
    <row r="1060" spans="1:1" x14ac:dyDescent="0.25">
      <c r="A1060" s="32"/>
    </row>
    <row r="1061" spans="1:1" x14ac:dyDescent="0.25">
      <c r="A1061" s="32"/>
    </row>
    <row r="1062" spans="1:1" x14ac:dyDescent="0.25">
      <c r="A1062" s="32"/>
    </row>
    <row r="1063" spans="1:1" x14ac:dyDescent="0.25">
      <c r="A1063" s="32"/>
    </row>
    <row r="1064" spans="1:1" x14ac:dyDescent="0.25">
      <c r="A1064" s="32"/>
    </row>
    <row r="1065" spans="1:1" x14ac:dyDescent="0.25">
      <c r="A1065" s="32"/>
    </row>
    <row r="1066" spans="1:1" x14ac:dyDescent="0.25">
      <c r="A1066" s="32"/>
    </row>
    <row r="1067" spans="1:1" x14ac:dyDescent="0.25">
      <c r="A1067" s="32"/>
    </row>
    <row r="1068" spans="1:1" x14ac:dyDescent="0.25">
      <c r="A1068" s="32"/>
    </row>
    <row r="1069" spans="1:1" x14ac:dyDescent="0.25">
      <c r="A1069" s="32"/>
    </row>
    <row r="1070" spans="1:1" x14ac:dyDescent="0.25">
      <c r="A1070" s="32"/>
    </row>
    <row r="1071" spans="1:1" x14ac:dyDescent="0.25">
      <c r="A1071" s="32"/>
    </row>
    <row r="1072" spans="1:1" x14ac:dyDescent="0.25">
      <c r="A1072" s="32"/>
    </row>
    <row r="1073" spans="1:1" x14ac:dyDescent="0.25">
      <c r="A1073" s="32"/>
    </row>
    <row r="1074" spans="1:1" x14ac:dyDescent="0.25">
      <c r="A1074" s="32"/>
    </row>
    <row r="1075" spans="1:1" x14ac:dyDescent="0.25">
      <c r="A1075" s="32"/>
    </row>
    <row r="1076" spans="1:1" x14ac:dyDescent="0.25">
      <c r="A1076" s="32"/>
    </row>
    <row r="1077" spans="1:1" x14ac:dyDescent="0.25">
      <c r="A1077" s="32"/>
    </row>
    <row r="1078" spans="1:1" x14ac:dyDescent="0.25">
      <c r="A1078" s="32"/>
    </row>
    <row r="1079" spans="1:1" x14ac:dyDescent="0.25">
      <c r="A1079" s="32"/>
    </row>
    <row r="1080" spans="1:1" x14ac:dyDescent="0.25">
      <c r="A1080" s="32"/>
    </row>
    <row r="1081" spans="1:1" x14ac:dyDescent="0.25">
      <c r="A1081" s="32"/>
    </row>
    <row r="1082" spans="1:1" x14ac:dyDescent="0.25">
      <c r="A1082" s="32"/>
    </row>
    <row r="1083" spans="1:1" x14ac:dyDescent="0.25">
      <c r="A1083" s="32"/>
    </row>
    <row r="1084" spans="1:1" x14ac:dyDescent="0.25">
      <c r="A1084" s="32"/>
    </row>
    <row r="1085" spans="1:1" x14ac:dyDescent="0.25">
      <c r="A1085" s="32"/>
    </row>
    <row r="1086" spans="1:1" x14ac:dyDescent="0.25">
      <c r="A1086" s="32"/>
    </row>
    <row r="1087" spans="1:1" x14ac:dyDescent="0.25">
      <c r="A1087" s="32"/>
    </row>
    <row r="1088" spans="1:1" x14ac:dyDescent="0.25">
      <c r="A1088" s="32"/>
    </row>
    <row r="1089" spans="1:1" x14ac:dyDescent="0.25">
      <c r="A1089" s="32"/>
    </row>
    <row r="1090" spans="1:1" x14ac:dyDescent="0.25">
      <c r="A1090" s="32"/>
    </row>
    <row r="1091" spans="1:1" x14ac:dyDescent="0.25">
      <c r="A1091" s="32"/>
    </row>
    <row r="1092" spans="1:1" x14ac:dyDescent="0.25">
      <c r="A1092" s="32"/>
    </row>
    <row r="1093" spans="1:1" x14ac:dyDescent="0.25">
      <c r="A1093" s="32"/>
    </row>
    <row r="1094" spans="1:1" x14ac:dyDescent="0.25">
      <c r="A1094" s="32"/>
    </row>
    <row r="1095" spans="1:1" x14ac:dyDescent="0.25">
      <c r="A1095" s="32"/>
    </row>
    <row r="1096" spans="1:1" x14ac:dyDescent="0.25">
      <c r="A1096" s="32"/>
    </row>
    <row r="1097" spans="1:1" x14ac:dyDescent="0.25">
      <c r="A1097" s="32"/>
    </row>
    <row r="1098" spans="1:1" x14ac:dyDescent="0.25">
      <c r="A1098" s="32"/>
    </row>
    <row r="1099" spans="1:1" x14ac:dyDescent="0.25">
      <c r="A1099" s="32"/>
    </row>
    <row r="1100" spans="1:1" x14ac:dyDescent="0.25">
      <c r="A1100" s="32"/>
    </row>
    <row r="1101" spans="1:1" x14ac:dyDescent="0.25">
      <c r="A1101" s="32"/>
    </row>
    <row r="1102" spans="1:1" x14ac:dyDescent="0.25">
      <c r="A1102" s="32"/>
    </row>
    <row r="1103" spans="1:1" x14ac:dyDescent="0.25">
      <c r="A1103" s="32"/>
    </row>
    <row r="1104" spans="1:1" x14ac:dyDescent="0.25">
      <c r="A1104" s="32"/>
    </row>
    <row r="1105" spans="1:1" x14ac:dyDescent="0.25">
      <c r="A1105" s="32"/>
    </row>
    <row r="1106" spans="1:1" x14ac:dyDescent="0.25">
      <c r="A1106" s="32"/>
    </row>
    <row r="1107" spans="1:1" x14ac:dyDescent="0.25">
      <c r="A1107" s="32"/>
    </row>
    <row r="1108" spans="1:1" x14ac:dyDescent="0.25">
      <c r="A1108" s="32"/>
    </row>
    <row r="1109" spans="1:1" x14ac:dyDescent="0.25">
      <c r="A1109" s="32"/>
    </row>
    <row r="1110" spans="1:1" x14ac:dyDescent="0.25">
      <c r="A1110" s="32"/>
    </row>
    <row r="1111" spans="1:1" x14ac:dyDescent="0.25">
      <c r="A1111" s="32"/>
    </row>
    <row r="1112" spans="1:1" x14ac:dyDescent="0.25">
      <c r="A1112" s="32"/>
    </row>
    <row r="1113" spans="1:1" x14ac:dyDescent="0.25">
      <c r="A1113" s="32"/>
    </row>
    <row r="1114" spans="1:1" x14ac:dyDescent="0.25">
      <c r="A1114" s="32"/>
    </row>
    <row r="1115" spans="1:1" x14ac:dyDescent="0.25">
      <c r="A1115" s="32"/>
    </row>
    <row r="1116" spans="1:1" x14ac:dyDescent="0.25">
      <c r="A1116" s="32"/>
    </row>
    <row r="1117" spans="1:1" x14ac:dyDescent="0.25">
      <c r="A1117" s="32"/>
    </row>
    <row r="1118" spans="1:1" x14ac:dyDescent="0.25">
      <c r="A1118" s="32"/>
    </row>
    <row r="1119" spans="1:1" x14ac:dyDescent="0.25">
      <c r="A1119" s="32"/>
    </row>
    <row r="1120" spans="1:1" x14ac:dyDescent="0.25">
      <c r="A1120" s="32"/>
    </row>
    <row r="1121" spans="1:1" x14ac:dyDescent="0.25">
      <c r="A1121" s="32"/>
    </row>
    <row r="1122" spans="1:1" x14ac:dyDescent="0.25">
      <c r="A1122" s="32"/>
    </row>
    <row r="1123" spans="1:1" x14ac:dyDescent="0.25">
      <c r="A1123" s="32"/>
    </row>
    <row r="1124" spans="1:1" x14ac:dyDescent="0.25">
      <c r="A1124" s="32"/>
    </row>
    <row r="1125" spans="1:1" x14ac:dyDescent="0.25">
      <c r="A1125" s="32"/>
    </row>
    <row r="1126" spans="1:1" x14ac:dyDescent="0.25">
      <c r="A1126" s="32"/>
    </row>
    <row r="1127" spans="1:1" x14ac:dyDescent="0.25">
      <c r="A1127" s="32"/>
    </row>
    <row r="1128" spans="1:1" x14ac:dyDescent="0.25">
      <c r="A1128" s="32"/>
    </row>
    <row r="1129" spans="1:1" x14ac:dyDescent="0.25">
      <c r="A1129" s="32"/>
    </row>
    <row r="1130" spans="1:1" x14ac:dyDescent="0.25">
      <c r="A1130" s="32"/>
    </row>
    <row r="1131" spans="1:1" x14ac:dyDescent="0.25">
      <c r="A1131" s="32"/>
    </row>
    <row r="1132" spans="1:1" x14ac:dyDescent="0.25">
      <c r="A1132" s="32"/>
    </row>
    <row r="1133" spans="1:1" x14ac:dyDescent="0.25">
      <c r="A1133" s="32"/>
    </row>
    <row r="1134" spans="1:1" x14ac:dyDescent="0.25">
      <c r="A1134" s="32"/>
    </row>
    <row r="1135" spans="1:1" x14ac:dyDescent="0.25">
      <c r="A1135" s="32"/>
    </row>
    <row r="1136" spans="1:1" x14ac:dyDescent="0.25">
      <c r="A1136" s="32"/>
    </row>
    <row r="1137" spans="1:1" x14ac:dyDescent="0.25">
      <c r="A1137" s="32"/>
    </row>
    <row r="1138" spans="1:1" x14ac:dyDescent="0.25">
      <c r="A1138" s="32"/>
    </row>
    <row r="1139" spans="1:1" x14ac:dyDescent="0.25">
      <c r="A1139" s="32"/>
    </row>
    <row r="1140" spans="1:1" x14ac:dyDescent="0.25">
      <c r="A1140" s="32"/>
    </row>
    <row r="1141" spans="1:1" x14ac:dyDescent="0.25">
      <c r="A1141" s="32"/>
    </row>
    <row r="1142" spans="1:1" x14ac:dyDescent="0.25">
      <c r="A1142" s="32"/>
    </row>
    <row r="1143" spans="1:1" x14ac:dyDescent="0.25">
      <c r="A1143" s="32"/>
    </row>
    <row r="1144" spans="1:1" x14ac:dyDescent="0.25">
      <c r="A1144" s="32"/>
    </row>
    <row r="1145" spans="1:1" x14ac:dyDescent="0.25">
      <c r="A1145" s="32"/>
    </row>
    <row r="1146" spans="1:1" x14ac:dyDescent="0.25">
      <c r="A1146" s="32"/>
    </row>
    <row r="1147" spans="1:1" x14ac:dyDescent="0.25">
      <c r="A1147" s="32"/>
    </row>
    <row r="1148" spans="1:1" x14ac:dyDescent="0.25">
      <c r="A1148" s="32"/>
    </row>
    <row r="1149" spans="1:1" x14ac:dyDescent="0.25">
      <c r="A1149" s="32"/>
    </row>
    <row r="1150" spans="1:1" x14ac:dyDescent="0.25">
      <c r="A1150" s="32"/>
    </row>
    <row r="1151" spans="1:1" x14ac:dyDescent="0.25">
      <c r="A1151" s="32"/>
    </row>
    <row r="1152" spans="1:1" x14ac:dyDescent="0.25">
      <c r="A1152" s="32"/>
    </row>
    <row r="1153" spans="1:1" x14ac:dyDescent="0.25">
      <c r="A1153" s="32"/>
    </row>
    <row r="1154" spans="1:1" x14ac:dyDescent="0.25">
      <c r="A1154" s="32"/>
    </row>
    <row r="1155" spans="1:1" x14ac:dyDescent="0.25">
      <c r="A1155" s="32"/>
    </row>
    <row r="1156" spans="1:1" x14ac:dyDescent="0.25">
      <c r="A1156" s="32"/>
    </row>
    <row r="1157" spans="1:1" x14ac:dyDescent="0.25">
      <c r="A1157" s="32"/>
    </row>
    <row r="1158" spans="1:1" x14ac:dyDescent="0.25">
      <c r="A1158" s="32"/>
    </row>
    <row r="1159" spans="1:1" x14ac:dyDescent="0.25">
      <c r="A1159" s="32"/>
    </row>
    <row r="1160" spans="1:1" x14ac:dyDescent="0.25">
      <c r="A1160" s="32"/>
    </row>
    <row r="1161" spans="1:1" x14ac:dyDescent="0.25">
      <c r="A1161" s="32"/>
    </row>
    <row r="1162" spans="1:1" x14ac:dyDescent="0.25">
      <c r="A1162" s="32"/>
    </row>
    <row r="1163" spans="1:1" x14ac:dyDescent="0.25">
      <c r="A1163" s="32"/>
    </row>
    <row r="1164" spans="1:1" x14ac:dyDescent="0.25">
      <c r="A1164" s="32"/>
    </row>
    <row r="1165" spans="1:1" x14ac:dyDescent="0.25">
      <c r="A1165" s="32"/>
    </row>
    <row r="1166" spans="1:1" x14ac:dyDescent="0.25">
      <c r="A1166" s="32"/>
    </row>
    <row r="1167" spans="1:1" x14ac:dyDescent="0.25">
      <c r="A1167" s="32"/>
    </row>
    <row r="1168" spans="1:1" x14ac:dyDescent="0.25">
      <c r="A1168" s="32"/>
    </row>
    <row r="1169" spans="1:1" x14ac:dyDescent="0.25">
      <c r="A1169" s="32"/>
    </row>
    <row r="1170" spans="1:1" x14ac:dyDescent="0.25">
      <c r="A1170" s="32"/>
    </row>
    <row r="1171" spans="1:1" x14ac:dyDescent="0.25">
      <c r="A1171" s="32"/>
    </row>
    <row r="1172" spans="1:1" x14ac:dyDescent="0.25">
      <c r="A1172" s="32"/>
    </row>
    <row r="1173" spans="1:1" x14ac:dyDescent="0.25">
      <c r="A1173" s="32"/>
    </row>
    <row r="1174" spans="1:1" x14ac:dyDescent="0.25">
      <c r="A1174" s="32"/>
    </row>
    <row r="1175" spans="1:1" x14ac:dyDescent="0.25">
      <c r="A1175" s="32"/>
    </row>
    <row r="1176" spans="1:1" x14ac:dyDescent="0.25">
      <c r="A1176" s="32"/>
    </row>
    <row r="1177" spans="1:1" x14ac:dyDescent="0.25">
      <c r="A1177" s="32"/>
    </row>
    <row r="1178" spans="1:1" x14ac:dyDescent="0.25">
      <c r="A1178" s="32"/>
    </row>
    <row r="1179" spans="1:1" x14ac:dyDescent="0.25">
      <c r="A1179" s="32"/>
    </row>
    <row r="1180" spans="1:1" x14ac:dyDescent="0.25">
      <c r="A1180" s="32"/>
    </row>
    <row r="1181" spans="1:1" x14ac:dyDescent="0.25">
      <c r="A1181" s="32"/>
    </row>
    <row r="1182" spans="1:1" x14ac:dyDescent="0.25">
      <c r="A1182" s="32"/>
    </row>
    <row r="1183" spans="1:1" x14ac:dyDescent="0.25">
      <c r="A1183" s="32"/>
    </row>
    <row r="1184" spans="1:1" x14ac:dyDescent="0.25">
      <c r="A1184" s="32"/>
    </row>
    <row r="1185" spans="1:1" x14ac:dyDescent="0.25">
      <c r="A1185" s="32"/>
    </row>
    <row r="1186" spans="1:1" x14ac:dyDescent="0.25">
      <c r="A1186" s="32"/>
    </row>
    <row r="1187" spans="1:1" x14ac:dyDescent="0.25">
      <c r="A1187" s="32"/>
    </row>
    <row r="1188" spans="1:1" x14ac:dyDescent="0.25">
      <c r="A1188" s="32"/>
    </row>
    <row r="1189" spans="1:1" x14ac:dyDescent="0.25">
      <c r="A1189" s="32"/>
    </row>
    <row r="1190" spans="1:1" x14ac:dyDescent="0.25">
      <c r="A1190" s="32"/>
    </row>
    <row r="1191" spans="1:1" x14ac:dyDescent="0.25">
      <c r="A1191" s="32"/>
    </row>
    <row r="1192" spans="1:1" x14ac:dyDescent="0.25">
      <c r="A1192" s="32"/>
    </row>
    <row r="1193" spans="1:1" x14ac:dyDescent="0.25">
      <c r="A1193" s="32"/>
    </row>
    <row r="1194" spans="1:1" x14ac:dyDescent="0.25">
      <c r="A1194" s="32"/>
    </row>
    <row r="1195" spans="1:1" x14ac:dyDescent="0.25">
      <c r="A1195" s="32"/>
    </row>
    <row r="1196" spans="1:1" x14ac:dyDescent="0.25">
      <c r="A1196" s="32"/>
    </row>
    <row r="1197" spans="1:1" x14ac:dyDescent="0.25">
      <c r="A1197" s="32"/>
    </row>
    <row r="1198" spans="1:1" x14ac:dyDescent="0.25">
      <c r="A1198" s="32"/>
    </row>
    <row r="1199" spans="1:1" x14ac:dyDescent="0.25">
      <c r="A1199" s="32"/>
    </row>
    <row r="1200" spans="1:1" x14ac:dyDescent="0.25">
      <c r="A1200" s="32"/>
    </row>
    <row r="1201" spans="1:1" x14ac:dyDescent="0.25">
      <c r="A1201" s="32"/>
    </row>
    <row r="1202" spans="1:1" x14ac:dyDescent="0.25">
      <c r="A1202" s="32"/>
    </row>
    <row r="1203" spans="1:1" x14ac:dyDescent="0.25">
      <c r="A1203" s="32"/>
    </row>
    <row r="1204" spans="1:1" x14ac:dyDescent="0.25">
      <c r="A1204" s="32"/>
    </row>
    <row r="1205" spans="1:1" x14ac:dyDescent="0.25">
      <c r="A1205" s="32"/>
    </row>
    <row r="1206" spans="1:1" x14ac:dyDescent="0.25">
      <c r="A1206" s="32"/>
    </row>
    <row r="1207" spans="1:1" x14ac:dyDescent="0.25">
      <c r="A1207" s="32"/>
    </row>
    <row r="1208" spans="1:1" x14ac:dyDescent="0.25">
      <c r="A1208" s="32"/>
    </row>
    <row r="1209" spans="1:1" x14ac:dyDescent="0.25">
      <c r="A1209" s="32"/>
    </row>
    <row r="1210" spans="1:1" x14ac:dyDescent="0.25">
      <c r="A1210" s="32"/>
    </row>
    <row r="1211" spans="1:1" x14ac:dyDescent="0.25">
      <c r="A1211" s="32"/>
    </row>
    <row r="1212" spans="1:1" x14ac:dyDescent="0.25">
      <c r="A1212" s="32"/>
    </row>
    <row r="1213" spans="1:1" x14ac:dyDescent="0.25">
      <c r="A1213" s="32"/>
    </row>
    <row r="1214" spans="1:1" x14ac:dyDescent="0.25">
      <c r="A1214" s="32"/>
    </row>
    <row r="1215" spans="1:1" x14ac:dyDescent="0.25">
      <c r="A1215" s="32"/>
    </row>
    <row r="1216" spans="1:1" x14ac:dyDescent="0.25">
      <c r="A1216" s="32"/>
    </row>
    <row r="1217" spans="1:1" x14ac:dyDescent="0.25">
      <c r="A1217" s="32"/>
    </row>
    <row r="1218" spans="1:1" x14ac:dyDescent="0.25">
      <c r="A1218" s="32"/>
    </row>
    <row r="1219" spans="1:1" x14ac:dyDescent="0.25">
      <c r="A1219" s="32"/>
    </row>
    <row r="1220" spans="1:1" x14ac:dyDescent="0.25">
      <c r="A1220" s="32"/>
    </row>
    <row r="1221" spans="1:1" x14ac:dyDescent="0.25">
      <c r="A1221" s="32"/>
    </row>
    <row r="1222" spans="1:1" x14ac:dyDescent="0.25">
      <c r="A1222" s="32"/>
    </row>
    <row r="1223" spans="1:1" x14ac:dyDescent="0.25">
      <c r="A1223" s="32"/>
    </row>
    <row r="1224" spans="1:1" x14ac:dyDescent="0.25">
      <c r="A1224" s="32"/>
    </row>
    <row r="1225" spans="1:1" x14ac:dyDescent="0.25">
      <c r="A1225" s="32"/>
    </row>
    <row r="1226" spans="1:1" x14ac:dyDescent="0.25">
      <c r="A1226" s="32"/>
    </row>
    <row r="1227" spans="1:1" x14ac:dyDescent="0.25">
      <c r="A1227" s="32"/>
    </row>
    <row r="1228" spans="1:1" x14ac:dyDescent="0.25">
      <c r="A1228" s="32"/>
    </row>
    <row r="1229" spans="1:1" x14ac:dyDescent="0.25">
      <c r="A1229" s="32"/>
    </row>
    <row r="1230" spans="1:1" x14ac:dyDescent="0.25">
      <c r="A1230" s="32"/>
    </row>
    <row r="1231" spans="1:1" x14ac:dyDescent="0.25">
      <c r="A1231" s="32"/>
    </row>
    <row r="1232" spans="1:1" x14ac:dyDescent="0.25">
      <c r="A1232" s="32"/>
    </row>
    <row r="1233" spans="1:1" x14ac:dyDescent="0.25">
      <c r="A1233" s="32"/>
    </row>
    <row r="1234" spans="1:1" x14ac:dyDescent="0.25">
      <c r="A1234" s="32"/>
    </row>
    <row r="1235" spans="1:1" x14ac:dyDescent="0.25">
      <c r="A1235" s="32"/>
    </row>
    <row r="1236" spans="1:1" x14ac:dyDescent="0.25">
      <c r="A1236" s="32"/>
    </row>
    <row r="1237" spans="1:1" x14ac:dyDescent="0.25">
      <c r="A1237" s="32"/>
    </row>
    <row r="1238" spans="1:1" x14ac:dyDescent="0.25">
      <c r="A1238" s="32"/>
    </row>
    <row r="1239" spans="1:1" x14ac:dyDescent="0.25">
      <c r="A1239" s="32"/>
    </row>
    <row r="1240" spans="1:1" x14ac:dyDescent="0.25">
      <c r="A1240" s="32"/>
    </row>
    <row r="1241" spans="1:1" x14ac:dyDescent="0.25">
      <c r="A1241" s="32"/>
    </row>
    <row r="1242" spans="1:1" x14ac:dyDescent="0.25">
      <c r="A1242" s="32"/>
    </row>
    <row r="1243" spans="1:1" x14ac:dyDescent="0.25">
      <c r="A1243" s="32"/>
    </row>
    <row r="1244" spans="1:1" x14ac:dyDescent="0.25">
      <c r="A1244" s="32"/>
    </row>
    <row r="1245" spans="1:1" x14ac:dyDescent="0.25">
      <c r="A1245" s="32"/>
    </row>
    <row r="1246" spans="1:1" x14ac:dyDescent="0.25">
      <c r="A1246" s="32"/>
    </row>
    <row r="1247" spans="1:1" x14ac:dyDescent="0.25">
      <c r="A1247" s="32"/>
    </row>
    <row r="1248" spans="1:1" x14ac:dyDescent="0.25">
      <c r="A1248" s="32"/>
    </row>
    <row r="1249" spans="1:1" x14ac:dyDescent="0.25">
      <c r="A1249" s="32"/>
    </row>
    <row r="1250" spans="1:1" x14ac:dyDescent="0.25">
      <c r="A1250" s="32"/>
    </row>
    <row r="1251" spans="1:1" x14ac:dyDescent="0.25">
      <c r="A1251" s="32"/>
    </row>
    <row r="1252" spans="1:1" x14ac:dyDescent="0.25">
      <c r="A1252" s="32"/>
    </row>
    <row r="1253" spans="1:1" x14ac:dyDescent="0.25">
      <c r="A1253" s="32"/>
    </row>
    <row r="1254" spans="1:1" x14ac:dyDescent="0.25">
      <c r="A1254" s="32"/>
    </row>
    <row r="1255" spans="1:1" x14ac:dyDescent="0.25">
      <c r="A1255" s="32"/>
    </row>
    <row r="1256" spans="1:1" x14ac:dyDescent="0.25">
      <c r="A1256" s="32"/>
    </row>
    <row r="1257" spans="1:1" x14ac:dyDescent="0.25">
      <c r="A1257" s="32"/>
    </row>
    <row r="1258" spans="1:1" x14ac:dyDescent="0.25">
      <c r="A1258" s="32"/>
    </row>
    <row r="1259" spans="1:1" x14ac:dyDescent="0.25">
      <c r="A1259" s="32"/>
    </row>
    <row r="1260" spans="1:1" x14ac:dyDescent="0.25">
      <c r="A1260" s="32"/>
    </row>
    <row r="1261" spans="1:1" x14ac:dyDescent="0.25">
      <c r="A1261" s="32"/>
    </row>
    <row r="1262" spans="1:1" x14ac:dyDescent="0.25">
      <c r="A1262" s="32"/>
    </row>
    <row r="1263" spans="1:1" x14ac:dyDescent="0.25">
      <c r="A1263" s="32"/>
    </row>
    <row r="1264" spans="1:1" x14ac:dyDescent="0.25">
      <c r="A1264" s="32"/>
    </row>
    <row r="1265" spans="1:1" x14ac:dyDescent="0.25">
      <c r="A1265" s="32"/>
    </row>
    <row r="1266" spans="1:1" x14ac:dyDescent="0.25">
      <c r="A1266" s="32"/>
    </row>
    <row r="1267" spans="1:1" x14ac:dyDescent="0.25">
      <c r="A1267" s="32"/>
    </row>
    <row r="1268" spans="1:1" x14ac:dyDescent="0.25">
      <c r="A1268" s="32"/>
    </row>
    <row r="1269" spans="1:1" x14ac:dyDescent="0.25">
      <c r="A1269" s="32"/>
    </row>
    <row r="1270" spans="1:1" x14ac:dyDescent="0.25">
      <c r="A1270" s="32"/>
    </row>
    <row r="1271" spans="1:1" x14ac:dyDescent="0.25">
      <c r="A1271" s="32"/>
    </row>
    <row r="1272" spans="1:1" x14ac:dyDescent="0.25">
      <c r="A1272" s="32"/>
    </row>
    <row r="1273" spans="1:1" x14ac:dyDescent="0.25">
      <c r="A1273" s="32"/>
    </row>
    <row r="1274" spans="1:1" x14ac:dyDescent="0.25">
      <c r="A1274" s="32"/>
    </row>
    <row r="1275" spans="1:1" x14ac:dyDescent="0.25">
      <c r="A1275" s="32"/>
    </row>
    <row r="1276" spans="1:1" x14ac:dyDescent="0.25">
      <c r="A1276" s="32"/>
    </row>
    <row r="1277" spans="1:1" x14ac:dyDescent="0.25">
      <c r="A1277" s="32"/>
    </row>
    <row r="1278" spans="1:1" x14ac:dyDescent="0.25">
      <c r="A1278" s="32"/>
    </row>
    <row r="1279" spans="1:1" x14ac:dyDescent="0.25">
      <c r="A1279" s="32"/>
    </row>
    <row r="1280" spans="1:1" x14ac:dyDescent="0.25">
      <c r="A1280" s="32"/>
    </row>
    <row r="1281" spans="1:1" x14ac:dyDescent="0.25">
      <c r="A1281" s="32"/>
    </row>
    <row r="1282" spans="1:1" x14ac:dyDescent="0.25">
      <c r="A1282" s="32"/>
    </row>
    <row r="1283" spans="1:1" x14ac:dyDescent="0.25">
      <c r="A1283" s="32"/>
    </row>
    <row r="1284" spans="1:1" x14ac:dyDescent="0.25">
      <c r="A1284" s="32"/>
    </row>
    <row r="1285" spans="1:1" x14ac:dyDescent="0.25">
      <c r="A1285" s="32"/>
    </row>
    <row r="1286" spans="1:1" x14ac:dyDescent="0.25">
      <c r="A1286" s="32"/>
    </row>
    <row r="1287" spans="1:1" x14ac:dyDescent="0.25">
      <c r="A1287" s="32"/>
    </row>
    <row r="1288" spans="1:1" x14ac:dyDescent="0.25">
      <c r="A1288" s="32"/>
    </row>
    <row r="1289" spans="1:1" x14ac:dyDescent="0.25">
      <c r="A1289" s="32"/>
    </row>
    <row r="1290" spans="1:1" x14ac:dyDescent="0.25">
      <c r="A1290" s="32"/>
    </row>
    <row r="1291" spans="1:1" x14ac:dyDescent="0.25">
      <c r="A1291" s="32"/>
    </row>
    <row r="1292" spans="1:1" x14ac:dyDescent="0.25">
      <c r="A1292" s="32"/>
    </row>
    <row r="1293" spans="1:1" x14ac:dyDescent="0.25">
      <c r="A1293" s="32"/>
    </row>
    <row r="1294" spans="1:1" x14ac:dyDescent="0.25">
      <c r="A1294" s="32"/>
    </row>
    <row r="1295" spans="1:1" x14ac:dyDescent="0.25">
      <c r="A1295" s="32"/>
    </row>
    <row r="1296" spans="1:1" x14ac:dyDescent="0.25">
      <c r="A1296" s="32"/>
    </row>
    <row r="1297" spans="1:1" x14ac:dyDescent="0.25">
      <c r="A1297" s="32"/>
    </row>
    <row r="1298" spans="1:1" x14ac:dyDescent="0.25">
      <c r="A1298" s="32"/>
    </row>
    <row r="1299" spans="1:1" x14ac:dyDescent="0.25">
      <c r="A1299" s="32"/>
    </row>
    <row r="1300" spans="1:1" x14ac:dyDescent="0.25">
      <c r="A1300" s="32"/>
    </row>
    <row r="1301" spans="1:1" x14ac:dyDescent="0.25">
      <c r="A1301" s="32"/>
    </row>
    <row r="1302" spans="1:1" x14ac:dyDescent="0.25">
      <c r="A1302" s="32"/>
    </row>
    <row r="1303" spans="1:1" x14ac:dyDescent="0.25">
      <c r="A1303" s="32"/>
    </row>
    <row r="1304" spans="1:1" x14ac:dyDescent="0.25">
      <c r="A1304" s="32"/>
    </row>
    <row r="1305" spans="1:1" x14ac:dyDescent="0.25">
      <c r="A1305" s="32"/>
    </row>
    <row r="1306" spans="1:1" x14ac:dyDescent="0.25">
      <c r="A1306" s="32"/>
    </row>
    <row r="1307" spans="1:1" x14ac:dyDescent="0.25">
      <c r="A1307" s="32"/>
    </row>
    <row r="1308" spans="1:1" x14ac:dyDescent="0.25">
      <c r="A1308" s="32"/>
    </row>
    <row r="1309" spans="1:1" x14ac:dyDescent="0.25">
      <c r="A1309" s="32"/>
    </row>
    <row r="1310" spans="1:1" x14ac:dyDescent="0.25">
      <c r="A1310" s="32"/>
    </row>
    <row r="1311" spans="1:1" x14ac:dyDescent="0.25">
      <c r="A1311" s="32"/>
    </row>
    <row r="1312" spans="1:1" x14ac:dyDescent="0.25">
      <c r="A1312" s="32"/>
    </row>
    <row r="1313" spans="1:1" x14ac:dyDescent="0.25">
      <c r="A1313" s="32"/>
    </row>
    <row r="1314" spans="1:1" x14ac:dyDescent="0.25">
      <c r="A1314" s="32"/>
    </row>
    <row r="1315" spans="1:1" x14ac:dyDescent="0.25">
      <c r="A1315" s="32"/>
    </row>
    <row r="1316" spans="1:1" x14ac:dyDescent="0.25">
      <c r="A1316" s="32"/>
    </row>
    <row r="1317" spans="1:1" x14ac:dyDescent="0.25">
      <c r="A1317" s="32"/>
    </row>
    <row r="1318" spans="1:1" x14ac:dyDescent="0.25">
      <c r="A1318" s="32"/>
    </row>
    <row r="1319" spans="1:1" x14ac:dyDescent="0.25">
      <c r="A1319" s="32"/>
    </row>
    <row r="1320" spans="1:1" x14ac:dyDescent="0.25">
      <c r="A1320" s="32"/>
    </row>
    <row r="1321" spans="1:1" x14ac:dyDescent="0.25">
      <c r="A1321" s="32"/>
    </row>
    <row r="1322" spans="1:1" x14ac:dyDescent="0.25">
      <c r="A1322" s="32"/>
    </row>
    <row r="1323" spans="1:1" x14ac:dyDescent="0.25">
      <c r="A1323" s="32"/>
    </row>
    <row r="1324" spans="1:1" x14ac:dyDescent="0.25">
      <c r="A1324" s="32"/>
    </row>
    <row r="1325" spans="1:1" x14ac:dyDescent="0.25">
      <c r="A1325" s="32"/>
    </row>
    <row r="1326" spans="1:1" x14ac:dyDescent="0.25">
      <c r="A1326" s="32"/>
    </row>
    <row r="1327" spans="1:1" x14ac:dyDescent="0.25">
      <c r="A1327" s="32"/>
    </row>
    <row r="1328" spans="1:1" x14ac:dyDescent="0.25">
      <c r="A1328" s="32"/>
    </row>
    <row r="1329" spans="1:1" x14ac:dyDescent="0.25">
      <c r="A1329" s="32"/>
    </row>
    <row r="1330" spans="1:1" x14ac:dyDescent="0.25">
      <c r="A1330" s="32"/>
    </row>
    <row r="1331" spans="1:1" x14ac:dyDescent="0.25">
      <c r="A1331" s="32"/>
    </row>
    <row r="1332" spans="1:1" x14ac:dyDescent="0.25">
      <c r="A1332" s="32"/>
    </row>
    <row r="1333" spans="1:1" x14ac:dyDescent="0.25">
      <c r="A1333" s="32"/>
    </row>
    <row r="1334" spans="1:1" x14ac:dyDescent="0.25">
      <c r="A1334" s="32"/>
    </row>
    <row r="1335" spans="1:1" x14ac:dyDescent="0.25">
      <c r="A1335" s="32"/>
    </row>
    <row r="1336" spans="1:1" x14ac:dyDescent="0.25">
      <c r="A1336" s="32"/>
    </row>
    <row r="1337" spans="1:1" x14ac:dyDescent="0.25">
      <c r="A1337" s="32"/>
    </row>
    <row r="1338" spans="1:1" x14ac:dyDescent="0.25">
      <c r="A1338" s="32"/>
    </row>
    <row r="1339" spans="1:1" x14ac:dyDescent="0.25">
      <c r="A1339" s="32"/>
    </row>
    <row r="1340" spans="1:1" x14ac:dyDescent="0.25">
      <c r="A1340" s="32"/>
    </row>
    <row r="1341" spans="1:1" x14ac:dyDescent="0.25">
      <c r="A1341" s="32"/>
    </row>
    <row r="1342" spans="1:1" x14ac:dyDescent="0.25">
      <c r="A1342" s="32"/>
    </row>
    <row r="1343" spans="1:1" x14ac:dyDescent="0.25">
      <c r="A1343" s="32"/>
    </row>
    <row r="1344" spans="1:1" x14ac:dyDescent="0.25">
      <c r="A1344" s="32"/>
    </row>
    <row r="1345" spans="1:1" x14ac:dyDescent="0.25">
      <c r="A1345" s="32"/>
    </row>
    <row r="1346" spans="1:1" x14ac:dyDescent="0.25">
      <c r="A1346" s="32"/>
    </row>
    <row r="1347" spans="1:1" x14ac:dyDescent="0.25">
      <c r="A1347" s="32"/>
    </row>
    <row r="1348" spans="1:1" x14ac:dyDescent="0.25">
      <c r="A1348" s="32"/>
    </row>
    <row r="1349" spans="1:1" x14ac:dyDescent="0.25">
      <c r="A1349" s="32"/>
    </row>
    <row r="1350" spans="1:1" x14ac:dyDescent="0.25">
      <c r="A1350" s="32"/>
    </row>
    <row r="1351" spans="1:1" x14ac:dyDescent="0.25">
      <c r="A1351" s="32"/>
    </row>
    <row r="1352" spans="1:1" x14ac:dyDescent="0.25">
      <c r="A1352" s="32"/>
    </row>
    <row r="1353" spans="1:1" x14ac:dyDescent="0.25">
      <c r="A1353" s="32"/>
    </row>
    <row r="1354" spans="1:1" x14ac:dyDescent="0.25">
      <c r="A1354" s="32"/>
    </row>
    <row r="1355" spans="1:1" x14ac:dyDescent="0.25">
      <c r="A1355" s="32"/>
    </row>
    <row r="1356" spans="1:1" x14ac:dyDescent="0.25">
      <c r="A1356" s="32"/>
    </row>
    <row r="1357" spans="1:1" x14ac:dyDescent="0.25">
      <c r="A1357" s="32"/>
    </row>
    <row r="1358" spans="1:1" x14ac:dyDescent="0.25">
      <c r="A1358" s="32"/>
    </row>
    <row r="1359" spans="1:1" x14ac:dyDescent="0.25">
      <c r="A1359" s="32"/>
    </row>
    <row r="1360" spans="1:1" x14ac:dyDescent="0.25">
      <c r="A1360" s="32"/>
    </row>
    <row r="1361" spans="1:1" x14ac:dyDescent="0.25">
      <c r="A1361" s="32"/>
    </row>
    <row r="1362" spans="1:1" x14ac:dyDescent="0.25">
      <c r="A1362" s="32"/>
    </row>
    <row r="1363" spans="1:1" x14ac:dyDescent="0.25">
      <c r="A1363" s="32"/>
    </row>
    <row r="1364" spans="1:1" x14ac:dyDescent="0.25">
      <c r="A1364" s="32"/>
    </row>
    <row r="1365" spans="1:1" x14ac:dyDescent="0.25">
      <c r="A1365" s="32"/>
    </row>
    <row r="1366" spans="1:1" x14ac:dyDescent="0.25">
      <c r="A1366" s="32"/>
    </row>
    <row r="1367" spans="1:1" x14ac:dyDescent="0.25">
      <c r="A1367" s="32"/>
    </row>
    <row r="1368" spans="1:1" x14ac:dyDescent="0.25">
      <c r="A1368" s="32"/>
    </row>
    <row r="1369" spans="1:1" x14ac:dyDescent="0.25">
      <c r="A1369" s="32"/>
    </row>
    <row r="1370" spans="1:1" x14ac:dyDescent="0.25">
      <c r="A1370" s="32"/>
    </row>
    <row r="1371" spans="1:1" x14ac:dyDescent="0.25">
      <c r="A1371" s="32"/>
    </row>
    <row r="1372" spans="1:1" x14ac:dyDescent="0.25">
      <c r="A1372" s="32"/>
    </row>
    <row r="4446" spans="1:1" ht="18.75" x14ac:dyDescent="0.25">
      <c r="A4446" s="33"/>
    </row>
    <row r="4463" spans="1:1" ht="18.75" x14ac:dyDescent="0.25">
      <c r="A4463" s="33"/>
    </row>
    <row r="4466" spans="1:1" x14ac:dyDescent="0.25">
      <c r="A4466" s="34"/>
    </row>
    <row r="4467" spans="1:1" x14ac:dyDescent="0.25">
      <c r="A4467" s="34"/>
    </row>
    <row r="4468" spans="1:1" x14ac:dyDescent="0.25">
      <c r="A4468" s="34"/>
    </row>
    <row r="4469" spans="1:1" x14ac:dyDescent="0.25">
      <c r="A4469" s="34"/>
    </row>
    <row r="4470" spans="1:1" x14ac:dyDescent="0.25">
      <c r="A4470" s="34"/>
    </row>
    <row r="4471" spans="1:1" x14ac:dyDescent="0.25">
      <c r="A4471" s="34"/>
    </row>
    <row r="4472" spans="1:1" x14ac:dyDescent="0.25">
      <c r="A4472" s="34"/>
    </row>
    <row r="4473" spans="1:1" x14ac:dyDescent="0.25">
      <c r="A4473" s="34"/>
    </row>
    <row r="4474" spans="1:1" x14ac:dyDescent="0.25">
      <c r="A4474" s="34"/>
    </row>
    <row r="4475" spans="1:1" x14ac:dyDescent="0.25">
      <c r="A4475" s="34"/>
    </row>
    <row r="4476" spans="1:1" x14ac:dyDescent="0.25">
      <c r="A4476" s="34"/>
    </row>
    <row r="4477" spans="1:1" x14ac:dyDescent="0.25">
      <c r="A4477" s="34"/>
    </row>
    <row r="4478" spans="1:1" x14ac:dyDescent="0.25">
      <c r="A4478" s="34"/>
    </row>
    <row r="4479" spans="1:1" x14ac:dyDescent="0.25">
      <c r="A4479" s="34"/>
    </row>
    <row r="4480" spans="1:1" x14ac:dyDescent="0.25">
      <c r="A4480" s="34"/>
    </row>
    <row r="4481" spans="1:1" x14ac:dyDescent="0.25">
      <c r="A4481" s="34"/>
    </row>
    <row r="4482" spans="1:1" x14ac:dyDescent="0.25">
      <c r="A4482" s="34"/>
    </row>
    <row r="4483" spans="1:1" x14ac:dyDescent="0.25">
      <c r="A4483" s="34"/>
    </row>
    <row r="4484" spans="1:1" x14ac:dyDescent="0.25">
      <c r="A4484" s="34"/>
    </row>
    <row r="4485" spans="1:1" x14ac:dyDescent="0.25">
      <c r="A4485" s="34"/>
    </row>
    <row r="4486" spans="1:1" x14ac:dyDescent="0.25">
      <c r="A4486" s="34"/>
    </row>
    <row r="4487" spans="1:1" x14ac:dyDescent="0.25">
      <c r="A4487" s="34"/>
    </row>
    <row r="4488" spans="1:1" x14ac:dyDescent="0.25">
      <c r="A4488" s="34"/>
    </row>
    <row r="4489" spans="1:1" x14ac:dyDescent="0.25">
      <c r="A4489" s="34"/>
    </row>
    <row r="4490" spans="1:1" x14ac:dyDescent="0.25">
      <c r="A4490" s="34"/>
    </row>
    <row r="4491" spans="1:1" x14ac:dyDescent="0.25">
      <c r="A4491" s="34"/>
    </row>
    <row r="4492" spans="1:1" x14ac:dyDescent="0.25">
      <c r="A4492" s="34"/>
    </row>
    <row r="4493" spans="1:1" x14ac:dyDescent="0.25">
      <c r="A4493" s="34"/>
    </row>
    <row r="4494" spans="1:1" x14ac:dyDescent="0.25">
      <c r="A4494" s="34"/>
    </row>
    <row r="4495" spans="1:1" x14ac:dyDescent="0.25">
      <c r="A4495" s="34"/>
    </row>
    <row r="4496" spans="1:1" x14ac:dyDescent="0.25">
      <c r="A4496" s="34"/>
    </row>
    <row r="4497" spans="1:1" x14ac:dyDescent="0.25">
      <c r="A4497" s="34"/>
    </row>
    <row r="4498" spans="1:1" x14ac:dyDescent="0.25">
      <c r="A4498" s="34"/>
    </row>
    <row r="4499" spans="1:1" x14ac:dyDescent="0.25">
      <c r="A4499" s="34"/>
    </row>
    <row r="4500" spans="1:1" x14ac:dyDescent="0.25">
      <c r="A4500" s="34"/>
    </row>
    <row r="4501" spans="1:1" x14ac:dyDescent="0.25">
      <c r="A4501" s="34"/>
    </row>
    <row r="4502" spans="1:1" x14ac:dyDescent="0.25">
      <c r="A4502" s="34"/>
    </row>
    <row r="4503" spans="1:1" x14ac:dyDescent="0.25">
      <c r="A4503" s="34"/>
    </row>
    <row r="4504" spans="1:1" x14ac:dyDescent="0.25">
      <c r="A4504" s="34"/>
    </row>
    <row r="4505" spans="1:1" x14ac:dyDescent="0.25">
      <c r="A4505" s="34"/>
    </row>
    <row r="4506" spans="1:1" x14ac:dyDescent="0.25">
      <c r="A4506" s="34"/>
    </row>
    <row r="4507" spans="1:1" x14ac:dyDescent="0.25">
      <c r="A4507" s="34"/>
    </row>
    <row r="4508" spans="1:1" x14ac:dyDescent="0.25">
      <c r="A4508" s="34"/>
    </row>
    <row r="4509" spans="1:1" x14ac:dyDescent="0.25">
      <c r="A4509" s="34"/>
    </row>
    <row r="4510" spans="1:1" x14ac:dyDescent="0.25">
      <c r="A4510" s="34"/>
    </row>
    <row r="4511" spans="1:1" x14ac:dyDescent="0.25">
      <c r="A4511" s="34"/>
    </row>
    <row r="4512" spans="1:1" x14ac:dyDescent="0.25">
      <c r="A4512" s="34"/>
    </row>
    <row r="4513" spans="1:1" x14ac:dyDescent="0.25">
      <c r="A4513" s="34"/>
    </row>
    <row r="4514" spans="1:1" x14ac:dyDescent="0.25">
      <c r="A4514" s="34"/>
    </row>
    <row r="4515" spans="1:1" x14ac:dyDescent="0.25">
      <c r="A4515" s="34"/>
    </row>
    <row r="4516" spans="1:1" x14ac:dyDescent="0.25">
      <c r="A4516" s="34"/>
    </row>
    <row r="4517" spans="1:1" x14ac:dyDescent="0.25">
      <c r="A4517" s="34"/>
    </row>
    <row r="4518" spans="1:1" x14ac:dyDescent="0.25">
      <c r="A4518" s="34"/>
    </row>
    <row r="4519" spans="1:1" x14ac:dyDescent="0.25">
      <c r="A4519" s="34"/>
    </row>
    <row r="4520" spans="1:1" x14ac:dyDescent="0.25">
      <c r="A4520" s="34"/>
    </row>
    <row r="4521" spans="1:1" x14ac:dyDescent="0.25">
      <c r="A4521" s="34"/>
    </row>
    <row r="4522" spans="1:1" x14ac:dyDescent="0.25">
      <c r="A4522" s="34"/>
    </row>
    <row r="4523" spans="1:1" x14ac:dyDescent="0.25">
      <c r="A4523" s="34"/>
    </row>
    <row r="4524" spans="1:1" x14ac:dyDescent="0.25">
      <c r="A4524" s="34"/>
    </row>
    <row r="4525" spans="1:1" x14ac:dyDescent="0.25">
      <c r="A4525" s="34"/>
    </row>
    <row r="4526" spans="1:1" x14ac:dyDescent="0.25">
      <c r="A4526" s="34"/>
    </row>
    <row r="4527" spans="1:1" x14ac:dyDescent="0.25">
      <c r="A4527" s="34"/>
    </row>
    <row r="4528" spans="1:1" x14ac:dyDescent="0.25">
      <c r="A4528" s="34"/>
    </row>
    <row r="4529" spans="1:1" x14ac:dyDescent="0.25">
      <c r="A4529" s="34"/>
    </row>
    <row r="4530" spans="1:1" x14ac:dyDescent="0.25">
      <c r="A4530" s="34"/>
    </row>
    <row r="4531" spans="1:1" x14ac:dyDescent="0.25">
      <c r="A4531" s="34"/>
    </row>
    <row r="4532" spans="1:1" x14ac:dyDescent="0.25">
      <c r="A4532" s="34"/>
    </row>
    <row r="4533" spans="1:1" x14ac:dyDescent="0.25">
      <c r="A4533" s="34"/>
    </row>
    <row r="4534" spans="1:1" x14ac:dyDescent="0.25">
      <c r="A4534" s="34"/>
    </row>
    <row r="4535" spans="1:1" x14ac:dyDescent="0.25">
      <c r="A4535" s="34"/>
    </row>
    <row r="4536" spans="1:1" x14ac:dyDescent="0.25">
      <c r="A4536" s="34"/>
    </row>
    <row r="4537" spans="1:1" x14ac:dyDescent="0.25">
      <c r="A4537" s="34"/>
    </row>
    <row r="4538" spans="1:1" x14ac:dyDescent="0.25">
      <c r="A4538" s="34"/>
    </row>
    <row r="4539" spans="1:1" x14ac:dyDescent="0.25">
      <c r="A4539" s="34"/>
    </row>
    <row r="4540" spans="1:1" x14ac:dyDescent="0.25">
      <c r="A4540" s="34"/>
    </row>
    <row r="4541" spans="1:1" x14ac:dyDescent="0.25">
      <c r="A4541" s="34"/>
    </row>
    <row r="4542" spans="1:1" x14ac:dyDescent="0.25">
      <c r="A4542" s="34"/>
    </row>
    <row r="4543" spans="1:1" x14ac:dyDescent="0.25">
      <c r="A4543" s="34"/>
    </row>
    <row r="4544" spans="1:1" x14ac:dyDescent="0.25">
      <c r="A4544" s="34"/>
    </row>
    <row r="4545" spans="1:1" x14ac:dyDescent="0.25">
      <c r="A4545" s="34"/>
    </row>
    <row r="4546" spans="1:1" x14ac:dyDescent="0.25">
      <c r="A4546" s="34"/>
    </row>
    <row r="4547" spans="1:1" x14ac:dyDescent="0.25">
      <c r="A4547" s="34"/>
    </row>
    <row r="4548" spans="1:1" x14ac:dyDescent="0.25">
      <c r="A4548" s="34"/>
    </row>
    <row r="4549" spans="1:1" x14ac:dyDescent="0.25">
      <c r="A4549" s="34"/>
    </row>
    <row r="4550" spans="1:1" x14ac:dyDescent="0.25">
      <c r="A4550" s="34"/>
    </row>
    <row r="4551" spans="1:1" x14ac:dyDescent="0.25">
      <c r="A4551" s="34"/>
    </row>
    <row r="4552" spans="1:1" x14ac:dyDescent="0.25">
      <c r="A4552" s="34"/>
    </row>
    <row r="4553" spans="1:1" x14ac:dyDescent="0.25">
      <c r="A4553" s="34"/>
    </row>
    <row r="4554" spans="1:1" x14ac:dyDescent="0.25">
      <c r="A4554" s="34"/>
    </row>
    <row r="4555" spans="1:1" x14ac:dyDescent="0.25">
      <c r="A4555" s="34"/>
    </row>
    <row r="4556" spans="1:1" x14ac:dyDescent="0.25">
      <c r="A4556" s="34"/>
    </row>
    <row r="4557" spans="1:1" x14ac:dyDescent="0.25">
      <c r="A4557" s="34"/>
    </row>
    <row r="4558" spans="1:1" x14ac:dyDescent="0.25">
      <c r="A4558" s="34"/>
    </row>
    <row r="4559" spans="1:1" x14ac:dyDescent="0.25">
      <c r="A4559" s="34"/>
    </row>
    <row r="4560" spans="1:1" x14ac:dyDescent="0.25">
      <c r="A4560" s="34"/>
    </row>
    <row r="4561" spans="1:1" x14ac:dyDescent="0.25">
      <c r="A4561" s="34"/>
    </row>
    <row r="4562" spans="1:1" x14ac:dyDescent="0.25">
      <c r="A4562" s="34"/>
    </row>
    <row r="4563" spans="1:1" x14ac:dyDescent="0.25">
      <c r="A4563" s="34"/>
    </row>
    <row r="4564" spans="1:1" x14ac:dyDescent="0.25">
      <c r="A4564" s="34"/>
    </row>
    <row r="4565" spans="1:1" x14ac:dyDescent="0.25">
      <c r="A4565" s="34"/>
    </row>
    <row r="4566" spans="1:1" x14ac:dyDescent="0.25">
      <c r="A4566" s="34"/>
    </row>
    <row r="4567" spans="1:1" x14ac:dyDescent="0.25">
      <c r="A4567" s="34"/>
    </row>
    <row r="4568" spans="1:1" x14ac:dyDescent="0.25">
      <c r="A4568" s="34"/>
    </row>
    <row r="4569" spans="1:1" x14ac:dyDescent="0.25">
      <c r="A4569" s="34"/>
    </row>
    <row r="4570" spans="1:1" x14ac:dyDescent="0.25">
      <c r="A4570" s="34"/>
    </row>
    <row r="4571" spans="1:1" x14ac:dyDescent="0.25">
      <c r="A4571" s="34"/>
    </row>
    <row r="4572" spans="1:1" x14ac:dyDescent="0.25">
      <c r="A4572" s="34"/>
    </row>
    <row r="4573" spans="1:1" x14ac:dyDescent="0.25">
      <c r="A4573" s="34"/>
    </row>
    <row r="4574" spans="1:1" x14ac:dyDescent="0.25">
      <c r="A4574" s="34"/>
    </row>
    <row r="4575" spans="1:1" x14ac:dyDescent="0.25">
      <c r="A4575" s="34"/>
    </row>
    <row r="4576" spans="1:1" x14ac:dyDescent="0.25">
      <c r="A4576" s="34"/>
    </row>
    <row r="4577" spans="1:1" x14ac:dyDescent="0.25">
      <c r="A4577" s="34"/>
    </row>
    <row r="4578" spans="1:1" x14ac:dyDescent="0.25">
      <c r="A4578" s="34"/>
    </row>
    <row r="4579" spans="1:1" x14ac:dyDescent="0.25">
      <c r="A4579" s="34"/>
    </row>
    <row r="4580" spans="1:1" x14ac:dyDescent="0.25">
      <c r="A4580" s="34"/>
    </row>
    <row r="4581" spans="1:1" x14ac:dyDescent="0.25">
      <c r="A4581" s="34"/>
    </row>
    <row r="4582" spans="1:1" x14ac:dyDescent="0.25">
      <c r="A4582" s="34"/>
    </row>
    <row r="4583" spans="1:1" x14ac:dyDescent="0.25">
      <c r="A4583" s="34"/>
    </row>
    <row r="4584" spans="1:1" x14ac:dyDescent="0.25">
      <c r="A4584" s="34"/>
    </row>
    <row r="4587" spans="1:1" ht="18.75" x14ac:dyDescent="0.25">
      <c r="A4587" s="33"/>
    </row>
    <row r="4711" spans="1:1" ht="18.75" x14ac:dyDescent="0.25">
      <c r="A4711" s="33"/>
    </row>
    <row r="4726" spans="1:1" ht="18.75" x14ac:dyDescent="0.25">
      <c r="A4726" s="33"/>
    </row>
    <row r="4741" spans="1:1" ht="18.75" x14ac:dyDescent="0.25">
      <c r="A4741" s="33"/>
    </row>
    <row r="4793" spans="1:1" ht="18.75" x14ac:dyDescent="0.25">
      <c r="A4793" s="33"/>
    </row>
    <row r="4845" spans="1:1" ht="18.75" x14ac:dyDescent="0.25">
      <c r="A4845" s="33"/>
    </row>
    <row r="4897" spans="1:1" ht="18.75" x14ac:dyDescent="0.25">
      <c r="A4897" s="33"/>
    </row>
    <row r="4949" spans="1:1" ht="18.75" x14ac:dyDescent="0.25">
      <c r="A4949" s="33"/>
    </row>
    <row r="5001" spans="1:1" ht="18.75" x14ac:dyDescent="0.25">
      <c r="A5001" s="33"/>
    </row>
    <row r="5053" spans="1:1" ht="18.75" x14ac:dyDescent="0.25">
      <c r="A5053" s="33"/>
    </row>
  </sheetData>
  <phoneticPr fontId="2" type="noConversion"/>
  <conditionalFormatting sqref="B1:B1048576">
    <cfRule type="top10" dxfId="19" priority="1" bottom="1" rank="1"/>
    <cfRule type="top10" dxfId="18" priority="2" rank="1"/>
    <cfRule type="cellIs" dxfId="17" priority="3" operator="lessThan">
      <formula>-120000</formula>
    </cfRule>
    <cfRule type="cellIs" dxfId="16" priority="4" operator="lessThan">
      <formula>0</formula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72399-408B-41E0-AE09-772DE827931B}">
  <dimension ref="A1:O5053"/>
  <sheetViews>
    <sheetView topLeftCell="B1" workbookViewId="0">
      <selection activeCell="N17" sqref="N17"/>
    </sheetView>
  </sheetViews>
  <sheetFormatPr defaultRowHeight="16.5" x14ac:dyDescent="0.25"/>
  <cols>
    <col min="1" max="1" width="15.625" style="17" customWidth="1"/>
    <col min="2" max="2" width="20.625" style="31" customWidth="1"/>
    <col min="3" max="3" width="14.75" style="17" customWidth="1"/>
    <col min="4" max="4" width="13.875" style="17" customWidth="1"/>
    <col min="5" max="6" width="9" style="17"/>
    <col min="7" max="7" width="13.875" style="18" bestFit="1" customWidth="1"/>
    <col min="8" max="8" width="12.625" style="18" bestFit="1" customWidth="1"/>
    <col min="9" max="9" width="13.875" style="18" customWidth="1"/>
    <col min="10" max="10" width="12" style="18" customWidth="1"/>
    <col min="11" max="11" width="10.125" style="18" bestFit="1" customWidth="1"/>
    <col min="12" max="12" width="21.375" style="18" bestFit="1" customWidth="1"/>
    <col min="13" max="16384" width="9" style="16"/>
  </cols>
  <sheetData>
    <row r="1" spans="1:15" x14ac:dyDescent="0.25">
      <c r="A1" s="17" t="s">
        <v>23</v>
      </c>
      <c r="B1" s="31" t="s">
        <v>24</v>
      </c>
      <c r="C1" s="17" t="s">
        <v>9</v>
      </c>
      <c r="D1" s="17" t="s">
        <v>10</v>
      </c>
      <c r="E1" s="17" t="s">
        <v>11</v>
      </c>
    </row>
    <row r="2" spans="1:15" x14ac:dyDescent="0.25">
      <c r="A2" s="32" t="s">
        <v>1349</v>
      </c>
      <c r="B2" s="31">
        <v>48079.1</v>
      </c>
      <c r="C2" s="17">
        <f>VLOOKUP($A2,級距!$A:$K,9,FALSE)</f>
        <v>8</v>
      </c>
      <c r="D2" s="17">
        <f>VLOOKUP($A2,級距!$A:$K,10,FALSE)</f>
        <v>9</v>
      </c>
      <c r="E2" s="17">
        <f>VLOOKUP($A2,級距!$A:$K,11,FALSE)</f>
        <v>4</v>
      </c>
      <c r="F2" s="17">
        <f t="shared" ref="F2:F67" si="0">IF(A3&lt;&gt;A2,1,0)</f>
        <v>1</v>
      </c>
      <c r="G2" s="21" t="s">
        <v>12</v>
      </c>
      <c r="H2" s="4">
        <f>MAX(B2:B800)</f>
        <v>1823968.13</v>
      </c>
      <c r="I2" s="35">
        <f>ABS(H2/H3)</f>
        <v>13.815370929118865</v>
      </c>
      <c r="J2" s="21"/>
      <c r="K2" s="21"/>
      <c r="O2" s="27"/>
    </row>
    <row r="3" spans="1:15" x14ac:dyDescent="0.25">
      <c r="A3" s="32" t="s">
        <v>1350</v>
      </c>
      <c r="B3" s="31">
        <v>-9808.5400000000009</v>
      </c>
      <c r="C3" s="17">
        <f>VLOOKUP($A3,級距!$A:$K,9,FALSE)</f>
        <v>3</v>
      </c>
      <c r="D3" s="17">
        <f>VLOOKUP($A3,級距!$A:$K,10,FALSE)</f>
        <v>4</v>
      </c>
      <c r="E3" s="17">
        <f>VLOOKUP($A3,級距!$A:$K,11,FALSE)</f>
        <v>2</v>
      </c>
      <c r="F3" s="17">
        <f t="shared" si="0"/>
        <v>1</v>
      </c>
      <c r="G3" s="21" t="s">
        <v>13</v>
      </c>
      <c r="H3" s="4">
        <f>MIN(B2:B800)</f>
        <v>-132024.54999999999</v>
      </c>
      <c r="I3" s="21"/>
      <c r="J3" s="21"/>
      <c r="K3" s="21"/>
    </row>
    <row r="4" spans="1:15" x14ac:dyDescent="0.25">
      <c r="A4" s="32" t="s">
        <v>45</v>
      </c>
      <c r="B4" s="31">
        <v>56925.99</v>
      </c>
      <c r="C4" s="17">
        <f>VLOOKUP($A4,級距!$A:$K,9,FALSE)</f>
        <v>10</v>
      </c>
      <c r="D4" s="17">
        <f>VLOOKUP($A4,級距!$A:$K,10,FALSE)</f>
        <v>5</v>
      </c>
      <c r="E4" s="17">
        <f>VLOOKUP($A4,級距!$A:$K,11,FALSE)</f>
        <v>1</v>
      </c>
      <c r="F4" s="17">
        <f t="shared" si="0"/>
        <v>1</v>
      </c>
      <c r="G4" s="21" t="s">
        <v>11</v>
      </c>
      <c r="H4" s="21">
        <v>1</v>
      </c>
      <c r="I4" s="21">
        <v>2</v>
      </c>
      <c r="J4" s="21">
        <v>3</v>
      </c>
      <c r="K4" s="21">
        <v>4</v>
      </c>
      <c r="L4" s="19" t="s">
        <v>21</v>
      </c>
      <c r="O4" s="16" t="s">
        <v>20</v>
      </c>
    </row>
    <row r="5" spans="1:15" x14ac:dyDescent="0.25">
      <c r="A5" s="32" t="s">
        <v>50</v>
      </c>
      <c r="B5" s="31">
        <v>-55476.65</v>
      </c>
      <c r="C5" s="17">
        <f>VLOOKUP($A5,級距!$A:$K,9,FALSE)</f>
        <v>7</v>
      </c>
      <c r="D5" s="17">
        <f>VLOOKUP($A5,級距!$A:$K,10,FALSE)</f>
        <v>3</v>
      </c>
      <c r="E5" s="17">
        <f>VLOOKUP($A5,級距!$A:$K,11,FALSE)</f>
        <v>1</v>
      </c>
      <c r="F5" s="17">
        <f t="shared" si="0"/>
        <v>1</v>
      </c>
      <c r="G5" s="21" t="s">
        <v>14</v>
      </c>
      <c r="H5" s="22">
        <f>COUNTIF($E$2:$E$800,H$4)/COUNT($E$2:$E$800)</f>
        <v>0.18553459119496854</v>
      </c>
      <c r="I5" s="22">
        <f>COUNTIF($E$2:$E$800,I$4)/COUNT($E$2:$E$800)</f>
        <v>0.40251572327044027</v>
      </c>
      <c r="J5" s="22">
        <f>COUNTIF($E$2:$E$800,J$4)/COUNT($E$2:$E$800)</f>
        <v>0.21069182389937108</v>
      </c>
      <c r="K5" s="22">
        <f>COUNTIF($E$2:$E$800,K$4)/COUNT($E$2:$E$800)</f>
        <v>0.20125786163522014</v>
      </c>
      <c r="O5" s="16" t="s">
        <v>1346</v>
      </c>
    </row>
    <row r="6" spans="1:15" x14ac:dyDescent="0.25">
      <c r="A6" s="32" t="s">
        <v>52</v>
      </c>
      <c r="B6" s="31">
        <v>211967.35999999999</v>
      </c>
      <c r="C6" s="17">
        <f>VLOOKUP($A6,級距!$A:$K,9,FALSE)</f>
        <v>9</v>
      </c>
      <c r="D6" s="17">
        <f>VLOOKUP($A6,級距!$A:$K,10,FALSE)</f>
        <v>2</v>
      </c>
      <c r="E6" s="17">
        <f>VLOOKUP($A6,級距!$A:$K,11,FALSE)</f>
        <v>1</v>
      </c>
      <c r="F6" s="17">
        <f t="shared" si="0"/>
        <v>1</v>
      </c>
      <c r="G6" s="21" t="s">
        <v>15</v>
      </c>
      <c r="H6" s="4">
        <f>SUMIF($E$2:$E$800,H$4,$B$2:$B$800)</f>
        <v>3413319.4200000009</v>
      </c>
      <c r="I6" s="4">
        <f>SUMIF($E$2:$E$800,I$4,$B$2:$B$800)</f>
        <v>-2435697.42</v>
      </c>
      <c r="J6" s="4">
        <f>SUMIF($E$2:$E$800,J$4,$B$2:$B$800)</f>
        <v>1543545.139999999</v>
      </c>
      <c r="K6" s="4">
        <f>SUMIF($E$2:$E$800,K$4,$B$2:$B$800)</f>
        <v>3912137.9999999967</v>
      </c>
      <c r="L6" s="8">
        <f>SUM(H6:K6)</f>
        <v>6433305.1399999969</v>
      </c>
      <c r="O6" s="16" t="s">
        <v>1347</v>
      </c>
    </row>
    <row r="7" spans="1:15" x14ac:dyDescent="0.25">
      <c r="A7" s="32" t="s">
        <v>53</v>
      </c>
      <c r="B7" s="31">
        <v>-120074.9</v>
      </c>
      <c r="C7" s="17">
        <f>VLOOKUP($A7,級距!$A:$K,9,FALSE)</f>
        <v>10</v>
      </c>
      <c r="D7" s="17">
        <f>VLOOKUP($A7,級距!$A:$K,10,FALSE)</f>
        <v>8</v>
      </c>
      <c r="E7" s="17">
        <f>VLOOKUP($A7,級距!$A:$K,11,FALSE)</f>
        <v>4</v>
      </c>
      <c r="F7" s="17">
        <f t="shared" si="0"/>
        <v>1</v>
      </c>
      <c r="G7" s="23" t="s">
        <v>16</v>
      </c>
      <c r="H7" s="24">
        <f>COUNTIFS($B$2:$B$800,"&gt;0",$E$2:$E$800,H$4)/COUNTIF($E$2:$E$800,H$4)</f>
        <v>0.50847457627118642</v>
      </c>
      <c r="I7" s="24">
        <f>COUNTIFS($B$2:$B$800,"&gt;0",$E$2:$E$800,I$4)/COUNTIF($E$2:$E$800,I$4)</f>
        <v>0.3828125</v>
      </c>
      <c r="J7" s="24">
        <f>COUNTIFS($B$2:$B$800,"&gt;0",$E$2:$E$800,J$4)/COUNTIF($E$2:$E$800,J$4)</f>
        <v>0.64179104477611937</v>
      </c>
      <c r="K7" s="24">
        <f>COUNTIFS($B$2:$B$800,"&gt;0",$E$2:$E$800,K$4)/COUNTIF($E$2:$E$800,K$4)</f>
        <v>0.6171875</v>
      </c>
      <c r="L7" s="28">
        <f>COUNTIFS($B$2:$B$800,"&gt;0")/COUNT($B$2:$B$800)</f>
        <v>0.50786163522012584</v>
      </c>
      <c r="O7" s="16" t="s">
        <v>34</v>
      </c>
    </row>
    <row r="8" spans="1:15" x14ac:dyDescent="0.25">
      <c r="A8" s="32" t="s">
        <v>55</v>
      </c>
      <c r="B8" s="31">
        <v>166393.5</v>
      </c>
      <c r="C8" s="17">
        <f>VLOOKUP($A8,級距!$A:$K,9,FALSE)</f>
        <v>7</v>
      </c>
      <c r="D8" s="17">
        <f>VLOOKUP($A8,級距!$A:$K,10,FALSE)</f>
        <v>7</v>
      </c>
      <c r="E8" s="17">
        <f>VLOOKUP($A8,級距!$A:$K,11,FALSE)</f>
        <v>4</v>
      </c>
      <c r="F8" s="17">
        <f t="shared" si="0"/>
        <v>1</v>
      </c>
      <c r="G8" s="23" t="s">
        <v>17</v>
      </c>
      <c r="H8" s="25">
        <f>AVERAGEIFS($B$2:$B$800,$B$2:$B$800,"&gt;0",$E$2:$E$800,H$4)/MAX(1,-AVERAGEIFS($B$2:$B$800,$B$2:$B$800,"&lt;0",$E$2:$E$800,H$4))</f>
        <v>2.0594244812516549</v>
      </c>
      <c r="I8" s="25">
        <f>AVERAGEIFS($B$2:$B$800,$B$2:$B$800,"&gt;0",$E$2:$E$800,I$4)/MAX(1,-AVERAGEIFS($B$2:$B$800,$B$2:$B$800,"&lt;0",$E$2:$E$800,I$4))</f>
        <v>0.66644722992070016</v>
      </c>
      <c r="J8" s="25">
        <f>AVERAGEIFS($B$2:$B$800,$B$2:$B$800,"&gt;0",$E$2:$E$800,J$4)/MAX(1,-AVERAGEIFS($B$2:$B$800,$B$2:$B$800,"&lt;0",$E$2:$E$800,J$4))</f>
        <v>1.1907448493702419</v>
      </c>
      <c r="K8" s="25">
        <f>AVERAGEIFS($B$2:$B$800,$B$2:$B$800,"&gt;0",$E$2:$E$800,K$4)/MAX(2,-AVERAGEIFS($B$2:$B$800,$B$2:$B$800,"&lt;0",$E$2:$E$800,K$4))</f>
        <v>1.5699092857072952</v>
      </c>
      <c r="L8" s="29">
        <f>AVERAGEIFS($B$2:$B$800,$B$2:$B$800,"&gt;0")/MAX(2,-AVERAGEIFS($B$2:$B$800,$B$2:$B$800,"&lt;0"))</f>
        <v>1.531258546713073</v>
      </c>
      <c r="O8" s="16" t="s">
        <v>1348</v>
      </c>
    </row>
    <row r="9" spans="1:15" x14ac:dyDescent="0.25">
      <c r="A9" s="32" t="s">
        <v>63</v>
      </c>
      <c r="B9" s="31">
        <v>-95800.99</v>
      </c>
      <c r="C9" s="17">
        <f>VLOOKUP($A9,級距!$A:$K,9,FALSE)</f>
        <v>6</v>
      </c>
      <c r="D9" s="17">
        <f>VLOOKUP($A9,級距!$A:$K,10,FALSE)</f>
        <v>4</v>
      </c>
      <c r="E9" s="17">
        <f>VLOOKUP($A9,級距!$A:$K,11,FALSE)</f>
        <v>1</v>
      </c>
      <c r="F9" s="17">
        <f t="shared" si="0"/>
        <v>1</v>
      </c>
      <c r="G9" s="23" t="s">
        <v>18</v>
      </c>
      <c r="H9" s="5">
        <f>H8*H7-(1-H7)</f>
        <v>0.55563956673812953</v>
      </c>
      <c r="I9" s="5">
        <f>I8*I7-(1-I7)</f>
        <v>-0.36206316979598197</v>
      </c>
      <c r="J9" s="5">
        <f>J8*J7-(1-J7)</f>
        <v>0.40600042571522987</v>
      </c>
      <c r="K9" s="5">
        <f>K8*K7-(1-K7)</f>
        <v>0.58611588727247121</v>
      </c>
      <c r="L9" s="30">
        <f>L8*L7-(1-L7)</f>
        <v>0.28552910469862058</v>
      </c>
      <c r="O9" s="16" t="s">
        <v>33</v>
      </c>
    </row>
    <row r="10" spans="1:15" x14ac:dyDescent="0.25">
      <c r="A10" s="32" t="s">
        <v>66</v>
      </c>
      <c r="B10" s="31">
        <v>-13595.59</v>
      </c>
      <c r="C10" s="17">
        <f>VLOOKUP($A10,級距!$A:$K,9,FALSE)</f>
        <v>5</v>
      </c>
      <c r="D10" s="17">
        <f>VLOOKUP($A10,級距!$A:$K,10,FALSE)</f>
        <v>3</v>
      </c>
      <c r="E10" s="17">
        <f>VLOOKUP($A10,級距!$A:$K,11,FALSE)</f>
        <v>2</v>
      </c>
      <c r="F10" s="17">
        <f t="shared" si="0"/>
        <v>1</v>
      </c>
      <c r="G10" s="26" t="s">
        <v>19</v>
      </c>
      <c r="H10" s="38">
        <f>SUM(F2:F800)/COUNT(級距!K3:K1312)</f>
        <v>0.48549618320610688</v>
      </c>
      <c r="I10" s="21"/>
      <c r="J10" s="21"/>
      <c r="K10" s="21"/>
    </row>
    <row r="11" spans="1:15" x14ac:dyDescent="0.25">
      <c r="A11" s="32" t="s">
        <v>69</v>
      </c>
      <c r="B11" s="31">
        <v>88966.9</v>
      </c>
      <c r="C11" s="17">
        <f>VLOOKUP($A11,級距!$A:$K,9,FALSE)</f>
        <v>10</v>
      </c>
      <c r="D11" s="17">
        <f>VLOOKUP($A11,級距!$A:$K,10,FALSE)</f>
        <v>8</v>
      </c>
      <c r="E11" s="17">
        <f>VLOOKUP($A11,級距!$A:$K,11,FALSE)</f>
        <v>4</v>
      </c>
      <c r="F11" s="17">
        <f t="shared" si="0"/>
        <v>1</v>
      </c>
      <c r="G11" s="36" t="s">
        <v>26</v>
      </c>
      <c r="H11" s="30">
        <f>AVERAGEIF($B$2:$B$965,"&lt;0")</f>
        <v>-35426.369808306692</v>
      </c>
      <c r="I11" s="19"/>
      <c r="J11" s="19"/>
      <c r="K11" s="19"/>
    </row>
    <row r="12" spans="1:15" x14ac:dyDescent="0.25">
      <c r="A12" s="32" t="s">
        <v>71</v>
      </c>
      <c r="B12" s="31">
        <v>12611.42</v>
      </c>
      <c r="C12" s="17">
        <f>VLOOKUP($A12,級距!$A:$K,9,FALSE)</f>
        <v>10</v>
      </c>
      <c r="D12" s="17">
        <f>VLOOKUP($A12,級距!$A:$K,10,FALSE)</f>
        <v>8</v>
      </c>
      <c r="E12" s="17">
        <f>VLOOKUP($A12,級距!$A:$K,11,FALSE)</f>
        <v>4</v>
      </c>
      <c r="F12" s="17">
        <f t="shared" si="0"/>
        <v>1</v>
      </c>
      <c r="G12" s="36" t="s">
        <v>27</v>
      </c>
      <c r="H12" s="37">
        <f>AVERAGEIF($B$2:$B$965,"&gt;0")</f>
        <v>54246.931547987595</v>
      </c>
      <c r="I12" s="29">
        <f>ABS(H12/H11)</f>
        <v>1.531258546713073</v>
      </c>
      <c r="J12" s="19"/>
      <c r="K12" s="19"/>
    </row>
    <row r="13" spans="1:15" x14ac:dyDescent="0.25">
      <c r="A13" s="32" t="s">
        <v>72</v>
      </c>
      <c r="B13" s="31">
        <v>75250.289999999994</v>
      </c>
      <c r="C13" s="17">
        <f>VLOOKUP($A13,級距!$A:$K,9,FALSE)</f>
        <v>4</v>
      </c>
      <c r="D13" s="17">
        <f>VLOOKUP($A13,級距!$A:$K,10,FALSE)</f>
        <v>7</v>
      </c>
      <c r="E13" s="17">
        <f>VLOOKUP($A13,級距!$A:$K,11,FALSE)</f>
        <v>3</v>
      </c>
      <c r="F13" s="17">
        <f t="shared" si="0"/>
        <v>1</v>
      </c>
      <c r="G13" s="18" t="s">
        <v>28</v>
      </c>
      <c r="H13" s="20">
        <f xml:space="preserve"> COUNTIF(B1:B640,"&lt;-120000")/COUNT(B1:B640)</f>
        <v>1.4150943396226415E-2</v>
      </c>
    </row>
    <row r="14" spans="1:15" x14ac:dyDescent="0.25">
      <c r="A14" s="32" t="s">
        <v>75</v>
      </c>
      <c r="B14" s="31">
        <v>-23683.78</v>
      </c>
      <c r="C14" s="17">
        <f>VLOOKUP($A14,級距!$A:$K,9,FALSE)</f>
        <v>8</v>
      </c>
      <c r="D14" s="17">
        <f>VLOOKUP($A14,級距!$A:$K,10,FALSE)</f>
        <v>7</v>
      </c>
      <c r="E14" s="17">
        <f>VLOOKUP($A14,級距!$A:$K,11,FALSE)</f>
        <v>4</v>
      </c>
      <c r="F14" s="17">
        <f t="shared" si="0"/>
        <v>1</v>
      </c>
    </row>
    <row r="15" spans="1:15" x14ac:dyDescent="0.25">
      <c r="A15" s="32" t="s">
        <v>77</v>
      </c>
      <c r="B15" s="31">
        <v>103368.38</v>
      </c>
      <c r="C15" s="17">
        <f>VLOOKUP($A15,級距!$A:$K,9,FALSE)</f>
        <v>10</v>
      </c>
      <c r="D15" s="17">
        <f>VLOOKUP($A15,級距!$A:$K,10,FALSE)</f>
        <v>5</v>
      </c>
      <c r="E15" s="17">
        <f>VLOOKUP($A15,級距!$A:$K,11,FALSE)</f>
        <v>1</v>
      </c>
      <c r="F15" s="17">
        <f t="shared" si="0"/>
        <v>1</v>
      </c>
    </row>
    <row r="16" spans="1:15" x14ac:dyDescent="0.25">
      <c r="A16" s="32" t="s">
        <v>81</v>
      </c>
      <c r="B16" s="31">
        <v>-102442.56</v>
      </c>
      <c r="C16" s="17">
        <f>VLOOKUP($A16,級距!$A:$K,9,FALSE)</f>
        <v>9</v>
      </c>
      <c r="D16" s="17">
        <f>VLOOKUP($A16,級距!$A:$K,10,FALSE)</f>
        <v>6</v>
      </c>
      <c r="E16" s="17">
        <f>VLOOKUP($A16,級距!$A:$K,11,FALSE)</f>
        <v>1</v>
      </c>
      <c r="F16" s="17">
        <f t="shared" si="0"/>
        <v>1</v>
      </c>
    </row>
    <row r="17" spans="1:11" x14ac:dyDescent="0.25">
      <c r="A17" s="32" t="s">
        <v>83</v>
      </c>
      <c r="B17" s="31">
        <v>84945.09</v>
      </c>
      <c r="C17" s="17">
        <f>VLOOKUP($A17,級距!$A:$K,9,FALSE)</f>
        <v>10</v>
      </c>
      <c r="D17" s="17">
        <f>VLOOKUP($A17,級距!$A:$K,10,FALSE)</f>
        <v>7</v>
      </c>
      <c r="E17" s="17">
        <f>VLOOKUP($A17,級距!$A:$K,11,FALSE)</f>
        <v>4</v>
      </c>
      <c r="F17" s="17">
        <f t="shared" si="0"/>
        <v>1</v>
      </c>
      <c r="G17" s="46"/>
      <c r="H17" s="46"/>
      <c r="I17" s="46"/>
      <c r="J17" s="46"/>
      <c r="K17" s="46"/>
    </row>
    <row r="18" spans="1:11" x14ac:dyDescent="0.25">
      <c r="A18" s="32" t="s">
        <v>84</v>
      </c>
      <c r="B18" s="31">
        <v>38388.85</v>
      </c>
      <c r="C18" s="17">
        <f>VLOOKUP($A18,級距!$A:$K,9,FALSE)</f>
        <v>5</v>
      </c>
      <c r="D18" s="17">
        <f>VLOOKUP($A18,級距!$A:$K,10,FALSE)</f>
        <v>1</v>
      </c>
      <c r="E18" s="17">
        <f>VLOOKUP($A18,級距!$A:$K,11,FALSE)</f>
        <v>2</v>
      </c>
      <c r="F18" s="17">
        <f t="shared" si="0"/>
        <v>1</v>
      </c>
      <c r="G18" s="46"/>
      <c r="H18" s="14"/>
      <c r="I18" s="14"/>
      <c r="J18" s="14"/>
      <c r="K18" s="14"/>
    </row>
    <row r="19" spans="1:11" x14ac:dyDescent="0.25">
      <c r="A19" s="32" t="s">
        <v>86</v>
      </c>
      <c r="B19" s="31">
        <v>83990</v>
      </c>
      <c r="C19" s="17">
        <f>VLOOKUP($A19,級距!$A:$K,9,FALSE)</f>
        <v>9</v>
      </c>
      <c r="D19" s="17">
        <f>VLOOKUP($A19,級距!$A:$K,10,FALSE)</f>
        <v>8</v>
      </c>
      <c r="E19" s="17">
        <f>VLOOKUP($A19,級距!$A:$K,11,FALSE)</f>
        <v>4</v>
      </c>
      <c r="F19" s="17">
        <f t="shared" si="0"/>
        <v>1</v>
      </c>
      <c r="G19" s="46"/>
      <c r="H19" s="14"/>
      <c r="I19" s="14"/>
      <c r="J19" s="14"/>
      <c r="K19" s="14"/>
    </row>
    <row r="20" spans="1:11" x14ac:dyDescent="0.25">
      <c r="A20" s="32" t="s">
        <v>87</v>
      </c>
      <c r="B20" s="31">
        <v>42864.639999999999</v>
      </c>
      <c r="C20" s="17">
        <f>VLOOKUP($A20,級距!$A:$K,9,FALSE)</f>
        <v>9</v>
      </c>
      <c r="D20" s="17">
        <f>VLOOKUP($A20,級距!$A:$K,10,FALSE)</f>
        <v>2</v>
      </c>
      <c r="E20" s="17">
        <f>VLOOKUP($A20,級距!$A:$K,11,FALSE)</f>
        <v>1</v>
      </c>
      <c r="F20" s="17">
        <f t="shared" si="0"/>
        <v>1</v>
      </c>
      <c r="G20" s="46"/>
      <c r="H20" s="14"/>
      <c r="I20" s="14"/>
      <c r="J20" s="14"/>
      <c r="K20" s="14"/>
    </row>
    <row r="21" spans="1:11" x14ac:dyDescent="0.25">
      <c r="A21" s="32" t="s">
        <v>88</v>
      </c>
      <c r="B21" s="31">
        <v>57474.55</v>
      </c>
      <c r="C21" s="17">
        <f>VLOOKUP($A21,級距!$A:$K,9,FALSE)</f>
        <v>7</v>
      </c>
      <c r="D21" s="17">
        <f>VLOOKUP($A21,級距!$A:$K,10,FALSE)</f>
        <v>3</v>
      </c>
      <c r="E21" s="17">
        <f>VLOOKUP($A21,級距!$A:$K,11,FALSE)</f>
        <v>1</v>
      </c>
      <c r="F21" s="17">
        <f t="shared" si="0"/>
        <v>1</v>
      </c>
      <c r="G21" s="46"/>
      <c r="H21" s="14"/>
      <c r="I21" s="14"/>
      <c r="J21" s="14"/>
      <c r="K21" s="14"/>
    </row>
    <row r="22" spans="1:11" x14ac:dyDescent="0.25">
      <c r="A22" s="32" t="s">
        <v>89</v>
      </c>
      <c r="B22" s="31">
        <v>21858.23</v>
      </c>
      <c r="C22" s="17">
        <f>VLOOKUP($A22,級距!$A:$K,9,FALSE)</f>
        <v>3</v>
      </c>
      <c r="D22" s="17">
        <f>VLOOKUP($A22,級距!$A:$K,10,FALSE)</f>
        <v>4</v>
      </c>
      <c r="E22" s="17">
        <f>VLOOKUP($A22,級距!$A:$K,11,FALSE)</f>
        <v>2</v>
      </c>
      <c r="F22" s="17">
        <f t="shared" si="0"/>
        <v>1</v>
      </c>
      <c r="G22" s="46"/>
      <c r="H22" s="14"/>
      <c r="I22" s="14"/>
      <c r="J22" s="14"/>
      <c r="K22" s="14"/>
    </row>
    <row r="23" spans="1:11" x14ac:dyDescent="0.25">
      <c r="A23" s="32" t="s">
        <v>90</v>
      </c>
      <c r="B23" s="31">
        <v>70062.820000000007</v>
      </c>
      <c r="C23" s="17">
        <f>VLOOKUP($A23,級距!$A:$K,9,FALSE)</f>
        <v>8</v>
      </c>
      <c r="D23" s="17">
        <f>VLOOKUP($A23,級距!$A:$K,10,FALSE)</f>
        <v>4</v>
      </c>
      <c r="E23" s="17">
        <f>VLOOKUP($A23,級距!$A:$K,11,FALSE)</f>
        <v>1</v>
      </c>
      <c r="F23" s="17">
        <f t="shared" si="0"/>
        <v>1</v>
      </c>
      <c r="G23" s="46"/>
      <c r="H23" s="14"/>
      <c r="I23" s="14"/>
      <c r="J23" s="14"/>
      <c r="K23" s="14"/>
    </row>
    <row r="24" spans="1:11" x14ac:dyDescent="0.25">
      <c r="A24" s="32" t="s">
        <v>92</v>
      </c>
      <c r="B24" s="31">
        <v>68165.3</v>
      </c>
      <c r="C24" s="17">
        <f>VLOOKUP($A24,級距!$A:$K,9,FALSE)</f>
        <v>10</v>
      </c>
      <c r="D24" s="17">
        <f>VLOOKUP($A24,級距!$A:$K,10,FALSE)</f>
        <v>4</v>
      </c>
      <c r="E24" s="17">
        <f>VLOOKUP($A24,級距!$A:$K,11,FALSE)</f>
        <v>1</v>
      </c>
      <c r="F24" s="17">
        <f t="shared" si="0"/>
        <v>1</v>
      </c>
    </row>
    <row r="25" spans="1:11" x14ac:dyDescent="0.25">
      <c r="A25" s="32" t="s">
        <v>93</v>
      </c>
      <c r="B25" s="31">
        <v>84305.4</v>
      </c>
      <c r="C25" s="17">
        <f>VLOOKUP($A25,級距!$A:$K,9,FALSE)</f>
        <v>8</v>
      </c>
      <c r="D25" s="17">
        <f>VLOOKUP($A25,級距!$A:$K,10,FALSE)</f>
        <v>8</v>
      </c>
      <c r="E25" s="17">
        <f>VLOOKUP($A25,級距!$A:$K,11,FALSE)</f>
        <v>4</v>
      </c>
      <c r="F25" s="17">
        <f t="shared" si="0"/>
        <v>1</v>
      </c>
    </row>
    <row r="26" spans="1:11" x14ac:dyDescent="0.25">
      <c r="A26" s="32" t="s">
        <v>97</v>
      </c>
      <c r="B26" s="31">
        <v>107211.67</v>
      </c>
      <c r="C26" s="17">
        <f>VLOOKUP($A26,級距!$A:$K,9,FALSE)</f>
        <v>10</v>
      </c>
      <c r="D26" s="17">
        <f>VLOOKUP($A26,級距!$A:$K,10,FALSE)</f>
        <v>9</v>
      </c>
      <c r="E26" s="17">
        <f>VLOOKUP($A26,級距!$A:$K,11,FALSE)</f>
        <v>4</v>
      </c>
      <c r="F26" s="17">
        <f t="shared" si="0"/>
        <v>1</v>
      </c>
      <c r="I26" s="18" t="s">
        <v>32</v>
      </c>
    </row>
    <row r="27" spans="1:11" x14ac:dyDescent="0.25">
      <c r="A27" s="32" t="s">
        <v>98</v>
      </c>
      <c r="B27" s="31">
        <v>22001.33</v>
      </c>
      <c r="C27" s="17">
        <f>VLOOKUP($A27,級距!$A:$K,9,FALSE)</f>
        <v>5</v>
      </c>
      <c r="D27" s="17">
        <f>VLOOKUP($A27,級距!$A:$K,10,FALSE)</f>
        <v>1</v>
      </c>
      <c r="E27" s="17">
        <f>VLOOKUP($A27,級距!$A:$K,11,FALSE)</f>
        <v>2</v>
      </c>
      <c r="F27" s="17">
        <f t="shared" si="0"/>
        <v>1</v>
      </c>
    </row>
    <row r="28" spans="1:11" x14ac:dyDescent="0.25">
      <c r="A28" s="32" t="s">
        <v>99</v>
      </c>
      <c r="B28" s="31">
        <v>89006.5</v>
      </c>
      <c r="C28" s="17">
        <f>VLOOKUP($A28,級距!$A:$K,9,FALSE)</f>
        <v>8</v>
      </c>
      <c r="D28" s="17">
        <f>VLOOKUP($A28,級距!$A:$K,10,FALSE)</f>
        <v>1</v>
      </c>
      <c r="E28" s="17">
        <f>VLOOKUP($A28,級距!$A:$K,11,FALSE)</f>
        <v>1</v>
      </c>
      <c r="F28" s="17">
        <f t="shared" si="0"/>
        <v>1</v>
      </c>
    </row>
    <row r="29" spans="1:11" x14ac:dyDescent="0.25">
      <c r="A29" s="32" t="s">
        <v>102</v>
      </c>
      <c r="B29" s="31">
        <v>-7005.19</v>
      </c>
      <c r="C29" s="17">
        <f>VLOOKUP($A29,級距!$A:$K,9,FALSE)</f>
        <v>7</v>
      </c>
      <c r="D29" s="17">
        <f>VLOOKUP($A29,級距!$A:$K,10,FALSE)</f>
        <v>4</v>
      </c>
      <c r="E29" s="17">
        <f>VLOOKUP($A29,級距!$A:$K,11,FALSE)</f>
        <v>1</v>
      </c>
      <c r="F29" s="17">
        <f t="shared" si="0"/>
        <v>1</v>
      </c>
    </row>
    <row r="30" spans="1:11" x14ac:dyDescent="0.25">
      <c r="A30" s="32" t="s">
        <v>105</v>
      </c>
      <c r="B30" s="31">
        <v>845718.53</v>
      </c>
      <c r="C30" s="17">
        <f>VLOOKUP($A30,級距!$A:$K,9,FALSE)</f>
        <v>10</v>
      </c>
      <c r="D30" s="17">
        <f>VLOOKUP($A30,級距!$A:$K,10,FALSE)</f>
        <v>7</v>
      </c>
      <c r="E30" s="17">
        <f>VLOOKUP($A30,級距!$A:$K,11,FALSE)</f>
        <v>4</v>
      </c>
      <c r="F30" s="17">
        <f t="shared" si="0"/>
        <v>1</v>
      </c>
    </row>
    <row r="31" spans="1:11" x14ac:dyDescent="0.25">
      <c r="A31" s="32" t="s">
        <v>107</v>
      </c>
      <c r="B31" s="31">
        <v>-95620.56</v>
      </c>
      <c r="C31" s="17">
        <f>VLOOKUP($A31,級距!$A:$K,9,FALSE)</f>
        <v>6</v>
      </c>
      <c r="D31" s="17">
        <f>VLOOKUP($A31,級距!$A:$K,10,FALSE)</f>
        <v>6</v>
      </c>
      <c r="E31" s="17">
        <f>VLOOKUP($A31,級距!$A:$K,11,FALSE)</f>
        <v>1</v>
      </c>
      <c r="F31" s="17">
        <f t="shared" si="0"/>
        <v>1</v>
      </c>
    </row>
    <row r="32" spans="1:11" x14ac:dyDescent="0.25">
      <c r="A32" s="32" t="s">
        <v>109</v>
      </c>
      <c r="B32" s="31">
        <v>-36198.6</v>
      </c>
      <c r="C32" s="17">
        <f>VLOOKUP($A32,級距!$A:$K,9,FALSE)</f>
        <v>6</v>
      </c>
      <c r="D32" s="17">
        <f>VLOOKUP($A32,級距!$A:$K,10,FALSE)</f>
        <v>2</v>
      </c>
      <c r="E32" s="17">
        <f>VLOOKUP($A32,級距!$A:$K,11,FALSE)</f>
        <v>1</v>
      </c>
      <c r="F32" s="17">
        <f t="shared" si="0"/>
        <v>1</v>
      </c>
    </row>
    <row r="33" spans="1:6" x14ac:dyDescent="0.25">
      <c r="A33" s="32" t="s">
        <v>110</v>
      </c>
      <c r="B33" s="31">
        <v>64388.03</v>
      </c>
      <c r="C33" s="17">
        <f>VLOOKUP($A33,級距!$A:$K,9,FALSE)</f>
        <v>10</v>
      </c>
      <c r="D33" s="17">
        <f>VLOOKUP($A33,級距!$A:$K,10,FALSE)</f>
        <v>8</v>
      </c>
      <c r="E33" s="17">
        <f>VLOOKUP($A33,級距!$A:$K,11,FALSE)</f>
        <v>4</v>
      </c>
      <c r="F33" s="17">
        <f t="shared" si="0"/>
        <v>1</v>
      </c>
    </row>
    <row r="34" spans="1:6" x14ac:dyDescent="0.25">
      <c r="A34" s="32" t="s">
        <v>114</v>
      </c>
      <c r="B34" s="31">
        <v>-27110.11</v>
      </c>
      <c r="C34" s="17">
        <f>VLOOKUP($A34,級距!$A:$K,9,FALSE)</f>
        <v>10</v>
      </c>
      <c r="D34" s="17">
        <f>VLOOKUP($A34,級距!$A:$K,10,FALSE)</f>
        <v>2</v>
      </c>
      <c r="E34" s="17">
        <f>VLOOKUP($A34,級距!$A:$K,11,FALSE)</f>
        <v>1</v>
      </c>
      <c r="F34" s="17">
        <f t="shared" si="0"/>
        <v>1</v>
      </c>
    </row>
    <row r="35" spans="1:6" x14ac:dyDescent="0.25">
      <c r="A35" s="32" t="s">
        <v>115</v>
      </c>
      <c r="B35" s="31">
        <v>-52458.78</v>
      </c>
      <c r="C35" s="17">
        <f>VLOOKUP($A35,級距!$A:$K,9,FALSE)</f>
        <v>10</v>
      </c>
      <c r="D35" s="17">
        <f>VLOOKUP($A35,級距!$A:$K,10,FALSE)</f>
        <v>8</v>
      </c>
      <c r="E35" s="17">
        <f>VLOOKUP($A35,級距!$A:$K,11,FALSE)</f>
        <v>4</v>
      </c>
      <c r="F35" s="17">
        <f t="shared" si="0"/>
        <v>1</v>
      </c>
    </row>
    <row r="36" spans="1:6" x14ac:dyDescent="0.25">
      <c r="A36" s="32" t="s">
        <v>117</v>
      </c>
      <c r="B36" s="31">
        <v>96254.24</v>
      </c>
      <c r="C36" s="17">
        <f>VLOOKUP($A36,級距!$A:$K,9,FALSE)</f>
        <v>10</v>
      </c>
      <c r="D36" s="17">
        <f>VLOOKUP($A36,級距!$A:$K,10,FALSE)</f>
        <v>1</v>
      </c>
      <c r="E36" s="17">
        <f>VLOOKUP($A36,級距!$A:$K,11,FALSE)</f>
        <v>1</v>
      </c>
      <c r="F36" s="17">
        <f t="shared" si="0"/>
        <v>1</v>
      </c>
    </row>
    <row r="37" spans="1:6" x14ac:dyDescent="0.25">
      <c r="A37" s="32" t="s">
        <v>120</v>
      </c>
      <c r="B37" s="31">
        <v>-6382.06</v>
      </c>
      <c r="C37" s="17">
        <f>VLOOKUP($A37,級距!$A:$K,9,FALSE)</f>
        <v>10</v>
      </c>
      <c r="D37" s="17">
        <f>VLOOKUP($A37,級距!$A:$K,10,FALSE)</f>
        <v>8</v>
      </c>
      <c r="E37" s="17">
        <f>VLOOKUP($A37,級距!$A:$K,11,FALSE)</f>
        <v>4</v>
      </c>
      <c r="F37" s="17">
        <f t="shared" si="0"/>
        <v>1</v>
      </c>
    </row>
    <row r="38" spans="1:6" x14ac:dyDescent="0.25">
      <c r="A38" s="32" t="s">
        <v>121</v>
      </c>
      <c r="B38" s="31">
        <v>43747.74</v>
      </c>
      <c r="C38" s="17">
        <f>VLOOKUP($A38,級距!$A:$K,9,FALSE)</f>
        <v>9</v>
      </c>
      <c r="D38" s="17">
        <f>VLOOKUP($A38,級距!$A:$K,10,FALSE)</f>
        <v>10</v>
      </c>
      <c r="E38" s="17">
        <f>VLOOKUP($A38,級距!$A:$K,11,FALSE)</f>
        <v>4</v>
      </c>
      <c r="F38" s="17">
        <f t="shared" si="0"/>
        <v>1</v>
      </c>
    </row>
    <row r="39" spans="1:6" x14ac:dyDescent="0.25">
      <c r="A39" s="32" t="s">
        <v>122</v>
      </c>
      <c r="B39" s="31">
        <v>68887.28</v>
      </c>
      <c r="C39" s="17">
        <f>VLOOKUP($A39,級距!$A:$K,9,FALSE)</f>
        <v>10</v>
      </c>
      <c r="D39" s="17">
        <f>VLOOKUP($A39,級距!$A:$K,10,FALSE)</f>
        <v>7</v>
      </c>
      <c r="E39" s="17">
        <f>VLOOKUP($A39,級距!$A:$K,11,FALSE)</f>
        <v>4</v>
      </c>
      <c r="F39" s="17">
        <f t="shared" si="0"/>
        <v>1</v>
      </c>
    </row>
    <row r="40" spans="1:6" x14ac:dyDescent="0.25">
      <c r="A40" s="32" t="s">
        <v>124</v>
      </c>
      <c r="B40" s="31">
        <v>-7406.38</v>
      </c>
      <c r="C40" s="17">
        <f>VLOOKUP($A40,級距!$A:$K,9,FALSE)</f>
        <v>7</v>
      </c>
      <c r="D40" s="17">
        <f>VLOOKUP($A40,級距!$A:$K,10,FALSE)</f>
        <v>7</v>
      </c>
      <c r="E40" s="17">
        <f>VLOOKUP($A40,級距!$A:$K,11,FALSE)</f>
        <v>4</v>
      </c>
      <c r="F40" s="17">
        <f t="shared" si="0"/>
        <v>1</v>
      </c>
    </row>
    <row r="41" spans="1:6" x14ac:dyDescent="0.25">
      <c r="A41" s="32" t="s">
        <v>125</v>
      </c>
      <c r="B41" s="31">
        <v>-95679.02</v>
      </c>
      <c r="C41" s="17">
        <f>VLOOKUP($A41,級距!$A:$K,9,FALSE)</f>
        <v>5</v>
      </c>
      <c r="D41" s="17">
        <f>VLOOKUP($A41,級距!$A:$K,10,FALSE)</f>
        <v>6</v>
      </c>
      <c r="E41" s="17">
        <f>VLOOKUP($A41,級距!$A:$K,11,FALSE)</f>
        <v>2</v>
      </c>
      <c r="F41" s="17">
        <f t="shared" si="0"/>
        <v>1</v>
      </c>
    </row>
    <row r="42" spans="1:6" x14ac:dyDescent="0.25">
      <c r="A42" s="32" t="s">
        <v>127</v>
      </c>
      <c r="B42" s="31">
        <v>-42281.26</v>
      </c>
      <c r="C42" s="17">
        <f>VLOOKUP($A42,級距!$A:$K,9,FALSE)</f>
        <v>8</v>
      </c>
      <c r="D42" s="17">
        <f>VLOOKUP($A42,級距!$A:$K,10,FALSE)</f>
        <v>3</v>
      </c>
      <c r="E42" s="17">
        <f>VLOOKUP($A42,級距!$A:$K,11,FALSE)</f>
        <v>1</v>
      </c>
      <c r="F42" s="17">
        <f t="shared" si="0"/>
        <v>1</v>
      </c>
    </row>
    <row r="43" spans="1:6" x14ac:dyDescent="0.25">
      <c r="A43" s="32" t="s">
        <v>129</v>
      </c>
      <c r="B43" s="31">
        <v>399938.81</v>
      </c>
      <c r="C43" s="17">
        <f>VLOOKUP($A43,級距!$A:$K,9,FALSE)</f>
        <v>10</v>
      </c>
      <c r="D43" s="17">
        <f>VLOOKUP($A43,級距!$A:$K,10,FALSE)</f>
        <v>9</v>
      </c>
      <c r="E43" s="17">
        <f>VLOOKUP($A43,級距!$A:$K,11,FALSE)</f>
        <v>4</v>
      </c>
      <c r="F43" s="17">
        <f t="shared" si="0"/>
        <v>1</v>
      </c>
    </row>
    <row r="44" spans="1:6" x14ac:dyDescent="0.25">
      <c r="A44" s="32" t="s">
        <v>130</v>
      </c>
      <c r="B44" s="31">
        <v>55478.21</v>
      </c>
      <c r="C44" s="17">
        <f>VLOOKUP($A44,級距!$A:$K,9,FALSE)</f>
        <v>4</v>
      </c>
      <c r="D44" s="17">
        <f>VLOOKUP($A44,級距!$A:$K,10,FALSE)</f>
        <v>5</v>
      </c>
      <c r="E44" s="17">
        <f>VLOOKUP($A44,級距!$A:$K,11,FALSE)</f>
        <v>2</v>
      </c>
      <c r="F44" s="17">
        <f t="shared" si="0"/>
        <v>1</v>
      </c>
    </row>
    <row r="45" spans="1:6" x14ac:dyDescent="0.25">
      <c r="A45" s="32" t="s">
        <v>134</v>
      </c>
      <c r="B45" s="31">
        <v>52715.66</v>
      </c>
      <c r="C45" s="17">
        <f>VLOOKUP($A45,級距!$A:$K,9,FALSE)</f>
        <v>6</v>
      </c>
      <c r="D45" s="17">
        <f>VLOOKUP($A45,級距!$A:$K,10,FALSE)</f>
        <v>10</v>
      </c>
      <c r="E45" s="17">
        <f>VLOOKUP($A45,級距!$A:$K,11,FALSE)</f>
        <v>4</v>
      </c>
      <c r="F45" s="17">
        <f t="shared" si="0"/>
        <v>1</v>
      </c>
    </row>
    <row r="46" spans="1:6" x14ac:dyDescent="0.25">
      <c r="A46" s="32" t="s">
        <v>135</v>
      </c>
      <c r="B46" s="31">
        <v>-17226.41</v>
      </c>
      <c r="C46" s="17">
        <f>VLOOKUP($A46,級距!$A:$K,9,FALSE)</f>
        <v>3</v>
      </c>
      <c r="D46" s="17">
        <f>VLOOKUP($A46,級距!$A:$K,10,FALSE)</f>
        <v>6</v>
      </c>
      <c r="E46" s="17">
        <f>VLOOKUP($A46,級距!$A:$K,11,FALSE)</f>
        <v>2</v>
      </c>
      <c r="F46" s="17">
        <f t="shared" si="0"/>
        <v>1</v>
      </c>
    </row>
    <row r="47" spans="1:6" x14ac:dyDescent="0.25">
      <c r="A47" s="32" t="s">
        <v>136</v>
      </c>
      <c r="B47" s="31">
        <v>-91495.37</v>
      </c>
      <c r="C47" s="17">
        <f>VLOOKUP($A47,級距!$A:$K,9,FALSE)</f>
        <v>5</v>
      </c>
      <c r="D47" s="17">
        <f>VLOOKUP($A47,級距!$A:$K,10,FALSE)</f>
        <v>2</v>
      </c>
      <c r="E47" s="17">
        <f>VLOOKUP($A47,級距!$A:$K,11,FALSE)</f>
        <v>2</v>
      </c>
      <c r="F47" s="17">
        <f t="shared" si="0"/>
        <v>1</v>
      </c>
    </row>
    <row r="48" spans="1:6" x14ac:dyDescent="0.25">
      <c r="A48" s="32" t="s">
        <v>137</v>
      </c>
      <c r="B48" s="31">
        <v>-26196.240000000002</v>
      </c>
      <c r="C48" s="17">
        <f>VLOOKUP($A48,級距!$A:$K,9,FALSE)</f>
        <v>5</v>
      </c>
      <c r="D48" s="17">
        <f>VLOOKUP($A48,級距!$A:$K,10,FALSE)</f>
        <v>1</v>
      </c>
      <c r="E48" s="17">
        <f>VLOOKUP($A48,級距!$A:$K,11,FALSE)</f>
        <v>2</v>
      </c>
      <c r="F48" s="17">
        <f t="shared" si="0"/>
        <v>1</v>
      </c>
    </row>
    <row r="49" spans="1:6" x14ac:dyDescent="0.25">
      <c r="A49" s="32" t="s">
        <v>140</v>
      </c>
      <c r="B49" s="31">
        <v>-12322.87</v>
      </c>
      <c r="C49" s="17">
        <f>VLOOKUP($A49,級距!$A:$K,9,FALSE)</f>
        <v>8</v>
      </c>
      <c r="D49" s="17">
        <f>VLOOKUP($A49,級距!$A:$K,10,FALSE)</f>
        <v>7</v>
      </c>
      <c r="E49" s="17">
        <f>VLOOKUP($A49,級距!$A:$K,11,FALSE)</f>
        <v>4</v>
      </c>
      <c r="F49" s="17">
        <f t="shared" si="0"/>
        <v>1</v>
      </c>
    </row>
    <row r="50" spans="1:6" x14ac:dyDescent="0.25">
      <c r="A50" s="32" t="s">
        <v>144</v>
      </c>
      <c r="B50" s="31">
        <v>-13134.36</v>
      </c>
      <c r="C50" s="17">
        <f>VLOOKUP($A50,級距!$A:$K,9,FALSE)</f>
        <v>8</v>
      </c>
      <c r="D50" s="17">
        <f>VLOOKUP($A50,級距!$A:$K,10,FALSE)</f>
        <v>6</v>
      </c>
      <c r="E50" s="17">
        <f>VLOOKUP($A50,級距!$A:$K,11,FALSE)</f>
        <v>1</v>
      </c>
      <c r="F50" s="17">
        <f t="shared" si="0"/>
        <v>1</v>
      </c>
    </row>
    <row r="51" spans="1:6" x14ac:dyDescent="0.25">
      <c r="A51" s="32" t="s">
        <v>145</v>
      </c>
      <c r="B51" s="31">
        <v>51924.29</v>
      </c>
      <c r="C51" s="17">
        <f>VLOOKUP($A51,級距!$A:$K,9,FALSE)</f>
        <v>5</v>
      </c>
      <c r="D51" s="17">
        <f>VLOOKUP($A51,級距!$A:$K,10,FALSE)</f>
        <v>5</v>
      </c>
      <c r="E51" s="17">
        <f>VLOOKUP($A51,級距!$A:$K,11,FALSE)</f>
        <v>2</v>
      </c>
      <c r="F51" s="17">
        <f t="shared" si="0"/>
        <v>1</v>
      </c>
    </row>
    <row r="52" spans="1:6" x14ac:dyDescent="0.25">
      <c r="A52" s="32" t="s">
        <v>146</v>
      </c>
      <c r="B52" s="31">
        <v>-19456.2</v>
      </c>
      <c r="C52" s="17">
        <f>VLOOKUP($A52,級距!$A:$K,9,FALSE)</f>
        <v>7</v>
      </c>
      <c r="D52" s="17">
        <f>VLOOKUP($A52,級距!$A:$K,10,FALSE)</f>
        <v>7</v>
      </c>
      <c r="E52" s="17">
        <f>VLOOKUP($A52,級距!$A:$K,11,FALSE)</f>
        <v>4</v>
      </c>
      <c r="F52" s="17">
        <f t="shared" si="0"/>
        <v>1</v>
      </c>
    </row>
    <row r="53" spans="1:6" x14ac:dyDescent="0.25">
      <c r="A53" s="32" t="s">
        <v>148</v>
      </c>
      <c r="B53" s="31">
        <v>-66376.460000000006</v>
      </c>
      <c r="C53" s="17">
        <f>VLOOKUP($A53,級距!$A:$K,9,FALSE)</f>
        <v>10</v>
      </c>
      <c r="D53" s="17">
        <f>VLOOKUP($A53,級距!$A:$K,10,FALSE)</f>
        <v>7</v>
      </c>
      <c r="E53" s="17">
        <f>VLOOKUP($A53,級距!$A:$K,11,FALSE)</f>
        <v>4</v>
      </c>
      <c r="F53" s="17">
        <f t="shared" si="0"/>
        <v>1</v>
      </c>
    </row>
    <row r="54" spans="1:6" x14ac:dyDescent="0.25">
      <c r="A54" s="32" t="s">
        <v>149</v>
      </c>
      <c r="B54" s="31">
        <v>7467.98</v>
      </c>
      <c r="C54" s="17">
        <f>VLOOKUP($A54,級距!$A:$K,9,FALSE)</f>
        <v>3</v>
      </c>
      <c r="D54" s="17">
        <f>VLOOKUP($A54,級距!$A:$K,10,FALSE)</f>
        <v>1</v>
      </c>
      <c r="E54" s="17">
        <f>VLOOKUP($A54,級距!$A:$K,11,FALSE)</f>
        <v>2</v>
      </c>
      <c r="F54" s="17">
        <f t="shared" si="0"/>
        <v>1</v>
      </c>
    </row>
    <row r="55" spans="1:6" x14ac:dyDescent="0.25">
      <c r="A55" s="32" t="s">
        <v>151</v>
      </c>
      <c r="B55" s="31">
        <v>-15273.98</v>
      </c>
      <c r="C55" s="17">
        <f>VLOOKUP($A55,級距!$A:$K,9,FALSE)</f>
        <v>7</v>
      </c>
      <c r="D55" s="17">
        <f>VLOOKUP($A55,級距!$A:$K,10,FALSE)</f>
        <v>9</v>
      </c>
      <c r="E55" s="17">
        <f>VLOOKUP($A55,級距!$A:$K,11,FALSE)</f>
        <v>4</v>
      </c>
      <c r="F55" s="17">
        <f t="shared" si="0"/>
        <v>1</v>
      </c>
    </row>
    <row r="56" spans="1:6" x14ac:dyDescent="0.25">
      <c r="A56" s="32" t="s">
        <v>152</v>
      </c>
      <c r="B56" s="31">
        <v>17766.259999999998</v>
      </c>
      <c r="C56" s="17">
        <f>VLOOKUP($A56,級距!$A:$K,9,FALSE)</f>
        <v>3</v>
      </c>
      <c r="D56" s="17">
        <f>VLOOKUP($A56,級距!$A:$K,10,FALSE)</f>
        <v>4</v>
      </c>
      <c r="E56" s="17">
        <f>VLOOKUP($A56,級距!$A:$K,11,FALSE)</f>
        <v>2</v>
      </c>
      <c r="F56" s="17">
        <f t="shared" si="0"/>
        <v>1</v>
      </c>
    </row>
    <row r="57" spans="1:6" x14ac:dyDescent="0.25">
      <c r="A57" s="32" t="s">
        <v>154</v>
      </c>
      <c r="B57" s="31">
        <v>-45825.72</v>
      </c>
      <c r="C57" s="17">
        <f>VLOOKUP($A57,級距!$A:$K,9,FALSE)</f>
        <v>8</v>
      </c>
      <c r="D57" s="17">
        <f>VLOOKUP($A57,級距!$A:$K,10,FALSE)</f>
        <v>8</v>
      </c>
      <c r="E57" s="17">
        <f>VLOOKUP($A57,級距!$A:$K,11,FALSE)</f>
        <v>4</v>
      </c>
      <c r="F57" s="17">
        <f t="shared" si="0"/>
        <v>1</v>
      </c>
    </row>
    <row r="58" spans="1:6" x14ac:dyDescent="0.25">
      <c r="A58" s="32" t="s">
        <v>156</v>
      </c>
      <c r="B58" s="31">
        <v>-95540.35</v>
      </c>
      <c r="C58" s="17">
        <f>VLOOKUP($A58,級距!$A:$K,9,FALSE)</f>
        <v>5</v>
      </c>
      <c r="D58" s="17">
        <f>VLOOKUP($A58,級距!$A:$K,10,FALSE)</f>
        <v>6</v>
      </c>
      <c r="E58" s="17">
        <f>VLOOKUP($A58,級距!$A:$K,11,FALSE)</f>
        <v>2</v>
      </c>
      <c r="F58" s="17">
        <f t="shared" si="0"/>
        <v>1</v>
      </c>
    </row>
    <row r="59" spans="1:6" x14ac:dyDescent="0.25">
      <c r="A59" s="32" t="s">
        <v>158</v>
      </c>
      <c r="B59" s="31">
        <v>-2990</v>
      </c>
      <c r="C59" s="17">
        <f>VLOOKUP($A59,級距!$A:$K,9,FALSE)</f>
        <v>10</v>
      </c>
      <c r="D59" s="17">
        <f>VLOOKUP($A59,級距!$A:$K,10,FALSE)</f>
        <v>8</v>
      </c>
      <c r="E59" s="17">
        <f>VLOOKUP($A59,級距!$A:$K,11,FALSE)</f>
        <v>4</v>
      </c>
      <c r="F59" s="17">
        <f t="shared" si="0"/>
        <v>1</v>
      </c>
    </row>
    <row r="60" spans="1:6" x14ac:dyDescent="0.25">
      <c r="A60" s="32" t="s">
        <v>160</v>
      </c>
      <c r="B60" s="31">
        <v>-95504.35</v>
      </c>
      <c r="C60" s="17">
        <f>VLOOKUP($A60,級距!$A:$K,9,FALSE)</f>
        <v>7</v>
      </c>
      <c r="D60" s="17">
        <f>VLOOKUP($A60,級距!$A:$K,10,FALSE)</f>
        <v>4</v>
      </c>
      <c r="E60" s="17">
        <f>VLOOKUP($A60,級距!$A:$K,11,FALSE)</f>
        <v>1</v>
      </c>
      <c r="F60" s="17">
        <f t="shared" si="0"/>
        <v>1</v>
      </c>
    </row>
    <row r="61" spans="1:6" x14ac:dyDescent="0.25">
      <c r="A61" s="32" t="s">
        <v>161</v>
      </c>
      <c r="B61" s="31">
        <v>83937.48</v>
      </c>
      <c r="C61" s="17">
        <f>VLOOKUP($A61,級距!$A:$K,9,FALSE)</f>
        <v>8</v>
      </c>
      <c r="D61" s="17">
        <f>VLOOKUP($A61,級距!$A:$K,10,FALSE)</f>
        <v>3</v>
      </c>
      <c r="E61" s="17">
        <f>VLOOKUP($A61,級距!$A:$K,11,FALSE)</f>
        <v>1</v>
      </c>
      <c r="F61" s="17">
        <f t="shared" si="0"/>
        <v>1</v>
      </c>
    </row>
    <row r="62" spans="1:6" x14ac:dyDescent="0.25">
      <c r="A62" s="32" t="s">
        <v>163</v>
      </c>
      <c r="B62" s="31">
        <v>-25309.18</v>
      </c>
      <c r="C62" s="17">
        <f>VLOOKUP($A62,級距!$A:$K,9,FALSE)</f>
        <v>5</v>
      </c>
      <c r="D62" s="17">
        <f>VLOOKUP($A62,級距!$A:$K,10,FALSE)</f>
        <v>9</v>
      </c>
      <c r="E62" s="17">
        <f>VLOOKUP($A62,級距!$A:$K,11,FALSE)</f>
        <v>3</v>
      </c>
      <c r="F62" s="17">
        <f t="shared" si="0"/>
        <v>1</v>
      </c>
    </row>
    <row r="63" spans="1:6" x14ac:dyDescent="0.25">
      <c r="A63" s="32" t="s">
        <v>164</v>
      </c>
      <c r="B63" s="31">
        <v>-98711.66</v>
      </c>
      <c r="C63" s="17">
        <f>VLOOKUP($A63,級距!$A:$K,9,FALSE)</f>
        <v>3</v>
      </c>
      <c r="D63" s="17">
        <f>VLOOKUP($A63,級距!$A:$K,10,FALSE)</f>
        <v>3</v>
      </c>
      <c r="E63" s="17">
        <f>VLOOKUP($A63,級距!$A:$K,11,FALSE)</f>
        <v>2</v>
      </c>
      <c r="F63" s="17">
        <f t="shared" si="0"/>
        <v>1</v>
      </c>
    </row>
    <row r="64" spans="1:6" x14ac:dyDescent="0.25">
      <c r="A64" s="32" t="s">
        <v>165</v>
      </c>
      <c r="B64" s="31">
        <v>1647.26</v>
      </c>
      <c r="C64" s="17">
        <f>VLOOKUP($A64,級距!$A:$K,9,FALSE)</f>
        <v>1</v>
      </c>
      <c r="D64" s="17">
        <f>VLOOKUP($A64,級距!$A:$K,10,FALSE)</f>
        <v>4</v>
      </c>
      <c r="E64" s="17">
        <f>VLOOKUP($A64,級距!$A:$K,11,FALSE)</f>
        <v>2</v>
      </c>
      <c r="F64" s="17">
        <f t="shared" si="0"/>
        <v>1</v>
      </c>
    </row>
    <row r="65" spans="1:6" x14ac:dyDescent="0.25">
      <c r="A65" s="32" t="s">
        <v>166</v>
      </c>
      <c r="B65" s="31">
        <v>44367.22</v>
      </c>
      <c r="C65" s="17">
        <f>VLOOKUP($A65,級距!$A:$K,9,FALSE)</f>
        <v>4</v>
      </c>
      <c r="D65" s="17">
        <f>VLOOKUP($A65,級距!$A:$K,10,FALSE)</f>
        <v>7</v>
      </c>
      <c r="E65" s="17">
        <f>VLOOKUP($A65,級距!$A:$K,11,FALSE)</f>
        <v>3</v>
      </c>
      <c r="F65" s="17">
        <f t="shared" si="0"/>
        <v>1</v>
      </c>
    </row>
    <row r="66" spans="1:6" x14ac:dyDescent="0.25">
      <c r="A66" s="32" t="s">
        <v>167</v>
      </c>
      <c r="B66" s="31">
        <v>-106979.04</v>
      </c>
      <c r="C66" s="17">
        <f>VLOOKUP($A66,級距!$A:$K,9,FALSE)</f>
        <v>8</v>
      </c>
      <c r="D66" s="17">
        <f>VLOOKUP($A66,級距!$A:$K,10,FALSE)</f>
        <v>7</v>
      </c>
      <c r="E66" s="17">
        <f>VLOOKUP($A66,級距!$A:$K,11,FALSE)</f>
        <v>4</v>
      </c>
      <c r="F66" s="17">
        <f t="shared" si="0"/>
        <v>1</v>
      </c>
    </row>
    <row r="67" spans="1:6" x14ac:dyDescent="0.25">
      <c r="A67" s="32" t="s">
        <v>168</v>
      </c>
      <c r="B67" s="31">
        <v>38901.699999999997</v>
      </c>
      <c r="C67" s="17">
        <f>VLOOKUP($A67,級距!$A:$K,9,FALSE)</f>
        <v>4</v>
      </c>
      <c r="D67" s="17">
        <f>VLOOKUP($A67,級距!$A:$K,10,FALSE)</f>
        <v>2</v>
      </c>
      <c r="E67" s="17">
        <f>VLOOKUP($A67,級距!$A:$K,11,FALSE)</f>
        <v>2</v>
      </c>
      <c r="F67" s="17">
        <f t="shared" si="0"/>
        <v>1</v>
      </c>
    </row>
    <row r="68" spans="1:6" x14ac:dyDescent="0.25">
      <c r="A68" s="32" t="s">
        <v>170</v>
      </c>
      <c r="B68" s="31">
        <v>-9076.27</v>
      </c>
      <c r="C68" s="17">
        <f>VLOOKUP($A68,級距!$A:$K,9,FALSE)</f>
        <v>4</v>
      </c>
      <c r="D68" s="17">
        <f>VLOOKUP($A68,級距!$A:$K,10,FALSE)</f>
        <v>4</v>
      </c>
      <c r="E68" s="17">
        <f>VLOOKUP($A68,級距!$A:$K,11,FALSE)</f>
        <v>2</v>
      </c>
      <c r="F68" s="17">
        <f t="shared" ref="F68:F131" si="1">IF(A69&lt;&gt;A68,1,0)</f>
        <v>1</v>
      </c>
    </row>
    <row r="69" spans="1:6" x14ac:dyDescent="0.25">
      <c r="A69" s="32" t="s">
        <v>172</v>
      </c>
      <c r="B69" s="31">
        <v>-72673.539999999994</v>
      </c>
      <c r="C69" s="17">
        <f>VLOOKUP($A69,級距!$A:$K,9,FALSE)</f>
        <v>5</v>
      </c>
      <c r="D69" s="17">
        <f>VLOOKUP($A69,級距!$A:$K,10,FALSE)</f>
        <v>4</v>
      </c>
      <c r="E69" s="17">
        <f>VLOOKUP($A69,級距!$A:$K,11,FALSE)</f>
        <v>2</v>
      </c>
      <c r="F69" s="17">
        <f t="shared" si="1"/>
        <v>1</v>
      </c>
    </row>
    <row r="70" spans="1:6" x14ac:dyDescent="0.25">
      <c r="A70" s="32" t="s">
        <v>174</v>
      </c>
      <c r="B70" s="31">
        <v>6552.82</v>
      </c>
      <c r="C70" s="17">
        <f>VLOOKUP($A70,級距!$A:$K,9,FALSE)</f>
        <v>7</v>
      </c>
      <c r="D70" s="17">
        <f>VLOOKUP($A70,級距!$A:$K,10,FALSE)</f>
        <v>7</v>
      </c>
      <c r="E70" s="17">
        <f>VLOOKUP($A70,級距!$A:$K,11,FALSE)</f>
        <v>4</v>
      </c>
      <c r="F70" s="17">
        <f t="shared" si="1"/>
        <v>1</v>
      </c>
    </row>
    <row r="71" spans="1:6" x14ac:dyDescent="0.25">
      <c r="A71" s="32" t="s">
        <v>178</v>
      </c>
      <c r="B71" s="31">
        <v>31839.77</v>
      </c>
      <c r="C71" s="17">
        <f>VLOOKUP($A71,級距!$A:$K,9,FALSE)</f>
        <v>3</v>
      </c>
      <c r="D71" s="17">
        <f>VLOOKUP($A71,級距!$A:$K,10,FALSE)</f>
        <v>2</v>
      </c>
      <c r="E71" s="17">
        <f>VLOOKUP($A71,級距!$A:$K,11,FALSE)</f>
        <v>2</v>
      </c>
      <c r="F71" s="17">
        <f t="shared" si="1"/>
        <v>1</v>
      </c>
    </row>
    <row r="72" spans="1:6" x14ac:dyDescent="0.25">
      <c r="A72" s="32" t="s">
        <v>180</v>
      </c>
      <c r="B72" s="31">
        <v>16213.44</v>
      </c>
      <c r="C72" s="17">
        <f>VLOOKUP($A72,級距!$A:$K,9,FALSE)</f>
        <v>4</v>
      </c>
      <c r="D72" s="17">
        <f>VLOOKUP($A72,級距!$A:$K,10,FALSE)</f>
        <v>8</v>
      </c>
      <c r="E72" s="17">
        <f>VLOOKUP($A72,級距!$A:$K,11,FALSE)</f>
        <v>3</v>
      </c>
      <c r="F72" s="17">
        <f t="shared" si="1"/>
        <v>1</v>
      </c>
    </row>
    <row r="73" spans="1:6" x14ac:dyDescent="0.25">
      <c r="A73" s="32" t="s">
        <v>181</v>
      </c>
      <c r="B73" s="31">
        <v>36026.47</v>
      </c>
      <c r="C73" s="17">
        <f>VLOOKUP($A73,級距!$A:$K,9,FALSE)</f>
        <v>10</v>
      </c>
      <c r="D73" s="17">
        <f>VLOOKUP($A73,級距!$A:$K,10,FALSE)</f>
        <v>9</v>
      </c>
      <c r="E73" s="17">
        <f>VLOOKUP($A73,級距!$A:$K,11,FALSE)</f>
        <v>4</v>
      </c>
      <c r="F73" s="17">
        <f t="shared" si="1"/>
        <v>1</v>
      </c>
    </row>
    <row r="74" spans="1:6" x14ac:dyDescent="0.25">
      <c r="A74" s="32" t="s">
        <v>182</v>
      </c>
      <c r="B74" s="31">
        <v>-132024.54999999999</v>
      </c>
      <c r="C74" s="17">
        <f>VLOOKUP($A74,級距!$A:$K,9,FALSE)</f>
        <v>9</v>
      </c>
      <c r="D74" s="17">
        <f>VLOOKUP($A74,級距!$A:$K,10,FALSE)</f>
        <v>7</v>
      </c>
      <c r="E74" s="17">
        <f>VLOOKUP($A74,級距!$A:$K,11,FALSE)</f>
        <v>4</v>
      </c>
      <c r="F74" s="17">
        <f t="shared" si="1"/>
        <v>1</v>
      </c>
    </row>
    <row r="75" spans="1:6" x14ac:dyDescent="0.25">
      <c r="A75" s="32" t="s">
        <v>184</v>
      </c>
      <c r="B75" s="31">
        <v>646.85</v>
      </c>
      <c r="C75" s="17">
        <f>VLOOKUP($A75,級距!$A:$K,9,FALSE)</f>
        <v>4</v>
      </c>
      <c r="D75" s="17">
        <f>VLOOKUP($A75,級距!$A:$K,10,FALSE)</f>
        <v>2</v>
      </c>
      <c r="E75" s="17">
        <f>VLOOKUP($A75,級距!$A:$K,11,FALSE)</f>
        <v>2</v>
      </c>
      <c r="F75" s="17">
        <f t="shared" si="1"/>
        <v>1</v>
      </c>
    </row>
    <row r="76" spans="1:6" x14ac:dyDescent="0.25">
      <c r="A76" s="32" t="s">
        <v>187</v>
      </c>
      <c r="B76" s="31">
        <v>2522.09</v>
      </c>
      <c r="C76" s="17">
        <f>VLOOKUP($A76,級距!$A:$K,9,FALSE)</f>
        <v>7</v>
      </c>
      <c r="D76" s="17">
        <f>VLOOKUP($A76,級距!$A:$K,10,FALSE)</f>
        <v>9</v>
      </c>
      <c r="E76" s="17">
        <f>VLOOKUP($A76,級距!$A:$K,11,FALSE)</f>
        <v>4</v>
      </c>
      <c r="F76" s="17">
        <f t="shared" si="1"/>
        <v>1</v>
      </c>
    </row>
    <row r="77" spans="1:6" x14ac:dyDescent="0.25">
      <c r="A77" s="32" t="s">
        <v>189</v>
      </c>
      <c r="B77" s="31">
        <v>71175.78</v>
      </c>
      <c r="C77" s="17">
        <f>VLOOKUP($A77,級距!$A:$K,9,FALSE)</f>
        <v>7</v>
      </c>
      <c r="D77" s="17">
        <f>VLOOKUP($A77,級距!$A:$K,10,FALSE)</f>
        <v>6</v>
      </c>
      <c r="E77" s="17">
        <f>VLOOKUP($A77,級距!$A:$K,11,FALSE)</f>
        <v>1</v>
      </c>
      <c r="F77" s="17">
        <f t="shared" si="1"/>
        <v>1</v>
      </c>
    </row>
    <row r="78" spans="1:6" x14ac:dyDescent="0.25">
      <c r="A78" s="32" t="s">
        <v>194</v>
      </c>
      <c r="B78" s="31">
        <v>28477.98</v>
      </c>
      <c r="C78" s="17">
        <f>VLOOKUP($A78,級距!$A:$K,9,FALSE)</f>
        <v>9</v>
      </c>
      <c r="D78" s="17">
        <f>VLOOKUP($A78,級距!$A:$K,10,FALSE)</f>
        <v>7</v>
      </c>
      <c r="E78" s="17">
        <f>VLOOKUP($A78,級距!$A:$K,11,FALSE)</f>
        <v>4</v>
      </c>
      <c r="F78" s="17">
        <f t="shared" si="1"/>
        <v>1</v>
      </c>
    </row>
    <row r="79" spans="1:6" x14ac:dyDescent="0.25">
      <c r="A79" s="32" t="s">
        <v>195</v>
      </c>
      <c r="B79" s="31">
        <v>56757.9</v>
      </c>
      <c r="C79" s="17">
        <f>VLOOKUP($A79,級距!$A:$K,9,FALSE)</f>
        <v>8</v>
      </c>
      <c r="D79" s="17">
        <f>VLOOKUP($A79,級距!$A:$K,10,FALSE)</f>
        <v>10</v>
      </c>
      <c r="E79" s="17">
        <f>VLOOKUP($A79,級距!$A:$K,11,FALSE)</f>
        <v>4</v>
      </c>
      <c r="F79" s="17">
        <f t="shared" si="1"/>
        <v>1</v>
      </c>
    </row>
    <row r="80" spans="1:6" x14ac:dyDescent="0.25">
      <c r="A80" s="32" t="s">
        <v>198</v>
      </c>
      <c r="B80" s="31">
        <v>25802.93</v>
      </c>
      <c r="C80" s="17">
        <f>VLOOKUP($A80,級距!$A:$K,9,FALSE)</f>
        <v>4</v>
      </c>
      <c r="D80" s="17">
        <f>VLOOKUP($A80,級距!$A:$K,10,FALSE)</f>
        <v>5</v>
      </c>
      <c r="E80" s="17">
        <f>VLOOKUP($A80,級距!$A:$K,11,FALSE)</f>
        <v>2</v>
      </c>
      <c r="F80" s="17">
        <f t="shared" si="1"/>
        <v>1</v>
      </c>
    </row>
    <row r="81" spans="1:6" x14ac:dyDescent="0.25">
      <c r="A81" s="32" t="s">
        <v>202</v>
      </c>
      <c r="B81" s="31">
        <v>1868.59</v>
      </c>
      <c r="C81" s="17">
        <f>VLOOKUP($A81,級距!$A:$K,9,FALSE)</f>
        <v>2</v>
      </c>
      <c r="D81" s="17">
        <f>VLOOKUP($A81,級距!$A:$K,10,FALSE)</f>
        <v>7</v>
      </c>
      <c r="E81" s="17">
        <f>VLOOKUP($A81,級距!$A:$K,11,FALSE)</f>
        <v>3</v>
      </c>
      <c r="F81" s="17">
        <f t="shared" si="1"/>
        <v>1</v>
      </c>
    </row>
    <row r="82" spans="1:6" x14ac:dyDescent="0.25">
      <c r="A82" s="32" t="s">
        <v>206</v>
      </c>
      <c r="B82" s="31">
        <v>-28101.74</v>
      </c>
      <c r="C82" s="17">
        <f>VLOOKUP($A82,級距!$A:$K,9,FALSE)</f>
        <v>2</v>
      </c>
      <c r="D82" s="17">
        <f>VLOOKUP($A82,級距!$A:$K,10,FALSE)</f>
        <v>7</v>
      </c>
      <c r="E82" s="17">
        <f>VLOOKUP($A82,級距!$A:$K,11,FALSE)</f>
        <v>3</v>
      </c>
      <c r="F82" s="17">
        <f t="shared" si="1"/>
        <v>1</v>
      </c>
    </row>
    <row r="83" spans="1:6" x14ac:dyDescent="0.25">
      <c r="A83" s="32" t="s">
        <v>210</v>
      </c>
      <c r="B83" s="31">
        <v>143119.19</v>
      </c>
      <c r="C83" s="17">
        <f>VLOOKUP($A83,級距!$A:$K,9,FALSE)</f>
        <v>5</v>
      </c>
      <c r="D83" s="17">
        <f>VLOOKUP($A83,級距!$A:$K,10,FALSE)</f>
        <v>9</v>
      </c>
      <c r="E83" s="17">
        <f>VLOOKUP($A83,級距!$A:$K,11,FALSE)</f>
        <v>3</v>
      </c>
      <c r="F83" s="17">
        <f t="shared" si="1"/>
        <v>1</v>
      </c>
    </row>
    <row r="84" spans="1:6" x14ac:dyDescent="0.25">
      <c r="A84" s="32" t="s">
        <v>212</v>
      </c>
      <c r="B84" s="31">
        <v>-56866.46</v>
      </c>
      <c r="C84" s="17">
        <f>VLOOKUP($A84,級距!$A:$K,9,FALSE)</f>
        <v>3</v>
      </c>
      <c r="D84" s="17">
        <f>VLOOKUP($A84,級距!$A:$K,10,FALSE)</f>
        <v>4</v>
      </c>
      <c r="E84" s="17">
        <f>VLOOKUP($A84,級距!$A:$K,11,FALSE)</f>
        <v>2</v>
      </c>
      <c r="F84" s="17">
        <f t="shared" si="1"/>
        <v>1</v>
      </c>
    </row>
    <row r="85" spans="1:6" x14ac:dyDescent="0.25">
      <c r="A85" s="32" t="s">
        <v>213</v>
      </c>
      <c r="B85" s="31">
        <v>-3445.66</v>
      </c>
      <c r="C85" s="17">
        <f>VLOOKUP($A85,級距!$A:$K,9,FALSE)</f>
        <v>1</v>
      </c>
      <c r="D85" s="17">
        <f>VLOOKUP($A85,級距!$A:$K,10,FALSE)</f>
        <v>3</v>
      </c>
      <c r="E85" s="17">
        <f>VLOOKUP($A85,級距!$A:$K,11,FALSE)</f>
        <v>2</v>
      </c>
      <c r="F85" s="17">
        <f t="shared" si="1"/>
        <v>1</v>
      </c>
    </row>
    <row r="86" spans="1:6" x14ac:dyDescent="0.25">
      <c r="A86" s="32" t="s">
        <v>218</v>
      </c>
      <c r="B86" s="31">
        <v>-30444.14</v>
      </c>
      <c r="C86" s="17">
        <f>VLOOKUP($A86,級距!$A:$K,9,FALSE)</f>
        <v>9</v>
      </c>
      <c r="D86" s="17">
        <f>VLOOKUP($A86,級距!$A:$K,10,FALSE)</f>
        <v>3</v>
      </c>
      <c r="E86" s="17">
        <f>VLOOKUP($A86,級距!$A:$K,11,FALSE)</f>
        <v>1</v>
      </c>
      <c r="F86" s="17">
        <f t="shared" si="1"/>
        <v>1</v>
      </c>
    </row>
    <row r="87" spans="1:6" x14ac:dyDescent="0.25">
      <c r="A87" s="32" t="s">
        <v>219</v>
      </c>
      <c r="B87" s="31">
        <v>121671.08</v>
      </c>
      <c r="C87" s="17">
        <f>VLOOKUP($A87,級距!$A:$K,9,FALSE)</f>
        <v>9</v>
      </c>
      <c r="D87" s="17">
        <f>VLOOKUP($A87,級距!$A:$K,10,FALSE)</f>
        <v>8</v>
      </c>
      <c r="E87" s="17">
        <f>VLOOKUP($A87,級距!$A:$K,11,FALSE)</f>
        <v>4</v>
      </c>
      <c r="F87" s="17">
        <f t="shared" si="1"/>
        <v>1</v>
      </c>
    </row>
    <row r="88" spans="1:6" x14ac:dyDescent="0.25">
      <c r="A88" s="32" t="s">
        <v>220</v>
      </c>
      <c r="B88" s="31">
        <v>-39440.04</v>
      </c>
      <c r="C88" s="17">
        <f>VLOOKUP($A88,級距!$A:$K,9,FALSE)</f>
        <v>8</v>
      </c>
      <c r="D88" s="17">
        <f>VLOOKUP($A88,級距!$A:$K,10,FALSE)</f>
        <v>7</v>
      </c>
      <c r="E88" s="17">
        <f>VLOOKUP($A88,級距!$A:$K,11,FALSE)</f>
        <v>4</v>
      </c>
      <c r="F88" s="17">
        <f t="shared" si="1"/>
        <v>1</v>
      </c>
    </row>
    <row r="89" spans="1:6" x14ac:dyDescent="0.25">
      <c r="A89" s="32" t="s">
        <v>223</v>
      </c>
      <c r="B89" s="31">
        <v>50846.05</v>
      </c>
      <c r="C89" s="17">
        <f>VLOOKUP($A89,級距!$A:$K,9,FALSE)</f>
        <v>8</v>
      </c>
      <c r="D89" s="17">
        <f>VLOOKUP($A89,級距!$A:$K,10,FALSE)</f>
        <v>6</v>
      </c>
      <c r="E89" s="17">
        <f>VLOOKUP($A89,級距!$A:$K,11,FALSE)</f>
        <v>1</v>
      </c>
      <c r="F89" s="17">
        <f t="shared" si="1"/>
        <v>1</v>
      </c>
    </row>
    <row r="90" spans="1:6" x14ac:dyDescent="0.25">
      <c r="A90" s="32" t="s">
        <v>225</v>
      </c>
      <c r="B90" s="31">
        <v>-54735.07</v>
      </c>
      <c r="C90" s="17">
        <f>VLOOKUP($A90,級距!$A:$K,9,FALSE)</f>
        <v>1</v>
      </c>
      <c r="D90" s="17">
        <f>VLOOKUP($A90,級距!$A:$K,10,FALSE)</f>
        <v>2</v>
      </c>
      <c r="E90" s="17">
        <f>VLOOKUP($A90,級距!$A:$K,11,FALSE)</f>
        <v>2</v>
      </c>
      <c r="F90" s="17">
        <f t="shared" si="1"/>
        <v>1</v>
      </c>
    </row>
    <row r="91" spans="1:6" x14ac:dyDescent="0.25">
      <c r="A91" s="32" t="s">
        <v>228</v>
      </c>
      <c r="B91" s="31">
        <v>19736.5</v>
      </c>
      <c r="C91" s="17">
        <f>VLOOKUP($A91,級距!$A:$K,9,FALSE)</f>
        <v>3</v>
      </c>
      <c r="D91" s="17">
        <f>VLOOKUP($A91,級距!$A:$K,10,FALSE)</f>
        <v>10</v>
      </c>
      <c r="E91" s="17">
        <f>VLOOKUP($A91,級距!$A:$K,11,FALSE)</f>
        <v>3</v>
      </c>
      <c r="F91" s="17">
        <f t="shared" si="1"/>
        <v>1</v>
      </c>
    </row>
    <row r="92" spans="1:6" x14ac:dyDescent="0.25">
      <c r="A92" s="32" t="s">
        <v>229</v>
      </c>
      <c r="B92" s="31">
        <v>906.91</v>
      </c>
      <c r="C92" s="17">
        <f>VLOOKUP($A92,級距!$A:$K,9,FALSE)</f>
        <v>1</v>
      </c>
      <c r="D92" s="17">
        <f>VLOOKUP($A92,級距!$A:$K,10,FALSE)</f>
        <v>5</v>
      </c>
      <c r="E92" s="17">
        <f>VLOOKUP($A92,級距!$A:$K,11,FALSE)</f>
        <v>2</v>
      </c>
      <c r="F92" s="17">
        <f t="shared" si="1"/>
        <v>1</v>
      </c>
    </row>
    <row r="93" spans="1:6" x14ac:dyDescent="0.25">
      <c r="A93" s="32" t="s">
        <v>231</v>
      </c>
      <c r="B93" s="31">
        <v>-6287.47</v>
      </c>
      <c r="C93" s="17">
        <f>VLOOKUP($A93,級距!$A:$K,9,FALSE)</f>
        <v>1</v>
      </c>
      <c r="D93" s="17">
        <f>VLOOKUP($A93,級距!$A:$K,10,FALSE)</f>
        <v>8</v>
      </c>
      <c r="E93" s="17">
        <f>VLOOKUP($A93,級距!$A:$K,11,FALSE)</f>
        <v>3</v>
      </c>
      <c r="F93" s="17">
        <f t="shared" si="1"/>
        <v>1</v>
      </c>
    </row>
    <row r="94" spans="1:6" x14ac:dyDescent="0.25">
      <c r="A94" s="32" t="s">
        <v>232</v>
      </c>
      <c r="B94" s="31">
        <v>-11686.39</v>
      </c>
      <c r="C94" s="17">
        <f>VLOOKUP($A94,級距!$A:$K,9,FALSE)</f>
        <v>1</v>
      </c>
      <c r="D94" s="17">
        <f>VLOOKUP($A94,級距!$A:$K,10,FALSE)</f>
        <v>1</v>
      </c>
      <c r="E94" s="17">
        <f>VLOOKUP($A94,級距!$A:$K,11,FALSE)</f>
        <v>2</v>
      </c>
      <c r="F94" s="17">
        <f t="shared" si="1"/>
        <v>1</v>
      </c>
    </row>
    <row r="95" spans="1:6" x14ac:dyDescent="0.25">
      <c r="A95" s="32" t="s">
        <v>235</v>
      </c>
      <c r="B95" s="31">
        <v>-34999.339999999997</v>
      </c>
      <c r="C95" s="17">
        <f>VLOOKUP($A95,級距!$A:$K,9,FALSE)</f>
        <v>2</v>
      </c>
      <c r="D95" s="17">
        <f>VLOOKUP($A95,級距!$A:$K,10,FALSE)</f>
        <v>3</v>
      </c>
      <c r="E95" s="17">
        <f>VLOOKUP($A95,級距!$A:$K,11,FALSE)</f>
        <v>2</v>
      </c>
      <c r="F95" s="17">
        <f t="shared" si="1"/>
        <v>1</v>
      </c>
    </row>
    <row r="96" spans="1:6" x14ac:dyDescent="0.25">
      <c r="A96" s="32" t="s">
        <v>236</v>
      </c>
      <c r="B96" s="31">
        <v>10601.66</v>
      </c>
      <c r="C96" s="17">
        <f>VLOOKUP($A96,級距!$A:$K,9,FALSE)</f>
        <v>3</v>
      </c>
      <c r="D96" s="17">
        <f>VLOOKUP($A96,級距!$A:$K,10,FALSE)</f>
        <v>8</v>
      </c>
      <c r="E96" s="17">
        <f>VLOOKUP($A96,級距!$A:$K,11,FALSE)</f>
        <v>3</v>
      </c>
      <c r="F96" s="17">
        <f t="shared" si="1"/>
        <v>1</v>
      </c>
    </row>
    <row r="97" spans="1:6" x14ac:dyDescent="0.25">
      <c r="A97" s="32" t="s">
        <v>243</v>
      </c>
      <c r="B97" s="31">
        <v>23820.959999999999</v>
      </c>
      <c r="C97" s="17">
        <f>VLOOKUP($A97,級距!$A:$K,9,FALSE)</f>
        <v>1</v>
      </c>
      <c r="D97" s="17">
        <f>VLOOKUP($A97,級距!$A:$K,10,FALSE)</f>
        <v>7</v>
      </c>
      <c r="E97" s="17">
        <f>VLOOKUP($A97,級距!$A:$K,11,FALSE)</f>
        <v>3</v>
      </c>
      <c r="F97" s="17">
        <f t="shared" si="1"/>
        <v>1</v>
      </c>
    </row>
    <row r="98" spans="1:6" x14ac:dyDescent="0.25">
      <c r="A98" s="32" t="s">
        <v>246</v>
      </c>
      <c r="B98" s="31">
        <v>55087.49</v>
      </c>
      <c r="C98" s="17">
        <f>VLOOKUP($A98,級距!$A:$K,9,FALSE)</f>
        <v>6</v>
      </c>
      <c r="D98" s="17">
        <f>VLOOKUP($A98,級距!$A:$K,10,FALSE)</f>
        <v>8</v>
      </c>
      <c r="E98" s="17">
        <f>VLOOKUP($A98,級距!$A:$K,11,FALSE)</f>
        <v>4</v>
      </c>
      <c r="F98" s="17">
        <f t="shared" si="1"/>
        <v>1</v>
      </c>
    </row>
    <row r="99" spans="1:6" x14ac:dyDescent="0.25">
      <c r="A99" s="32" t="s">
        <v>249</v>
      </c>
      <c r="B99" s="31">
        <v>2271.79</v>
      </c>
      <c r="C99" s="17">
        <f>VLOOKUP($A99,級距!$A:$K,9,FALSE)</f>
        <v>1</v>
      </c>
      <c r="D99" s="17">
        <f>VLOOKUP($A99,級距!$A:$K,10,FALSE)</f>
        <v>1</v>
      </c>
      <c r="E99" s="17">
        <f>VLOOKUP($A99,級距!$A:$K,11,FALSE)</f>
        <v>2</v>
      </c>
      <c r="F99" s="17">
        <f t="shared" si="1"/>
        <v>1</v>
      </c>
    </row>
    <row r="100" spans="1:6" x14ac:dyDescent="0.25">
      <c r="A100" s="32" t="s">
        <v>250</v>
      </c>
      <c r="B100" s="31">
        <v>7081.3</v>
      </c>
      <c r="C100" s="17">
        <f>VLOOKUP($A100,級距!$A:$K,9,FALSE)</f>
        <v>4</v>
      </c>
      <c r="D100" s="17">
        <f>VLOOKUP($A100,級距!$A:$K,10,FALSE)</f>
        <v>1</v>
      </c>
      <c r="E100" s="17">
        <f>VLOOKUP($A100,級距!$A:$K,11,FALSE)</f>
        <v>2</v>
      </c>
      <c r="F100" s="17">
        <f t="shared" si="1"/>
        <v>1</v>
      </c>
    </row>
    <row r="101" spans="1:6" x14ac:dyDescent="0.25">
      <c r="A101" s="32" t="s">
        <v>251</v>
      </c>
      <c r="B101" s="31">
        <v>-28326.84</v>
      </c>
      <c r="C101" s="17">
        <f>VLOOKUP($A101,級距!$A:$K,9,FALSE)</f>
        <v>7</v>
      </c>
      <c r="D101" s="17">
        <f>VLOOKUP($A101,級距!$A:$K,10,FALSE)</f>
        <v>5</v>
      </c>
      <c r="E101" s="17">
        <f>VLOOKUP($A101,級距!$A:$K,11,FALSE)</f>
        <v>1</v>
      </c>
      <c r="F101" s="17">
        <f t="shared" si="1"/>
        <v>1</v>
      </c>
    </row>
    <row r="102" spans="1:6" x14ac:dyDescent="0.25">
      <c r="A102" s="32" t="s">
        <v>252</v>
      </c>
      <c r="B102" s="31">
        <v>-9119.2099999999991</v>
      </c>
      <c r="C102" s="17">
        <f>VLOOKUP($A102,級距!$A:$K,9,FALSE)</f>
        <v>2</v>
      </c>
      <c r="D102" s="17">
        <f>VLOOKUP($A102,級距!$A:$K,10,FALSE)</f>
        <v>3</v>
      </c>
      <c r="E102" s="17">
        <f>VLOOKUP($A102,級距!$A:$K,11,FALSE)</f>
        <v>2</v>
      </c>
      <c r="F102" s="17">
        <f t="shared" si="1"/>
        <v>1</v>
      </c>
    </row>
    <row r="103" spans="1:6" x14ac:dyDescent="0.25">
      <c r="A103" s="32" t="s">
        <v>253</v>
      </c>
      <c r="B103" s="31">
        <v>9478.42</v>
      </c>
      <c r="C103" s="17">
        <f>VLOOKUP($A103,級距!$A:$K,9,FALSE)</f>
        <v>4</v>
      </c>
      <c r="D103" s="17">
        <f>VLOOKUP($A103,級距!$A:$K,10,FALSE)</f>
        <v>3</v>
      </c>
      <c r="E103" s="17">
        <f>VLOOKUP($A103,級距!$A:$K,11,FALSE)</f>
        <v>2</v>
      </c>
      <c r="F103" s="17">
        <f t="shared" si="1"/>
        <v>1</v>
      </c>
    </row>
    <row r="104" spans="1:6" x14ac:dyDescent="0.25">
      <c r="A104" s="32" t="s">
        <v>254</v>
      </c>
      <c r="B104" s="31">
        <v>48850.22</v>
      </c>
      <c r="C104" s="17">
        <f>VLOOKUP($A104,級距!$A:$K,9,FALSE)</f>
        <v>8</v>
      </c>
      <c r="D104" s="17">
        <f>VLOOKUP($A104,級距!$A:$K,10,FALSE)</f>
        <v>8</v>
      </c>
      <c r="E104" s="17">
        <f>VLOOKUP($A104,級距!$A:$K,11,FALSE)</f>
        <v>4</v>
      </c>
      <c r="F104" s="17">
        <f t="shared" si="1"/>
        <v>1</v>
      </c>
    </row>
    <row r="105" spans="1:6" x14ac:dyDescent="0.25">
      <c r="A105" s="32" t="s">
        <v>259</v>
      </c>
      <c r="B105" s="31">
        <v>-70700.039999999994</v>
      </c>
      <c r="C105" s="17">
        <f>VLOOKUP($A105,級距!$A:$K,9,FALSE)</f>
        <v>3</v>
      </c>
      <c r="D105" s="17">
        <f>VLOOKUP($A105,級距!$A:$K,10,FALSE)</f>
        <v>5</v>
      </c>
      <c r="E105" s="17">
        <f>VLOOKUP($A105,級距!$A:$K,11,FALSE)</f>
        <v>2</v>
      </c>
      <c r="F105" s="17">
        <f t="shared" si="1"/>
        <v>1</v>
      </c>
    </row>
    <row r="106" spans="1:6" x14ac:dyDescent="0.25">
      <c r="A106" s="32" t="s">
        <v>262</v>
      </c>
      <c r="B106" s="31">
        <v>8090.16</v>
      </c>
      <c r="C106" s="17">
        <f>VLOOKUP($A106,級距!$A:$K,9,FALSE)</f>
        <v>1</v>
      </c>
      <c r="D106" s="17">
        <f>VLOOKUP($A106,級距!$A:$K,10,FALSE)</f>
        <v>3</v>
      </c>
      <c r="E106" s="17">
        <f>VLOOKUP($A106,級距!$A:$K,11,FALSE)</f>
        <v>2</v>
      </c>
      <c r="F106" s="17">
        <f t="shared" si="1"/>
        <v>1</v>
      </c>
    </row>
    <row r="107" spans="1:6" x14ac:dyDescent="0.25">
      <c r="A107" s="32" t="s">
        <v>263</v>
      </c>
      <c r="B107" s="31">
        <v>-7478.3</v>
      </c>
      <c r="C107" s="17">
        <f>VLOOKUP($A107,級距!$A:$K,9,FALSE)</f>
        <v>1</v>
      </c>
      <c r="D107" s="17">
        <f>VLOOKUP($A107,級距!$A:$K,10,FALSE)</f>
        <v>1</v>
      </c>
      <c r="E107" s="17">
        <f>VLOOKUP($A107,級距!$A:$K,11,FALSE)</f>
        <v>2</v>
      </c>
      <c r="F107" s="17">
        <f t="shared" si="1"/>
        <v>1</v>
      </c>
    </row>
    <row r="108" spans="1:6" x14ac:dyDescent="0.25">
      <c r="A108" s="32" t="s">
        <v>267</v>
      </c>
      <c r="B108" s="31">
        <v>-8328.74</v>
      </c>
      <c r="C108" s="17">
        <f>VLOOKUP($A108,級距!$A:$K,9,FALSE)</f>
        <v>1</v>
      </c>
      <c r="D108" s="17">
        <f>VLOOKUP($A108,級距!$A:$K,10,FALSE)</f>
        <v>4</v>
      </c>
      <c r="E108" s="17">
        <f>VLOOKUP($A108,級距!$A:$K,11,FALSE)</f>
        <v>2</v>
      </c>
      <c r="F108" s="17">
        <f t="shared" si="1"/>
        <v>1</v>
      </c>
    </row>
    <row r="109" spans="1:6" x14ac:dyDescent="0.25">
      <c r="A109" s="32" t="s">
        <v>268</v>
      </c>
      <c r="B109" s="31">
        <v>16065.1</v>
      </c>
      <c r="C109" s="17">
        <f>VLOOKUP($A109,級距!$A:$K,9,FALSE)</f>
        <v>1</v>
      </c>
      <c r="D109" s="17">
        <f>VLOOKUP($A109,級距!$A:$K,10,FALSE)</f>
        <v>4</v>
      </c>
      <c r="E109" s="17">
        <f>VLOOKUP($A109,級距!$A:$K,11,FALSE)</f>
        <v>2</v>
      </c>
      <c r="F109" s="17">
        <f t="shared" si="1"/>
        <v>1</v>
      </c>
    </row>
    <row r="110" spans="1:6" x14ac:dyDescent="0.25">
      <c r="A110" s="32" t="s">
        <v>271</v>
      </c>
      <c r="B110" s="31">
        <v>117957.77</v>
      </c>
      <c r="C110" s="17">
        <f>VLOOKUP($A110,級距!$A:$K,9,FALSE)</f>
        <v>6</v>
      </c>
      <c r="D110" s="17">
        <f>VLOOKUP($A110,級距!$A:$K,10,FALSE)</f>
        <v>7</v>
      </c>
      <c r="E110" s="17">
        <f>VLOOKUP($A110,級距!$A:$K,11,FALSE)</f>
        <v>4</v>
      </c>
      <c r="F110" s="17">
        <f t="shared" si="1"/>
        <v>1</v>
      </c>
    </row>
    <row r="111" spans="1:6" x14ac:dyDescent="0.25">
      <c r="A111" s="32" t="s">
        <v>272</v>
      </c>
      <c r="B111" s="31">
        <v>-19314.38</v>
      </c>
      <c r="C111" s="17">
        <f>VLOOKUP($A111,級距!$A:$K,9,FALSE)</f>
        <v>3</v>
      </c>
      <c r="D111" s="17">
        <f>VLOOKUP($A111,級距!$A:$K,10,FALSE)</f>
        <v>3</v>
      </c>
      <c r="E111" s="17">
        <f>VLOOKUP($A111,級距!$A:$K,11,FALSE)</f>
        <v>2</v>
      </c>
      <c r="F111" s="17">
        <f t="shared" si="1"/>
        <v>1</v>
      </c>
    </row>
    <row r="112" spans="1:6" x14ac:dyDescent="0.25">
      <c r="A112" s="32" t="s">
        <v>273</v>
      </c>
      <c r="B112" s="31">
        <v>90971.38</v>
      </c>
      <c r="C112" s="17">
        <f>VLOOKUP($A112,級距!$A:$K,9,FALSE)</f>
        <v>3</v>
      </c>
      <c r="D112" s="17">
        <f>VLOOKUP($A112,級距!$A:$K,10,FALSE)</f>
        <v>8</v>
      </c>
      <c r="E112" s="17">
        <f>VLOOKUP($A112,級距!$A:$K,11,FALSE)</f>
        <v>3</v>
      </c>
      <c r="F112" s="17">
        <f t="shared" si="1"/>
        <v>1</v>
      </c>
    </row>
    <row r="113" spans="1:6" x14ac:dyDescent="0.25">
      <c r="A113" s="32" t="s">
        <v>275</v>
      </c>
      <c r="B113" s="31">
        <v>188609.78</v>
      </c>
      <c r="C113" s="17">
        <f>VLOOKUP($A113,級距!$A:$K,9,FALSE)</f>
        <v>5</v>
      </c>
      <c r="D113" s="17">
        <f>VLOOKUP($A113,級距!$A:$K,10,FALSE)</f>
        <v>9</v>
      </c>
      <c r="E113" s="17">
        <f>VLOOKUP($A113,級距!$A:$K,11,FALSE)</f>
        <v>3</v>
      </c>
      <c r="F113" s="17">
        <f t="shared" si="1"/>
        <v>1</v>
      </c>
    </row>
    <row r="114" spans="1:6" x14ac:dyDescent="0.25">
      <c r="A114" s="32" t="s">
        <v>276</v>
      </c>
      <c r="B114" s="31">
        <v>-27800.98</v>
      </c>
      <c r="C114" s="17">
        <f>VLOOKUP($A114,級距!$A:$K,9,FALSE)</f>
        <v>4</v>
      </c>
      <c r="D114" s="17">
        <f>VLOOKUP($A114,級距!$A:$K,10,FALSE)</f>
        <v>5</v>
      </c>
      <c r="E114" s="17">
        <f>VLOOKUP($A114,級距!$A:$K,11,FALSE)</f>
        <v>2</v>
      </c>
      <c r="F114" s="17">
        <f t="shared" si="1"/>
        <v>1</v>
      </c>
    </row>
    <row r="115" spans="1:6" x14ac:dyDescent="0.25">
      <c r="A115" s="32" t="s">
        <v>277</v>
      </c>
      <c r="B115" s="31">
        <v>54214.68</v>
      </c>
      <c r="C115" s="17">
        <f>VLOOKUP($A115,級距!$A:$K,9,FALSE)</f>
        <v>2</v>
      </c>
      <c r="D115" s="17">
        <f>VLOOKUP($A115,級距!$A:$K,10,FALSE)</f>
        <v>7</v>
      </c>
      <c r="E115" s="17">
        <f>VLOOKUP($A115,級距!$A:$K,11,FALSE)</f>
        <v>3</v>
      </c>
      <c r="F115" s="17">
        <f t="shared" si="1"/>
        <v>1</v>
      </c>
    </row>
    <row r="116" spans="1:6" x14ac:dyDescent="0.25">
      <c r="A116" s="32" t="s">
        <v>278</v>
      </c>
      <c r="B116" s="31">
        <v>-17581.32</v>
      </c>
      <c r="C116" s="17">
        <f>VLOOKUP($A116,級距!$A:$K,9,FALSE)</f>
        <v>5</v>
      </c>
      <c r="D116" s="17">
        <f>VLOOKUP($A116,級距!$A:$K,10,FALSE)</f>
        <v>6</v>
      </c>
      <c r="E116" s="17">
        <f>VLOOKUP($A116,級距!$A:$K,11,FALSE)</f>
        <v>2</v>
      </c>
      <c r="F116" s="17">
        <f t="shared" si="1"/>
        <v>1</v>
      </c>
    </row>
    <row r="117" spans="1:6" x14ac:dyDescent="0.25">
      <c r="A117" s="32" t="s">
        <v>281</v>
      </c>
      <c r="B117" s="31">
        <v>-7905.38</v>
      </c>
      <c r="C117" s="17">
        <f>VLOOKUP($A117,級距!$A:$K,9,FALSE)</f>
        <v>3</v>
      </c>
      <c r="D117" s="17">
        <f>VLOOKUP($A117,級距!$A:$K,10,FALSE)</f>
        <v>3</v>
      </c>
      <c r="E117" s="17">
        <f>VLOOKUP($A117,級距!$A:$K,11,FALSE)</f>
        <v>2</v>
      </c>
      <c r="F117" s="17">
        <f t="shared" si="1"/>
        <v>1</v>
      </c>
    </row>
    <row r="118" spans="1:6" x14ac:dyDescent="0.25">
      <c r="A118" s="32" t="s">
        <v>284</v>
      </c>
      <c r="B118" s="31">
        <v>3508.8</v>
      </c>
      <c r="C118" s="17">
        <f>VLOOKUP($A118,級距!$A:$K,9,FALSE)</f>
        <v>1</v>
      </c>
      <c r="D118" s="17">
        <f>VLOOKUP($A118,級距!$A:$K,10,FALSE)</f>
        <v>2</v>
      </c>
      <c r="E118" s="17">
        <f>VLOOKUP($A118,級距!$A:$K,11,FALSE)</f>
        <v>2</v>
      </c>
      <c r="F118" s="17">
        <f t="shared" si="1"/>
        <v>1</v>
      </c>
    </row>
    <row r="119" spans="1:6" x14ac:dyDescent="0.25">
      <c r="A119" s="32" t="s">
        <v>288</v>
      </c>
      <c r="B119" s="31">
        <v>80230.13</v>
      </c>
      <c r="C119" s="17">
        <f>VLOOKUP($A119,級距!$A:$K,9,FALSE)</f>
        <v>3</v>
      </c>
      <c r="D119" s="17">
        <f>VLOOKUP($A119,級距!$A:$K,10,FALSE)</f>
        <v>8</v>
      </c>
      <c r="E119" s="17">
        <f>VLOOKUP($A119,級距!$A:$K,11,FALSE)</f>
        <v>3</v>
      </c>
      <c r="F119" s="17">
        <f t="shared" si="1"/>
        <v>1</v>
      </c>
    </row>
    <row r="120" spans="1:6" x14ac:dyDescent="0.25">
      <c r="A120" s="32" t="s">
        <v>289</v>
      </c>
      <c r="B120" s="31">
        <v>-18080.259999999998</v>
      </c>
      <c r="C120" s="17">
        <f>VLOOKUP($A120,級距!$A:$K,9,FALSE)</f>
        <v>1</v>
      </c>
      <c r="D120" s="17">
        <f>VLOOKUP($A120,級距!$A:$K,10,FALSE)</f>
        <v>2</v>
      </c>
      <c r="E120" s="17">
        <f>VLOOKUP($A120,級距!$A:$K,11,FALSE)</f>
        <v>2</v>
      </c>
      <c r="F120" s="17">
        <f t="shared" si="1"/>
        <v>1</v>
      </c>
    </row>
    <row r="121" spans="1:6" x14ac:dyDescent="0.25">
      <c r="A121" s="32" t="s">
        <v>290</v>
      </c>
      <c r="B121" s="31">
        <v>-1870.25</v>
      </c>
      <c r="C121" s="17">
        <f>VLOOKUP($A121,級距!$A:$K,9,FALSE)</f>
        <v>3</v>
      </c>
      <c r="D121" s="17">
        <f>VLOOKUP($A121,級距!$A:$K,10,FALSE)</f>
        <v>4</v>
      </c>
      <c r="E121" s="17">
        <f>VLOOKUP($A121,級距!$A:$K,11,FALSE)</f>
        <v>2</v>
      </c>
      <c r="F121" s="17">
        <f t="shared" si="1"/>
        <v>1</v>
      </c>
    </row>
    <row r="122" spans="1:6" x14ac:dyDescent="0.25">
      <c r="A122" s="32" t="s">
        <v>292</v>
      </c>
      <c r="B122" s="31">
        <v>18990.91</v>
      </c>
      <c r="C122" s="17">
        <f>VLOOKUP($A122,級距!$A:$K,9,FALSE)</f>
        <v>8</v>
      </c>
      <c r="D122" s="17">
        <f>VLOOKUP($A122,級距!$A:$K,10,FALSE)</f>
        <v>9</v>
      </c>
      <c r="E122" s="17">
        <f>VLOOKUP($A122,級距!$A:$K,11,FALSE)</f>
        <v>4</v>
      </c>
      <c r="F122" s="17">
        <f t="shared" si="1"/>
        <v>1</v>
      </c>
    </row>
    <row r="123" spans="1:6" x14ac:dyDescent="0.25">
      <c r="A123" s="32" t="s">
        <v>293</v>
      </c>
      <c r="B123" s="31">
        <v>-9637.7800000000007</v>
      </c>
      <c r="C123" s="17">
        <f>VLOOKUP($A123,級距!$A:$K,9,FALSE)</f>
        <v>2</v>
      </c>
      <c r="D123" s="17">
        <f>VLOOKUP($A123,級距!$A:$K,10,FALSE)</f>
        <v>4</v>
      </c>
      <c r="E123" s="17">
        <f>VLOOKUP($A123,級距!$A:$K,11,FALSE)</f>
        <v>2</v>
      </c>
      <c r="F123" s="17">
        <f t="shared" si="1"/>
        <v>1</v>
      </c>
    </row>
    <row r="124" spans="1:6" x14ac:dyDescent="0.25">
      <c r="A124" s="32" t="s">
        <v>295</v>
      </c>
      <c r="B124" s="31">
        <v>-58225.51</v>
      </c>
      <c r="C124" s="17">
        <f>VLOOKUP($A124,級距!$A:$K,9,FALSE)</f>
        <v>5</v>
      </c>
      <c r="D124" s="17">
        <f>VLOOKUP($A124,級距!$A:$K,10,FALSE)</f>
        <v>4</v>
      </c>
      <c r="E124" s="17">
        <f>VLOOKUP($A124,級距!$A:$K,11,FALSE)</f>
        <v>2</v>
      </c>
      <c r="F124" s="17">
        <f t="shared" si="1"/>
        <v>1</v>
      </c>
    </row>
    <row r="125" spans="1:6" x14ac:dyDescent="0.25">
      <c r="A125" s="32" t="s">
        <v>297</v>
      </c>
      <c r="B125" s="31">
        <v>34776.14</v>
      </c>
      <c r="C125" s="17">
        <f>VLOOKUP($A125,級距!$A:$K,9,FALSE)</f>
        <v>2</v>
      </c>
      <c r="D125" s="17">
        <f>VLOOKUP($A125,級距!$A:$K,10,FALSE)</f>
        <v>7</v>
      </c>
      <c r="E125" s="17">
        <f>VLOOKUP($A125,級距!$A:$K,11,FALSE)</f>
        <v>3</v>
      </c>
      <c r="F125" s="17">
        <f t="shared" si="1"/>
        <v>1</v>
      </c>
    </row>
    <row r="126" spans="1:6" x14ac:dyDescent="0.25">
      <c r="A126" s="32" t="s">
        <v>299</v>
      </c>
      <c r="B126" s="31">
        <v>237451.82</v>
      </c>
      <c r="C126" s="17">
        <f>VLOOKUP($A126,級距!$A:$K,9,FALSE)</f>
        <v>6</v>
      </c>
      <c r="D126" s="17">
        <f>VLOOKUP($A126,級距!$A:$K,10,FALSE)</f>
        <v>6</v>
      </c>
      <c r="E126" s="17">
        <f>VLOOKUP($A126,級距!$A:$K,11,FALSE)</f>
        <v>1</v>
      </c>
      <c r="F126" s="17">
        <f t="shared" si="1"/>
        <v>1</v>
      </c>
    </row>
    <row r="127" spans="1:6" x14ac:dyDescent="0.25">
      <c r="A127" s="32" t="s">
        <v>301</v>
      </c>
      <c r="B127" s="31">
        <v>314904.63</v>
      </c>
      <c r="C127" s="17">
        <f>VLOOKUP($A127,級距!$A:$K,9,FALSE)</f>
        <v>7</v>
      </c>
      <c r="D127" s="17">
        <f>VLOOKUP($A127,級距!$A:$K,10,FALSE)</f>
        <v>8</v>
      </c>
      <c r="E127" s="17">
        <f>VLOOKUP($A127,級距!$A:$K,11,FALSE)</f>
        <v>4</v>
      </c>
      <c r="F127" s="17">
        <f t="shared" si="1"/>
        <v>1</v>
      </c>
    </row>
    <row r="128" spans="1:6" x14ac:dyDescent="0.25">
      <c r="A128" s="32" t="s">
        <v>302</v>
      </c>
      <c r="B128" s="31">
        <v>18086.64</v>
      </c>
      <c r="C128" s="17">
        <f>VLOOKUP($A128,級距!$A:$K,9,FALSE)</f>
        <v>2</v>
      </c>
      <c r="D128" s="17">
        <f>VLOOKUP($A128,級距!$A:$K,10,FALSE)</f>
        <v>6</v>
      </c>
      <c r="E128" s="17">
        <f>VLOOKUP($A128,級距!$A:$K,11,FALSE)</f>
        <v>2</v>
      </c>
      <c r="F128" s="17">
        <f t="shared" si="1"/>
        <v>1</v>
      </c>
    </row>
    <row r="129" spans="1:6" x14ac:dyDescent="0.25">
      <c r="A129" s="32" t="s">
        <v>306</v>
      </c>
      <c r="B129" s="31">
        <v>-13736.76</v>
      </c>
      <c r="C129" s="17">
        <f>VLOOKUP($A129,級距!$A:$K,9,FALSE)</f>
        <v>6</v>
      </c>
      <c r="D129" s="17">
        <f>VLOOKUP($A129,級距!$A:$K,10,FALSE)</f>
        <v>9</v>
      </c>
      <c r="E129" s="17">
        <f>VLOOKUP($A129,級距!$A:$K,11,FALSE)</f>
        <v>4</v>
      </c>
      <c r="F129" s="17">
        <f t="shared" si="1"/>
        <v>1</v>
      </c>
    </row>
    <row r="130" spans="1:6" x14ac:dyDescent="0.25">
      <c r="A130" s="32" t="s">
        <v>311</v>
      </c>
      <c r="B130" s="31">
        <v>-26960.81</v>
      </c>
      <c r="C130" s="17">
        <f>VLOOKUP($A130,級距!$A:$K,9,FALSE)</f>
        <v>5</v>
      </c>
      <c r="D130" s="17">
        <f>VLOOKUP($A130,級距!$A:$K,10,FALSE)</f>
        <v>6</v>
      </c>
      <c r="E130" s="17">
        <f>VLOOKUP($A130,級距!$A:$K,11,FALSE)</f>
        <v>2</v>
      </c>
      <c r="F130" s="17">
        <f t="shared" si="1"/>
        <v>1</v>
      </c>
    </row>
    <row r="131" spans="1:6" x14ac:dyDescent="0.25">
      <c r="A131" s="32" t="s">
        <v>313</v>
      </c>
      <c r="B131" s="31">
        <v>-4213.51</v>
      </c>
      <c r="C131" s="17">
        <f>VLOOKUP($A131,級距!$A:$K,9,FALSE)</f>
        <v>5</v>
      </c>
      <c r="D131" s="17">
        <f>VLOOKUP($A131,級距!$A:$K,10,FALSE)</f>
        <v>7</v>
      </c>
      <c r="E131" s="17">
        <f>VLOOKUP($A131,級距!$A:$K,11,FALSE)</f>
        <v>3</v>
      </c>
      <c r="F131" s="17">
        <f t="shared" si="1"/>
        <v>1</v>
      </c>
    </row>
    <row r="132" spans="1:6" x14ac:dyDescent="0.25">
      <c r="A132" s="32" t="s">
        <v>318</v>
      </c>
      <c r="B132" s="31">
        <v>-1770.46</v>
      </c>
      <c r="C132" s="17">
        <f>VLOOKUP($A132,級距!$A:$K,9,FALSE)</f>
        <v>3</v>
      </c>
      <c r="D132" s="17">
        <f>VLOOKUP($A132,級距!$A:$K,10,FALSE)</f>
        <v>3</v>
      </c>
      <c r="E132" s="17">
        <f>VLOOKUP($A132,級距!$A:$K,11,FALSE)</f>
        <v>2</v>
      </c>
      <c r="F132" s="17">
        <f t="shared" ref="F132:F195" si="2">IF(A133&lt;&gt;A132,1,0)</f>
        <v>1</v>
      </c>
    </row>
    <row r="133" spans="1:6" x14ac:dyDescent="0.25">
      <c r="A133" s="32" t="s">
        <v>322</v>
      </c>
      <c r="B133" s="31">
        <v>49240.13</v>
      </c>
      <c r="C133" s="17">
        <f>VLOOKUP($A133,級距!$A:$K,9,FALSE)</f>
        <v>5</v>
      </c>
      <c r="D133" s="17">
        <f>VLOOKUP($A133,級距!$A:$K,10,FALSE)</f>
        <v>6</v>
      </c>
      <c r="E133" s="17">
        <f>VLOOKUP($A133,級距!$A:$K,11,FALSE)</f>
        <v>2</v>
      </c>
      <c r="F133" s="17">
        <f t="shared" si="2"/>
        <v>1</v>
      </c>
    </row>
    <row r="134" spans="1:6" x14ac:dyDescent="0.25">
      <c r="A134" s="32" t="s">
        <v>324</v>
      </c>
      <c r="B134" s="31">
        <v>-63542.3</v>
      </c>
      <c r="C134" s="17">
        <f>VLOOKUP($A134,級距!$A:$K,9,FALSE)</f>
        <v>5</v>
      </c>
      <c r="D134" s="17">
        <f>VLOOKUP($A134,級距!$A:$K,10,FALSE)</f>
        <v>4</v>
      </c>
      <c r="E134" s="17">
        <f>VLOOKUP($A134,級距!$A:$K,11,FALSE)</f>
        <v>2</v>
      </c>
      <c r="F134" s="17">
        <f t="shared" si="2"/>
        <v>1</v>
      </c>
    </row>
    <row r="135" spans="1:6" x14ac:dyDescent="0.25">
      <c r="A135" s="32" t="s">
        <v>325</v>
      </c>
      <c r="B135" s="31">
        <v>5430.98</v>
      </c>
      <c r="C135" s="17">
        <f>VLOOKUP($A135,級距!$A:$K,9,FALSE)</f>
        <v>3</v>
      </c>
      <c r="D135" s="17">
        <f>VLOOKUP($A135,級距!$A:$K,10,FALSE)</f>
        <v>1</v>
      </c>
      <c r="E135" s="17">
        <f>VLOOKUP($A135,級距!$A:$K,11,FALSE)</f>
        <v>2</v>
      </c>
      <c r="F135" s="17">
        <f t="shared" si="2"/>
        <v>1</v>
      </c>
    </row>
    <row r="136" spans="1:6" x14ac:dyDescent="0.25">
      <c r="A136" s="32" t="s">
        <v>326</v>
      </c>
      <c r="B136" s="31">
        <v>-11955.26</v>
      </c>
      <c r="C136" s="17">
        <f>VLOOKUP($A136,級距!$A:$K,9,FALSE)</f>
        <v>2</v>
      </c>
      <c r="D136" s="17">
        <f>VLOOKUP($A136,級距!$A:$K,10,FALSE)</f>
        <v>1</v>
      </c>
      <c r="E136" s="17">
        <f>VLOOKUP($A136,級距!$A:$K,11,FALSE)</f>
        <v>2</v>
      </c>
      <c r="F136" s="17">
        <f t="shared" si="2"/>
        <v>1</v>
      </c>
    </row>
    <row r="137" spans="1:6" x14ac:dyDescent="0.25">
      <c r="A137" s="32" t="s">
        <v>329</v>
      </c>
      <c r="B137" s="31">
        <v>-26988.31</v>
      </c>
      <c r="C137" s="17">
        <f>VLOOKUP($A137,級距!$A:$K,9,FALSE)</f>
        <v>3</v>
      </c>
      <c r="D137" s="17">
        <f>VLOOKUP($A137,級距!$A:$K,10,FALSE)</f>
        <v>1</v>
      </c>
      <c r="E137" s="17">
        <f>VLOOKUP($A137,級距!$A:$K,11,FALSE)</f>
        <v>2</v>
      </c>
      <c r="F137" s="17">
        <f t="shared" si="2"/>
        <v>1</v>
      </c>
    </row>
    <row r="138" spans="1:6" x14ac:dyDescent="0.25">
      <c r="A138" s="32" t="s">
        <v>331</v>
      </c>
      <c r="B138" s="31">
        <v>16190.66</v>
      </c>
      <c r="C138" s="17">
        <f>VLOOKUP($A138,級距!$A:$K,9,FALSE)</f>
        <v>7</v>
      </c>
      <c r="D138" s="17">
        <f>VLOOKUP($A138,級距!$A:$K,10,FALSE)</f>
        <v>10</v>
      </c>
      <c r="E138" s="17">
        <f>VLOOKUP($A138,級距!$A:$K,11,FALSE)</f>
        <v>4</v>
      </c>
      <c r="F138" s="17">
        <f t="shared" si="2"/>
        <v>1</v>
      </c>
    </row>
    <row r="139" spans="1:6" x14ac:dyDescent="0.25">
      <c r="A139" s="32" t="s">
        <v>333</v>
      </c>
      <c r="B139" s="31">
        <v>26407.439999999999</v>
      </c>
      <c r="C139" s="17">
        <f>VLOOKUP($A139,級距!$A:$K,9,FALSE)</f>
        <v>4</v>
      </c>
      <c r="D139" s="17">
        <f>VLOOKUP($A139,級距!$A:$K,10,FALSE)</f>
        <v>6</v>
      </c>
      <c r="E139" s="17">
        <f>VLOOKUP($A139,級距!$A:$K,11,FALSE)</f>
        <v>2</v>
      </c>
      <c r="F139" s="17">
        <f t="shared" si="2"/>
        <v>1</v>
      </c>
    </row>
    <row r="140" spans="1:6" x14ac:dyDescent="0.25">
      <c r="A140" s="32" t="s">
        <v>334</v>
      </c>
      <c r="B140" s="31">
        <v>3231.34</v>
      </c>
      <c r="C140" s="17">
        <f>VLOOKUP($A140,級距!$A:$K,9,FALSE)</f>
        <v>2</v>
      </c>
      <c r="D140" s="17">
        <f>VLOOKUP($A140,級距!$A:$K,10,FALSE)</f>
        <v>6</v>
      </c>
      <c r="E140" s="17">
        <f>VLOOKUP($A140,級距!$A:$K,11,FALSE)</f>
        <v>2</v>
      </c>
      <c r="F140" s="17">
        <f t="shared" si="2"/>
        <v>1</v>
      </c>
    </row>
    <row r="141" spans="1:6" x14ac:dyDescent="0.25">
      <c r="A141" s="32" t="s">
        <v>335</v>
      </c>
      <c r="B141" s="31">
        <v>107110.09</v>
      </c>
      <c r="C141" s="17">
        <f>VLOOKUP($A141,級距!$A:$K,9,FALSE)</f>
        <v>2</v>
      </c>
      <c r="D141" s="17">
        <f>VLOOKUP($A141,級距!$A:$K,10,FALSE)</f>
        <v>8</v>
      </c>
      <c r="E141" s="17">
        <f>VLOOKUP($A141,級距!$A:$K,11,FALSE)</f>
        <v>3</v>
      </c>
      <c r="F141" s="17">
        <f t="shared" si="2"/>
        <v>1</v>
      </c>
    </row>
    <row r="142" spans="1:6" x14ac:dyDescent="0.25">
      <c r="A142" s="32" t="s">
        <v>336</v>
      </c>
      <c r="B142" s="31">
        <v>9630.7199999999993</v>
      </c>
      <c r="C142" s="17">
        <f>VLOOKUP($A142,級距!$A:$K,9,FALSE)</f>
        <v>1</v>
      </c>
      <c r="D142" s="17">
        <f>VLOOKUP($A142,級距!$A:$K,10,FALSE)</f>
        <v>1</v>
      </c>
      <c r="E142" s="17">
        <f>VLOOKUP($A142,級距!$A:$K,11,FALSE)</f>
        <v>2</v>
      </c>
      <c r="F142" s="17">
        <f t="shared" si="2"/>
        <v>1</v>
      </c>
    </row>
    <row r="143" spans="1:6" x14ac:dyDescent="0.25">
      <c r="A143" s="32" t="s">
        <v>337</v>
      </c>
      <c r="B143" s="31">
        <v>-31174.42</v>
      </c>
      <c r="C143" s="17">
        <f>VLOOKUP($A143,級距!$A:$K,9,FALSE)</f>
        <v>4</v>
      </c>
      <c r="D143" s="17">
        <f>VLOOKUP($A143,級距!$A:$K,10,FALSE)</f>
        <v>4</v>
      </c>
      <c r="E143" s="17">
        <f>VLOOKUP($A143,級距!$A:$K,11,FALSE)</f>
        <v>2</v>
      </c>
      <c r="F143" s="17">
        <f t="shared" si="2"/>
        <v>1</v>
      </c>
    </row>
    <row r="144" spans="1:6" x14ac:dyDescent="0.25">
      <c r="A144" s="32" t="s">
        <v>338</v>
      </c>
      <c r="B144" s="31">
        <v>-17390.62</v>
      </c>
      <c r="C144" s="17">
        <f>VLOOKUP($A144,級距!$A:$K,9,FALSE)</f>
        <v>5</v>
      </c>
      <c r="D144" s="17">
        <f>VLOOKUP($A144,級距!$A:$K,10,FALSE)</f>
        <v>8</v>
      </c>
      <c r="E144" s="17">
        <f>VLOOKUP($A144,級距!$A:$K,11,FALSE)</f>
        <v>3</v>
      </c>
      <c r="F144" s="17">
        <f t="shared" si="2"/>
        <v>1</v>
      </c>
    </row>
    <row r="145" spans="1:6" x14ac:dyDescent="0.25">
      <c r="A145" s="32" t="s">
        <v>343</v>
      </c>
      <c r="B145" s="31">
        <v>-4207.75</v>
      </c>
      <c r="C145" s="17">
        <f>VLOOKUP($A145,級距!$A:$K,9,FALSE)</f>
        <v>1</v>
      </c>
      <c r="D145" s="17">
        <f>VLOOKUP($A145,級距!$A:$K,10,FALSE)</f>
        <v>2</v>
      </c>
      <c r="E145" s="17">
        <f>VLOOKUP($A145,級距!$A:$K,11,FALSE)</f>
        <v>2</v>
      </c>
      <c r="F145" s="17">
        <f t="shared" si="2"/>
        <v>1</v>
      </c>
    </row>
    <row r="146" spans="1:6" x14ac:dyDescent="0.25">
      <c r="A146" s="32" t="s">
        <v>345</v>
      </c>
      <c r="B146" s="31">
        <v>613.85</v>
      </c>
      <c r="C146" s="17">
        <f>VLOOKUP($A146,級距!$A:$K,9,FALSE)</f>
        <v>4</v>
      </c>
      <c r="D146" s="17">
        <f>VLOOKUP($A146,級距!$A:$K,10,FALSE)</f>
        <v>7</v>
      </c>
      <c r="E146" s="17">
        <f>VLOOKUP($A146,級距!$A:$K,11,FALSE)</f>
        <v>3</v>
      </c>
      <c r="F146" s="17">
        <f t="shared" si="2"/>
        <v>1</v>
      </c>
    </row>
    <row r="147" spans="1:6" x14ac:dyDescent="0.25">
      <c r="A147" s="32" t="s">
        <v>347</v>
      </c>
      <c r="B147" s="31">
        <v>20415.22</v>
      </c>
      <c r="C147" s="17">
        <f>VLOOKUP($A147,級距!$A:$K,9,FALSE)</f>
        <v>8</v>
      </c>
      <c r="D147" s="17">
        <f>VLOOKUP($A147,級距!$A:$K,10,FALSE)</f>
        <v>9</v>
      </c>
      <c r="E147" s="17">
        <f>VLOOKUP($A147,級距!$A:$K,11,FALSE)</f>
        <v>4</v>
      </c>
      <c r="F147" s="17">
        <f t="shared" si="2"/>
        <v>1</v>
      </c>
    </row>
    <row r="148" spans="1:6" x14ac:dyDescent="0.25">
      <c r="A148" s="32" t="s">
        <v>350</v>
      </c>
      <c r="B148" s="31">
        <v>1828.54</v>
      </c>
      <c r="C148" s="17">
        <f>VLOOKUP($A148,級距!$A:$K,9,FALSE)</f>
        <v>5</v>
      </c>
      <c r="D148" s="17">
        <f>VLOOKUP($A148,級距!$A:$K,10,FALSE)</f>
        <v>9</v>
      </c>
      <c r="E148" s="17">
        <f>VLOOKUP($A148,級距!$A:$K,11,FALSE)</f>
        <v>3</v>
      </c>
      <c r="F148" s="17">
        <f t="shared" si="2"/>
        <v>1</v>
      </c>
    </row>
    <row r="149" spans="1:6" x14ac:dyDescent="0.25">
      <c r="A149" s="32" t="s">
        <v>351</v>
      </c>
      <c r="B149" s="31">
        <v>-9558</v>
      </c>
      <c r="C149" s="17">
        <f>VLOOKUP($A149,級距!$A:$K,9,FALSE)</f>
        <v>4</v>
      </c>
      <c r="D149" s="17">
        <f>VLOOKUP($A149,級距!$A:$K,10,FALSE)</f>
        <v>2</v>
      </c>
      <c r="E149" s="17">
        <f>VLOOKUP($A149,級距!$A:$K,11,FALSE)</f>
        <v>2</v>
      </c>
      <c r="F149" s="17">
        <f t="shared" si="2"/>
        <v>1</v>
      </c>
    </row>
    <row r="150" spans="1:6" x14ac:dyDescent="0.25">
      <c r="A150" s="32" t="s">
        <v>353</v>
      </c>
      <c r="B150" s="31">
        <v>-65955.98</v>
      </c>
      <c r="C150" s="17">
        <f>VLOOKUP($A150,級距!$A:$K,9,FALSE)</f>
        <v>5</v>
      </c>
      <c r="D150" s="17">
        <f>VLOOKUP($A150,級距!$A:$K,10,FALSE)</f>
        <v>5</v>
      </c>
      <c r="E150" s="17">
        <f>VLOOKUP($A150,級距!$A:$K,11,FALSE)</f>
        <v>2</v>
      </c>
      <c r="F150" s="17">
        <f t="shared" si="2"/>
        <v>1</v>
      </c>
    </row>
    <row r="151" spans="1:6" x14ac:dyDescent="0.25">
      <c r="A151" s="32" t="s">
        <v>358</v>
      </c>
      <c r="B151" s="31">
        <v>-19226.59</v>
      </c>
      <c r="C151" s="17">
        <f>VLOOKUP($A151,級距!$A:$K,9,FALSE)</f>
        <v>6</v>
      </c>
      <c r="D151" s="17">
        <f>VLOOKUP($A151,級距!$A:$K,10,FALSE)</f>
        <v>5</v>
      </c>
      <c r="E151" s="17">
        <f>VLOOKUP($A151,級距!$A:$K,11,FALSE)</f>
        <v>1</v>
      </c>
      <c r="F151" s="17">
        <f t="shared" si="2"/>
        <v>1</v>
      </c>
    </row>
    <row r="152" spans="1:6" x14ac:dyDescent="0.25">
      <c r="A152" s="32" t="s">
        <v>360</v>
      </c>
      <c r="B152" s="31">
        <v>7751.5</v>
      </c>
      <c r="C152" s="17">
        <f>VLOOKUP($A152,級距!$A:$K,9,FALSE)</f>
        <v>4</v>
      </c>
      <c r="D152" s="17">
        <f>VLOOKUP($A152,級距!$A:$K,10,FALSE)</f>
        <v>3</v>
      </c>
      <c r="E152" s="17">
        <f>VLOOKUP($A152,級距!$A:$K,11,FALSE)</f>
        <v>2</v>
      </c>
      <c r="F152" s="17">
        <f t="shared" si="2"/>
        <v>1</v>
      </c>
    </row>
    <row r="153" spans="1:6" x14ac:dyDescent="0.25">
      <c r="A153" s="32" t="s">
        <v>365</v>
      </c>
      <c r="B153" s="31">
        <v>-3102.5</v>
      </c>
      <c r="C153" s="17">
        <f>VLOOKUP($A153,級距!$A:$K,9,FALSE)</f>
        <v>3</v>
      </c>
      <c r="D153" s="17">
        <f>VLOOKUP($A153,級距!$A:$K,10,FALSE)</f>
        <v>9</v>
      </c>
      <c r="E153" s="17">
        <f>VLOOKUP($A153,級距!$A:$K,11,FALSE)</f>
        <v>3</v>
      </c>
      <c r="F153" s="17">
        <f t="shared" si="2"/>
        <v>1</v>
      </c>
    </row>
    <row r="154" spans="1:6" x14ac:dyDescent="0.25">
      <c r="A154" s="32" t="s">
        <v>368</v>
      </c>
      <c r="B154" s="31">
        <v>-3082.2</v>
      </c>
      <c r="C154" s="17">
        <f>VLOOKUP($A154,級距!$A:$K,9,FALSE)</f>
        <v>1</v>
      </c>
      <c r="D154" s="17">
        <f>VLOOKUP($A154,級距!$A:$K,10,FALSE)</f>
        <v>7</v>
      </c>
      <c r="E154" s="17">
        <f>VLOOKUP($A154,級距!$A:$K,11,FALSE)</f>
        <v>3</v>
      </c>
      <c r="F154" s="17">
        <f t="shared" si="2"/>
        <v>1</v>
      </c>
    </row>
    <row r="155" spans="1:6" x14ac:dyDescent="0.25">
      <c r="A155" s="32" t="s">
        <v>371</v>
      </c>
      <c r="B155" s="31">
        <v>-45632.3</v>
      </c>
      <c r="C155" s="17">
        <f>VLOOKUP($A155,級距!$A:$K,9,FALSE)</f>
        <v>6</v>
      </c>
      <c r="D155" s="17">
        <f>VLOOKUP($A155,級距!$A:$K,10,FALSE)</f>
        <v>9</v>
      </c>
      <c r="E155" s="17">
        <f>VLOOKUP($A155,級距!$A:$K,11,FALSE)</f>
        <v>4</v>
      </c>
      <c r="F155" s="17">
        <f t="shared" si="2"/>
        <v>1</v>
      </c>
    </row>
    <row r="156" spans="1:6" x14ac:dyDescent="0.25">
      <c r="A156" s="32" t="s">
        <v>372</v>
      </c>
      <c r="B156" s="31">
        <v>-32457.94</v>
      </c>
      <c r="C156" s="17">
        <f>VLOOKUP($A156,級距!$A:$K,9,FALSE)</f>
        <v>4</v>
      </c>
      <c r="D156" s="17">
        <f>VLOOKUP($A156,級距!$A:$K,10,FALSE)</f>
        <v>4</v>
      </c>
      <c r="E156" s="17">
        <f>VLOOKUP($A156,級距!$A:$K,11,FALSE)</f>
        <v>2</v>
      </c>
      <c r="F156" s="17">
        <f t="shared" si="2"/>
        <v>1</v>
      </c>
    </row>
    <row r="157" spans="1:6" x14ac:dyDescent="0.25">
      <c r="A157" s="32" t="s">
        <v>376</v>
      </c>
      <c r="B157" s="31">
        <v>43923.39</v>
      </c>
      <c r="C157" s="17">
        <f>VLOOKUP($A157,級距!$A:$K,9,FALSE)</f>
        <v>5</v>
      </c>
      <c r="D157" s="17">
        <f>VLOOKUP($A157,級距!$A:$K,10,FALSE)</f>
        <v>9</v>
      </c>
      <c r="E157" s="17">
        <f>VLOOKUP($A157,級距!$A:$K,11,FALSE)</f>
        <v>3</v>
      </c>
      <c r="F157" s="17">
        <f t="shared" si="2"/>
        <v>1</v>
      </c>
    </row>
    <row r="158" spans="1:6" x14ac:dyDescent="0.25">
      <c r="A158" s="32" t="s">
        <v>377</v>
      </c>
      <c r="B158" s="31">
        <v>35941.78</v>
      </c>
      <c r="C158" s="17">
        <f>VLOOKUP($A158,級距!$A:$K,9,FALSE)</f>
        <v>8</v>
      </c>
      <c r="D158" s="17">
        <f>VLOOKUP($A158,級距!$A:$K,10,FALSE)</f>
        <v>9</v>
      </c>
      <c r="E158" s="17">
        <f>VLOOKUP($A158,級距!$A:$K,11,FALSE)</f>
        <v>4</v>
      </c>
      <c r="F158" s="17">
        <f t="shared" si="2"/>
        <v>1</v>
      </c>
    </row>
    <row r="159" spans="1:6" x14ac:dyDescent="0.25">
      <c r="A159" s="32" t="s">
        <v>378</v>
      </c>
      <c r="B159" s="31">
        <v>32971.370000000003</v>
      </c>
      <c r="C159" s="17">
        <f>VLOOKUP($A159,級距!$A:$K,9,FALSE)</f>
        <v>4</v>
      </c>
      <c r="D159" s="17">
        <f>VLOOKUP($A159,級距!$A:$K,10,FALSE)</f>
        <v>2</v>
      </c>
      <c r="E159" s="17">
        <f>VLOOKUP($A159,級距!$A:$K,11,FALSE)</f>
        <v>2</v>
      </c>
      <c r="F159" s="17">
        <f t="shared" si="2"/>
        <v>1</v>
      </c>
    </row>
    <row r="160" spans="1:6" x14ac:dyDescent="0.25">
      <c r="A160" s="32" t="s">
        <v>379</v>
      </c>
      <c r="B160" s="31">
        <v>23996.78</v>
      </c>
      <c r="C160" s="17">
        <f>VLOOKUP($A160,級距!$A:$K,9,FALSE)</f>
        <v>5</v>
      </c>
      <c r="D160" s="17">
        <f>VLOOKUP($A160,級距!$A:$K,10,FALSE)</f>
        <v>9</v>
      </c>
      <c r="E160" s="17">
        <f>VLOOKUP($A160,級距!$A:$K,11,FALSE)</f>
        <v>3</v>
      </c>
      <c r="F160" s="17">
        <f t="shared" si="2"/>
        <v>1</v>
      </c>
    </row>
    <row r="161" spans="1:6" x14ac:dyDescent="0.25">
      <c r="A161" s="32" t="s">
        <v>380</v>
      </c>
      <c r="B161" s="31">
        <v>46403.98</v>
      </c>
      <c r="C161" s="17">
        <f>VLOOKUP($A161,級距!$A:$K,9,FALSE)</f>
        <v>7</v>
      </c>
      <c r="D161" s="17">
        <f>VLOOKUP($A161,級距!$A:$K,10,FALSE)</f>
        <v>3</v>
      </c>
      <c r="E161" s="17">
        <f>VLOOKUP($A161,級距!$A:$K,11,FALSE)</f>
        <v>1</v>
      </c>
      <c r="F161" s="17">
        <f t="shared" si="2"/>
        <v>1</v>
      </c>
    </row>
    <row r="162" spans="1:6" x14ac:dyDescent="0.25">
      <c r="A162" s="32" t="s">
        <v>381</v>
      </c>
      <c r="B162" s="31">
        <v>-25185.22</v>
      </c>
      <c r="C162" s="17">
        <f>VLOOKUP($A162,級距!$A:$K,9,FALSE)</f>
        <v>7</v>
      </c>
      <c r="D162" s="17">
        <f>VLOOKUP($A162,級距!$A:$K,10,FALSE)</f>
        <v>6</v>
      </c>
      <c r="E162" s="17">
        <f>VLOOKUP($A162,級距!$A:$K,11,FALSE)</f>
        <v>1</v>
      </c>
      <c r="F162" s="17">
        <f t="shared" si="2"/>
        <v>1</v>
      </c>
    </row>
    <row r="163" spans="1:6" x14ac:dyDescent="0.25">
      <c r="A163" s="32" t="s">
        <v>382</v>
      </c>
      <c r="B163" s="31">
        <v>5364.74</v>
      </c>
      <c r="C163" s="17">
        <f>VLOOKUP($A163,級距!$A:$K,9,FALSE)</f>
        <v>1</v>
      </c>
      <c r="D163" s="17">
        <f>VLOOKUP($A163,級距!$A:$K,10,FALSE)</f>
        <v>9</v>
      </c>
      <c r="E163" s="17">
        <f>VLOOKUP($A163,級距!$A:$K,11,FALSE)</f>
        <v>3</v>
      </c>
      <c r="F163" s="17">
        <f t="shared" si="2"/>
        <v>1</v>
      </c>
    </row>
    <row r="164" spans="1:6" x14ac:dyDescent="0.25">
      <c r="A164" s="32" t="s">
        <v>383</v>
      </c>
      <c r="B164" s="31">
        <v>-3063.19</v>
      </c>
      <c r="C164" s="17">
        <f>VLOOKUP($A164,級距!$A:$K,9,FALSE)</f>
        <v>1</v>
      </c>
      <c r="D164" s="17">
        <f>VLOOKUP($A164,級距!$A:$K,10,FALSE)</f>
        <v>7</v>
      </c>
      <c r="E164" s="17">
        <f>VLOOKUP($A164,級距!$A:$K,11,FALSE)</f>
        <v>3</v>
      </c>
      <c r="F164" s="17">
        <f t="shared" si="2"/>
        <v>1</v>
      </c>
    </row>
    <row r="165" spans="1:6" x14ac:dyDescent="0.25">
      <c r="A165" s="32" t="s">
        <v>384</v>
      </c>
      <c r="B165" s="31">
        <v>-103413.6</v>
      </c>
      <c r="C165" s="17">
        <f>VLOOKUP($A165,級距!$A:$K,9,FALSE)</f>
        <v>2</v>
      </c>
      <c r="D165" s="17">
        <f>VLOOKUP($A165,級距!$A:$K,10,FALSE)</f>
        <v>3</v>
      </c>
      <c r="E165" s="17">
        <f>VLOOKUP($A165,級距!$A:$K,11,FALSE)</f>
        <v>2</v>
      </c>
      <c r="F165" s="17">
        <f t="shared" si="2"/>
        <v>1</v>
      </c>
    </row>
    <row r="166" spans="1:6" x14ac:dyDescent="0.25">
      <c r="A166" s="32" t="s">
        <v>385</v>
      </c>
      <c r="B166" s="31">
        <v>572.23</v>
      </c>
      <c r="C166" s="17">
        <f>VLOOKUP($A166,級距!$A:$K,9,FALSE)</f>
        <v>4</v>
      </c>
      <c r="D166" s="17">
        <f>VLOOKUP($A166,級距!$A:$K,10,FALSE)</f>
        <v>7</v>
      </c>
      <c r="E166" s="17">
        <f>VLOOKUP($A166,級距!$A:$K,11,FALSE)</f>
        <v>3</v>
      </c>
      <c r="F166" s="17">
        <f t="shared" si="2"/>
        <v>1</v>
      </c>
    </row>
    <row r="167" spans="1:6" x14ac:dyDescent="0.25">
      <c r="A167" s="32" t="s">
        <v>388</v>
      </c>
      <c r="B167" s="31">
        <v>43183.39</v>
      </c>
      <c r="C167" s="17">
        <f>VLOOKUP($A167,級距!$A:$K,9,FALSE)</f>
        <v>4</v>
      </c>
      <c r="D167" s="17">
        <f>VLOOKUP($A167,級距!$A:$K,10,FALSE)</f>
        <v>8</v>
      </c>
      <c r="E167" s="17">
        <f>VLOOKUP($A167,級距!$A:$K,11,FALSE)</f>
        <v>3</v>
      </c>
      <c r="F167" s="17">
        <f t="shared" si="2"/>
        <v>1</v>
      </c>
    </row>
    <row r="168" spans="1:6" x14ac:dyDescent="0.25">
      <c r="A168" s="32" t="s">
        <v>390</v>
      </c>
      <c r="B168" s="31">
        <v>-13237.06</v>
      </c>
      <c r="C168" s="17">
        <f>VLOOKUP($A168,級距!$A:$K,9,FALSE)</f>
        <v>3</v>
      </c>
      <c r="D168" s="17">
        <f>VLOOKUP($A168,級距!$A:$K,10,FALSE)</f>
        <v>8</v>
      </c>
      <c r="E168" s="17">
        <f>VLOOKUP($A168,級距!$A:$K,11,FALSE)</f>
        <v>3</v>
      </c>
      <c r="F168" s="17">
        <f t="shared" si="2"/>
        <v>1</v>
      </c>
    </row>
    <row r="169" spans="1:6" x14ac:dyDescent="0.25">
      <c r="A169" s="32" t="s">
        <v>391</v>
      </c>
      <c r="B169" s="31">
        <v>-22872.91</v>
      </c>
      <c r="C169" s="17">
        <f>VLOOKUP($A169,級距!$A:$K,9,FALSE)</f>
        <v>1</v>
      </c>
      <c r="D169" s="17">
        <f>VLOOKUP($A169,級距!$A:$K,10,FALSE)</f>
        <v>4</v>
      </c>
      <c r="E169" s="17">
        <f>VLOOKUP($A169,級距!$A:$K,11,FALSE)</f>
        <v>2</v>
      </c>
      <c r="F169" s="17">
        <f t="shared" si="2"/>
        <v>1</v>
      </c>
    </row>
    <row r="170" spans="1:6" x14ac:dyDescent="0.25">
      <c r="A170" s="32" t="s">
        <v>393</v>
      </c>
      <c r="B170" s="31">
        <v>-86569.15</v>
      </c>
      <c r="C170" s="17">
        <f>VLOOKUP($A170,級距!$A:$K,9,FALSE)</f>
        <v>3</v>
      </c>
      <c r="D170" s="17">
        <f>VLOOKUP($A170,級距!$A:$K,10,FALSE)</f>
        <v>5</v>
      </c>
      <c r="E170" s="17">
        <f>VLOOKUP($A170,級距!$A:$K,11,FALSE)</f>
        <v>2</v>
      </c>
      <c r="F170" s="17">
        <f t="shared" si="2"/>
        <v>1</v>
      </c>
    </row>
    <row r="171" spans="1:6" x14ac:dyDescent="0.25">
      <c r="A171" s="32" t="s">
        <v>395</v>
      </c>
      <c r="B171" s="31">
        <v>-33161.019999999997</v>
      </c>
      <c r="C171" s="17">
        <f>VLOOKUP($A171,級距!$A:$K,9,FALSE)</f>
        <v>3</v>
      </c>
      <c r="D171" s="17">
        <f>VLOOKUP($A171,級距!$A:$K,10,FALSE)</f>
        <v>8</v>
      </c>
      <c r="E171" s="17">
        <f>VLOOKUP($A171,級距!$A:$K,11,FALSE)</f>
        <v>3</v>
      </c>
      <c r="F171" s="17">
        <f t="shared" si="2"/>
        <v>1</v>
      </c>
    </row>
    <row r="172" spans="1:6" x14ac:dyDescent="0.25">
      <c r="A172" s="32" t="s">
        <v>397</v>
      </c>
      <c r="B172" s="31">
        <v>55147.82</v>
      </c>
      <c r="C172" s="17">
        <f>VLOOKUP($A172,級距!$A:$K,9,FALSE)</f>
        <v>5</v>
      </c>
      <c r="D172" s="17">
        <f>VLOOKUP($A172,級距!$A:$K,10,FALSE)</f>
        <v>9</v>
      </c>
      <c r="E172" s="17">
        <f>VLOOKUP($A172,級距!$A:$K,11,FALSE)</f>
        <v>3</v>
      </c>
      <c r="F172" s="17">
        <f t="shared" si="2"/>
        <v>1</v>
      </c>
    </row>
    <row r="173" spans="1:6" x14ac:dyDescent="0.25">
      <c r="A173" s="32" t="s">
        <v>398</v>
      </c>
      <c r="B173" s="31">
        <v>-93124.14</v>
      </c>
      <c r="C173" s="17">
        <f>VLOOKUP($A173,級距!$A:$K,9,FALSE)</f>
        <v>5</v>
      </c>
      <c r="D173" s="17">
        <f>VLOOKUP($A173,級距!$A:$K,10,FALSE)</f>
        <v>4</v>
      </c>
      <c r="E173" s="17">
        <f>VLOOKUP($A173,級距!$A:$K,11,FALSE)</f>
        <v>2</v>
      </c>
      <c r="F173" s="17">
        <f t="shared" si="2"/>
        <v>1</v>
      </c>
    </row>
    <row r="174" spans="1:6" x14ac:dyDescent="0.25">
      <c r="A174" s="32" t="s">
        <v>401</v>
      </c>
      <c r="B174" s="31">
        <v>47336.38</v>
      </c>
      <c r="C174" s="17">
        <f>VLOOKUP($A174,級距!$A:$K,9,FALSE)</f>
        <v>3</v>
      </c>
      <c r="D174" s="17">
        <f>VLOOKUP($A174,級距!$A:$K,10,FALSE)</f>
        <v>6</v>
      </c>
      <c r="E174" s="17">
        <f>VLOOKUP($A174,級距!$A:$K,11,FALSE)</f>
        <v>2</v>
      </c>
      <c r="F174" s="17">
        <f t="shared" si="2"/>
        <v>1</v>
      </c>
    </row>
    <row r="175" spans="1:6" x14ac:dyDescent="0.25">
      <c r="A175" s="32" t="s">
        <v>403</v>
      </c>
      <c r="B175" s="31">
        <v>2986.63</v>
      </c>
      <c r="C175" s="17">
        <f>VLOOKUP($A175,級距!$A:$K,9,FALSE)</f>
        <v>2</v>
      </c>
      <c r="D175" s="17">
        <f>VLOOKUP($A175,級距!$A:$K,10,FALSE)</f>
        <v>5</v>
      </c>
      <c r="E175" s="17">
        <f>VLOOKUP($A175,級距!$A:$K,11,FALSE)</f>
        <v>2</v>
      </c>
      <c r="F175" s="17">
        <f t="shared" si="2"/>
        <v>1</v>
      </c>
    </row>
    <row r="176" spans="1:6" x14ac:dyDescent="0.25">
      <c r="A176" s="32" t="s">
        <v>406</v>
      </c>
      <c r="B176" s="31">
        <v>-75981.279999999999</v>
      </c>
      <c r="C176" s="17">
        <f>VLOOKUP($A176,級距!$A:$K,9,FALSE)</f>
        <v>7</v>
      </c>
      <c r="D176" s="17">
        <f>VLOOKUP($A176,級距!$A:$K,10,FALSE)</f>
        <v>2</v>
      </c>
      <c r="E176" s="17">
        <f>VLOOKUP($A176,級距!$A:$K,11,FALSE)</f>
        <v>1</v>
      </c>
      <c r="F176" s="17">
        <f t="shared" si="2"/>
        <v>1</v>
      </c>
    </row>
    <row r="177" spans="1:6" x14ac:dyDescent="0.25">
      <c r="A177" s="32" t="s">
        <v>407</v>
      </c>
      <c r="B177" s="31">
        <v>-1768.92</v>
      </c>
      <c r="C177" s="17">
        <f>VLOOKUP($A177,級距!$A:$K,9,FALSE)</f>
        <v>1</v>
      </c>
      <c r="D177" s="17">
        <f>VLOOKUP($A177,級距!$A:$K,10,FALSE)</f>
        <v>1</v>
      </c>
      <c r="E177" s="17">
        <f>VLOOKUP($A177,級距!$A:$K,11,FALSE)</f>
        <v>2</v>
      </c>
      <c r="F177" s="17">
        <f t="shared" si="2"/>
        <v>1</v>
      </c>
    </row>
    <row r="178" spans="1:6" x14ac:dyDescent="0.25">
      <c r="A178" s="32" t="s">
        <v>409</v>
      </c>
      <c r="B178" s="31">
        <v>49294.51</v>
      </c>
      <c r="C178" s="17">
        <f>VLOOKUP($A178,級距!$A:$K,9,FALSE)</f>
        <v>7</v>
      </c>
      <c r="D178" s="17">
        <f>VLOOKUP($A178,級距!$A:$K,10,FALSE)</f>
        <v>9</v>
      </c>
      <c r="E178" s="17">
        <f>VLOOKUP($A178,級距!$A:$K,11,FALSE)</f>
        <v>4</v>
      </c>
      <c r="F178" s="17">
        <f t="shared" si="2"/>
        <v>1</v>
      </c>
    </row>
    <row r="179" spans="1:6" x14ac:dyDescent="0.25">
      <c r="A179" s="32" t="s">
        <v>411</v>
      </c>
      <c r="B179" s="31">
        <v>-52112.28</v>
      </c>
      <c r="C179" s="17">
        <f>VLOOKUP($A179,級距!$A:$K,9,FALSE)</f>
        <v>4</v>
      </c>
      <c r="D179" s="17">
        <f>VLOOKUP($A179,級距!$A:$K,10,FALSE)</f>
        <v>8</v>
      </c>
      <c r="E179" s="17">
        <f>VLOOKUP($A179,級距!$A:$K,11,FALSE)</f>
        <v>3</v>
      </c>
      <c r="F179" s="17">
        <f t="shared" si="2"/>
        <v>1</v>
      </c>
    </row>
    <row r="180" spans="1:6" x14ac:dyDescent="0.25">
      <c r="A180" s="32" t="s">
        <v>412</v>
      </c>
      <c r="B180" s="31">
        <v>-57130.27</v>
      </c>
      <c r="C180" s="17">
        <f>VLOOKUP($A180,級距!$A:$K,9,FALSE)</f>
        <v>1</v>
      </c>
      <c r="D180" s="17">
        <f>VLOOKUP($A180,級距!$A:$K,10,FALSE)</f>
        <v>3</v>
      </c>
      <c r="E180" s="17">
        <f>VLOOKUP($A180,級距!$A:$K,11,FALSE)</f>
        <v>2</v>
      </c>
      <c r="F180" s="17">
        <f t="shared" si="2"/>
        <v>1</v>
      </c>
    </row>
    <row r="181" spans="1:6" x14ac:dyDescent="0.25">
      <c r="A181" s="32" t="s">
        <v>416</v>
      </c>
      <c r="B181" s="31">
        <v>-4660.51</v>
      </c>
      <c r="C181" s="17">
        <f>VLOOKUP($A181,級距!$A:$K,9,FALSE)</f>
        <v>1</v>
      </c>
      <c r="D181" s="17">
        <f>VLOOKUP($A181,級距!$A:$K,10,FALSE)</f>
        <v>2</v>
      </c>
      <c r="E181" s="17">
        <f>VLOOKUP($A181,級距!$A:$K,11,FALSE)</f>
        <v>2</v>
      </c>
      <c r="F181" s="17">
        <f t="shared" si="2"/>
        <v>1</v>
      </c>
    </row>
    <row r="182" spans="1:6" x14ac:dyDescent="0.25">
      <c r="A182" s="32" t="s">
        <v>417</v>
      </c>
      <c r="B182" s="31">
        <v>-140.57</v>
      </c>
      <c r="C182" s="17">
        <f>VLOOKUP($A182,級距!$A:$K,9,FALSE)</f>
        <v>3</v>
      </c>
      <c r="D182" s="17">
        <f>VLOOKUP($A182,級距!$A:$K,10,FALSE)</f>
        <v>6</v>
      </c>
      <c r="E182" s="17">
        <f>VLOOKUP($A182,級距!$A:$K,11,FALSE)</f>
        <v>2</v>
      </c>
      <c r="F182" s="17">
        <f t="shared" si="2"/>
        <v>1</v>
      </c>
    </row>
    <row r="183" spans="1:6" x14ac:dyDescent="0.25">
      <c r="A183" s="32" t="s">
        <v>423</v>
      </c>
      <c r="B183" s="31">
        <v>25593.84</v>
      </c>
      <c r="C183" s="17">
        <f>VLOOKUP($A183,級距!$A:$K,9,FALSE)</f>
        <v>5</v>
      </c>
      <c r="D183" s="17">
        <f>VLOOKUP($A183,級距!$A:$K,10,FALSE)</f>
        <v>7</v>
      </c>
      <c r="E183" s="17">
        <f>VLOOKUP($A183,級距!$A:$K,11,FALSE)</f>
        <v>3</v>
      </c>
      <c r="F183" s="17">
        <f t="shared" si="2"/>
        <v>1</v>
      </c>
    </row>
    <row r="184" spans="1:6" x14ac:dyDescent="0.25">
      <c r="A184" s="32" t="s">
        <v>426</v>
      </c>
      <c r="B184" s="31">
        <v>-76320.34</v>
      </c>
      <c r="C184" s="17">
        <f>VLOOKUP($A184,級距!$A:$K,9,FALSE)</f>
        <v>5</v>
      </c>
      <c r="D184" s="17">
        <f>VLOOKUP($A184,級距!$A:$K,10,FALSE)</f>
        <v>8</v>
      </c>
      <c r="E184" s="17">
        <f>VLOOKUP($A184,級距!$A:$K,11,FALSE)</f>
        <v>3</v>
      </c>
      <c r="F184" s="17">
        <f t="shared" si="2"/>
        <v>1</v>
      </c>
    </row>
    <row r="185" spans="1:6" x14ac:dyDescent="0.25">
      <c r="A185" s="32" t="s">
        <v>429</v>
      </c>
      <c r="B185" s="31">
        <v>-25610.62</v>
      </c>
      <c r="C185" s="17">
        <f>VLOOKUP($A185,級距!$A:$K,9,FALSE)</f>
        <v>1</v>
      </c>
      <c r="D185" s="17">
        <f>VLOOKUP($A185,級距!$A:$K,10,FALSE)</f>
        <v>3</v>
      </c>
      <c r="E185" s="17">
        <f>VLOOKUP($A185,級距!$A:$K,11,FALSE)</f>
        <v>2</v>
      </c>
      <c r="F185" s="17">
        <f t="shared" si="2"/>
        <v>1</v>
      </c>
    </row>
    <row r="186" spans="1:6" x14ac:dyDescent="0.25">
      <c r="A186" s="32" t="s">
        <v>431</v>
      </c>
      <c r="B186" s="31">
        <v>3146.76</v>
      </c>
      <c r="C186" s="17">
        <f>VLOOKUP($A186,級距!$A:$K,9,FALSE)</f>
        <v>1</v>
      </c>
      <c r="D186" s="17">
        <f>VLOOKUP($A186,級距!$A:$K,10,FALSE)</f>
        <v>1</v>
      </c>
      <c r="E186" s="17">
        <f>VLOOKUP($A186,級距!$A:$K,11,FALSE)</f>
        <v>2</v>
      </c>
      <c r="F186" s="17">
        <f t="shared" si="2"/>
        <v>1</v>
      </c>
    </row>
    <row r="187" spans="1:6" x14ac:dyDescent="0.25">
      <c r="A187" s="32" t="s">
        <v>432</v>
      </c>
      <c r="B187" s="31">
        <v>-10647.7</v>
      </c>
      <c r="C187" s="17">
        <f>VLOOKUP($A187,級距!$A:$K,9,FALSE)</f>
        <v>1</v>
      </c>
      <c r="D187" s="17">
        <f>VLOOKUP($A187,級距!$A:$K,10,FALSE)</f>
        <v>3</v>
      </c>
      <c r="E187" s="17">
        <f>VLOOKUP($A187,級距!$A:$K,11,FALSE)</f>
        <v>2</v>
      </c>
      <c r="F187" s="17">
        <f t="shared" si="2"/>
        <v>1</v>
      </c>
    </row>
    <row r="188" spans="1:6" x14ac:dyDescent="0.25">
      <c r="A188" s="32" t="s">
        <v>437</v>
      </c>
      <c r="B188" s="31">
        <v>-25096.080000000002</v>
      </c>
      <c r="C188" s="17">
        <f>VLOOKUP($A188,級距!$A:$K,9,FALSE)</f>
        <v>2</v>
      </c>
      <c r="D188" s="17">
        <f>VLOOKUP($A188,級距!$A:$K,10,FALSE)</f>
        <v>3</v>
      </c>
      <c r="E188" s="17">
        <f>VLOOKUP($A188,級距!$A:$K,11,FALSE)</f>
        <v>2</v>
      </c>
      <c r="F188" s="17">
        <f t="shared" si="2"/>
        <v>1</v>
      </c>
    </row>
    <row r="189" spans="1:6" x14ac:dyDescent="0.25">
      <c r="A189" s="32" t="s">
        <v>439</v>
      </c>
      <c r="B189" s="31">
        <v>136438.99</v>
      </c>
      <c r="C189" s="17">
        <f>VLOOKUP($A189,級距!$A:$K,9,FALSE)</f>
        <v>5</v>
      </c>
      <c r="D189" s="17">
        <f>VLOOKUP($A189,級距!$A:$K,10,FALSE)</f>
        <v>3</v>
      </c>
      <c r="E189" s="17">
        <f>VLOOKUP($A189,級距!$A:$K,11,FALSE)</f>
        <v>2</v>
      </c>
      <c r="F189" s="17">
        <f t="shared" si="2"/>
        <v>1</v>
      </c>
    </row>
    <row r="190" spans="1:6" x14ac:dyDescent="0.25">
      <c r="A190" s="32" t="s">
        <v>441</v>
      </c>
      <c r="B190" s="31">
        <v>-33475.06</v>
      </c>
      <c r="C190" s="17">
        <f>VLOOKUP($A190,級距!$A:$K,9,FALSE)</f>
        <v>5</v>
      </c>
      <c r="D190" s="17">
        <f>VLOOKUP($A190,級距!$A:$K,10,FALSE)</f>
        <v>3</v>
      </c>
      <c r="E190" s="17">
        <f>VLOOKUP($A190,級距!$A:$K,11,FALSE)</f>
        <v>2</v>
      </c>
      <c r="F190" s="17">
        <f t="shared" si="2"/>
        <v>1</v>
      </c>
    </row>
    <row r="191" spans="1:6" x14ac:dyDescent="0.25">
      <c r="A191" s="32" t="s">
        <v>447</v>
      </c>
      <c r="B191" s="31">
        <v>3740.06</v>
      </c>
      <c r="C191" s="17">
        <f>VLOOKUP($A191,級距!$A:$K,9,FALSE)</f>
        <v>2</v>
      </c>
      <c r="D191" s="17">
        <f>VLOOKUP($A191,級距!$A:$K,10,FALSE)</f>
        <v>2</v>
      </c>
      <c r="E191" s="17">
        <f>VLOOKUP($A191,級距!$A:$K,11,FALSE)</f>
        <v>2</v>
      </c>
      <c r="F191" s="17">
        <f t="shared" si="2"/>
        <v>1</v>
      </c>
    </row>
    <row r="192" spans="1:6" x14ac:dyDescent="0.25">
      <c r="A192" s="32" t="s">
        <v>450</v>
      </c>
      <c r="B192" s="31">
        <v>-94686.86</v>
      </c>
      <c r="C192" s="17">
        <f>VLOOKUP($A192,級距!$A:$K,9,FALSE)</f>
        <v>7</v>
      </c>
      <c r="D192" s="17">
        <f>VLOOKUP($A192,級距!$A:$K,10,FALSE)</f>
        <v>3</v>
      </c>
      <c r="E192" s="17">
        <f>VLOOKUP($A192,級距!$A:$K,11,FALSE)</f>
        <v>1</v>
      </c>
      <c r="F192" s="17">
        <f t="shared" si="2"/>
        <v>1</v>
      </c>
    </row>
    <row r="193" spans="1:6" x14ac:dyDescent="0.25">
      <c r="A193" s="32" t="s">
        <v>452</v>
      </c>
      <c r="B193" s="31">
        <v>-100309.39</v>
      </c>
      <c r="C193" s="17">
        <f>VLOOKUP($A193,級距!$A:$K,9,FALSE)</f>
        <v>5</v>
      </c>
      <c r="D193" s="17">
        <f>VLOOKUP($A193,級距!$A:$K,10,FALSE)</f>
        <v>9</v>
      </c>
      <c r="E193" s="17">
        <f>VLOOKUP($A193,級距!$A:$K,11,FALSE)</f>
        <v>3</v>
      </c>
      <c r="F193" s="17">
        <f t="shared" si="2"/>
        <v>1</v>
      </c>
    </row>
    <row r="194" spans="1:6" x14ac:dyDescent="0.25">
      <c r="A194" s="32" t="s">
        <v>455</v>
      </c>
      <c r="B194" s="31">
        <v>124000.51</v>
      </c>
      <c r="C194" s="17">
        <f>VLOOKUP($A194,級距!$A:$K,9,FALSE)</f>
        <v>8</v>
      </c>
      <c r="D194" s="17">
        <f>VLOOKUP($A194,級距!$A:$K,10,FALSE)</f>
        <v>8</v>
      </c>
      <c r="E194" s="17">
        <f>VLOOKUP($A194,級距!$A:$K,11,FALSE)</f>
        <v>4</v>
      </c>
      <c r="F194" s="17">
        <f t="shared" si="2"/>
        <v>1</v>
      </c>
    </row>
    <row r="195" spans="1:6" x14ac:dyDescent="0.25">
      <c r="A195" s="32" t="s">
        <v>456</v>
      </c>
      <c r="B195" s="31">
        <v>-100133.57</v>
      </c>
      <c r="C195" s="17">
        <f>VLOOKUP($A195,級距!$A:$K,9,FALSE)</f>
        <v>10</v>
      </c>
      <c r="D195" s="17">
        <f>VLOOKUP($A195,級距!$A:$K,10,FALSE)</f>
        <v>6</v>
      </c>
      <c r="E195" s="17">
        <f>VLOOKUP($A195,級距!$A:$K,11,FALSE)</f>
        <v>1</v>
      </c>
      <c r="F195" s="17">
        <f t="shared" si="2"/>
        <v>1</v>
      </c>
    </row>
    <row r="196" spans="1:6" x14ac:dyDescent="0.25">
      <c r="A196" s="32" t="s">
        <v>458</v>
      </c>
      <c r="B196" s="31">
        <v>-26219.040000000001</v>
      </c>
      <c r="C196" s="17">
        <f>VLOOKUP($A196,級距!$A:$K,9,FALSE)</f>
        <v>8</v>
      </c>
      <c r="D196" s="17">
        <f>VLOOKUP($A196,級距!$A:$K,10,FALSE)</f>
        <v>6</v>
      </c>
      <c r="E196" s="17">
        <f>VLOOKUP($A196,級距!$A:$K,11,FALSE)</f>
        <v>1</v>
      </c>
      <c r="F196" s="17">
        <f t="shared" ref="F196:F259" si="3">IF(A197&lt;&gt;A196,1,0)</f>
        <v>1</v>
      </c>
    </row>
    <row r="197" spans="1:6" x14ac:dyDescent="0.25">
      <c r="A197" s="32" t="s">
        <v>459</v>
      </c>
      <c r="B197" s="31">
        <v>-59826.38</v>
      </c>
      <c r="C197" s="17">
        <f>VLOOKUP($A197,級距!$A:$K,9,FALSE)</f>
        <v>6</v>
      </c>
      <c r="D197" s="17">
        <f>VLOOKUP($A197,級距!$A:$K,10,FALSE)</f>
        <v>5</v>
      </c>
      <c r="E197" s="17">
        <f>VLOOKUP($A197,級距!$A:$K,11,FALSE)</f>
        <v>1</v>
      </c>
      <c r="F197" s="17">
        <f t="shared" si="3"/>
        <v>1</v>
      </c>
    </row>
    <row r="198" spans="1:6" x14ac:dyDescent="0.25">
      <c r="A198" s="32" t="s">
        <v>461</v>
      </c>
      <c r="B198" s="31">
        <v>120.62</v>
      </c>
      <c r="C198" s="17">
        <f>VLOOKUP($A198,級距!$A:$K,9,FALSE)</f>
        <v>2</v>
      </c>
      <c r="D198" s="17">
        <f>VLOOKUP($A198,級距!$A:$K,10,FALSE)</f>
        <v>9</v>
      </c>
      <c r="E198" s="17">
        <f>VLOOKUP($A198,級距!$A:$K,11,FALSE)</f>
        <v>3</v>
      </c>
      <c r="F198" s="17">
        <f t="shared" si="3"/>
        <v>1</v>
      </c>
    </row>
    <row r="199" spans="1:6" x14ac:dyDescent="0.25">
      <c r="A199" s="32" t="s">
        <v>465</v>
      </c>
      <c r="B199" s="31">
        <v>44555.9</v>
      </c>
      <c r="C199" s="17">
        <f>VLOOKUP($A199,級距!$A:$K,9,FALSE)</f>
        <v>5</v>
      </c>
      <c r="D199" s="17">
        <f>VLOOKUP($A199,級距!$A:$K,10,FALSE)</f>
        <v>7</v>
      </c>
      <c r="E199" s="17">
        <f>VLOOKUP($A199,級距!$A:$K,11,FALSE)</f>
        <v>3</v>
      </c>
      <c r="F199" s="17">
        <f t="shared" si="3"/>
        <v>1</v>
      </c>
    </row>
    <row r="200" spans="1:6" x14ac:dyDescent="0.25">
      <c r="A200" s="32" t="s">
        <v>469</v>
      </c>
      <c r="B200" s="31">
        <v>-36232.1</v>
      </c>
      <c r="C200" s="17">
        <f>VLOOKUP($A200,級距!$A:$K,9,FALSE)</f>
        <v>3</v>
      </c>
      <c r="D200" s="17">
        <f>VLOOKUP($A200,級距!$A:$K,10,FALSE)</f>
        <v>1</v>
      </c>
      <c r="E200" s="17">
        <f>VLOOKUP($A200,級距!$A:$K,11,FALSE)</f>
        <v>2</v>
      </c>
      <c r="F200" s="17">
        <f t="shared" si="3"/>
        <v>1</v>
      </c>
    </row>
    <row r="201" spans="1:6" x14ac:dyDescent="0.25">
      <c r="A201" s="32" t="s">
        <v>471</v>
      </c>
      <c r="B201" s="31">
        <v>-7633.51</v>
      </c>
      <c r="C201" s="17">
        <f>VLOOKUP($A201,級距!$A:$K,9,FALSE)</f>
        <v>1</v>
      </c>
      <c r="D201" s="17">
        <f>VLOOKUP($A201,級距!$A:$K,10,FALSE)</f>
        <v>7</v>
      </c>
      <c r="E201" s="17">
        <f>VLOOKUP($A201,級距!$A:$K,11,FALSE)</f>
        <v>3</v>
      </c>
      <c r="F201" s="17">
        <f t="shared" si="3"/>
        <v>1</v>
      </c>
    </row>
    <row r="202" spans="1:6" x14ac:dyDescent="0.25">
      <c r="A202" s="32" t="s">
        <v>472</v>
      </c>
      <c r="B202" s="31">
        <v>6176.93</v>
      </c>
      <c r="C202" s="17">
        <f>VLOOKUP($A202,級距!$A:$K,9,FALSE)</f>
        <v>2</v>
      </c>
      <c r="D202" s="17">
        <f>VLOOKUP($A202,級距!$A:$K,10,FALSE)</f>
        <v>1</v>
      </c>
      <c r="E202" s="17">
        <f>VLOOKUP($A202,級距!$A:$K,11,FALSE)</f>
        <v>2</v>
      </c>
      <c r="F202" s="17">
        <f t="shared" si="3"/>
        <v>1</v>
      </c>
    </row>
    <row r="203" spans="1:6" x14ac:dyDescent="0.25">
      <c r="A203" s="32" t="s">
        <v>473</v>
      </c>
      <c r="B203" s="31">
        <v>-125474.83</v>
      </c>
      <c r="C203" s="17">
        <f>VLOOKUP($A203,級距!$A:$K,9,FALSE)</f>
        <v>6</v>
      </c>
      <c r="D203" s="17">
        <f>VLOOKUP($A203,級距!$A:$K,10,FALSE)</f>
        <v>7</v>
      </c>
      <c r="E203" s="17">
        <f>VLOOKUP($A203,級距!$A:$K,11,FALSE)</f>
        <v>4</v>
      </c>
      <c r="F203" s="17">
        <f t="shared" si="3"/>
        <v>1</v>
      </c>
    </row>
    <row r="204" spans="1:6" x14ac:dyDescent="0.25">
      <c r="A204" s="32" t="s">
        <v>475</v>
      </c>
      <c r="B204" s="31">
        <v>11538.7</v>
      </c>
      <c r="C204" s="17">
        <f>VLOOKUP($A204,級距!$A:$K,9,FALSE)</f>
        <v>5</v>
      </c>
      <c r="D204" s="17">
        <f>VLOOKUP($A204,級距!$A:$K,10,FALSE)</f>
        <v>4</v>
      </c>
      <c r="E204" s="17">
        <f>VLOOKUP($A204,級距!$A:$K,11,FALSE)</f>
        <v>2</v>
      </c>
      <c r="F204" s="17">
        <f t="shared" si="3"/>
        <v>1</v>
      </c>
    </row>
    <row r="205" spans="1:6" x14ac:dyDescent="0.25">
      <c r="A205" s="32" t="s">
        <v>479</v>
      </c>
      <c r="B205" s="31">
        <v>-59240.42</v>
      </c>
      <c r="C205" s="17">
        <f>VLOOKUP($A205,級距!$A:$K,9,FALSE)</f>
        <v>4</v>
      </c>
      <c r="D205" s="17">
        <f>VLOOKUP($A205,級距!$A:$K,10,FALSE)</f>
        <v>7</v>
      </c>
      <c r="E205" s="17">
        <f>VLOOKUP($A205,級距!$A:$K,11,FALSE)</f>
        <v>3</v>
      </c>
      <c r="F205" s="17">
        <f t="shared" si="3"/>
        <v>1</v>
      </c>
    </row>
    <row r="206" spans="1:6" x14ac:dyDescent="0.25">
      <c r="A206" s="32" t="s">
        <v>480</v>
      </c>
      <c r="B206" s="31">
        <v>49377.65</v>
      </c>
      <c r="C206" s="17">
        <f>VLOOKUP($A206,級距!$A:$K,9,FALSE)</f>
        <v>7</v>
      </c>
      <c r="D206" s="17">
        <f>VLOOKUP($A206,級距!$A:$K,10,FALSE)</f>
        <v>6</v>
      </c>
      <c r="E206" s="17">
        <f>VLOOKUP($A206,級距!$A:$K,11,FALSE)</f>
        <v>1</v>
      </c>
      <c r="F206" s="17">
        <f t="shared" si="3"/>
        <v>1</v>
      </c>
    </row>
    <row r="207" spans="1:6" x14ac:dyDescent="0.25">
      <c r="A207" s="32" t="s">
        <v>482</v>
      </c>
      <c r="B207" s="31">
        <v>-20843.02</v>
      </c>
      <c r="C207" s="17">
        <f>VLOOKUP($A207,級距!$A:$K,9,FALSE)</f>
        <v>5</v>
      </c>
      <c r="D207" s="17">
        <f>VLOOKUP($A207,級距!$A:$K,10,FALSE)</f>
        <v>6</v>
      </c>
      <c r="E207" s="17">
        <f>VLOOKUP($A207,級距!$A:$K,11,FALSE)</f>
        <v>2</v>
      </c>
      <c r="F207" s="17">
        <f t="shared" si="3"/>
        <v>1</v>
      </c>
    </row>
    <row r="208" spans="1:6" x14ac:dyDescent="0.25">
      <c r="A208" s="32" t="s">
        <v>483</v>
      </c>
      <c r="B208" s="31">
        <v>-35246.76</v>
      </c>
      <c r="C208" s="17">
        <f>VLOOKUP($A208,級距!$A:$K,9,FALSE)</f>
        <v>4</v>
      </c>
      <c r="D208" s="17">
        <f>VLOOKUP($A208,級距!$A:$K,10,FALSE)</f>
        <v>3</v>
      </c>
      <c r="E208" s="17">
        <f>VLOOKUP($A208,級距!$A:$K,11,FALSE)</f>
        <v>2</v>
      </c>
      <c r="F208" s="17">
        <f t="shared" si="3"/>
        <v>1</v>
      </c>
    </row>
    <row r="209" spans="1:6" x14ac:dyDescent="0.25">
      <c r="A209" s="32" t="s">
        <v>486</v>
      </c>
      <c r="B209" s="31">
        <v>-102497.76</v>
      </c>
      <c r="C209" s="17">
        <f>VLOOKUP($A209,級距!$A:$K,9,FALSE)</f>
        <v>3</v>
      </c>
      <c r="D209" s="17">
        <f>VLOOKUP($A209,級距!$A:$K,10,FALSE)</f>
        <v>5</v>
      </c>
      <c r="E209" s="17">
        <f>VLOOKUP($A209,級距!$A:$K,11,FALSE)</f>
        <v>2</v>
      </c>
      <c r="F209" s="17">
        <f t="shared" si="3"/>
        <v>1</v>
      </c>
    </row>
    <row r="210" spans="1:6" x14ac:dyDescent="0.25">
      <c r="A210" s="32" t="s">
        <v>488</v>
      </c>
      <c r="B210" s="31">
        <v>-350.28</v>
      </c>
      <c r="C210" s="17">
        <f>VLOOKUP($A210,級距!$A:$K,9,FALSE)</f>
        <v>2</v>
      </c>
      <c r="D210" s="17">
        <f>VLOOKUP($A210,級距!$A:$K,10,FALSE)</f>
        <v>1</v>
      </c>
      <c r="E210" s="17">
        <f>VLOOKUP($A210,級距!$A:$K,11,FALSE)</f>
        <v>2</v>
      </c>
      <c r="F210" s="17">
        <f t="shared" si="3"/>
        <v>1</v>
      </c>
    </row>
    <row r="211" spans="1:6" x14ac:dyDescent="0.25">
      <c r="A211" s="32" t="s">
        <v>491</v>
      </c>
      <c r="B211" s="31">
        <v>48265.49</v>
      </c>
      <c r="C211" s="17">
        <f>VLOOKUP($A211,級距!$A:$K,9,FALSE)</f>
        <v>6</v>
      </c>
      <c r="D211" s="17">
        <f>VLOOKUP($A211,級距!$A:$K,10,FALSE)</f>
        <v>5</v>
      </c>
      <c r="E211" s="17">
        <f>VLOOKUP($A211,級距!$A:$K,11,FALSE)</f>
        <v>1</v>
      </c>
      <c r="F211" s="17">
        <f t="shared" si="3"/>
        <v>1</v>
      </c>
    </row>
    <row r="212" spans="1:6" x14ac:dyDescent="0.25">
      <c r="A212" s="32" t="s">
        <v>493</v>
      </c>
      <c r="B212" s="31">
        <v>-15666.79</v>
      </c>
      <c r="C212" s="17">
        <f>VLOOKUP($A212,級距!$A:$K,9,FALSE)</f>
        <v>7</v>
      </c>
      <c r="D212" s="17">
        <f>VLOOKUP($A212,級距!$A:$K,10,FALSE)</f>
        <v>1</v>
      </c>
      <c r="E212" s="17">
        <f>VLOOKUP($A212,級距!$A:$K,11,FALSE)</f>
        <v>1</v>
      </c>
      <c r="F212" s="17">
        <f t="shared" si="3"/>
        <v>1</v>
      </c>
    </row>
    <row r="213" spans="1:6" x14ac:dyDescent="0.25">
      <c r="A213" s="32" t="s">
        <v>494</v>
      </c>
      <c r="B213" s="31">
        <v>40500.699999999997</v>
      </c>
      <c r="C213" s="17">
        <f>VLOOKUP($A213,級距!$A:$K,9,FALSE)</f>
        <v>10</v>
      </c>
      <c r="D213" s="17">
        <f>VLOOKUP($A213,級距!$A:$K,10,FALSE)</f>
        <v>8</v>
      </c>
      <c r="E213" s="17">
        <f>VLOOKUP($A213,級距!$A:$K,11,FALSE)</f>
        <v>4</v>
      </c>
      <c r="F213" s="17">
        <f t="shared" si="3"/>
        <v>1</v>
      </c>
    </row>
    <row r="214" spans="1:6" x14ac:dyDescent="0.25">
      <c r="A214" s="32" t="s">
        <v>499</v>
      </c>
      <c r="B214" s="31">
        <v>-24970.13</v>
      </c>
      <c r="C214" s="17">
        <f>VLOOKUP($A214,級距!$A:$K,9,FALSE)</f>
        <v>8</v>
      </c>
      <c r="D214" s="17">
        <f>VLOOKUP($A214,級距!$A:$K,10,FALSE)</f>
        <v>10</v>
      </c>
      <c r="E214" s="17">
        <f>VLOOKUP($A214,級距!$A:$K,11,FALSE)</f>
        <v>4</v>
      </c>
      <c r="F214" s="17">
        <f t="shared" si="3"/>
        <v>1</v>
      </c>
    </row>
    <row r="215" spans="1:6" x14ac:dyDescent="0.25">
      <c r="A215" s="32" t="s">
        <v>501</v>
      </c>
      <c r="B215" s="31">
        <v>-55957.22</v>
      </c>
      <c r="C215" s="17">
        <f>VLOOKUP($A215,級距!$A:$K,9,FALSE)</f>
        <v>4</v>
      </c>
      <c r="D215" s="17">
        <f>VLOOKUP($A215,級距!$A:$K,10,FALSE)</f>
        <v>7</v>
      </c>
      <c r="E215" s="17">
        <f>VLOOKUP($A215,級距!$A:$K,11,FALSE)</f>
        <v>3</v>
      </c>
      <c r="F215" s="17">
        <f t="shared" si="3"/>
        <v>1</v>
      </c>
    </row>
    <row r="216" spans="1:6" x14ac:dyDescent="0.25">
      <c r="A216" s="32" t="s">
        <v>504</v>
      </c>
      <c r="B216" s="31">
        <v>33959.230000000003</v>
      </c>
      <c r="C216" s="17">
        <f>VLOOKUP($A216,級距!$A:$K,9,FALSE)</f>
        <v>10</v>
      </c>
      <c r="D216" s="17">
        <f>VLOOKUP($A216,級距!$A:$K,10,FALSE)</f>
        <v>6</v>
      </c>
      <c r="E216" s="17">
        <f>VLOOKUP($A216,級距!$A:$K,11,FALSE)</f>
        <v>1</v>
      </c>
      <c r="F216" s="17">
        <f t="shared" si="3"/>
        <v>1</v>
      </c>
    </row>
    <row r="217" spans="1:6" x14ac:dyDescent="0.25">
      <c r="A217" s="32" t="s">
        <v>505</v>
      </c>
      <c r="B217" s="31">
        <v>155671.44</v>
      </c>
      <c r="C217" s="17">
        <f>VLOOKUP($A217,級距!$A:$K,9,FALSE)</f>
        <v>7</v>
      </c>
      <c r="D217" s="17">
        <f>VLOOKUP($A217,級距!$A:$K,10,FALSE)</f>
        <v>9</v>
      </c>
      <c r="E217" s="17">
        <f>VLOOKUP($A217,級距!$A:$K,11,FALSE)</f>
        <v>4</v>
      </c>
      <c r="F217" s="17">
        <f t="shared" si="3"/>
        <v>1</v>
      </c>
    </row>
    <row r="218" spans="1:6" x14ac:dyDescent="0.25">
      <c r="A218" s="32" t="s">
        <v>506</v>
      </c>
      <c r="B218" s="31">
        <v>-7449.48</v>
      </c>
      <c r="C218" s="17">
        <f>VLOOKUP($A218,級距!$A:$K,9,FALSE)</f>
        <v>4</v>
      </c>
      <c r="D218" s="17">
        <f>VLOOKUP($A218,級距!$A:$K,10,FALSE)</f>
        <v>4</v>
      </c>
      <c r="E218" s="17">
        <f>VLOOKUP($A218,級距!$A:$K,11,FALSE)</f>
        <v>2</v>
      </c>
      <c r="F218" s="17">
        <f t="shared" si="3"/>
        <v>1</v>
      </c>
    </row>
    <row r="219" spans="1:6" x14ac:dyDescent="0.25">
      <c r="A219" s="32" t="s">
        <v>509</v>
      </c>
      <c r="B219" s="31">
        <v>15034.94</v>
      </c>
      <c r="C219" s="17">
        <f>VLOOKUP($A219,級距!$A:$K,9,FALSE)</f>
        <v>10</v>
      </c>
      <c r="D219" s="17">
        <f>VLOOKUP($A219,級距!$A:$K,10,FALSE)</f>
        <v>9</v>
      </c>
      <c r="E219" s="17">
        <f>VLOOKUP($A219,級距!$A:$K,11,FALSE)</f>
        <v>4</v>
      </c>
      <c r="F219" s="17">
        <f t="shared" si="3"/>
        <v>1</v>
      </c>
    </row>
    <row r="220" spans="1:6" x14ac:dyDescent="0.25">
      <c r="A220" s="32" t="s">
        <v>510</v>
      </c>
      <c r="B220" s="31">
        <v>-97228.92</v>
      </c>
      <c r="C220" s="17">
        <f>VLOOKUP($A220,級距!$A:$K,9,FALSE)</f>
        <v>9</v>
      </c>
      <c r="D220" s="17">
        <f>VLOOKUP($A220,級距!$A:$K,10,FALSE)</f>
        <v>4</v>
      </c>
      <c r="E220" s="17">
        <f>VLOOKUP($A220,級距!$A:$K,11,FALSE)</f>
        <v>1</v>
      </c>
      <c r="F220" s="17">
        <f t="shared" si="3"/>
        <v>1</v>
      </c>
    </row>
    <row r="221" spans="1:6" x14ac:dyDescent="0.25">
      <c r="A221" s="32" t="s">
        <v>511</v>
      </c>
      <c r="B221" s="31">
        <v>165239.4</v>
      </c>
      <c r="C221" s="17">
        <f>VLOOKUP($A221,級距!$A:$K,9,FALSE)</f>
        <v>10</v>
      </c>
      <c r="D221" s="17">
        <f>VLOOKUP($A221,級距!$A:$K,10,FALSE)</f>
        <v>4</v>
      </c>
      <c r="E221" s="17">
        <f>VLOOKUP($A221,級距!$A:$K,11,FALSE)</f>
        <v>1</v>
      </c>
      <c r="F221" s="17">
        <f t="shared" si="3"/>
        <v>1</v>
      </c>
    </row>
    <row r="222" spans="1:6" x14ac:dyDescent="0.25">
      <c r="A222" s="32" t="s">
        <v>512</v>
      </c>
      <c r="B222" s="31">
        <v>27297.82</v>
      </c>
      <c r="C222" s="17">
        <f>VLOOKUP($A222,級距!$A:$K,9,FALSE)</f>
        <v>5</v>
      </c>
      <c r="D222" s="17">
        <f>VLOOKUP($A222,級距!$A:$K,10,FALSE)</f>
        <v>7</v>
      </c>
      <c r="E222" s="17">
        <f>VLOOKUP($A222,級距!$A:$K,11,FALSE)</f>
        <v>3</v>
      </c>
      <c r="F222" s="17">
        <f t="shared" si="3"/>
        <v>1</v>
      </c>
    </row>
    <row r="223" spans="1:6" x14ac:dyDescent="0.25">
      <c r="A223" s="32" t="s">
        <v>516</v>
      </c>
      <c r="B223" s="31">
        <v>-15301.25</v>
      </c>
      <c r="C223" s="17">
        <f>VLOOKUP($A223,級距!$A:$K,9,FALSE)</f>
        <v>6</v>
      </c>
      <c r="D223" s="17">
        <f>VLOOKUP($A223,級距!$A:$K,10,FALSE)</f>
        <v>6</v>
      </c>
      <c r="E223" s="17">
        <f>VLOOKUP($A223,級距!$A:$K,11,FALSE)</f>
        <v>1</v>
      </c>
      <c r="F223" s="17">
        <f t="shared" si="3"/>
        <v>1</v>
      </c>
    </row>
    <row r="224" spans="1:6" x14ac:dyDescent="0.25">
      <c r="A224" s="32" t="s">
        <v>518</v>
      </c>
      <c r="B224" s="31">
        <v>-97284.79</v>
      </c>
      <c r="C224" s="17">
        <f>VLOOKUP($A224,級距!$A:$K,9,FALSE)</f>
        <v>8</v>
      </c>
      <c r="D224" s="17">
        <f>VLOOKUP($A224,級距!$A:$K,10,FALSE)</f>
        <v>1</v>
      </c>
      <c r="E224" s="17">
        <f>VLOOKUP($A224,級距!$A:$K,11,FALSE)</f>
        <v>1</v>
      </c>
      <c r="F224" s="17">
        <f t="shared" si="3"/>
        <v>1</v>
      </c>
    </row>
    <row r="225" spans="1:6" x14ac:dyDescent="0.25">
      <c r="A225" s="32" t="s">
        <v>520</v>
      </c>
      <c r="B225" s="31">
        <v>15846.34</v>
      </c>
      <c r="C225" s="17">
        <f>VLOOKUP($A225,級距!$A:$K,9,FALSE)</f>
        <v>10</v>
      </c>
      <c r="D225" s="17">
        <f>VLOOKUP($A225,級距!$A:$K,10,FALSE)</f>
        <v>7</v>
      </c>
      <c r="E225" s="17">
        <f>VLOOKUP($A225,級距!$A:$K,11,FALSE)</f>
        <v>4</v>
      </c>
      <c r="F225" s="17">
        <f t="shared" si="3"/>
        <v>1</v>
      </c>
    </row>
    <row r="226" spans="1:6" x14ac:dyDescent="0.25">
      <c r="A226" s="32" t="s">
        <v>522</v>
      </c>
      <c r="B226" s="31">
        <v>55849.1</v>
      </c>
      <c r="C226" s="17">
        <f>VLOOKUP($A226,級距!$A:$K,9,FALSE)</f>
        <v>8</v>
      </c>
      <c r="D226" s="17">
        <f>VLOOKUP($A226,級距!$A:$K,10,FALSE)</f>
        <v>4</v>
      </c>
      <c r="E226" s="17">
        <f>VLOOKUP($A226,級距!$A:$K,11,FALSE)</f>
        <v>1</v>
      </c>
      <c r="F226" s="17">
        <f t="shared" si="3"/>
        <v>1</v>
      </c>
    </row>
    <row r="227" spans="1:6" x14ac:dyDescent="0.25">
      <c r="A227" s="32" t="s">
        <v>524</v>
      </c>
      <c r="B227" s="31">
        <v>12536.16</v>
      </c>
      <c r="C227" s="17">
        <f>VLOOKUP($A227,級距!$A:$K,9,FALSE)</f>
        <v>2</v>
      </c>
      <c r="D227" s="17">
        <f>VLOOKUP($A227,級距!$A:$K,10,FALSE)</f>
        <v>5</v>
      </c>
      <c r="E227" s="17">
        <f>VLOOKUP($A227,級距!$A:$K,11,FALSE)</f>
        <v>2</v>
      </c>
      <c r="F227" s="17">
        <f t="shared" si="3"/>
        <v>1</v>
      </c>
    </row>
    <row r="228" spans="1:6" x14ac:dyDescent="0.25">
      <c r="A228" s="32" t="s">
        <v>525</v>
      </c>
      <c r="B228" s="31">
        <v>26355.41</v>
      </c>
      <c r="C228" s="17">
        <f>VLOOKUP($A228,級距!$A:$K,9,FALSE)</f>
        <v>4</v>
      </c>
      <c r="D228" s="17">
        <f>VLOOKUP($A228,級距!$A:$K,10,FALSE)</f>
        <v>7</v>
      </c>
      <c r="E228" s="17">
        <f>VLOOKUP($A228,級距!$A:$K,11,FALSE)</f>
        <v>3</v>
      </c>
      <c r="F228" s="17">
        <f t="shared" si="3"/>
        <v>1</v>
      </c>
    </row>
    <row r="229" spans="1:6" x14ac:dyDescent="0.25">
      <c r="A229" s="32" t="s">
        <v>527</v>
      </c>
      <c r="B229" s="31">
        <v>320.20999999999998</v>
      </c>
      <c r="C229" s="17">
        <f>VLOOKUP($A229,級距!$A:$K,9,FALSE)</f>
        <v>2</v>
      </c>
      <c r="D229" s="17">
        <f>VLOOKUP($A229,級距!$A:$K,10,FALSE)</f>
        <v>3</v>
      </c>
      <c r="E229" s="17">
        <f>VLOOKUP($A229,級距!$A:$K,11,FALSE)</f>
        <v>2</v>
      </c>
      <c r="F229" s="17">
        <f t="shared" si="3"/>
        <v>1</v>
      </c>
    </row>
    <row r="230" spans="1:6" x14ac:dyDescent="0.25">
      <c r="A230" s="32" t="s">
        <v>528</v>
      </c>
      <c r="B230" s="31">
        <v>12910.2</v>
      </c>
      <c r="C230" s="17">
        <f>VLOOKUP($A230,級距!$A:$K,9,FALSE)</f>
        <v>5</v>
      </c>
      <c r="D230" s="17">
        <f>VLOOKUP($A230,級距!$A:$K,10,FALSE)</f>
        <v>7</v>
      </c>
      <c r="E230" s="17">
        <f>VLOOKUP($A230,級距!$A:$K,11,FALSE)</f>
        <v>3</v>
      </c>
      <c r="F230" s="17">
        <f t="shared" si="3"/>
        <v>1</v>
      </c>
    </row>
    <row r="231" spans="1:6" x14ac:dyDescent="0.25">
      <c r="A231" s="32" t="s">
        <v>531</v>
      </c>
      <c r="B231" s="31">
        <v>188910.7</v>
      </c>
      <c r="C231" s="17">
        <f>VLOOKUP($A231,級距!$A:$K,9,FALSE)</f>
        <v>10</v>
      </c>
      <c r="D231" s="17">
        <f>VLOOKUP($A231,級距!$A:$K,10,FALSE)</f>
        <v>6</v>
      </c>
      <c r="E231" s="17">
        <f>VLOOKUP($A231,級距!$A:$K,11,FALSE)</f>
        <v>1</v>
      </c>
      <c r="F231" s="17">
        <f t="shared" si="3"/>
        <v>1</v>
      </c>
    </row>
    <row r="232" spans="1:6" x14ac:dyDescent="0.25">
      <c r="A232" s="32" t="s">
        <v>532</v>
      </c>
      <c r="B232" s="31">
        <v>31314.07</v>
      </c>
      <c r="C232" s="17">
        <f>VLOOKUP($A232,級距!$A:$K,9,FALSE)</f>
        <v>3</v>
      </c>
      <c r="D232" s="17">
        <f>VLOOKUP($A232,級距!$A:$K,10,FALSE)</f>
        <v>1</v>
      </c>
      <c r="E232" s="17">
        <f>VLOOKUP($A232,級距!$A:$K,11,FALSE)</f>
        <v>2</v>
      </c>
      <c r="F232" s="17">
        <f t="shared" si="3"/>
        <v>1</v>
      </c>
    </row>
    <row r="233" spans="1:6" x14ac:dyDescent="0.25">
      <c r="A233" s="32" t="s">
        <v>534</v>
      </c>
      <c r="B233" s="31">
        <v>40211.86</v>
      </c>
      <c r="C233" s="17">
        <f>VLOOKUP($A233,級距!$A:$K,9,FALSE)</f>
        <v>10</v>
      </c>
      <c r="D233" s="17">
        <f>VLOOKUP($A233,級距!$A:$K,10,FALSE)</f>
        <v>10</v>
      </c>
      <c r="E233" s="17">
        <f>VLOOKUP($A233,級距!$A:$K,11,FALSE)</f>
        <v>4</v>
      </c>
      <c r="F233" s="17">
        <f t="shared" si="3"/>
        <v>1</v>
      </c>
    </row>
    <row r="234" spans="1:6" x14ac:dyDescent="0.25">
      <c r="A234" s="32" t="s">
        <v>536</v>
      </c>
      <c r="B234" s="31">
        <v>-15272.23</v>
      </c>
      <c r="C234" s="17">
        <f>VLOOKUP($A234,級距!$A:$K,9,FALSE)</f>
        <v>8</v>
      </c>
      <c r="D234" s="17">
        <f>VLOOKUP($A234,級距!$A:$K,10,FALSE)</f>
        <v>7</v>
      </c>
      <c r="E234" s="17">
        <f>VLOOKUP($A234,級距!$A:$K,11,FALSE)</f>
        <v>4</v>
      </c>
      <c r="F234" s="17">
        <f t="shared" si="3"/>
        <v>1</v>
      </c>
    </row>
    <row r="235" spans="1:6" x14ac:dyDescent="0.25">
      <c r="A235" s="32" t="s">
        <v>537</v>
      </c>
      <c r="B235" s="31">
        <v>16687.900000000001</v>
      </c>
      <c r="C235" s="17">
        <f>VLOOKUP($A235,級距!$A:$K,9,FALSE)</f>
        <v>4</v>
      </c>
      <c r="D235" s="17">
        <f>VLOOKUP($A235,級距!$A:$K,10,FALSE)</f>
        <v>8</v>
      </c>
      <c r="E235" s="17">
        <f>VLOOKUP($A235,級距!$A:$K,11,FALSE)</f>
        <v>3</v>
      </c>
      <c r="F235" s="17">
        <f t="shared" si="3"/>
        <v>1</v>
      </c>
    </row>
    <row r="236" spans="1:6" x14ac:dyDescent="0.25">
      <c r="A236" s="32" t="s">
        <v>540</v>
      </c>
      <c r="B236" s="31">
        <v>-94271.42</v>
      </c>
      <c r="C236" s="17">
        <f>VLOOKUP($A236,級距!$A:$K,9,FALSE)</f>
        <v>10</v>
      </c>
      <c r="D236" s="17">
        <f>VLOOKUP($A236,級距!$A:$K,10,FALSE)</f>
        <v>7</v>
      </c>
      <c r="E236" s="17">
        <f>VLOOKUP($A236,級距!$A:$K,11,FALSE)</f>
        <v>4</v>
      </c>
      <c r="F236" s="17">
        <f t="shared" si="3"/>
        <v>1</v>
      </c>
    </row>
    <row r="237" spans="1:6" x14ac:dyDescent="0.25">
      <c r="A237" s="32" t="s">
        <v>542</v>
      </c>
      <c r="B237" s="31">
        <v>-11460.48</v>
      </c>
      <c r="C237" s="17">
        <f>VLOOKUP($A237,級距!$A:$K,9,FALSE)</f>
        <v>3</v>
      </c>
      <c r="D237" s="17">
        <f>VLOOKUP($A237,級距!$A:$K,10,FALSE)</f>
        <v>4</v>
      </c>
      <c r="E237" s="17">
        <f>VLOOKUP($A237,級距!$A:$K,11,FALSE)</f>
        <v>2</v>
      </c>
      <c r="F237" s="17">
        <f t="shared" si="3"/>
        <v>1</v>
      </c>
    </row>
    <row r="238" spans="1:6" x14ac:dyDescent="0.25">
      <c r="A238" s="32" t="s">
        <v>545</v>
      </c>
      <c r="B238" s="31">
        <v>-51054.43</v>
      </c>
      <c r="C238" s="17">
        <f>VLOOKUP($A238,級距!$A:$K,9,FALSE)</f>
        <v>8</v>
      </c>
      <c r="D238" s="17">
        <f>VLOOKUP($A238,級距!$A:$K,10,FALSE)</f>
        <v>5</v>
      </c>
      <c r="E238" s="17">
        <f>VLOOKUP($A238,級距!$A:$K,11,FALSE)</f>
        <v>1</v>
      </c>
      <c r="F238" s="17">
        <f t="shared" si="3"/>
        <v>1</v>
      </c>
    </row>
    <row r="239" spans="1:6" x14ac:dyDescent="0.25">
      <c r="A239" s="32" t="s">
        <v>546</v>
      </c>
      <c r="B239" s="31">
        <v>155354.54999999999</v>
      </c>
      <c r="C239" s="17">
        <f>VLOOKUP($A239,級距!$A:$K,9,FALSE)</f>
        <v>8</v>
      </c>
      <c r="D239" s="17">
        <f>VLOOKUP($A239,級距!$A:$K,10,FALSE)</f>
        <v>8</v>
      </c>
      <c r="E239" s="17">
        <f>VLOOKUP($A239,級距!$A:$K,11,FALSE)</f>
        <v>4</v>
      </c>
      <c r="F239" s="17">
        <f t="shared" si="3"/>
        <v>1</v>
      </c>
    </row>
    <row r="240" spans="1:6" x14ac:dyDescent="0.25">
      <c r="A240" s="32" t="s">
        <v>547</v>
      </c>
      <c r="B240" s="31">
        <v>14345.06</v>
      </c>
      <c r="C240" s="17">
        <f>VLOOKUP($A240,級距!$A:$K,9,FALSE)</f>
        <v>7</v>
      </c>
      <c r="D240" s="17">
        <f>VLOOKUP($A240,級距!$A:$K,10,FALSE)</f>
        <v>3</v>
      </c>
      <c r="E240" s="17">
        <f>VLOOKUP($A240,級距!$A:$K,11,FALSE)</f>
        <v>1</v>
      </c>
      <c r="F240" s="17">
        <f t="shared" si="3"/>
        <v>1</v>
      </c>
    </row>
    <row r="241" spans="1:6" x14ac:dyDescent="0.25">
      <c r="A241" s="32" t="s">
        <v>552</v>
      </c>
      <c r="B241" s="31">
        <v>13108.92</v>
      </c>
      <c r="C241" s="17">
        <f>VLOOKUP($A241,級距!$A:$K,9,FALSE)</f>
        <v>9</v>
      </c>
      <c r="D241" s="17">
        <f>VLOOKUP($A241,級距!$A:$K,10,FALSE)</f>
        <v>9</v>
      </c>
      <c r="E241" s="17">
        <f>VLOOKUP($A241,級距!$A:$K,11,FALSE)</f>
        <v>4</v>
      </c>
      <c r="F241" s="17">
        <f t="shared" si="3"/>
        <v>1</v>
      </c>
    </row>
    <row r="242" spans="1:6" x14ac:dyDescent="0.25">
      <c r="A242" s="32" t="s">
        <v>554</v>
      </c>
      <c r="B242" s="31">
        <v>1823968.13</v>
      </c>
      <c r="C242" s="17">
        <f>VLOOKUP($A242,級距!$A:$K,9,FALSE)</f>
        <v>10</v>
      </c>
      <c r="D242" s="17">
        <f>VLOOKUP($A242,級距!$A:$K,10,FALSE)</f>
        <v>6</v>
      </c>
      <c r="E242" s="17">
        <f>VLOOKUP($A242,級距!$A:$K,11,FALSE)</f>
        <v>1</v>
      </c>
      <c r="F242" s="17">
        <f t="shared" si="3"/>
        <v>1</v>
      </c>
    </row>
    <row r="243" spans="1:6" x14ac:dyDescent="0.25">
      <c r="A243" s="32" t="s">
        <v>555</v>
      </c>
      <c r="B243" s="31">
        <v>-18237.82</v>
      </c>
      <c r="C243" s="17">
        <f>VLOOKUP($A243,級距!$A:$K,9,FALSE)</f>
        <v>5</v>
      </c>
      <c r="D243" s="17">
        <f>VLOOKUP($A243,級距!$A:$K,10,FALSE)</f>
        <v>6</v>
      </c>
      <c r="E243" s="17">
        <f>VLOOKUP($A243,級距!$A:$K,11,FALSE)</f>
        <v>2</v>
      </c>
      <c r="F243" s="17">
        <f t="shared" si="3"/>
        <v>1</v>
      </c>
    </row>
    <row r="244" spans="1:6" x14ac:dyDescent="0.25">
      <c r="A244" s="32" t="s">
        <v>557</v>
      </c>
      <c r="B244" s="31">
        <v>22666.01</v>
      </c>
      <c r="C244" s="17">
        <f>VLOOKUP($A244,級距!$A:$K,9,FALSE)</f>
        <v>10</v>
      </c>
      <c r="D244" s="17">
        <f>VLOOKUP($A244,級距!$A:$K,10,FALSE)</f>
        <v>9</v>
      </c>
      <c r="E244" s="17">
        <f>VLOOKUP($A244,級距!$A:$K,11,FALSE)</f>
        <v>4</v>
      </c>
      <c r="F244" s="17">
        <f t="shared" si="3"/>
        <v>1</v>
      </c>
    </row>
    <row r="245" spans="1:6" x14ac:dyDescent="0.25">
      <c r="A245" s="32" t="s">
        <v>558</v>
      </c>
      <c r="B245" s="31">
        <v>-28385.62</v>
      </c>
      <c r="C245" s="17">
        <f>VLOOKUP($A245,級距!$A:$K,9,FALSE)</f>
        <v>5</v>
      </c>
      <c r="D245" s="17">
        <f>VLOOKUP($A245,級距!$A:$K,10,FALSE)</f>
        <v>7</v>
      </c>
      <c r="E245" s="17">
        <f>VLOOKUP($A245,級距!$A:$K,11,FALSE)</f>
        <v>3</v>
      </c>
      <c r="F245" s="17">
        <f t="shared" si="3"/>
        <v>1</v>
      </c>
    </row>
    <row r="246" spans="1:6" x14ac:dyDescent="0.25">
      <c r="A246" s="32" t="s">
        <v>560</v>
      </c>
      <c r="B246" s="31">
        <v>36415.39</v>
      </c>
      <c r="C246" s="17">
        <f>VLOOKUP($A246,級距!$A:$K,9,FALSE)</f>
        <v>9</v>
      </c>
      <c r="D246" s="17">
        <f>VLOOKUP($A246,級距!$A:$K,10,FALSE)</f>
        <v>10</v>
      </c>
      <c r="E246" s="17">
        <f>VLOOKUP($A246,級距!$A:$K,11,FALSE)</f>
        <v>4</v>
      </c>
      <c r="F246" s="17">
        <f t="shared" si="3"/>
        <v>1</v>
      </c>
    </row>
    <row r="247" spans="1:6" x14ac:dyDescent="0.25">
      <c r="A247" s="32" t="s">
        <v>564</v>
      </c>
      <c r="B247" s="31">
        <v>16034.69</v>
      </c>
      <c r="C247" s="17">
        <f>VLOOKUP($A247,級距!$A:$K,9,FALSE)</f>
        <v>10</v>
      </c>
      <c r="D247" s="17">
        <f>VLOOKUP($A247,級距!$A:$K,10,FALSE)</f>
        <v>7</v>
      </c>
      <c r="E247" s="17">
        <f>VLOOKUP($A247,級距!$A:$K,11,FALSE)</f>
        <v>4</v>
      </c>
      <c r="F247" s="17">
        <f t="shared" si="3"/>
        <v>1</v>
      </c>
    </row>
    <row r="248" spans="1:6" x14ac:dyDescent="0.25">
      <c r="A248" s="32" t="s">
        <v>566</v>
      </c>
      <c r="B248" s="31">
        <v>-1987.92</v>
      </c>
      <c r="C248" s="17">
        <f>VLOOKUP($A248,級距!$A:$K,9,FALSE)</f>
        <v>5</v>
      </c>
      <c r="D248" s="17">
        <f>VLOOKUP($A248,級距!$A:$K,10,FALSE)</f>
        <v>5</v>
      </c>
      <c r="E248" s="17">
        <f>VLOOKUP($A248,級距!$A:$K,11,FALSE)</f>
        <v>2</v>
      </c>
      <c r="F248" s="17">
        <f t="shared" si="3"/>
        <v>1</v>
      </c>
    </row>
    <row r="249" spans="1:6" x14ac:dyDescent="0.25">
      <c r="A249" s="32" t="s">
        <v>568</v>
      </c>
      <c r="B249" s="31">
        <v>-37450.339999999997</v>
      </c>
      <c r="C249" s="17">
        <f>VLOOKUP($A249,級距!$A:$K,9,FALSE)</f>
        <v>5</v>
      </c>
      <c r="D249" s="17">
        <f>VLOOKUP($A249,級距!$A:$K,10,FALSE)</f>
        <v>2</v>
      </c>
      <c r="E249" s="17">
        <f>VLOOKUP($A249,級距!$A:$K,11,FALSE)</f>
        <v>2</v>
      </c>
      <c r="F249" s="17">
        <f t="shared" si="3"/>
        <v>1</v>
      </c>
    </row>
    <row r="250" spans="1:6" x14ac:dyDescent="0.25">
      <c r="A250" s="32" t="s">
        <v>569</v>
      </c>
      <c r="B250" s="31">
        <v>-97137.34</v>
      </c>
      <c r="C250" s="17">
        <f>VLOOKUP($A250,級距!$A:$K,9,FALSE)</f>
        <v>10</v>
      </c>
      <c r="D250" s="17">
        <f>VLOOKUP($A250,級距!$A:$K,10,FALSE)</f>
        <v>5</v>
      </c>
      <c r="E250" s="17">
        <f>VLOOKUP($A250,級距!$A:$K,11,FALSE)</f>
        <v>1</v>
      </c>
      <c r="F250" s="17">
        <f t="shared" si="3"/>
        <v>1</v>
      </c>
    </row>
    <row r="251" spans="1:6" x14ac:dyDescent="0.25">
      <c r="A251" s="32" t="s">
        <v>575</v>
      </c>
      <c r="B251" s="31">
        <v>189894.74</v>
      </c>
      <c r="C251" s="17">
        <f>VLOOKUP($A251,級距!$A:$K,9,FALSE)</f>
        <v>10</v>
      </c>
      <c r="D251" s="17">
        <f>VLOOKUP($A251,級距!$A:$K,10,FALSE)</f>
        <v>9</v>
      </c>
      <c r="E251" s="17">
        <f>VLOOKUP($A251,級距!$A:$K,11,FALSE)</f>
        <v>4</v>
      </c>
      <c r="F251" s="17">
        <f t="shared" si="3"/>
        <v>1</v>
      </c>
    </row>
    <row r="252" spans="1:6" x14ac:dyDescent="0.25">
      <c r="A252" s="32" t="s">
        <v>576</v>
      </c>
      <c r="B252" s="31">
        <v>256.56</v>
      </c>
      <c r="C252" s="17">
        <f>VLOOKUP($A252,級距!$A:$K,9,FALSE)</f>
        <v>3</v>
      </c>
      <c r="D252" s="17">
        <f>VLOOKUP($A252,級距!$A:$K,10,FALSE)</f>
        <v>9</v>
      </c>
      <c r="E252" s="17">
        <f>VLOOKUP($A252,級距!$A:$K,11,FALSE)</f>
        <v>3</v>
      </c>
      <c r="F252" s="17">
        <f t="shared" si="3"/>
        <v>1</v>
      </c>
    </row>
    <row r="253" spans="1:6" x14ac:dyDescent="0.25">
      <c r="A253" s="32" t="s">
        <v>579</v>
      </c>
      <c r="B253" s="31">
        <v>-81889.06</v>
      </c>
      <c r="C253" s="17">
        <f>VLOOKUP($A253,級距!$A:$K,9,FALSE)</f>
        <v>7</v>
      </c>
      <c r="D253" s="17">
        <f>VLOOKUP($A253,級距!$A:$K,10,FALSE)</f>
        <v>6</v>
      </c>
      <c r="E253" s="17">
        <f>VLOOKUP($A253,級距!$A:$K,11,FALSE)</f>
        <v>1</v>
      </c>
      <c r="F253" s="17">
        <f t="shared" si="3"/>
        <v>1</v>
      </c>
    </row>
    <row r="254" spans="1:6" x14ac:dyDescent="0.25">
      <c r="A254" s="32" t="s">
        <v>580</v>
      </c>
      <c r="B254" s="31">
        <v>-2106.4299999999998</v>
      </c>
      <c r="C254" s="17">
        <f>VLOOKUP($A254,級距!$A:$K,9,FALSE)</f>
        <v>1</v>
      </c>
      <c r="D254" s="17">
        <f>VLOOKUP($A254,級距!$A:$K,10,FALSE)</f>
        <v>1</v>
      </c>
      <c r="E254" s="17">
        <f>VLOOKUP($A254,級距!$A:$K,11,FALSE)</f>
        <v>2</v>
      </c>
      <c r="F254" s="17">
        <f t="shared" si="3"/>
        <v>1</v>
      </c>
    </row>
    <row r="255" spans="1:6" x14ac:dyDescent="0.25">
      <c r="A255" s="32" t="s">
        <v>582</v>
      </c>
      <c r="B255" s="31">
        <v>96956.85</v>
      </c>
      <c r="C255" s="17">
        <f>VLOOKUP($A255,級距!$A:$K,9,FALSE)</f>
        <v>8</v>
      </c>
      <c r="D255" s="17">
        <f>VLOOKUP($A255,級距!$A:$K,10,FALSE)</f>
        <v>6</v>
      </c>
      <c r="E255" s="17">
        <f>VLOOKUP($A255,級距!$A:$K,11,FALSE)</f>
        <v>1</v>
      </c>
      <c r="F255" s="17">
        <f t="shared" si="3"/>
        <v>1</v>
      </c>
    </row>
    <row r="256" spans="1:6" x14ac:dyDescent="0.25">
      <c r="A256" s="32" t="s">
        <v>584</v>
      </c>
      <c r="B256" s="31">
        <v>-32128.61</v>
      </c>
      <c r="C256" s="17">
        <f>VLOOKUP($A256,級距!$A:$K,9,FALSE)</f>
        <v>10</v>
      </c>
      <c r="D256" s="17">
        <f>VLOOKUP($A256,級距!$A:$K,10,FALSE)</f>
        <v>5</v>
      </c>
      <c r="E256" s="17">
        <f>VLOOKUP($A256,級距!$A:$K,11,FALSE)</f>
        <v>1</v>
      </c>
      <c r="F256" s="17">
        <f t="shared" si="3"/>
        <v>1</v>
      </c>
    </row>
    <row r="257" spans="1:6" x14ac:dyDescent="0.25">
      <c r="A257" s="32" t="s">
        <v>585</v>
      </c>
      <c r="B257" s="31">
        <v>-52873.99</v>
      </c>
      <c r="C257" s="17">
        <f>VLOOKUP($A257,級距!$A:$K,9,FALSE)</f>
        <v>3</v>
      </c>
      <c r="D257" s="17">
        <f>VLOOKUP($A257,級距!$A:$K,10,FALSE)</f>
        <v>2</v>
      </c>
      <c r="E257" s="17">
        <f>VLOOKUP($A257,級距!$A:$K,11,FALSE)</f>
        <v>2</v>
      </c>
      <c r="F257" s="17">
        <f t="shared" si="3"/>
        <v>1</v>
      </c>
    </row>
    <row r="258" spans="1:6" x14ac:dyDescent="0.25">
      <c r="A258" s="32" t="s">
        <v>586</v>
      </c>
      <c r="B258" s="31">
        <v>49032.75</v>
      </c>
      <c r="C258" s="17">
        <f>VLOOKUP($A258,級距!$A:$K,9,FALSE)</f>
        <v>10</v>
      </c>
      <c r="D258" s="17">
        <f>VLOOKUP($A258,級距!$A:$K,10,FALSE)</f>
        <v>9</v>
      </c>
      <c r="E258" s="17">
        <f>VLOOKUP($A258,級距!$A:$K,11,FALSE)</f>
        <v>4</v>
      </c>
      <c r="F258" s="17">
        <f t="shared" si="3"/>
        <v>1</v>
      </c>
    </row>
    <row r="259" spans="1:6" x14ac:dyDescent="0.25">
      <c r="A259" s="32" t="s">
        <v>587</v>
      </c>
      <c r="B259" s="31">
        <v>24200.54</v>
      </c>
      <c r="C259" s="17">
        <f>VLOOKUP($A259,級距!$A:$K,9,FALSE)</f>
        <v>4</v>
      </c>
      <c r="D259" s="17">
        <f>VLOOKUP($A259,級距!$A:$K,10,FALSE)</f>
        <v>5</v>
      </c>
      <c r="E259" s="17">
        <f>VLOOKUP($A259,級距!$A:$K,11,FALSE)</f>
        <v>2</v>
      </c>
      <c r="F259" s="17">
        <f t="shared" si="3"/>
        <v>1</v>
      </c>
    </row>
    <row r="260" spans="1:6" x14ac:dyDescent="0.25">
      <c r="A260" s="32" t="s">
        <v>589</v>
      </c>
      <c r="B260" s="31">
        <v>-3890.26</v>
      </c>
      <c r="C260" s="17">
        <f>VLOOKUP($A260,級距!$A:$K,9,FALSE)</f>
        <v>5</v>
      </c>
      <c r="D260" s="17">
        <f>VLOOKUP($A260,級距!$A:$K,10,FALSE)</f>
        <v>6</v>
      </c>
      <c r="E260" s="17">
        <f>VLOOKUP($A260,級距!$A:$K,11,FALSE)</f>
        <v>2</v>
      </c>
      <c r="F260" s="17">
        <f t="shared" ref="F260:F323" si="4">IF(A261&lt;&gt;A260,1,0)</f>
        <v>1</v>
      </c>
    </row>
    <row r="261" spans="1:6" x14ac:dyDescent="0.25">
      <c r="A261" s="32" t="s">
        <v>590</v>
      </c>
      <c r="B261" s="31">
        <v>-2165.33</v>
      </c>
      <c r="C261" s="17">
        <f>VLOOKUP($A261,級距!$A:$K,9,FALSE)</f>
        <v>7</v>
      </c>
      <c r="D261" s="17">
        <f>VLOOKUP($A261,級距!$A:$K,10,FALSE)</f>
        <v>8</v>
      </c>
      <c r="E261" s="17">
        <f>VLOOKUP($A261,級距!$A:$K,11,FALSE)</f>
        <v>4</v>
      </c>
      <c r="F261" s="17">
        <f t="shared" si="4"/>
        <v>1</v>
      </c>
    </row>
    <row r="262" spans="1:6" x14ac:dyDescent="0.25">
      <c r="A262" s="32" t="s">
        <v>591</v>
      </c>
      <c r="B262" s="31">
        <v>-40597.01</v>
      </c>
      <c r="C262" s="17">
        <f>VLOOKUP($A262,級距!$A:$K,9,FALSE)</f>
        <v>5</v>
      </c>
      <c r="D262" s="17">
        <f>VLOOKUP($A262,級距!$A:$K,10,FALSE)</f>
        <v>8</v>
      </c>
      <c r="E262" s="17">
        <f>VLOOKUP($A262,級距!$A:$K,11,FALSE)</f>
        <v>3</v>
      </c>
      <c r="F262" s="17">
        <f t="shared" si="4"/>
        <v>1</v>
      </c>
    </row>
    <row r="263" spans="1:6" x14ac:dyDescent="0.25">
      <c r="A263" s="32" t="s">
        <v>593</v>
      </c>
      <c r="B263" s="31">
        <v>-56405.21</v>
      </c>
      <c r="C263" s="17">
        <f>VLOOKUP($A263,級距!$A:$K,9,FALSE)</f>
        <v>5</v>
      </c>
      <c r="D263" s="17">
        <f>VLOOKUP($A263,級距!$A:$K,10,FALSE)</f>
        <v>6</v>
      </c>
      <c r="E263" s="17">
        <f>VLOOKUP($A263,級距!$A:$K,11,FALSE)</f>
        <v>2</v>
      </c>
      <c r="F263" s="17">
        <f t="shared" si="4"/>
        <v>1</v>
      </c>
    </row>
    <row r="264" spans="1:6" x14ac:dyDescent="0.25">
      <c r="A264" s="32" t="s">
        <v>594</v>
      </c>
      <c r="B264" s="31">
        <v>-22619.9</v>
      </c>
      <c r="C264" s="17">
        <f>VLOOKUP($A264,級距!$A:$K,9,FALSE)</f>
        <v>2</v>
      </c>
      <c r="D264" s="17">
        <f>VLOOKUP($A264,級距!$A:$K,10,FALSE)</f>
        <v>1</v>
      </c>
      <c r="E264" s="17">
        <f>VLOOKUP($A264,級距!$A:$K,11,FALSE)</f>
        <v>2</v>
      </c>
      <c r="F264" s="17">
        <f t="shared" si="4"/>
        <v>1</v>
      </c>
    </row>
    <row r="265" spans="1:6" x14ac:dyDescent="0.25">
      <c r="A265" s="32" t="s">
        <v>596</v>
      </c>
      <c r="B265" s="31">
        <v>43990.1</v>
      </c>
      <c r="C265" s="17">
        <f>VLOOKUP($A265,級距!$A:$K,9,FALSE)</f>
        <v>5</v>
      </c>
      <c r="D265" s="17">
        <f>VLOOKUP($A265,級距!$A:$K,10,FALSE)</f>
        <v>9</v>
      </c>
      <c r="E265" s="17">
        <f>VLOOKUP($A265,級距!$A:$K,11,FALSE)</f>
        <v>3</v>
      </c>
      <c r="F265" s="17">
        <f t="shared" si="4"/>
        <v>1</v>
      </c>
    </row>
    <row r="266" spans="1:6" x14ac:dyDescent="0.25">
      <c r="A266" s="32" t="s">
        <v>598</v>
      </c>
      <c r="B266" s="31">
        <v>180391.17</v>
      </c>
      <c r="C266" s="17">
        <f>VLOOKUP($A266,級距!$A:$K,9,FALSE)</f>
        <v>9</v>
      </c>
      <c r="D266" s="17">
        <f>VLOOKUP($A266,級距!$A:$K,10,FALSE)</f>
        <v>10</v>
      </c>
      <c r="E266" s="17">
        <f>VLOOKUP($A266,級距!$A:$K,11,FALSE)</f>
        <v>4</v>
      </c>
      <c r="F266" s="17">
        <f t="shared" si="4"/>
        <v>1</v>
      </c>
    </row>
    <row r="267" spans="1:6" x14ac:dyDescent="0.25">
      <c r="A267" s="32" t="s">
        <v>601</v>
      </c>
      <c r="B267" s="31">
        <v>8044.25</v>
      </c>
      <c r="C267" s="17">
        <f>VLOOKUP($A267,級距!$A:$K,9,FALSE)</f>
        <v>3</v>
      </c>
      <c r="D267" s="17">
        <f>VLOOKUP($A267,級距!$A:$K,10,FALSE)</f>
        <v>6</v>
      </c>
      <c r="E267" s="17">
        <f>VLOOKUP($A267,級距!$A:$K,11,FALSE)</f>
        <v>2</v>
      </c>
      <c r="F267" s="17">
        <f t="shared" si="4"/>
        <v>1</v>
      </c>
    </row>
    <row r="268" spans="1:6" x14ac:dyDescent="0.25">
      <c r="A268" s="32" t="s">
        <v>603</v>
      </c>
      <c r="B268" s="31">
        <v>-2716.3</v>
      </c>
      <c r="C268" s="17">
        <f>VLOOKUP($A268,級距!$A:$K,9,FALSE)</f>
        <v>5</v>
      </c>
      <c r="D268" s="17">
        <f>VLOOKUP($A268,級距!$A:$K,10,FALSE)</f>
        <v>3</v>
      </c>
      <c r="E268" s="17">
        <f>VLOOKUP($A268,級距!$A:$K,11,FALSE)</f>
        <v>2</v>
      </c>
      <c r="F268" s="17">
        <f t="shared" si="4"/>
        <v>1</v>
      </c>
    </row>
    <row r="269" spans="1:6" x14ac:dyDescent="0.25">
      <c r="A269" s="32" t="s">
        <v>605</v>
      </c>
      <c r="B269" s="31">
        <v>-7532.57</v>
      </c>
      <c r="C269" s="17">
        <f>VLOOKUP($A269,級距!$A:$K,9,FALSE)</f>
        <v>5</v>
      </c>
      <c r="D269" s="17">
        <f>VLOOKUP($A269,級距!$A:$K,10,FALSE)</f>
        <v>6</v>
      </c>
      <c r="E269" s="17">
        <f>VLOOKUP($A269,級距!$A:$K,11,FALSE)</f>
        <v>2</v>
      </c>
      <c r="F269" s="17">
        <f t="shared" si="4"/>
        <v>1</v>
      </c>
    </row>
    <row r="270" spans="1:6" x14ac:dyDescent="0.25">
      <c r="A270" s="32" t="s">
        <v>606</v>
      </c>
      <c r="B270" s="31">
        <v>35645.11</v>
      </c>
      <c r="C270" s="17">
        <f>VLOOKUP($A270,級距!$A:$K,9,FALSE)</f>
        <v>5</v>
      </c>
      <c r="D270" s="17">
        <f>VLOOKUP($A270,級距!$A:$K,10,FALSE)</f>
        <v>4</v>
      </c>
      <c r="E270" s="17">
        <f>VLOOKUP($A270,級距!$A:$K,11,FALSE)</f>
        <v>2</v>
      </c>
      <c r="F270" s="17">
        <f t="shared" si="4"/>
        <v>1</v>
      </c>
    </row>
    <row r="271" spans="1:6" x14ac:dyDescent="0.25">
      <c r="A271" s="32" t="s">
        <v>608</v>
      </c>
      <c r="B271" s="31">
        <v>-11103.34</v>
      </c>
      <c r="C271" s="17">
        <f>VLOOKUP($A271,級距!$A:$K,9,FALSE)</f>
        <v>5</v>
      </c>
      <c r="D271" s="17">
        <f>VLOOKUP($A271,級距!$A:$K,10,FALSE)</f>
        <v>5</v>
      </c>
      <c r="E271" s="17">
        <f>VLOOKUP($A271,級距!$A:$K,11,FALSE)</f>
        <v>2</v>
      </c>
      <c r="F271" s="17">
        <f t="shared" si="4"/>
        <v>1</v>
      </c>
    </row>
    <row r="272" spans="1:6" x14ac:dyDescent="0.25">
      <c r="A272" s="32" t="s">
        <v>611</v>
      </c>
      <c r="B272" s="31">
        <v>35065.919999999998</v>
      </c>
      <c r="C272" s="17">
        <f>VLOOKUP($A272,級距!$A:$K,9,FALSE)</f>
        <v>6</v>
      </c>
      <c r="D272" s="17">
        <f>VLOOKUP($A272,級距!$A:$K,10,FALSE)</f>
        <v>5</v>
      </c>
      <c r="E272" s="17">
        <f>VLOOKUP($A272,級距!$A:$K,11,FALSE)</f>
        <v>1</v>
      </c>
      <c r="F272" s="17">
        <f t="shared" si="4"/>
        <v>1</v>
      </c>
    </row>
    <row r="273" spans="1:6" x14ac:dyDescent="0.25">
      <c r="A273" s="32" t="s">
        <v>613</v>
      </c>
      <c r="B273" s="31">
        <v>26666.93</v>
      </c>
      <c r="C273" s="17">
        <f>VLOOKUP($A273,級距!$A:$K,9,FALSE)</f>
        <v>7</v>
      </c>
      <c r="D273" s="17">
        <f>VLOOKUP($A273,級距!$A:$K,10,FALSE)</f>
        <v>9</v>
      </c>
      <c r="E273" s="17">
        <f>VLOOKUP($A273,級距!$A:$K,11,FALSE)</f>
        <v>4</v>
      </c>
      <c r="F273" s="17">
        <f t="shared" si="4"/>
        <v>1</v>
      </c>
    </row>
    <row r="274" spans="1:6" x14ac:dyDescent="0.25">
      <c r="A274" s="32" t="s">
        <v>615</v>
      </c>
      <c r="B274" s="31">
        <v>30305.52</v>
      </c>
      <c r="C274" s="17">
        <f>VLOOKUP($A274,級距!$A:$K,9,FALSE)</f>
        <v>7</v>
      </c>
      <c r="D274" s="17">
        <f>VLOOKUP($A274,級距!$A:$K,10,FALSE)</f>
        <v>8</v>
      </c>
      <c r="E274" s="17">
        <f>VLOOKUP($A274,級距!$A:$K,11,FALSE)</f>
        <v>4</v>
      </c>
      <c r="F274" s="17">
        <f t="shared" si="4"/>
        <v>1</v>
      </c>
    </row>
    <row r="275" spans="1:6" x14ac:dyDescent="0.25">
      <c r="A275" s="32" t="s">
        <v>618</v>
      </c>
      <c r="B275" s="31">
        <v>-87737.14</v>
      </c>
      <c r="C275" s="17">
        <f>VLOOKUP($A275,級距!$A:$K,9,FALSE)</f>
        <v>10</v>
      </c>
      <c r="D275" s="17">
        <f>VLOOKUP($A275,級距!$A:$K,10,FALSE)</f>
        <v>9</v>
      </c>
      <c r="E275" s="17">
        <f>VLOOKUP($A275,級距!$A:$K,11,FALSE)</f>
        <v>4</v>
      </c>
      <c r="F275" s="17">
        <f t="shared" si="4"/>
        <v>1</v>
      </c>
    </row>
    <row r="276" spans="1:6" x14ac:dyDescent="0.25">
      <c r="A276" s="32" t="s">
        <v>620</v>
      </c>
      <c r="B276" s="31">
        <v>29444.45</v>
      </c>
      <c r="C276" s="17">
        <f>VLOOKUP($A276,級距!$A:$K,9,FALSE)</f>
        <v>8</v>
      </c>
      <c r="D276" s="17">
        <f>VLOOKUP($A276,級距!$A:$K,10,FALSE)</f>
        <v>6</v>
      </c>
      <c r="E276" s="17">
        <f>VLOOKUP($A276,級距!$A:$K,11,FALSE)</f>
        <v>1</v>
      </c>
      <c r="F276" s="17">
        <f t="shared" si="4"/>
        <v>1</v>
      </c>
    </row>
    <row r="277" spans="1:6" x14ac:dyDescent="0.25">
      <c r="A277" s="32" t="s">
        <v>625</v>
      </c>
      <c r="B277" s="31">
        <v>33947.14</v>
      </c>
      <c r="C277" s="17">
        <f>VLOOKUP($A277,級距!$A:$K,9,FALSE)</f>
        <v>6</v>
      </c>
      <c r="D277" s="17">
        <f>VLOOKUP($A277,級距!$A:$K,10,FALSE)</f>
        <v>4</v>
      </c>
      <c r="E277" s="17">
        <f>VLOOKUP($A277,級距!$A:$K,11,FALSE)</f>
        <v>1</v>
      </c>
      <c r="F277" s="17">
        <f t="shared" si="4"/>
        <v>1</v>
      </c>
    </row>
    <row r="278" spans="1:6" x14ac:dyDescent="0.25">
      <c r="A278" s="32" t="s">
        <v>628</v>
      </c>
      <c r="B278" s="31">
        <v>39457.18</v>
      </c>
      <c r="C278" s="17">
        <f>VLOOKUP($A278,級距!$A:$K,9,FALSE)</f>
        <v>9</v>
      </c>
      <c r="D278" s="17">
        <f>VLOOKUP($A278,級距!$A:$K,10,FALSE)</f>
        <v>8</v>
      </c>
      <c r="E278" s="17">
        <f>VLOOKUP($A278,級距!$A:$K,11,FALSE)</f>
        <v>4</v>
      </c>
      <c r="F278" s="17">
        <f t="shared" si="4"/>
        <v>1</v>
      </c>
    </row>
    <row r="279" spans="1:6" x14ac:dyDescent="0.25">
      <c r="A279" s="32" t="s">
        <v>630</v>
      </c>
      <c r="B279" s="31">
        <v>211795.69</v>
      </c>
      <c r="C279" s="17">
        <f>VLOOKUP($A279,級距!$A:$K,9,FALSE)</f>
        <v>8</v>
      </c>
      <c r="D279" s="17">
        <f>VLOOKUP($A279,級距!$A:$K,10,FALSE)</f>
        <v>8</v>
      </c>
      <c r="E279" s="17">
        <f>VLOOKUP($A279,級距!$A:$K,11,FALSE)</f>
        <v>4</v>
      </c>
      <c r="F279" s="17">
        <f t="shared" si="4"/>
        <v>1</v>
      </c>
    </row>
    <row r="280" spans="1:6" x14ac:dyDescent="0.25">
      <c r="A280" s="32" t="s">
        <v>634</v>
      </c>
      <c r="B280" s="31">
        <v>69284.83</v>
      </c>
      <c r="C280" s="17">
        <f>VLOOKUP($A280,級距!$A:$K,9,FALSE)</f>
        <v>5</v>
      </c>
      <c r="D280" s="17">
        <f>VLOOKUP($A280,級距!$A:$K,10,FALSE)</f>
        <v>8</v>
      </c>
      <c r="E280" s="17">
        <f>VLOOKUP($A280,級距!$A:$K,11,FALSE)</f>
        <v>3</v>
      </c>
      <c r="F280" s="17">
        <f t="shared" si="4"/>
        <v>1</v>
      </c>
    </row>
    <row r="281" spans="1:6" x14ac:dyDescent="0.25">
      <c r="A281" s="32" t="s">
        <v>635</v>
      </c>
      <c r="B281" s="31">
        <v>-9383.18</v>
      </c>
      <c r="C281" s="17">
        <f>VLOOKUP($A281,級距!$A:$K,9,FALSE)</f>
        <v>6</v>
      </c>
      <c r="D281" s="17">
        <f>VLOOKUP($A281,級距!$A:$K,10,FALSE)</f>
        <v>2</v>
      </c>
      <c r="E281" s="17">
        <f>VLOOKUP($A281,級距!$A:$K,11,FALSE)</f>
        <v>1</v>
      </c>
      <c r="F281" s="17">
        <f t="shared" si="4"/>
        <v>1</v>
      </c>
    </row>
    <row r="282" spans="1:6" x14ac:dyDescent="0.25">
      <c r="A282" s="32" t="s">
        <v>636</v>
      </c>
      <c r="B282" s="31">
        <v>-20792.330000000002</v>
      </c>
      <c r="C282" s="17">
        <f>VLOOKUP($A282,級距!$A:$K,9,FALSE)</f>
        <v>9</v>
      </c>
      <c r="D282" s="17">
        <f>VLOOKUP($A282,級距!$A:$K,10,FALSE)</f>
        <v>7</v>
      </c>
      <c r="E282" s="17">
        <f>VLOOKUP($A282,級距!$A:$K,11,FALSE)</f>
        <v>4</v>
      </c>
      <c r="F282" s="17">
        <f t="shared" si="4"/>
        <v>1</v>
      </c>
    </row>
    <row r="283" spans="1:6" x14ac:dyDescent="0.25">
      <c r="A283" s="32" t="s">
        <v>638</v>
      </c>
      <c r="B283" s="31">
        <v>4894.13</v>
      </c>
      <c r="C283" s="17">
        <f>VLOOKUP($A283,級距!$A:$K,9,FALSE)</f>
        <v>5</v>
      </c>
      <c r="D283" s="17">
        <f>VLOOKUP($A283,級距!$A:$K,10,FALSE)</f>
        <v>1</v>
      </c>
      <c r="E283" s="17">
        <f>VLOOKUP($A283,級距!$A:$K,11,FALSE)</f>
        <v>2</v>
      </c>
      <c r="F283" s="17">
        <f t="shared" si="4"/>
        <v>1</v>
      </c>
    </row>
    <row r="284" spans="1:6" x14ac:dyDescent="0.25">
      <c r="A284" s="32" t="s">
        <v>646</v>
      </c>
      <c r="B284" s="31">
        <v>7822.2</v>
      </c>
      <c r="C284" s="17">
        <f>VLOOKUP($A284,級距!$A:$K,9,FALSE)</f>
        <v>7</v>
      </c>
      <c r="D284" s="17">
        <f>VLOOKUP($A284,級距!$A:$K,10,FALSE)</f>
        <v>5</v>
      </c>
      <c r="E284" s="17">
        <f>VLOOKUP($A284,級距!$A:$K,11,FALSE)</f>
        <v>1</v>
      </c>
      <c r="F284" s="17">
        <f t="shared" si="4"/>
        <v>1</v>
      </c>
    </row>
    <row r="285" spans="1:6" x14ac:dyDescent="0.25">
      <c r="A285" s="32" t="s">
        <v>648</v>
      </c>
      <c r="B285" s="31">
        <v>1821.91</v>
      </c>
      <c r="C285" s="17">
        <f>VLOOKUP($A285,級距!$A:$K,9,FALSE)</f>
        <v>2</v>
      </c>
      <c r="D285" s="17">
        <f>VLOOKUP($A285,級距!$A:$K,10,FALSE)</f>
        <v>6</v>
      </c>
      <c r="E285" s="17">
        <f>VLOOKUP($A285,級距!$A:$K,11,FALSE)</f>
        <v>2</v>
      </c>
      <c r="F285" s="17">
        <f t="shared" si="4"/>
        <v>1</v>
      </c>
    </row>
    <row r="286" spans="1:6" x14ac:dyDescent="0.25">
      <c r="A286" s="32" t="s">
        <v>653</v>
      </c>
      <c r="B286" s="31">
        <v>40267.699999999997</v>
      </c>
      <c r="C286" s="17">
        <f>VLOOKUP($A286,級距!$A:$K,9,FALSE)</f>
        <v>5</v>
      </c>
      <c r="D286" s="17">
        <f>VLOOKUP($A286,級距!$A:$K,10,FALSE)</f>
        <v>4</v>
      </c>
      <c r="E286" s="17">
        <f>VLOOKUP($A286,級距!$A:$K,11,FALSE)</f>
        <v>2</v>
      </c>
      <c r="F286" s="17">
        <f t="shared" si="4"/>
        <v>1</v>
      </c>
    </row>
    <row r="287" spans="1:6" x14ac:dyDescent="0.25">
      <c r="A287" s="32" t="s">
        <v>654</v>
      </c>
      <c r="B287" s="31">
        <v>-125082.98</v>
      </c>
      <c r="C287" s="17">
        <f>VLOOKUP($A287,級距!$A:$K,9,FALSE)</f>
        <v>10</v>
      </c>
      <c r="D287" s="17">
        <f>VLOOKUP($A287,級距!$A:$K,10,FALSE)</f>
        <v>1</v>
      </c>
      <c r="E287" s="17">
        <f>VLOOKUP($A287,級距!$A:$K,11,FALSE)</f>
        <v>1</v>
      </c>
      <c r="F287" s="17">
        <f t="shared" si="4"/>
        <v>1</v>
      </c>
    </row>
    <row r="288" spans="1:6" x14ac:dyDescent="0.25">
      <c r="A288" s="32" t="s">
        <v>656</v>
      </c>
      <c r="B288" s="31">
        <v>107215.25</v>
      </c>
      <c r="C288" s="17">
        <f>VLOOKUP($A288,級距!$A:$K,9,FALSE)</f>
        <v>10</v>
      </c>
      <c r="D288" s="17">
        <f>VLOOKUP($A288,級距!$A:$K,10,FALSE)</f>
        <v>9</v>
      </c>
      <c r="E288" s="17">
        <f>VLOOKUP($A288,級距!$A:$K,11,FALSE)</f>
        <v>4</v>
      </c>
      <c r="F288" s="17">
        <f t="shared" si="4"/>
        <v>1</v>
      </c>
    </row>
    <row r="289" spans="1:6" x14ac:dyDescent="0.25">
      <c r="A289" s="32" t="s">
        <v>658</v>
      </c>
      <c r="B289" s="31">
        <v>-22692.77</v>
      </c>
      <c r="C289" s="17">
        <f>VLOOKUP($A289,級距!$A:$K,9,FALSE)</f>
        <v>4</v>
      </c>
      <c r="D289" s="17">
        <f>VLOOKUP($A289,級距!$A:$K,10,FALSE)</f>
        <v>1</v>
      </c>
      <c r="E289" s="17">
        <f>VLOOKUP($A289,級距!$A:$K,11,FALSE)</f>
        <v>2</v>
      </c>
      <c r="F289" s="17">
        <f t="shared" si="4"/>
        <v>1</v>
      </c>
    </row>
    <row r="290" spans="1:6" x14ac:dyDescent="0.25">
      <c r="A290" s="32" t="s">
        <v>664</v>
      </c>
      <c r="B290" s="31">
        <v>-131130.89000000001</v>
      </c>
      <c r="C290" s="17">
        <f>VLOOKUP($A290,級距!$A:$K,9,FALSE)</f>
        <v>8</v>
      </c>
      <c r="D290" s="17">
        <f>VLOOKUP($A290,級距!$A:$K,10,FALSE)</f>
        <v>2</v>
      </c>
      <c r="E290" s="17">
        <f>VLOOKUP($A290,級距!$A:$K,11,FALSE)</f>
        <v>1</v>
      </c>
      <c r="F290" s="17">
        <f t="shared" si="4"/>
        <v>1</v>
      </c>
    </row>
    <row r="291" spans="1:6" x14ac:dyDescent="0.25">
      <c r="A291" s="32" t="s">
        <v>665</v>
      </c>
      <c r="B291" s="31">
        <v>56095.65</v>
      </c>
      <c r="C291" s="17">
        <f>VLOOKUP($A291,級距!$A:$K,9,FALSE)</f>
        <v>10</v>
      </c>
      <c r="D291" s="17">
        <f>VLOOKUP($A291,級距!$A:$K,10,FALSE)</f>
        <v>8</v>
      </c>
      <c r="E291" s="17">
        <f>VLOOKUP($A291,級距!$A:$K,11,FALSE)</f>
        <v>4</v>
      </c>
      <c r="F291" s="17">
        <f t="shared" si="4"/>
        <v>1</v>
      </c>
    </row>
    <row r="292" spans="1:6" x14ac:dyDescent="0.25">
      <c r="A292" s="32" t="s">
        <v>666</v>
      </c>
      <c r="B292" s="31">
        <v>92610.44</v>
      </c>
      <c r="C292" s="17">
        <f>VLOOKUP($A292,級距!$A:$K,9,FALSE)</f>
        <v>10</v>
      </c>
      <c r="D292" s="17">
        <f>VLOOKUP($A292,級距!$A:$K,10,FALSE)</f>
        <v>6</v>
      </c>
      <c r="E292" s="17">
        <f>VLOOKUP($A292,級距!$A:$K,11,FALSE)</f>
        <v>1</v>
      </c>
      <c r="F292" s="17">
        <f t="shared" si="4"/>
        <v>1</v>
      </c>
    </row>
    <row r="293" spans="1:6" x14ac:dyDescent="0.25">
      <c r="A293" s="32" t="s">
        <v>669</v>
      </c>
      <c r="B293" s="31">
        <v>-13191.7</v>
      </c>
      <c r="C293" s="17">
        <f>VLOOKUP($A293,級距!$A:$K,9,FALSE)</f>
        <v>10</v>
      </c>
      <c r="D293" s="17">
        <f>VLOOKUP($A293,級距!$A:$K,10,FALSE)</f>
        <v>5</v>
      </c>
      <c r="E293" s="17">
        <f>VLOOKUP($A293,級距!$A:$K,11,FALSE)</f>
        <v>1</v>
      </c>
      <c r="F293" s="17">
        <f t="shared" si="4"/>
        <v>1</v>
      </c>
    </row>
    <row r="294" spans="1:6" x14ac:dyDescent="0.25">
      <c r="A294" s="32" t="s">
        <v>671</v>
      </c>
      <c r="B294" s="31">
        <v>55903.51</v>
      </c>
      <c r="C294" s="17">
        <f>VLOOKUP($A294,級距!$A:$K,9,FALSE)</f>
        <v>10</v>
      </c>
      <c r="D294" s="17">
        <f>VLOOKUP($A294,級距!$A:$K,10,FALSE)</f>
        <v>10</v>
      </c>
      <c r="E294" s="17">
        <f>VLOOKUP($A294,級距!$A:$K,11,FALSE)</f>
        <v>4</v>
      </c>
      <c r="F294" s="17">
        <f t="shared" si="4"/>
        <v>1</v>
      </c>
    </row>
    <row r="295" spans="1:6" x14ac:dyDescent="0.25">
      <c r="A295" s="32" t="s">
        <v>674</v>
      </c>
      <c r="B295" s="31">
        <v>36354.78</v>
      </c>
      <c r="C295" s="17">
        <f>VLOOKUP($A295,級距!$A:$K,9,FALSE)</f>
        <v>9</v>
      </c>
      <c r="D295" s="17">
        <f>VLOOKUP($A295,級距!$A:$K,10,FALSE)</f>
        <v>6</v>
      </c>
      <c r="E295" s="17">
        <f>VLOOKUP($A295,級距!$A:$K,11,FALSE)</f>
        <v>1</v>
      </c>
      <c r="F295" s="17">
        <f t="shared" si="4"/>
        <v>1</v>
      </c>
    </row>
    <row r="296" spans="1:6" x14ac:dyDescent="0.25">
      <c r="A296" s="32" t="s">
        <v>679</v>
      </c>
      <c r="B296" s="31">
        <v>-54070.18</v>
      </c>
      <c r="C296" s="17">
        <f>VLOOKUP($A296,級距!$A:$K,9,FALSE)</f>
        <v>8</v>
      </c>
      <c r="D296" s="17">
        <f>VLOOKUP($A296,級距!$A:$K,10,FALSE)</f>
        <v>8</v>
      </c>
      <c r="E296" s="17">
        <f>VLOOKUP($A296,級距!$A:$K,11,FALSE)</f>
        <v>4</v>
      </c>
      <c r="F296" s="17">
        <f t="shared" si="4"/>
        <v>1</v>
      </c>
    </row>
    <row r="297" spans="1:6" x14ac:dyDescent="0.25">
      <c r="A297" s="32" t="s">
        <v>680</v>
      </c>
      <c r="B297" s="31">
        <v>4106.57</v>
      </c>
      <c r="C297" s="17">
        <f>VLOOKUP($A297,級距!$A:$K,9,FALSE)</f>
        <v>2</v>
      </c>
      <c r="D297" s="17">
        <f>VLOOKUP($A297,級距!$A:$K,10,FALSE)</f>
        <v>5</v>
      </c>
      <c r="E297" s="17">
        <f>VLOOKUP($A297,級距!$A:$K,11,FALSE)</f>
        <v>2</v>
      </c>
      <c r="F297" s="17">
        <f t="shared" si="4"/>
        <v>1</v>
      </c>
    </row>
    <row r="298" spans="1:6" x14ac:dyDescent="0.25">
      <c r="A298" s="32" t="s">
        <v>684</v>
      </c>
      <c r="B298" s="31">
        <v>23923.06</v>
      </c>
      <c r="C298" s="17">
        <f>VLOOKUP($A298,級距!$A:$K,9,FALSE)</f>
        <v>4</v>
      </c>
      <c r="D298" s="17">
        <f>VLOOKUP($A298,級距!$A:$K,10,FALSE)</f>
        <v>3</v>
      </c>
      <c r="E298" s="17">
        <f>VLOOKUP($A298,級距!$A:$K,11,FALSE)</f>
        <v>2</v>
      </c>
      <c r="F298" s="17">
        <f t="shared" si="4"/>
        <v>1</v>
      </c>
    </row>
    <row r="299" spans="1:6" x14ac:dyDescent="0.25">
      <c r="A299" s="32" t="s">
        <v>687</v>
      </c>
      <c r="B299" s="31">
        <v>-64924.18</v>
      </c>
      <c r="C299" s="17">
        <f>VLOOKUP($A299,級距!$A:$K,9,FALSE)</f>
        <v>6</v>
      </c>
      <c r="D299" s="17">
        <f>VLOOKUP($A299,級距!$A:$K,10,FALSE)</f>
        <v>7</v>
      </c>
      <c r="E299" s="17">
        <f>VLOOKUP($A299,級距!$A:$K,11,FALSE)</f>
        <v>4</v>
      </c>
      <c r="F299" s="17">
        <f t="shared" si="4"/>
        <v>1</v>
      </c>
    </row>
    <row r="300" spans="1:6" x14ac:dyDescent="0.25">
      <c r="A300" s="32" t="s">
        <v>688</v>
      </c>
      <c r="B300" s="31">
        <v>-25346.35</v>
      </c>
      <c r="C300" s="17">
        <f>VLOOKUP($A300,級距!$A:$K,9,FALSE)</f>
        <v>4</v>
      </c>
      <c r="D300" s="17">
        <f>VLOOKUP($A300,級距!$A:$K,10,FALSE)</f>
        <v>5</v>
      </c>
      <c r="E300" s="17">
        <f>VLOOKUP($A300,級距!$A:$K,11,FALSE)</f>
        <v>2</v>
      </c>
      <c r="F300" s="17">
        <f t="shared" si="4"/>
        <v>1</v>
      </c>
    </row>
    <row r="301" spans="1:6" x14ac:dyDescent="0.25">
      <c r="A301" s="32" t="s">
        <v>689</v>
      </c>
      <c r="B301" s="31">
        <v>21452.639999999999</v>
      </c>
      <c r="C301" s="17">
        <f>VLOOKUP($A301,級距!$A:$K,9,FALSE)</f>
        <v>5</v>
      </c>
      <c r="D301" s="17">
        <f>VLOOKUP($A301,級距!$A:$K,10,FALSE)</f>
        <v>9</v>
      </c>
      <c r="E301" s="17">
        <f>VLOOKUP($A301,級距!$A:$K,11,FALSE)</f>
        <v>3</v>
      </c>
      <c r="F301" s="17">
        <f t="shared" si="4"/>
        <v>1</v>
      </c>
    </row>
    <row r="302" spans="1:6" x14ac:dyDescent="0.25">
      <c r="A302" s="32" t="s">
        <v>697</v>
      </c>
      <c r="B302" s="31">
        <v>76572.100000000006</v>
      </c>
      <c r="C302" s="17">
        <f>VLOOKUP($A302,級距!$A:$K,9,FALSE)</f>
        <v>6</v>
      </c>
      <c r="D302" s="17">
        <f>VLOOKUP($A302,級距!$A:$K,10,FALSE)</f>
        <v>1</v>
      </c>
      <c r="E302" s="17">
        <f>VLOOKUP($A302,級距!$A:$K,11,FALSE)</f>
        <v>1</v>
      </c>
      <c r="F302" s="17">
        <f t="shared" si="4"/>
        <v>1</v>
      </c>
    </row>
    <row r="303" spans="1:6" x14ac:dyDescent="0.25">
      <c r="A303" s="32" t="s">
        <v>698</v>
      </c>
      <c r="B303" s="31">
        <v>-125121.22</v>
      </c>
      <c r="C303" s="17">
        <f>VLOOKUP($A303,級距!$A:$K,9,FALSE)</f>
        <v>10</v>
      </c>
      <c r="D303" s="17">
        <f>VLOOKUP($A303,級距!$A:$K,10,FALSE)</f>
        <v>9</v>
      </c>
      <c r="E303" s="17">
        <f>VLOOKUP($A303,級距!$A:$K,11,FALSE)</f>
        <v>4</v>
      </c>
      <c r="F303" s="17">
        <f t="shared" si="4"/>
        <v>1</v>
      </c>
    </row>
    <row r="304" spans="1:6" x14ac:dyDescent="0.25">
      <c r="A304" s="32" t="s">
        <v>700</v>
      </c>
      <c r="B304" s="31">
        <v>-94873.78</v>
      </c>
      <c r="C304" s="17">
        <f>VLOOKUP($A304,級距!$A:$K,9,FALSE)</f>
        <v>8</v>
      </c>
      <c r="D304" s="17">
        <f>VLOOKUP($A304,級距!$A:$K,10,FALSE)</f>
        <v>4</v>
      </c>
      <c r="E304" s="17">
        <f>VLOOKUP($A304,級距!$A:$K,11,FALSE)</f>
        <v>1</v>
      </c>
      <c r="F304" s="17">
        <f t="shared" si="4"/>
        <v>1</v>
      </c>
    </row>
    <row r="305" spans="1:6" x14ac:dyDescent="0.25">
      <c r="A305" s="32" t="s">
        <v>704</v>
      </c>
      <c r="B305" s="31">
        <v>44333.14</v>
      </c>
      <c r="C305" s="17">
        <f>VLOOKUP($A305,級距!$A:$K,9,FALSE)</f>
        <v>10</v>
      </c>
      <c r="D305" s="17">
        <f>VLOOKUP($A305,級距!$A:$K,10,FALSE)</f>
        <v>5</v>
      </c>
      <c r="E305" s="17">
        <f>VLOOKUP($A305,級距!$A:$K,11,FALSE)</f>
        <v>1</v>
      </c>
      <c r="F305" s="17">
        <f t="shared" si="4"/>
        <v>1</v>
      </c>
    </row>
    <row r="306" spans="1:6" x14ac:dyDescent="0.25">
      <c r="A306" s="32" t="s">
        <v>709</v>
      </c>
      <c r="B306" s="31">
        <v>-94960.75</v>
      </c>
      <c r="C306" s="17">
        <f>VLOOKUP($A306,級距!$A:$K,9,FALSE)</f>
        <v>9</v>
      </c>
      <c r="D306" s="17">
        <f>VLOOKUP($A306,級距!$A:$K,10,FALSE)</f>
        <v>7</v>
      </c>
      <c r="E306" s="17">
        <f>VLOOKUP($A306,級距!$A:$K,11,FALSE)</f>
        <v>4</v>
      </c>
      <c r="F306" s="17">
        <f t="shared" si="4"/>
        <v>1</v>
      </c>
    </row>
    <row r="307" spans="1:6" x14ac:dyDescent="0.25">
      <c r="A307" s="32" t="s">
        <v>711</v>
      </c>
      <c r="B307" s="31">
        <v>88100.81</v>
      </c>
      <c r="C307" s="17">
        <f>VLOOKUP($A307,級距!$A:$K,9,FALSE)</f>
        <v>10</v>
      </c>
      <c r="D307" s="17">
        <f>VLOOKUP($A307,級距!$A:$K,10,FALSE)</f>
        <v>4</v>
      </c>
      <c r="E307" s="17">
        <f>VLOOKUP($A307,級距!$A:$K,11,FALSE)</f>
        <v>1</v>
      </c>
      <c r="F307" s="17">
        <f t="shared" si="4"/>
        <v>1</v>
      </c>
    </row>
    <row r="308" spans="1:6" x14ac:dyDescent="0.25">
      <c r="A308" s="32" t="s">
        <v>712</v>
      </c>
      <c r="B308" s="31">
        <v>-94990.27</v>
      </c>
      <c r="C308" s="17">
        <f>VLOOKUP($A308,級距!$A:$K,9,FALSE)</f>
        <v>7</v>
      </c>
      <c r="D308" s="17">
        <f>VLOOKUP($A308,級距!$A:$K,10,FALSE)</f>
        <v>8</v>
      </c>
      <c r="E308" s="17">
        <f>VLOOKUP($A308,級距!$A:$K,11,FALSE)</f>
        <v>4</v>
      </c>
      <c r="F308" s="17">
        <f t="shared" si="4"/>
        <v>1</v>
      </c>
    </row>
    <row r="309" spans="1:6" x14ac:dyDescent="0.25">
      <c r="A309" s="32" t="s">
        <v>714</v>
      </c>
      <c r="B309" s="31">
        <v>-18192.72</v>
      </c>
      <c r="C309" s="17">
        <f>VLOOKUP($A309,級距!$A:$K,9,FALSE)</f>
        <v>8</v>
      </c>
      <c r="D309" s="17">
        <f>VLOOKUP($A309,級距!$A:$K,10,FALSE)</f>
        <v>9</v>
      </c>
      <c r="E309" s="17">
        <f>VLOOKUP($A309,級距!$A:$K,11,FALSE)</f>
        <v>4</v>
      </c>
      <c r="F309" s="17">
        <f t="shared" si="4"/>
        <v>1</v>
      </c>
    </row>
    <row r="310" spans="1:6" x14ac:dyDescent="0.25">
      <c r="A310" s="32" t="s">
        <v>715</v>
      </c>
      <c r="B310" s="31">
        <v>-32020.01</v>
      </c>
      <c r="C310" s="17">
        <f>VLOOKUP($A310,級距!$A:$K,9,FALSE)</f>
        <v>4</v>
      </c>
      <c r="D310" s="17">
        <f>VLOOKUP($A310,級距!$A:$K,10,FALSE)</f>
        <v>6</v>
      </c>
      <c r="E310" s="17">
        <f>VLOOKUP($A310,級距!$A:$K,11,FALSE)</f>
        <v>2</v>
      </c>
      <c r="F310" s="17">
        <f t="shared" si="4"/>
        <v>1</v>
      </c>
    </row>
    <row r="311" spans="1:6" x14ac:dyDescent="0.25">
      <c r="A311" s="32" t="s">
        <v>716</v>
      </c>
      <c r="B311" s="31">
        <v>-84219.5</v>
      </c>
      <c r="C311" s="17">
        <f>VLOOKUP($A311,級距!$A:$K,9,FALSE)</f>
        <v>6</v>
      </c>
      <c r="D311" s="17">
        <f>VLOOKUP($A311,級距!$A:$K,10,FALSE)</f>
        <v>9</v>
      </c>
      <c r="E311" s="17">
        <f>VLOOKUP($A311,級距!$A:$K,11,FALSE)</f>
        <v>4</v>
      </c>
      <c r="F311" s="17">
        <f t="shared" si="4"/>
        <v>1</v>
      </c>
    </row>
    <row r="312" spans="1:6" x14ac:dyDescent="0.25">
      <c r="A312" s="32" t="s">
        <v>719</v>
      </c>
      <c r="B312" s="31">
        <v>-16384.87</v>
      </c>
      <c r="C312" s="17">
        <f>VLOOKUP($A312,級距!$A:$K,9,FALSE)</f>
        <v>5</v>
      </c>
      <c r="D312" s="17">
        <f>VLOOKUP($A312,級距!$A:$K,10,FALSE)</f>
        <v>2</v>
      </c>
      <c r="E312" s="17">
        <f>VLOOKUP($A312,級距!$A:$K,11,FALSE)</f>
        <v>2</v>
      </c>
      <c r="F312" s="17">
        <f t="shared" si="4"/>
        <v>1</v>
      </c>
    </row>
    <row r="313" spans="1:6" x14ac:dyDescent="0.25">
      <c r="A313" s="32" t="s">
        <v>720</v>
      </c>
      <c r="B313" s="31">
        <v>-104158.94</v>
      </c>
      <c r="C313" s="17">
        <f>VLOOKUP($A313,級距!$A:$K,9,FALSE)</f>
        <v>9</v>
      </c>
      <c r="D313" s="17">
        <f>VLOOKUP($A313,級距!$A:$K,10,FALSE)</f>
        <v>6</v>
      </c>
      <c r="E313" s="17">
        <f>VLOOKUP($A313,級距!$A:$K,11,FALSE)</f>
        <v>1</v>
      </c>
      <c r="F313" s="17">
        <f t="shared" si="4"/>
        <v>1</v>
      </c>
    </row>
    <row r="314" spans="1:6" x14ac:dyDescent="0.25">
      <c r="A314" s="32" t="s">
        <v>721</v>
      </c>
      <c r="B314" s="31">
        <v>-74865.94</v>
      </c>
      <c r="C314" s="17">
        <f>VLOOKUP($A314,級距!$A:$K,9,FALSE)</f>
        <v>6</v>
      </c>
      <c r="D314" s="17">
        <f>VLOOKUP($A314,級距!$A:$K,10,FALSE)</f>
        <v>8</v>
      </c>
      <c r="E314" s="17">
        <f>VLOOKUP($A314,級距!$A:$K,11,FALSE)</f>
        <v>4</v>
      </c>
      <c r="F314" s="17">
        <f t="shared" si="4"/>
        <v>1</v>
      </c>
    </row>
    <row r="315" spans="1:6" x14ac:dyDescent="0.25">
      <c r="A315" s="32" t="s">
        <v>722</v>
      </c>
      <c r="B315" s="31">
        <v>-2624.69</v>
      </c>
      <c r="C315" s="17">
        <f>VLOOKUP($A315,級距!$A:$K,9,FALSE)</f>
        <v>2</v>
      </c>
      <c r="D315" s="17">
        <f>VLOOKUP($A315,級距!$A:$K,10,FALSE)</f>
        <v>9</v>
      </c>
      <c r="E315" s="17">
        <f>VLOOKUP($A315,級距!$A:$K,11,FALSE)</f>
        <v>3</v>
      </c>
      <c r="F315" s="17">
        <f t="shared" si="4"/>
        <v>1</v>
      </c>
    </row>
    <row r="316" spans="1:6" x14ac:dyDescent="0.25">
      <c r="A316" s="32" t="s">
        <v>727</v>
      </c>
      <c r="B316" s="31">
        <v>16421.25</v>
      </c>
      <c r="C316" s="17">
        <f>VLOOKUP($A316,級距!$A:$K,9,FALSE)</f>
        <v>10</v>
      </c>
      <c r="D316" s="17">
        <f>VLOOKUP($A316,級距!$A:$K,10,FALSE)</f>
        <v>3</v>
      </c>
      <c r="E316" s="17">
        <f>VLOOKUP($A316,級距!$A:$K,11,FALSE)</f>
        <v>1</v>
      </c>
      <c r="F316" s="17">
        <f t="shared" si="4"/>
        <v>1</v>
      </c>
    </row>
    <row r="317" spans="1:6" x14ac:dyDescent="0.25">
      <c r="A317" s="32" t="s">
        <v>729</v>
      </c>
      <c r="B317" s="31">
        <v>-23849.45</v>
      </c>
      <c r="C317" s="17">
        <f>VLOOKUP($A317,級距!$A:$K,9,FALSE)</f>
        <v>8</v>
      </c>
      <c r="D317" s="17">
        <f>VLOOKUP($A317,級距!$A:$K,10,FALSE)</f>
        <v>8</v>
      </c>
      <c r="E317" s="17">
        <f>VLOOKUP($A317,級距!$A:$K,11,FALSE)</f>
        <v>4</v>
      </c>
      <c r="F317" s="17">
        <f t="shared" si="4"/>
        <v>1</v>
      </c>
    </row>
    <row r="318" spans="1:6" x14ac:dyDescent="0.25">
      <c r="A318" s="32" t="s">
        <v>731</v>
      </c>
      <c r="B318" s="31">
        <v>-29636.14</v>
      </c>
      <c r="C318" s="17">
        <f>VLOOKUP($A318,級距!$A:$K,9,FALSE)</f>
        <v>4</v>
      </c>
      <c r="D318" s="17">
        <f>VLOOKUP($A318,級距!$A:$K,10,FALSE)</f>
        <v>8</v>
      </c>
      <c r="E318" s="17">
        <f>VLOOKUP($A318,級距!$A:$K,11,FALSE)</f>
        <v>3</v>
      </c>
      <c r="F318" s="17">
        <f t="shared" si="4"/>
        <v>1</v>
      </c>
    </row>
    <row r="319" spans="1:6" x14ac:dyDescent="0.25">
      <c r="A319" s="32" t="s">
        <v>732</v>
      </c>
      <c r="B319" s="31">
        <v>-5067.3100000000004</v>
      </c>
      <c r="C319" s="17">
        <f>VLOOKUP($A319,級距!$A:$K,9,FALSE)</f>
        <v>1</v>
      </c>
      <c r="D319" s="17">
        <f>VLOOKUP($A319,級距!$A:$K,10,FALSE)</f>
        <v>3</v>
      </c>
      <c r="E319" s="17">
        <f>VLOOKUP($A319,級距!$A:$K,11,FALSE)</f>
        <v>2</v>
      </c>
      <c r="F319" s="17">
        <f t="shared" si="4"/>
        <v>1</v>
      </c>
    </row>
    <row r="320" spans="1:6" x14ac:dyDescent="0.25">
      <c r="A320" s="32" t="s">
        <v>734</v>
      </c>
      <c r="B320" s="31">
        <v>-68591.42</v>
      </c>
      <c r="C320" s="17">
        <f>VLOOKUP($A320,級距!$A:$K,9,FALSE)</f>
        <v>5</v>
      </c>
      <c r="D320" s="17">
        <f>VLOOKUP($A320,級距!$A:$K,10,FALSE)</f>
        <v>5</v>
      </c>
      <c r="E320" s="17">
        <f>VLOOKUP($A320,級距!$A:$K,11,FALSE)</f>
        <v>2</v>
      </c>
      <c r="F320" s="17">
        <f t="shared" si="4"/>
        <v>1</v>
      </c>
    </row>
    <row r="321" spans="1:6" x14ac:dyDescent="0.25">
      <c r="A321" s="32" t="s">
        <v>736</v>
      </c>
      <c r="B321" s="31">
        <v>61562.42</v>
      </c>
      <c r="C321" s="17">
        <f>VLOOKUP($A321,級距!$A:$K,9,FALSE)</f>
        <v>5</v>
      </c>
      <c r="D321" s="17">
        <f>VLOOKUP($A321,級距!$A:$K,10,FALSE)</f>
        <v>8</v>
      </c>
      <c r="E321" s="17">
        <f>VLOOKUP($A321,級距!$A:$K,11,FALSE)</f>
        <v>3</v>
      </c>
      <c r="F321" s="17">
        <f t="shared" si="4"/>
        <v>1</v>
      </c>
    </row>
    <row r="322" spans="1:6" x14ac:dyDescent="0.25">
      <c r="A322" s="32" t="s">
        <v>737</v>
      </c>
      <c r="B322" s="31">
        <v>-21811.58</v>
      </c>
      <c r="C322" s="17">
        <f>VLOOKUP($A322,級距!$A:$K,9,FALSE)</f>
        <v>7</v>
      </c>
      <c r="D322" s="17">
        <f>VLOOKUP($A322,級距!$A:$K,10,FALSE)</f>
        <v>4</v>
      </c>
      <c r="E322" s="17">
        <f>VLOOKUP($A322,級距!$A:$K,11,FALSE)</f>
        <v>1</v>
      </c>
      <c r="F322" s="17">
        <f t="shared" si="4"/>
        <v>1</v>
      </c>
    </row>
    <row r="323" spans="1:6" x14ac:dyDescent="0.25">
      <c r="A323" s="32" t="s">
        <v>739</v>
      </c>
      <c r="B323" s="31">
        <v>4900.87</v>
      </c>
      <c r="C323" s="17">
        <f>VLOOKUP($A323,級距!$A:$K,9,FALSE)</f>
        <v>2</v>
      </c>
      <c r="D323" s="17">
        <f>VLOOKUP($A323,級距!$A:$K,10,FALSE)</f>
        <v>5</v>
      </c>
      <c r="E323" s="17">
        <f>VLOOKUP($A323,級距!$A:$K,11,FALSE)</f>
        <v>2</v>
      </c>
      <c r="F323" s="17">
        <f t="shared" si="4"/>
        <v>1</v>
      </c>
    </row>
    <row r="324" spans="1:6" x14ac:dyDescent="0.25">
      <c r="A324" s="32" t="s">
        <v>741</v>
      </c>
      <c r="B324" s="31">
        <v>39062.93</v>
      </c>
      <c r="C324" s="17">
        <f>VLOOKUP($A324,級距!$A:$K,9,FALSE)</f>
        <v>2</v>
      </c>
      <c r="D324" s="17">
        <f>VLOOKUP($A324,級距!$A:$K,10,FALSE)</f>
        <v>1</v>
      </c>
      <c r="E324" s="17">
        <f>VLOOKUP($A324,級距!$A:$K,11,FALSE)</f>
        <v>2</v>
      </c>
      <c r="F324" s="17">
        <f t="shared" ref="F324:F387" si="5">IF(A325&lt;&gt;A324,1,0)</f>
        <v>1</v>
      </c>
    </row>
    <row r="325" spans="1:6" x14ac:dyDescent="0.25">
      <c r="A325" s="32" t="s">
        <v>742</v>
      </c>
      <c r="B325" s="31">
        <v>5757.17</v>
      </c>
      <c r="C325" s="17">
        <f>VLOOKUP($A325,級距!$A:$K,9,FALSE)</f>
        <v>3</v>
      </c>
      <c r="D325" s="17">
        <f>VLOOKUP($A325,級距!$A:$K,10,FALSE)</f>
        <v>8</v>
      </c>
      <c r="E325" s="17">
        <f>VLOOKUP($A325,級距!$A:$K,11,FALSE)</f>
        <v>3</v>
      </c>
      <c r="F325" s="17">
        <f t="shared" si="5"/>
        <v>1</v>
      </c>
    </row>
    <row r="326" spans="1:6" x14ac:dyDescent="0.25">
      <c r="A326" s="32" t="s">
        <v>743</v>
      </c>
      <c r="B326" s="31">
        <v>6744.58</v>
      </c>
      <c r="C326" s="17">
        <f>VLOOKUP($A326,級距!$A:$K,9,FALSE)</f>
        <v>1</v>
      </c>
      <c r="D326" s="17">
        <f>VLOOKUP($A326,級距!$A:$K,10,FALSE)</f>
        <v>6</v>
      </c>
      <c r="E326" s="17">
        <f>VLOOKUP($A326,級距!$A:$K,11,FALSE)</f>
        <v>2</v>
      </c>
      <c r="F326" s="17">
        <f t="shared" si="5"/>
        <v>1</v>
      </c>
    </row>
    <row r="327" spans="1:6" x14ac:dyDescent="0.25">
      <c r="A327" s="32" t="s">
        <v>749</v>
      </c>
      <c r="B327" s="31">
        <v>9418.08</v>
      </c>
      <c r="C327" s="17">
        <f>VLOOKUP($A327,級距!$A:$K,9,FALSE)</f>
        <v>4</v>
      </c>
      <c r="D327" s="17">
        <f>VLOOKUP($A327,級距!$A:$K,10,FALSE)</f>
        <v>10</v>
      </c>
      <c r="E327" s="17">
        <f>VLOOKUP($A327,級距!$A:$K,11,FALSE)</f>
        <v>3</v>
      </c>
      <c r="F327" s="17">
        <f t="shared" si="5"/>
        <v>1</v>
      </c>
    </row>
    <row r="328" spans="1:6" x14ac:dyDescent="0.25">
      <c r="A328" s="32" t="s">
        <v>752</v>
      </c>
      <c r="B328" s="31">
        <v>-16358.81</v>
      </c>
      <c r="C328" s="17">
        <f>VLOOKUP($A328,級距!$A:$K,9,FALSE)</f>
        <v>1</v>
      </c>
      <c r="D328" s="17">
        <f>VLOOKUP($A328,級距!$A:$K,10,FALSE)</f>
        <v>5</v>
      </c>
      <c r="E328" s="17">
        <f>VLOOKUP($A328,級距!$A:$K,11,FALSE)</f>
        <v>2</v>
      </c>
      <c r="F328" s="17">
        <f t="shared" si="5"/>
        <v>1</v>
      </c>
    </row>
    <row r="329" spans="1:6" x14ac:dyDescent="0.25">
      <c r="A329" s="32" t="s">
        <v>753</v>
      </c>
      <c r="B329" s="31">
        <v>-94958.3</v>
      </c>
      <c r="C329" s="17">
        <f>VLOOKUP($A329,級距!$A:$K,9,FALSE)</f>
        <v>5</v>
      </c>
      <c r="D329" s="17">
        <f>VLOOKUP($A329,級距!$A:$K,10,FALSE)</f>
        <v>7</v>
      </c>
      <c r="E329" s="17">
        <f>VLOOKUP($A329,級距!$A:$K,11,FALSE)</f>
        <v>3</v>
      </c>
      <c r="F329" s="17">
        <f t="shared" si="5"/>
        <v>1</v>
      </c>
    </row>
    <row r="330" spans="1:6" x14ac:dyDescent="0.25">
      <c r="A330" s="32" t="s">
        <v>754</v>
      </c>
      <c r="B330" s="31">
        <v>21464.16</v>
      </c>
      <c r="C330" s="17">
        <f>VLOOKUP($A330,級距!$A:$K,9,FALSE)</f>
        <v>7</v>
      </c>
      <c r="D330" s="17">
        <f>VLOOKUP($A330,級距!$A:$K,10,FALSE)</f>
        <v>8</v>
      </c>
      <c r="E330" s="17">
        <f>VLOOKUP($A330,級距!$A:$K,11,FALSE)</f>
        <v>4</v>
      </c>
      <c r="F330" s="17">
        <f t="shared" si="5"/>
        <v>1</v>
      </c>
    </row>
    <row r="331" spans="1:6" x14ac:dyDescent="0.25">
      <c r="A331" s="32" t="s">
        <v>756</v>
      </c>
      <c r="B331" s="31">
        <v>-30747.43</v>
      </c>
      <c r="C331" s="17">
        <f>VLOOKUP($A331,級距!$A:$K,9,FALSE)</f>
        <v>5</v>
      </c>
      <c r="D331" s="17">
        <f>VLOOKUP($A331,級距!$A:$K,10,FALSE)</f>
        <v>8</v>
      </c>
      <c r="E331" s="17">
        <f>VLOOKUP($A331,級距!$A:$K,11,FALSE)</f>
        <v>3</v>
      </c>
      <c r="F331" s="17">
        <f t="shared" si="5"/>
        <v>1</v>
      </c>
    </row>
    <row r="332" spans="1:6" x14ac:dyDescent="0.25">
      <c r="A332" s="32" t="s">
        <v>758</v>
      </c>
      <c r="B332" s="31">
        <v>-29571.62</v>
      </c>
      <c r="C332" s="17">
        <f>VLOOKUP($A332,級距!$A:$K,9,FALSE)</f>
        <v>3</v>
      </c>
      <c r="D332" s="17">
        <f>VLOOKUP($A332,級距!$A:$K,10,FALSE)</f>
        <v>6</v>
      </c>
      <c r="E332" s="17">
        <f>VLOOKUP($A332,級距!$A:$K,11,FALSE)</f>
        <v>2</v>
      </c>
      <c r="F332" s="17">
        <f t="shared" si="5"/>
        <v>1</v>
      </c>
    </row>
    <row r="333" spans="1:6" x14ac:dyDescent="0.25">
      <c r="A333" s="32" t="s">
        <v>760</v>
      </c>
      <c r="B333" s="31">
        <v>-22304.21</v>
      </c>
      <c r="C333" s="17">
        <f>VLOOKUP($A333,級距!$A:$K,9,FALSE)</f>
        <v>5</v>
      </c>
      <c r="D333" s="17">
        <f>VLOOKUP($A333,級距!$A:$K,10,FALSE)</f>
        <v>8</v>
      </c>
      <c r="E333" s="17">
        <f>VLOOKUP($A333,級距!$A:$K,11,FALSE)</f>
        <v>3</v>
      </c>
      <c r="F333" s="17">
        <f t="shared" si="5"/>
        <v>1</v>
      </c>
    </row>
    <row r="334" spans="1:6" x14ac:dyDescent="0.25">
      <c r="A334" s="32" t="s">
        <v>761</v>
      </c>
      <c r="B334" s="31">
        <v>17855.95</v>
      </c>
      <c r="C334" s="17">
        <f>VLOOKUP($A334,級距!$A:$K,9,FALSE)</f>
        <v>3</v>
      </c>
      <c r="D334" s="17">
        <f>VLOOKUP($A334,級距!$A:$K,10,FALSE)</f>
        <v>3</v>
      </c>
      <c r="E334" s="17">
        <f>VLOOKUP($A334,級距!$A:$K,11,FALSE)</f>
        <v>2</v>
      </c>
      <c r="F334" s="17">
        <f t="shared" si="5"/>
        <v>1</v>
      </c>
    </row>
    <row r="335" spans="1:6" x14ac:dyDescent="0.25">
      <c r="A335" s="32" t="s">
        <v>763</v>
      </c>
      <c r="B335" s="31">
        <v>6442.49</v>
      </c>
      <c r="C335" s="17">
        <f>VLOOKUP($A335,級距!$A:$K,9,FALSE)</f>
        <v>3</v>
      </c>
      <c r="D335" s="17">
        <f>VLOOKUP($A335,級距!$A:$K,10,FALSE)</f>
        <v>1</v>
      </c>
      <c r="E335" s="17">
        <f>VLOOKUP($A335,級距!$A:$K,11,FALSE)</f>
        <v>2</v>
      </c>
      <c r="F335" s="17">
        <f t="shared" si="5"/>
        <v>1</v>
      </c>
    </row>
    <row r="336" spans="1:6" x14ac:dyDescent="0.25">
      <c r="A336" s="32" t="s">
        <v>777</v>
      </c>
      <c r="B336" s="31">
        <v>47940.97</v>
      </c>
      <c r="C336" s="17">
        <f>VLOOKUP($A336,級距!$A:$K,9,FALSE)</f>
        <v>2</v>
      </c>
      <c r="D336" s="17">
        <f>VLOOKUP($A336,級距!$A:$K,10,FALSE)</f>
        <v>7</v>
      </c>
      <c r="E336" s="17">
        <f>VLOOKUP($A336,級距!$A:$K,11,FALSE)</f>
        <v>3</v>
      </c>
      <c r="F336" s="17">
        <f t="shared" si="5"/>
        <v>1</v>
      </c>
    </row>
    <row r="337" spans="1:6" x14ac:dyDescent="0.25">
      <c r="A337" s="32" t="s">
        <v>778</v>
      </c>
      <c r="B337" s="31">
        <v>-247.2</v>
      </c>
      <c r="C337" s="17">
        <f>VLOOKUP($A337,級距!$A:$K,9,FALSE)</f>
        <v>2</v>
      </c>
      <c r="D337" s="17">
        <f>VLOOKUP($A337,級距!$A:$K,10,FALSE)</f>
        <v>4</v>
      </c>
      <c r="E337" s="17">
        <f>VLOOKUP($A337,級距!$A:$K,11,FALSE)</f>
        <v>2</v>
      </c>
      <c r="F337" s="17">
        <f t="shared" si="5"/>
        <v>1</v>
      </c>
    </row>
    <row r="338" spans="1:6" x14ac:dyDescent="0.25">
      <c r="A338" s="32" t="s">
        <v>782</v>
      </c>
      <c r="B338" s="31">
        <v>-12695.16</v>
      </c>
      <c r="C338" s="17">
        <f>VLOOKUP($A338,級距!$A:$K,9,FALSE)</f>
        <v>3</v>
      </c>
      <c r="D338" s="17">
        <f>VLOOKUP($A338,級距!$A:$K,10,FALSE)</f>
        <v>3</v>
      </c>
      <c r="E338" s="17">
        <f>VLOOKUP($A338,級距!$A:$K,11,FALSE)</f>
        <v>2</v>
      </c>
      <c r="F338" s="17">
        <f t="shared" si="5"/>
        <v>1</v>
      </c>
    </row>
    <row r="339" spans="1:6" x14ac:dyDescent="0.25">
      <c r="A339" s="32" t="s">
        <v>783</v>
      </c>
      <c r="B339" s="31">
        <v>81864.350000000006</v>
      </c>
      <c r="C339" s="17">
        <f>VLOOKUP($A339,級距!$A:$K,9,FALSE)</f>
        <v>5</v>
      </c>
      <c r="D339" s="17">
        <f>VLOOKUP($A339,級距!$A:$K,10,FALSE)</f>
        <v>10</v>
      </c>
      <c r="E339" s="17">
        <f>VLOOKUP($A339,級距!$A:$K,11,FALSE)</f>
        <v>3</v>
      </c>
      <c r="F339" s="17">
        <f t="shared" si="5"/>
        <v>1</v>
      </c>
    </row>
    <row r="340" spans="1:6" x14ac:dyDescent="0.25">
      <c r="A340" s="32" t="s">
        <v>788</v>
      </c>
      <c r="B340" s="31">
        <v>31740.84</v>
      </c>
      <c r="C340" s="17">
        <f>VLOOKUP($A340,級距!$A:$K,9,FALSE)</f>
        <v>2</v>
      </c>
      <c r="D340" s="17">
        <f>VLOOKUP($A340,級距!$A:$K,10,FALSE)</f>
        <v>9</v>
      </c>
      <c r="E340" s="17">
        <f>VLOOKUP($A340,級距!$A:$K,11,FALSE)</f>
        <v>3</v>
      </c>
      <c r="F340" s="17">
        <f t="shared" si="5"/>
        <v>1</v>
      </c>
    </row>
    <row r="341" spans="1:6" x14ac:dyDescent="0.25">
      <c r="A341" s="32" t="s">
        <v>789</v>
      </c>
      <c r="B341" s="31">
        <v>-36653.69</v>
      </c>
      <c r="C341" s="17">
        <f>VLOOKUP($A341,級距!$A:$K,9,FALSE)</f>
        <v>3</v>
      </c>
      <c r="D341" s="17">
        <f>VLOOKUP($A341,級距!$A:$K,10,FALSE)</f>
        <v>8</v>
      </c>
      <c r="E341" s="17">
        <f>VLOOKUP($A341,級距!$A:$K,11,FALSE)</f>
        <v>3</v>
      </c>
      <c r="F341" s="17">
        <f t="shared" si="5"/>
        <v>1</v>
      </c>
    </row>
    <row r="342" spans="1:6" x14ac:dyDescent="0.25">
      <c r="A342" s="32" t="s">
        <v>791</v>
      </c>
      <c r="B342" s="31">
        <v>-26472.38</v>
      </c>
      <c r="C342" s="17">
        <f>VLOOKUP($A342,級距!$A:$K,9,FALSE)</f>
        <v>1</v>
      </c>
      <c r="D342" s="17">
        <f>VLOOKUP($A342,級距!$A:$K,10,FALSE)</f>
        <v>5</v>
      </c>
      <c r="E342" s="17">
        <f>VLOOKUP($A342,級距!$A:$K,11,FALSE)</f>
        <v>2</v>
      </c>
      <c r="F342" s="17">
        <f t="shared" si="5"/>
        <v>1</v>
      </c>
    </row>
    <row r="343" spans="1:6" x14ac:dyDescent="0.25">
      <c r="A343" s="32" t="s">
        <v>792</v>
      </c>
      <c r="B343" s="31">
        <v>-97852.44</v>
      </c>
      <c r="C343" s="17">
        <f>VLOOKUP($A343,級距!$A:$K,9,FALSE)</f>
        <v>5</v>
      </c>
      <c r="D343" s="17">
        <f>VLOOKUP($A343,級距!$A:$K,10,FALSE)</f>
        <v>6</v>
      </c>
      <c r="E343" s="17">
        <f>VLOOKUP($A343,級距!$A:$K,11,FALSE)</f>
        <v>2</v>
      </c>
      <c r="F343" s="17">
        <f t="shared" si="5"/>
        <v>1</v>
      </c>
    </row>
    <row r="344" spans="1:6" x14ac:dyDescent="0.25">
      <c r="A344" s="32" t="s">
        <v>796</v>
      </c>
      <c r="B344" s="31">
        <v>69772.38</v>
      </c>
      <c r="C344" s="17">
        <f>VLOOKUP($A344,級距!$A:$K,9,FALSE)</f>
        <v>5</v>
      </c>
      <c r="D344" s="17">
        <f>VLOOKUP($A344,級距!$A:$K,10,FALSE)</f>
        <v>8</v>
      </c>
      <c r="E344" s="17">
        <f>VLOOKUP($A344,級距!$A:$K,11,FALSE)</f>
        <v>3</v>
      </c>
      <c r="F344" s="17">
        <f t="shared" si="5"/>
        <v>1</v>
      </c>
    </row>
    <row r="345" spans="1:6" x14ac:dyDescent="0.25">
      <c r="A345" s="32" t="s">
        <v>797</v>
      </c>
      <c r="B345" s="31">
        <v>24554.76</v>
      </c>
      <c r="C345" s="17">
        <f>VLOOKUP($A345,級距!$A:$K,9,FALSE)</f>
        <v>2</v>
      </c>
      <c r="D345" s="17">
        <f>VLOOKUP($A345,級距!$A:$K,10,FALSE)</f>
        <v>8</v>
      </c>
      <c r="E345" s="17">
        <f>VLOOKUP($A345,級距!$A:$K,11,FALSE)</f>
        <v>3</v>
      </c>
      <c r="F345" s="17">
        <f t="shared" si="5"/>
        <v>1</v>
      </c>
    </row>
    <row r="346" spans="1:6" x14ac:dyDescent="0.25">
      <c r="A346" s="32" t="s">
        <v>798</v>
      </c>
      <c r="B346" s="31">
        <v>21619.49</v>
      </c>
      <c r="C346" s="17">
        <f>VLOOKUP($A346,級距!$A:$K,9,FALSE)</f>
        <v>7</v>
      </c>
      <c r="D346" s="17">
        <f>VLOOKUP($A346,級距!$A:$K,10,FALSE)</f>
        <v>10</v>
      </c>
      <c r="E346" s="17">
        <f>VLOOKUP($A346,級距!$A:$K,11,FALSE)</f>
        <v>4</v>
      </c>
      <c r="F346" s="17">
        <f t="shared" si="5"/>
        <v>1</v>
      </c>
    </row>
    <row r="347" spans="1:6" x14ac:dyDescent="0.25">
      <c r="A347" s="32" t="s">
        <v>799</v>
      </c>
      <c r="B347" s="31">
        <v>-118056.65</v>
      </c>
      <c r="C347" s="17">
        <f>VLOOKUP($A347,級距!$A:$K,9,FALSE)</f>
        <v>5</v>
      </c>
      <c r="D347" s="17">
        <f>VLOOKUP($A347,級距!$A:$K,10,FALSE)</f>
        <v>6</v>
      </c>
      <c r="E347" s="17">
        <f>VLOOKUP($A347,級距!$A:$K,11,FALSE)</f>
        <v>2</v>
      </c>
      <c r="F347" s="17">
        <f t="shared" si="5"/>
        <v>1</v>
      </c>
    </row>
    <row r="348" spans="1:6" x14ac:dyDescent="0.25">
      <c r="A348" s="32" t="s">
        <v>803</v>
      </c>
      <c r="B348" s="31">
        <v>66274.63</v>
      </c>
      <c r="C348" s="17">
        <f>VLOOKUP($A348,級距!$A:$K,9,FALSE)</f>
        <v>8</v>
      </c>
      <c r="D348" s="17">
        <f>VLOOKUP($A348,級距!$A:$K,10,FALSE)</f>
        <v>4</v>
      </c>
      <c r="E348" s="17">
        <f>VLOOKUP($A348,級距!$A:$K,11,FALSE)</f>
        <v>1</v>
      </c>
      <c r="F348" s="17">
        <f t="shared" si="5"/>
        <v>1</v>
      </c>
    </row>
    <row r="349" spans="1:6" x14ac:dyDescent="0.25">
      <c r="A349" s="32" t="s">
        <v>805</v>
      </c>
      <c r="B349" s="31">
        <v>6717.62</v>
      </c>
      <c r="C349" s="17">
        <f>VLOOKUP($A349,級距!$A:$K,9,FALSE)</f>
        <v>9</v>
      </c>
      <c r="D349" s="17">
        <f>VLOOKUP($A349,級距!$A:$K,10,FALSE)</f>
        <v>4</v>
      </c>
      <c r="E349" s="17">
        <f>VLOOKUP($A349,級距!$A:$K,11,FALSE)</f>
        <v>1</v>
      </c>
      <c r="F349" s="17">
        <f t="shared" si="5"/>
        <v>1</v>
      </c>
    </row>
    <row r="350" spans="1:6" x14ac:dyDescent="0.25">
      <c r="A350" s="32" t="s">
        <v>809</v>
      </c>
      <c r="B350" s="31">
        <v>34563.64</v>
      </c>
      <c r="C350" s="17">
        <f>VLOOKUP($A350,級距!$A:$K,9,FALSE)</f>
        <v>8</v>
      </c>
      <c r="D350" s="17">
        <f>VLOOKUP($A350,級距!$A:$K,10,FALSE)</f>
        <v>10</v>
      </c>
      <c r="E350" s="17">
        <f>VLOOKUP($A350,級距!$A:$K,11,FALSE)</f>
        <v>4</v>
      </c>
      <c r="F350" s="17">
        <f t="shared" si="5"/>
        <v>1</v>
      </c>
    </row>
    <row r="351" spans="1:6" x14ac:dyDescent="0.25">
      <c r="A351" s="32" t="s">
        <v>810</v>
      </c>
      <c r="B351" s="31">
        <v>-16281.91</v>
      </c>
      <c r="C351" s="17">
        <f>VLOOKUP($A351,級距!$A:$K,9,FALSE)</f>
        <v>1</v>
      </c>
      <c r="D351" s="17">
        <f>VLOOKUP($A351,級距!$A:$K,10,FALSE)</f>
        <v>6</v>
      </c>
      <c r="E351" s="17">
        <f>VLOOKUP($A351,級距!$A:$K,11,FALSE)</f>
        <v>2</v>
      </c>
      <c r="F351" s="17">
        <f t="shared" si="5"/>
        <v>1</v>
      </c>
    </row>
    <row r="352" spans="1:6" x14ac:dyDescent="0.25">
      <c r="A352" s="32" t="s">
        <v>811</v>
      </c>
      <c r="B352" s="31">
        <v>-7875.14</v>
      </c>
      <c r="C352" s="17">
        <f>VLOOKUP($A352,級距!$A:$K,9,FALSE)</f>
        <v>1</v>
      </c>
      <c r="D352" s="17">
        <f>VLOOKUP($A352,級距!$A:$K,10,FALSE)</f>
        <v>4</v>
      </c>
      <c r="E352" s="17">
        <f>VLOOKUP($A352,級距!$A:$K,11,FALSE)</f>
        <v>2</v>
      </c>
      <c r="F352" s="17">
        <f t="shared" si="5"/>
        <v>1</v>
      </c>
    </row>
    <row r="353" spans="1:6" x14ac:dyDescent="0.25">
      <c r="A353" s="32" t="s">
        <v>813</v>
      </c>
      <c r="B353" s="31">
        <v>86449.13</v>
      </c>
      <c r="C353" s="17">
        <f>VLOOKUP($A353,級距!$A:$K,9,FALSE)</f>
        <v>5</v>
      </c>
      <c r="D353" s="17">
        <f>VLOOKUP($A353,級距!$A:$K,10,FALSE)</f>
        <v>4</v>
      </c>
      <c r="E353" s="17">
        <f>VLOOKUP($A353,級距!$A:$K,11,FALSE)</f>
        <v>2</v>
      </c>
      <c r="F353" s="17">
        <f t="shared" si="5"/>
        <v>1</v>
      </c>
    </row>
    <row r="354" spans="1:6" x14ac:dyDescent="0.25">
      <c r="A354" s="32" t="s">
        <v>814</v>
      </c>
      <c r="B354" s="31">
        <v>-6078.67</v>
      </c>
      <c r="C354" s="17">
        <f>VLOOKUP($A354,級距!$A:$K,9,FALSE)</f>
        <v>3</v>
      </c>
      <c r="D354" s="17">
        <f>VLOOKUP($A354,級距!$A:$K,10,FALSE)</f>
        <v>9</v>
      </c>
      <c r="E354" s="17">
        <f>VLOOKUP($A354,級距!$A:$K,11,FALSE)</f>
        <v>3</v>
      </c>
      <c r="F354" s="17">
        <f t="shared" si="5"/>
        <v>1</v>
      </c>
    </row>
    <row r="355" spans="1:6" x14ac:dyDescent="0.25">
      <c r="A355" s="32" t="s">
        <v>821</v>
      </c>
      <c r="B355" s="31">
        <v>20894.18</v>
      </c>
      <c r="C355" s="17">
        <f>VLOOKUP($A355,級距!$A:$K,9,FALSE)</f>
        <v>2</v>
      </c>
      <c r="D355" s="17">
        <f>VLOOKUP($A355,級距!$A:$K,10,FALSE)</f>
        <v>1</v>
      </c>
      <c r="E355" s="17">
        <f>VLOOKUP($A355,級距!$A:$K,11,FALSE)</f>
        <v>2</v>
      </c>
      <c r="F355" s="17">
        <f t="shared" si="5"/>
        <v>1</v>
      </c>
    </row>
    <row r="356" spans="1:6" x14ac:dyDescent="0.25">
      <c r="A356" s="32" t="s">
        <v>822</v>
      </c>
      <c r="B356" s="31">
        <v>-28708.73</v>
      </c>
      <c r="C356" s="17">
        <f>VLOOKUP($A356,級距!$A:$K,9,FALSE)</f>
        <v>1</v>
      </c>
      <c r="D356" s="17">
        <f>VLOOKUP($A356,級距!$A:$K,10,FALSE)</f>
        <v>1</v>
      </c>
      <c r="E356" s="17">
        <f>VLOOKUP($A356,級距!$A:$K,11,FALSE)</f>
        <v>2</v>
      </c>
      <c r="F356" s="17">
        <f t="shared" si="5"/>
        <v>1</v>
      </c>
    </row>
    <row r="357" spans="1:6" x14ac:dyDescent="0.25">
      <c r="A357" s="32" t="s">
        <v>824</v>
      </c>
      <c r="B357" s="31">
        <v>-64017.94</v>
      </c>
      <c r="C357" s="17">
        <f>VLOOKUP($A357,級距!$A:$K,9,FALSE)</f>
        <v>2</v>
      </c>
      <c r="D357" s="17">
        <f>VLOOKUP($A357,級距!$A:$K,10,FALSE)</f>
        <v>6</v>
      </c>
      <c r="E357" s="17">
        <f>VLOOKUP($A357,級距!$A:$K,11,FALSE)</f>
        <v>2</v>
      </c>
      <c r="F357" s="17">
        <f t="shared" si="5"/>
        <v>1</v>
      </c>
    </row>
    <row r="358" spans="1:6" x14ac:dyDescent="0.25">
      <c r="A358" s="32" t="s">
        <v>827</v>
      </c>
      <c r="B358" s="31">
        <v>-21693.07</v>
      </c>
      <c r="C358" s="17">
        <f>VLOOKUP($A358,級距!$A:$K,9,FALSE)</f>
        <v>2</v>
      </c>
      <c r="D358" s="17">
        <f>VLOOKUP($A358,級距!$A:$K,10,FALSE)</f>
        <v>7</v>
      </c>
      <c r="E358" s="17">
        <f>VLOOKUP($A358,級距!$A:$K,11,FALSE)</f>
        <v>3</v>
      </c>
      <c r="F358" s="17">
        <f t="shared" si="5"/>
        <v>1</v>
      </c>
    </row>
    <row r="359" spans="1:6" x14ac:dyDescent="0.25">
      <c r="A359" s="32" t="s">
        <v>830</v>
      </c>
      <c r="B359" s="31">
        <v>-43263.12</v>
      </c>
      <c r="C359" s="17">
        <f>VLOOKUP($A359,級距!$A:$K,9,FALSE)</f>
        <v>6</v>
      </c>
      <c r="D359" s="17">
        <f>VLOOKUP($A359,級距!$A:$K,10,FALSE)</f>
        <v>6</v>
      </c>
      <c r="E359" s="17">
        <f>VLOOKUP($A359,級距!$A:$K,11,FALSE)</f>
        <v>1</v>
      </c>
      <c r="F359" s="17">
        <f t="shared" si="5"/>
        <v>1</v>
      </c>
    </row>
    <row r="360" spans="1:6" x14ac:dyDescent="0.25">
      <c r="A360" s="32" t="s">
        <v>833</v>
      </c>
      <c r="B360" s="31">
        <v>106300.78</v>
      </c>
      <c r="C360" s="17">
        <f>VLOOKUP($A360,級距!$A:$K,9,FALSE)</f>
        <v>7</v>
      </c>
      <c r="D360" s="17">
        <f>VLOOKUP($A360,級距!$A:$K,10,FALSE)</f>
        <v>8</v>
      </c>
      <c r="E360" s="17">
        <f>VLOOKUP($A360,級距!$A:$K,11,FALSE)</f>
        <v>4</v>
      </c>
      <c r="F360" s="17">
        <f t="shared" si="5"/>
        <v>1</v>
      </c>
    </row>
    <row r="361" spans="1:6" x14ac:dyDescent="0.25">
      <c r="A361" s="32" t="s">
        <v>836</v>
      </c>
      <c r="B361" s="31">
        <v>173529.34</v>
      </c>
      <c r="C361" s="17">
        <f>VLOOKUP($A361,級距!$A:$K,9,FALSE)</f>
        <v>9</v>
      </c>
      <c r="D361" s="17">
        <f>VLOOKUP($A361,級距!$A:$K,10,FALSE)</f>
        <v>7</v>
      </c>
      <c r="E361" s="17">
        <f>VLOOKUP($A361,級距!$A:$K,11,FALSE)</f>
        <v>4</v>
      </c>
      <c r="F361" s="17">
        <f t="shared" si="5"/>
        <v>1</v>
      </c>
    </row>
    <row r="362" spans="1:6" x14ac:dyDescent="0.25">
      <c r="A362" s="32" t="s">
        <v>838</v>
      </c>
      <c r="B362" s="31">
        <v>19727.11</v>
      </c>
      <c r="C362" s="17">
        <f>VLOOKUP($A362,級距!$A:$K,9,FALSE)</f>
        <v>2</v>
      </c>
      <c r="D362" s="17">
        <f>VLOOKUP($A362,級距!$A:$K,10,FALSE)</f>
        <v>5</v>
      </c>
      <c r="E362" s="17">
        <f>VLOOKUP($A362,級距!$A:$K,11,FALSE)</f>
        <v>2</v>
      </c>
      <c r="F362" s="17">
        <f t="shared" si="5"/>
        <v>1</v>
      </c>
    </row>
    <row r="363" spans="1:6" x14ac:dyDescent="0.25">
      <c r="A363" s="32" t="s">
        <v>841</v>
      </c>
      <c r="B363" s="31">
        <v>12516.65</v>
      </c>
      <c r="C363" s="17">
        <f>VLOOKUP($A363,級距!$A:$K,9,FALSE)</f>
        <v>4</v>
      </c>
      <c r="D363" s="17">
        <f>VLOOKUP($A363,級距!$A:$K,10,FALSE)</f>
        <v>4</v>
      </c>
      <c r="E363" s="17">
        <f>VLOOKUP($A363,級距!$A:$K,11,FALSE)</f>
        <v>2</v>
      </c>
      <c r="F363" s="17">
        <f t="shared" si="5"/>
        <v>1</v>
      </c>
    </row>
    <row r="364" spans="1:6" x14ac:dyDescent="0.25">
      <c r="A364" s="32" t="s">
        <v>842</v>
      </c>
      <c r="B364" s="31">
        <v>-69434.14</v>
      </c>
      <c r="C364" s="17">
        <f>VLOOKUP($A364,級距!$A:$K,9,FALSE)</f>
        <v>2</v>
      </c>
      <c r="D364" s="17">
        <f>VLOOKUP($A364,級距!$A:$K,10,FALSE)</f>
        <v>1</v>
      </c>
      <c r="E364" s="17">
        <f>VLOOKUP($A364,級距!$A:$K,11,FALSE)</f>
        <v>2</v>
      </c>
      <c r="F364" s="17">
        <f t="shared" si="5"/>
        <v>1</v>
      </c>
    </row>
    <row r="365" spans="1:6" x14ac:dyDescent="0.25">
      <c r="A365" s="32" t="s">
        <v>843</v>
      </c>
      <c r="B365" s="31">
        <v>-7913.3</v>
      </c>
      <c r="C365" s="17">
        <f>VLOOKUP($A365,級距!$A:$K,9,FALSE)</f>
        <v>1</v>
      </c>
      <c r="D365" s="17">
        <f>VLOOKUP($A365,級距!$A:$K,10,FALSE)</f>
        <v>2</v>
      </c>
      <c r="E365" s="17">
        <f>VLOOKUP($A365,級距!$A:$K,11,FALSE)</f>
        <v>2</v>
      </c>
      <c r="F365" s="17">
        <f t="shared" si="5"/>
        <v>1</v>
      </c>
    </row>
    <row r="366" spans="1:6" x14ac:dyDescent="0.25">
      <c r="A366" s="32" t="s">
        <v>844</v>
      </c>
      <c r="B366" s="31">
        <v>104700.18</v>
      </c>
      <c r="C366" s="17">
        <f>VLOOKUP($A366,級距!$A:$K,9,FALSE)</f>
        <v>8</v>
      </c>
      <c r="D366" s="17">
        <f>VLOOKUP($A366,級距!$A:$K,10,FALSE)</f>
        <v>3</v>
      </c>
      <c r="E366" s="17">
        <f>VLOOKUP($A366,級距!$A:$K,11,FALSE)</f>
        <v>1</v>
      </c>
      <c r="F366" s="17">
        <f t="shared" si="5"/>
        <v>1</v>
      </c>
    </row>
    <row r="367" spans="1:6" x14ac:dyDescent="0.25">
      <c r="A367" s="32" t="s">
        <v>850</v>
      </c>
      <c r="B367" s="31">
        <v>-103423.39</v>
      </c>
      <c r="C367" s="17">
        <f>VLOOKUP($A367,級距!$A:$K,9,FALSE)</f>
        <v>5</v>
      </c>
      <c r="D367" s="17">
        <f>VLOOKUP($A367,級距!$A:$K,10,FALSE)</f>
        <v>8</v>
      </c>
      <c r="E367" s="17">
        <f>VLOOKUP($A367,級距!$A:$K,11,FALSE)</f>
        <v>3</v>
      </c>
      <c r="F367" s="17">
        <f t="shared" si="5"/>
        <v>1</v>
      </c>
    </row>
    <row r="368" spans="1:6" x14ac:dyDescent="0.25">
      <c r="A368" s="32" t="s">
        <v>851</v>
      </c>
      <c r="B368" s="31">
        <v>-40846.42</v>
      </c>
      <c r="C368" s="17">
        <f>VLOOKUP($A368,級距!$A:$K,9,FALSE)</f>
        <v>8</v>
      </c>
      <c r="D368" s="17">
        <f>VLOOKUP($A368,級距!$A:$K,10,FALSE)</f>
        <v>5</v>
      </c>
      <c r="E368" s="17">
        <f>VLOOKUP($A368,級距!$A:$K,11,FALSE)</f>
        <v>1</v>
      </c>
      <c r="F368" s="17">
        <f t="shared" si="5"/>
        <v>1</v>
      </c>
    </row>
    <row r="369" spans="1:6" x14ac:dyDescent="0.25">
      <c r="A369" s="32" t="s">
        <v>855</v>
      </c>
      <c r="B369" s="31">
        <v>146405.04999999999</v>
      </c>
      <c r="C369" s="17">
        <f>VLOOKUP($A369,級距!$A:$K,9,FALSE)</f>
        <v>7</v>
      </c>
      <c r="D369" s="17">
        <f>VLOOKUP($A369,級距!$A:$K,10,FALSE)</f>
        <v>7</v>
      </c>
      <c r="E369" s="17">
        <f>VLOOKUP($A369,級距!$A:$K,11,FALSE)</f>
        <v>4</v>
      </c>
      <c r="F369" s="17">
        <f t="shared" si="5"/>
        <v>1</v>
      </c>
    </row>
    <row r="370" spans="1:6" x14ac:dyDescent="0.25">
      <c r="A370" s="32" t="s">
        <v>858</v>
      </c>
      <c r="B370" s="31">
        <v>2239.1</v>
      </c>
      <c r="C370" s="17">
        <f>VLOOKUP($A370,級距!$A:$K,9,FALSE)</f>
        <v>7</v>
      </c>
      <c r="D370" s="17">
        <f>VLOOKUP($A370,級距!$A:$K,10,FALSE)</f>
        <v>7</v>
      </c>
      <c r="E370" s="17">
        <f>VLOOKUP($A370,級距!$A:$K,11,FALSE)</f>
        <v>4</v>
      </c>
      <c r="F370" s="17">
        <f t="shared" si="5"/>
        <v>1</v>
      </c>
    </row>
    <row r="371" spans="1:6" x14ac:dyDescent="0.25">
      <c r="A371" s="32" t="s">
        <v>859</v>
      </c>
      <c r="B371" s="31">
        <v>2829.82</v>
      </c>
      <c r="C371" s="17">
        <f>VLOOKUP($A371,級距!$A:$K,9,FALSE)</f>
        <v>7</v>
      </c>
      <c r="D371" s="17">
        <f>VLOOKUP($A371,級距!$A:$K,10,FALSE)</f>
        <v>9</v>
      </c>
      <c r="E371" s="17">
        <f>VLOOKUP($A371,級距!$A:$K,11,FALSE)</f>
        <v>4</v>
      </c>
      <c r="F371" s="17">
        <f t="shared" si="5"/>
        <v>1</v>
      </c>
    </row>
    <row r="372" spans="1:6" x14ac:dyDescent="0.25">
      <c r="A372" s="32" t="s">
        <v>860</v>
      </c>
      <c r="B372" s="31">
        <v>-13979.98</v>
      </c>
      <c r="C372" s="17">
        <f>VLOOKUP($A372,級距!$A:$K,9,FALSE)</f>
        <v>2</v>
      </c>
      <c r="D372" s="17">
        <f>VLOOKUP($A372,級距!$A:$K,10,FALSE)</f>
        <v>7</v>
      </c>
      <c r="E372" s="17">
        <f>VLOOKUP($A372,級距!$A:$K,11,FALSE)</f>
        <v>3</v>
      </c>
      <c r="F372" s="17">
        <f t="shared" si="5"/>
        <v>1</v>
      </c>
    </row>
    <row r="373" spans="1:6" x14ac:dyDescent="0.25">
      <c r="A373" s="32" t="s">
        <v>861</v>
      </c>
      <c r="B373" s="31">
        <v>-18776.09</v>
      </c>
      <c r="C373" s="17">
        <f>VLOOKUP($A373,級距!$A:$K,9,FALSE)</f>
        <v>2</v>
      </c>
      <c r="D373" s="17">
        <f>VLOOKUP($A373,級距!$A:$K,10,FALSE)</f>
        <v>1</v>
      </c>
      <c r="E373" s="17">
        <f>VLOOKUP($A373,級距!$A:$K,11,FALSE)</f>
        <v>2</v>
      </c>
      <c r="F373" s="17">
        <f t="shared" si="5"/>
        <v>1</v>
      </c>
    </row>
    <row r="374" spans="1:6" x14ac:dyDescent="0.25">
      <c r="A374" s="32" t="s">
        <v>862</v>
      </c>
      <c r="B374" s="31">
        <v>4018.87</v>
      </c>
      <c r="C374" s="17">
        <f>VLOOKUP($A374,級距!$A:$K,9,FALSE)</f>
        <v>4</v>
      </c>
      <c r="D374" s="17">
        <f>VLOOKUP($A374,級距!$A:$K,10,FALSE)</f>
        <v>8</v>
      </c>
      <c r="E374" s="17">
        <f>VLOOKUP($A374,級距!$A:$K,11,FALSE)</f>
        <v>3</v>
      </c>
      <c r="F374" s="17">
        <f t="shared" si="5"/>
        <v>1</v>
      </c>
    </row>
    <row r="375" spans="1:6" x14ac:dyDescent="0.25">
      <c r="A375" s="32" t="s">
        <v>864</v>
      </c>
      <c r="B375" s="31">
        <v>22054.44</v>
      </c>
      <c r="C375" s="17">
        <f>VLOOKUP($A375,級距!$A:$K,9,FALSE)</f>
        <v>5</v>
      </c>
      <c r="D375" s="17">
        <f>VLOOKUP($A375,級距!$A:$K,10,FALSE)</f>
        <v>6</v>
      </c>
      <c r="E375" s="17">
        <f>VLOOKUP($A375,級距!$A:$K,11,FALSE)</f>
        <v>2</v>
      </c>
      <c r="F375" s="17">
        <f t="shared" si="5"/>
        <v>1</v>
      </c>
    </row>
    <row r="376" spans="1:6" x14ac:dyDescent="0.25">
      <c r="A376" s="32" t="s">
        <v>866</v>
      </c>
      <c r="B376" s="31">
        <v>41061.86</v>
      </c>
      <c r="C376" s="17">
        <f>VLOOKUP($A376,級距!$A:$K,9,FALSE)</f>
        <v>6</v>
      </c>
      <c r="D376" s="17">
        <f>VLOOKUP($A376,級距!$A:$K,10,FALSE)</f>
        <v>3</v>
      </c>
      <c r="E376" s="17">
        <f>VLOOKUP($A376,級距!$A:$K,11,FALSE)</f>
        <v>1</v>
      </c>
      <c r="F376" s="17">
        <f t="shared" si="5"/>
        <v>1</v>
      </c>
    </row>
    <row r="377" spans="1:6" x14ac:dyDescent="0.25">
      <c r="A377" s="32" t="s">
        <v>868</v>
      </c>
      <c r="B377" s="31">
        <v>67897.240000000005</v>
      </c>
      <c r="C377" s="17">
        <f>VLOOKUP($A377,級距!$A:$K,9,FALSE)</f>
        <v>2</v>
      </c>
      <c r="D377" s="17">
        <f>VLOOKUP($A377,級距!$A:$K,10,FALSE)</f>
        <v>9</v>
      </c>
      <c r="E377" s="17">
        <f>VLOOKUP($A377,級距!$A:$K,11,FALSE)</f>
        <v>3</v>
      </c>
      <c r="F377" s="17">
        <f t="shared" si="5"/>
        <v>1</v>
      </c>
    </row>
    <row r="378" spans="1:6" x14ac:dyDescent="0.25">
      <c r="A378" s="32" t="s">
        <v>869</v>
      </c>
      <c r="B378" s="31">
        <v>11257.9</v>
      </c>
      <c r="C378" s="17">
        <f>VLOOKUP($A378,級距!$A:$K,9,FALSE)</f>
        <v>3</v>
      </c>
      <c r="D378" s="17">
        <f>VLOOKUP($A378,級距!$A:$K,10,FALSE)</f>
        <v>2</v>
      </c>
      <c r="E378" s="17">
        <f>VLOOKUP($A378,級距!$A:$K,11,FALSE)</f>
        <v>2</v>
      </c>
      <c r="F378" s="17">
        <f t="shared" si="5"/>
        <v>1</v>
      </c>
    </row>
    <row r="379" spans="1:6" x14ac:dyDescent="0.25">
      <c r="A379" s="32" t="s">
        <v>870</v>
      </c>
      <c r="B379" s="31">
        <v>2251.7800000000002</v>
      </c>
      <c r="C379" s="17">
        <f>VLOOKUP($A379,級距!$A:$K,9,FALSE)</f>
        <v>3</v>
      </c>
      <c r="D379" s="17">
        <f>VLOOKUP($A379,級距!$A:$K,10,FALSE)</f>
        <v>4</v>
      </c>
      <c r="E379" s="17">
        <f>VLOOKUP($A379,級距!$A:$K,11,FALSE)</f>
        <v>2</v>
      </c>
      <c r="F379" s="17">
        <f t="shared" si="5"/>
        <v>1</v>
      </c>
    </row>
    <row r="380" spans="1:6" x14ac:dyDescent="0.25">
      <c r="A380" s="32" t="s">
        <v>871</v>
      </c>
      <c r="B380" s="31">
        <v>26269.78</v>
      </c>
      <c r="C380" s="17">
        <f>VLOOKUP($A380,級距!$A:$K,9,FALSE)</f>
        <v>2</v>
      </c>
      <c r="D380" s="17">
        <f>VLOOKUP($A380,級距!$A:$K,10,FALSE)</f>
        <v>8</v>
      </c>
      <c r="E380" s="17">
        <f>VLOOKUP($A380,級距!$A:$K,11,FALSE)</f>
        <v>3</v>
      </c>
      <c r="F380" s="17">
        <f t="shared" si="5"/>
        <v>1</v>
      </c>
    </row>
    <row r="381" spans="1:6" x14ac:dyDescent="0.25">
      <c r="A381" s="32" t="s">
        <v>872</v>
      </c>
      <c r="B381" s="31">
        <v>48468.12</v>
      </c>
      <c r="C381" s="17">
        <f>VLOOKUP($A381,級距!$A:$K,9,FALSE)</f>
        <v>2</v>
      </c>
      <c r="D381" s="17">
        <f>VLOOKUP($A381,級距!$A:$K,10,FALSE)</f>
        <v>9</v>
      </c>
      <c r="E381" s="17">
        <f>VLOOKUP($A381,級距!$A:$K,11,FALSE)</f>
        <v>3</v>
      </c>
      <c r="F381" s="17">
        <f t="shared" si="5"/>
        <v>1</v>
      </c>
    </row>
    <row r="382" spans="1:6" x14ac:dyDescent="0.25">
      <c r="A382" s="32" t="s">
        <v>874</v>
      </c>
      <c r="B382" s="31">
        <v>51186.95</v>
      </c>
      <c r="C382" s="17">
        <f>VLOOKUP($A382,級距!$A:$K,9,FALSE)</f>
        <v>2</v>
      </c>
      <c r="D382" s="17">
        <f>VLOOKUP($A382,級距!$A:$K,10,FALSE)</f>
        <v>8</v>
      </c>
      <c r="E382" s="17">
        <f>VLOOKUP($A382,級距!$A:$K,11,FALSE)</f>
        <v>3</v>
      </c>
      <c r="F382" s="17">
        <f t="shared" si="5"/>
        <v>1</v>
      </c>
    </row>
    <row r="383" spans="1:6" x14ac:dyDescent="0.25">
      <c r="A383" s="32" t="s">
        <v>877</v>
      </c>
      <c r="B383" s="31">
        <v>-8467.2999999999993</v>
      </c>
      <c r="C383" s="17">
        <f>VLOOKUP($A383,級距!$A:$K,9,FALSE)</f>
        <v>5</v>
      </c>
      <c r="D383" s="17">
        <f>VLOOKUP($A383,級距!$A:$K,10,FALSE)</f>
        <v>10</v>
      </c>
      <c r="E383" s="17">
        <f>VLOOKUP($A383,級距!$A:$K,11,FALSE)</f>
        <v>3</v>
      </c>
      <c r="F383" s="17">
        <f t="shared" si="5"/>
        <v>1</v>
      </c>
    </row>
    <row r="384" spans="1:6" x14ac:dyDescent="0.25">
      <c r="A384" s="32" t="s">
        <v>878</v>
      </c>
      <c r="B384" s="31">
        <v>25953.54</v>
      </c>
      <c r="C384" s="17">
        <f>VLOOKUP($A384,級距!$A:$K,9,FALSE)</f>
        <v>7</v>
      </c>
      <c r="D384" s="17">
        <f>VLOOKUP($A384,級距!$A:$K,10,FALSE)</f>
        <v>10</v>
      </c>
      <c r="E384" s="17">
        <f>VLOOKUP($A384,級距!$A:$K,11,FALSE)</f>
        <v>4</v>
      </c>
      <c r="F384" s="17">
        <f t="shared" si="5"/>
        <v>1</v>
      </c>
    </row>
    <row r="385" spans="1:6" x14ac:dyDescent="0.25">
      <c r="A385" s="32" t="s">
        <v>879</v>
      </c>
      <c r="B385" s="31">
        <v>-103551.84</v>
      </c>
      <c r="C385" s="17">
        <f>VLOOKUP($A385,級距!$A:$K,9,FALSE)</f>
        <v>2</v>
      </c>
      <c r="D385" s="17">
        <f>VLOOKUP($A385,級距!$A:$K,10,FALSE)</f>
        <v>1</v>
      </c>
      <c r="E385" s="17">
        <f>VLOOKUP($A385,級距!$A:$K,11,FALSE)</f>
        <v>2</v>
      </c>
      <c r="F385" s="17">
        <f t="shared" si="5"/>
        <v>1</v>
      </c>
    </row>
    <row r="386" spans="1:6" x14ac:dyDescent="0.25">
      <c r="A386" s="32" t="s">
        <v>880</v>
      </c>
      <c r="B386" s="31">
        <v>-107545.03</v>
      </c>
      <c r="C386" s="17">
        <f>VLOOKUP($A386,級距!$A:$K,9,FALSE)</f>
        <v>7</v>
      </c>
      <c r="D386" s="17">
        <f>VLOOKUP($A386,級距!$A:$K,10,FALSE)</f>
        <v>7</v>
      </c>
      <c r="E386" s="17">
        <f>VLOOKUP($A386,級距!$A:$K,11,FALSE)</f>
        <v>4</v>
      </c>
      <c r="F386" s="17">
        <f t="shared" si="5"/>
        <v>1</v>
      </c>
    </row>
    <row r="387" spans="1:6" x14ac:dyDescent="0.25">
      <c r="A387" s="32" t="s">
        <v>882</v>
      </c>
      <c r="B387" s="31">
        <v>-19281.41</v>
      </c>
      <c r="C387" s="17">
        <f>VLOOKUP($A387,級距!$A:$K,9,FALSE)</f>
        <v>1</v>
      </c>
      <c r="D387" s="17">
        <f>VLOOKUP($A387,級距!$A:$K,10,FALSE)</f>
        <v>1</v>
      </c>
      <c r="E387" s="17">
        <f>VLOOKUP($A387,級距!$A:$K,11,FALSE)</f>
        <v>2</v>
      </c>
      <c r="F387" s="17">
        <f t="shared" si="5"/>
        <v>1</v>
      </c>
    </row>
    <row r="388" spans="1:6" x14ac:dyDescent="0.25">
      <c r="A388" s="32" t="s">
        <v>883</v>
      </c>
      <c r="B388" s="31">
        <v>25652.66</v>
      </c>
      <c r="C388" s="17">
        <f>VLOOKUP($A388,級距!$A:$K,9,FALSE)</f>
        <v>3</v>
      </c>
      <c r="D388" s="17">
        <f>VLOOKUP($A388,級距!$A:$K,10,FALSE)</f>
        <v>4</v>
      </c>
      <c r="E388" s="17">
        <f>VLOOKUP($A388,級距!$A:$K,11,FALSE)</f>
        <v>2</v>
      </c>
      <c r="F388" s="17">
        <f t="shared" ref="F388:F451" si="6">IF(A389&lt;&gt;A388,1,0)</f>
        <v>1</v>
      </c>
    </row>
    <row r="389" spans="1:6" x14ac:dyDescent="0.25">
      <c r="A389" s="32" t="s">
        <v>887</v>
      </c>
      <c r="B389" s="31">
        <v>21157.67</v>
      </c>
      <c r="C389" s="17">
        <f>VLOOKUP($A389,級距!$A:$K,9,FALSE)</f>
        <v>8</v>
      </c>
      <c r="D389" s="17">
        <f>VLOOKUP($A389,級距!$A:$K,10,FALSE)</f>
        <v>7</v>
      </c>
      <c r="E389" s="17">
        <f>VLOOKUP($A389,級距!$A:$K,11,FALSE)</f>
        <v>4</v>
      </c>
      <c r="F389" s="17">
        <f t="shared" si="6"/>
        <v>1</v>
      </c>
    </row>
    <row r="390" spans="1:6" x14ac:dyDescent="0.25">
      <c r="A390" s="32" t="s">
        <v>888</v>
      </c>
      <c r="B390" s="31">
        <v>-33136.54</v>
      </c>
      <c r="C390" s="17">
        <f>VLOOKUP($A390,級距!$A:$K,9,FALSE)</f>
        <v>4</v>
      </c>
      <c r="D390" s="17">
        <f>VLOOKUP($A390,級距!$A:$K,10,FALSE)</f>
        <v>8</v>
      </c>
      <c r="E390" s="17">
        <f>VLOOKUP($A390,級距!$A:$K,11,FALSE)</f>
        <v>3</v>
      </c>
      <c r="F390" s="17">
        <f t="shared" si="6"/>
        <v>1</v>
      </c>
    </row>
    <row r="391" spans="1:6" x14ac:dyDescent="0.25">
      <c r="A391" s="32" t="s">
        <v>889</v>
      </c>
      <c r="B391" s="31">
        <v>79739.95</v>
      </c>
      <c r="C391" s="17">
        <f>VLOOKUP($A391,級距!$A:$K,9,FALSE)</f>
        <v>5</v>
      </c>
      <c r="D391" s="17">
        <f>VLOOKUP($A391,級距!$A:$K,10,FALSE)</f>
        <v>9</v>
      </c>
      <c r="E391" s="17">
        <f>VLOOKUP($A391,級距!$A:$K,11,FALSE)</f>
        <v>3</v>
      </c>
      <c r="F391" s="17">
        <f t="shared" si="6"/>
        <v>1</v>
      </c>
    </row>
    <row r="392" spans="1:6" x14ac:dyDescent="0.25">
      <c r="A392" s="32" t="s">
        <v>890</v>
      </c>
      <c r="B392" s="31">
        <v>-39675.5</v>
      </c>
      <c r="C392" s="17">
        <f>VLOOKUP($A392,級距!$A:$K,9,FALSE)</f>
        <v>3</v>
      </c>
      <c r="D392" s="17">
        <f>VLOOKUP($A392,級距!$A:$K,10,FALSE)</f>
        <v>1</v>
      </c>
      <c r="E392" s="17">
        <f>VLOOKUP($A392,級距!$A:$K,11,FALSE)</f>
        <v>2</v>
      </c>
      <c r="F392" s="17">
        <f t="shared" si="6"/>
        <v>1</v>
      </c>
    </row>
    <row r="393" spans="1:6" x14ac:dyDescent="0.25">
      <c r="A393" s="32" t="s">
        <v>893</v>
      </c>
      <c r="B393" s="31">
        <v>13803.34</v>
      </c>
      <c r="C393" s="17">
        <f>VLOOKUP($A393,級距!$A:$K,9,FALSE)</f>
        <v>7</v>
      </c>
      <c r="D393" s="17">
        <f>VLOOKUP($A393,級距!$A:$K,10,FALSE)</f>
        <v>9</v>
      </c>
      <c r="E393" s="17">
        <f>VLOOKUP($A393,級距!$A:$K,11,FALSE)</f>
        <v>4</v>
      </c>
      <c r="F393" s="17">
        <f t="shared" si="6"/>
        <v>1</v>
      </c>
    </row>
    <row r="394" spans="1:6" x14ac:dyDescent="0.25">
      <c r="A394" s="32" t="s">
        <v>894</v>
      </c>
      <c r="B394" s="31">
        <v>15607.44</v>
      </c>
      <c r="C394" s="17">
        <f>VLOOKUP($A394,級距!$A:$K,9,FALSE)</f>
        <v>4</v>
      </c>
      <c r="D394" s="17">
        <f>VLOOKUP($A394,級距!$A:$K,10,FALSE)</f>
        <v>1</v>
      </c>
      <c r="E394" s="17">
        <f>VLOOKUP($A394,級距!$A:$K,11,FALSE)</f>
        <v>2</v>
      </c>
      <c r="F394" s="17">
        <f t="shared" si="6"/>
        <v>1</v>
      </c>
    </row>
    <row r="395" spans="1:6" x14ac:dyDescent="0.25">
      <c r="A395" s="32" t="s">
        <v>895</v>
      </c>
      <c r="B395" s="31">
        <v>-34789.39</v>
      </c>
      <c r="C395" s="17">
        <f>VLOOKUP($A395,級距!$A:$K,9,FALSE)</f>
        <v>5</v>
      </c>
      <c r="D395" s="17">
        <f>VLOOKUP($A395,級距!$A:$K,10,FALSE)</f>
        <v>4</v>
      </c>
      <c r="E395" s="17">
        <f>VLOOKUP($A395,級距!$A:$K,11,FALSE)</f>
        <v>2</v>
      </c>
      <c r="F395" s="17">
        <f t="shared" si="6"/>
        <v>1</v>
      </c>
    </row>
    <row r="396" spans="1:6" x14ac:dyDescent="0.25">
      <c r="A396" s="32" t="s">
        <v>896</v>
      </c>
      <c r="B396" s="31">
        <v>-27568.080000000002</v>
      </c>
      <c r="C396" s="17">
        <f>VLOOKUP($A396,級距!$A:$K,9,FALSE)</f>
        <v>8</v>
      </c>
      <c r="D396" s="17">
        <f>VLOOKUP($A396,級距!$A:$K,10,FALSE)</f>
        <v>8</v>
      </c>
      <c r="E396" s="17">
        <f>VLOOKUP($A396,級距!$A:$K,11,FALSE)</f>
        <v>4</v>
      </c>
      <c r="F396" s="17">
        <f t="shared" si="6"/>
        <v>1</v>
      </c>
    </row>
    <row r="397" spans="1:6" x14ac:dyDescent="0.25">
      <c r="A397" s="32" t="s">
        <v>898</v>
      </c>
      <c r="B397" s="31">
        <v>-31405.18</v>
      </c>
      <c r="C397" s="17">
        <f>VLOOKUP($A397,級距!$A:$K,9,FALSE)</f>
        <v>9</v>
      </c>
      <c r="D397" s="17">
        <f>VLOOKUP($A397,級距!$A:$K,10,FALSE)</f>
        <v>8</v>
      </c>
      <c r="E397" s="17">
        <f>VLOOKUP($A397,級距!$A:$K,11,FALSE)</f>
        <v>4</v>
      </c>
      <c r="F397" s="17">
        <f t="shared" si="6"/>
        <v>1</v>
      </c>
    </row>
    <row r="398" spans="1:6" x14ac:dyDescent="0.25">
      <c r="A398" s="32" t="s">
        <v>901</v>
      </c>
      <c r="B398" s="31">
        <v>46980.1</v>
      </c>
      <c r="C398" s="17">
        <f>VLOOKUP($A398,級距!$A:$K,9,FALSE)</f>
        <v>7</v>
      </c>
      <c r="D398" s="17">
        <f>VLOOKUP($A398,級距!$A:$K,10,FALSE)</f>
        <v>9</v>
      </c>
      <c r="E398" s="17">
        <f>VLOOKUP($A398,級距!$A:$K,11,FALSE)</f>
        <v>4</v>
      </c>
      <c r="F398" s="17">
        <f t="shared" si="6"/>
        <v>1</v>
      </c>
    </row>
    <row r="399" spans="1:6" x14ac:dyDescent="0.25">
      <c r="A399" s="32" t="s">
        <v>902</v>
      </c>
      <c r="B399" s="31">
        <v>52215.57</v>
      </c>
      <c r="C399" s="17">
        <f>VLOOKUP($A399,級距!$A:$K,9,FALSE)</f>
        <v>10</v>
      </c>
      <c r="D399" s="17">
        <f>VLOOKUP($A399,級距!$A:$K,10,FALSE)</f>
        <v>7</v>
      </c>
      <c r="E399" s="17">
        <f>VLOOKUP($A399,級距!$A:$K,11,FALSE)</f>
        <v>4</v>
      </c>
      <c r="F399" s="17">
        <f t="shared" si="6"/>
        <v>1</v>
      </c>
    </row>
    <row r="400" spans="1:6" x14ac:dyDescent="0.25">
      <c r="A400" s="32" t="s">
        <v>904</v>
      </c>
      <c r="B400" s="31">
        <v>-94640.5</v>
      </c>
      <c r="C400" s="17">
        <f>VLOOKUP($A400,級距!$A:$K,9,FALSE)</f>
        <v>10</v>
      </c>
      <c r="D400" s="17">
        <f>VLOOKUP($A400,級距!$A:$K,10,FALSE)</f>
        <v>6</v>
      </c>
      <c r="E400" s="17">
        <f>VLOOKUP($A400,級距!$A:$K,11,FALSE)</f>
        <v>1</v>
      </c>
      <c r="F400" s="17">
        <f t="shared" si="6"/>
        <v>1</v>
      </c>
    </row>
    <row r="401" spans="1:6" x14ac:dyDescent="0.25">
      <c r="A401" s="32" t="s">
        <v>905</v>
      </c>
      <c r="B401" s="31">
        <v>-122899.08</v>
      </c>
      <c r="C401" s="17">
        <f>VLOOKUP($A401,級距!$A:$K,9,FALSE)</f>
        <v>10</v>
      </c>
      <c r="D401" s="17">
        <f>VLOOKUP($A401,級距!$A:$K,10,FALSE)</f>
        <v>1</v>
      </c>
      <c r="E401" s="17">
        <f>VLOOKUP($A401,級距!$A:$K,11,FALSE)</f>
        <v>1</v>
      </c>
      <c r="F401" s="17">
        <f t="shared" si="6"/>
        <v>1</v>
      </c>
    </row>
    <row r="402" spans="1:6" x14ac:dyDescent="0.25">
      <c r="A402" s="32" t="s">
        <v>908</v>
      </c>
      <c r="B402" s="31">
        <v>80492.89</v>
      </c>
      <c r="C402" s="17">
        <f>VLOOKUP($A402,級距!$A:$K,9,FALSE)</f>
        <v>5</v>
      </c>
      <c r="D402" s="17">
        <f>VLOOKUP($A402,級距!$A:$K,10,FALSE)</f>
        <v>9</v>
      </c>
      <c r="E402" s="17">
        <f>VLOOKUP($A402,級距!$A:$K,11,FALSE)</f>
        <v>3</v>
      </c>
      <c r="F402" s="17">
        <f t="shared" si="6"/>
        <v>1</v>
      </c>
    </row>
    <row r="403" spans="1:6" x14ac:dyDescent="0.25">
      <c r="A403" s="32" t="s">
        <v>909</v>
      </c>
      <c r="B403" s="31">
        <v>5978.21</v>
      </c>
      <c r="C403" s="17">
        <f>VLOOKUP($A403,級距!$A:$K,9,FALSE)</f>
        <v>4</v>
      </c>
      <c r="D403" s="17">
        <f>VLOOKUP($A403,級距!$A:$K,10,FALSE)</f>
        <v>5</v>
      </c>
      <c r="E403" s="17">
        <f>VLOOKUP($A403,級距!$A:$K,11,FALSE)</f>
        <v>2</v>
      </c>
      <c r="F403" s="17">
        <f t="shared" si="6"/>
        <v>1</v>
      </c>
    </row>
    <row r="404" spans="1:6" x14ac:dyDescent="0.25">
      <c r="A404" s="32" t="s">
        <v>910</v>
      </c>
      <c r="B404" s="31">
        <v>-16012.05</v>
      </c>
      <c r="C404" s="17">
        <f>VLOOKUP($A404,級距!$A:$K,9,FALSE)</f>
        <v>9</v>
      </c>
      <c r="D404" s="17">
        <f>VLOOKUP($A404,級距!$A:$K,10,FALSE)</f>
        <v>6</v>
      </c>
      <c r="E404" s="17">
        <f>VLOOKUP($A404,級距!$A:$K,11,FALSE)</f>
        <v>1</v>
      </c>
      <c r="F404" s="17">
        <f t="shared" si="6"/>
        <v>1</v>
      </c>
    </row>
    <row r="405" spans="1:6" x14ac:dyDescent="0.25">
      <c r="A405" s="32" t="s">
        <v>911</v>
      </c>
      <c r="B405" s="31">
        <v>-90.91</v>
      </c>
      <c r="C405" s="17">
        <f>VLOOKUP($A405,級距!$A:$K,9,FALSE)</f>
        <v>3</v>
      </c>
      <c r="D405" s="17">
        <f>VLOOKUP($A405,級距!$A:$K,10,FALSE)</f>
        <v>7</v>
      </c>
      <c r="E405" s="17">
        <f>VLOOKUP($A405,級距!$A:$K,11,FALSE)</f>
        <v>3</v>
      </c>
      <c r="F405" s="17">
        <f t="shared" si="6"/>
        <v>1</v>
      </c>
    </row>
    <row r="406" spans="1:6" x14ac:dyDescent="0.25">
      <c r="A406" s="32" t="s">
        <v>913</v>
      </c>
      <c r="B406" s="31">
        <v>5874.67</v>
      </c>
      <c r="C406" s="17">
        <f>VLOOKUP($A406,級距!$A:$K,9,FALSE)</f>
        <v>2</v>
      </c>
      <c r="D406" s="17">
        <f>VLOOKUP($A406,級距!$A:$K,10,FALSE)</f>
        <v>3</v>
      </c>
      <c r="E406" s="17">
        <f>VLOOKUP($A406,級距!$A:$K,11,FALSE)</f>
        <v>2</v>
      </c>
      <c r="F406" s="17">
        <f t="shared" si="6"/>
        <v>1</v>
      </c>
    </row>
    <row r="407" spans="1:6" x14ac:dyDescent="0.25">
      <c r="A407" s="32" t="s">
        <v>914</v>
      </c>
      <c r="B407" s="31">
        <v>-3725.62</v>
      </c>
      <c r="C407" s="17">
        <f>VLOOKUP($A407,級距!$A:$K,9,FALSE)</f>
        <v>1</v>
      </c>
      <c r="D407" s="17">
        <f>VLOOKUP($A407,級距!$A:$K,10,FALSE)</f>
        <v>4</v>
      </c>
      <c r="E407" s="17">
        <f>VLOOKUP($A407,級距!$A:$K,11,FALSE)</f>
        <v>2</v>
      </c>
      <c r="F407" s="17">
        <f t="shared" si="6"/>
        <v>1</v>
      </c>
    </row>
    <row r="408" spans="1:6" x14ac:dyDescent="0.25">
      <c r="A408" s="32" t="s">
        <v>918</v>
      </c>
      <c r="B408" s="31">
        <v>10115.780000000001</v>
      </c>
      <c r="C408" s="17">
        <f>VLOOKUP($A408,級距!$A:$K,9,FALSE)</f>
        <v>4</v>
      </c>
      <c r="D408" s="17">
        <f>VLOOKUP($A408,級距!$A:$K,10,FALSE)</f>
        <v>10</v>
      </c>
      <c r="E408" s="17">
        <f>VLOOKUP($A408,級距!$A:$K,11,FALSE)</f>
        <v>3</v>
      </c>
      <c r="F408" s="17">
        <f t="shared" si="6"/>
        <v>1</v>
      </c>
    </row>
    <row r="409" spans="1:6" x14ac:dyDescent="0.25">
      <c r="A409" s="32" t="s">
        <v>920</v>
      </c>
      <c r="B409" s="31">
        <v>-13280.98</v>
      </c>
      <c r="C409" s="17">
        <f>VLOOKUP($A409,級距!$A:$K,9,FALSE)</f>
        <v>2</v>
      </c>
      <c r="D409" s="17">
        <f>VLOOKUP($A409,級距!$A:$K,10,FALSE)</f>
        <v>6</v>
      </c>
      <c r="E409" s="17">
        <f>VLOOKUP($A409,級距!$A:$K,11,FALSE)</f>
        <v>2</v>
      </c>
      <c r="F409" s="17">
        <f t="shared" si="6"/>
        <v>1</v>
      </c>
    </row>
    <row r="410" spans="1:6" x14ac:dyDescent="0.25">
      <c r="A410" s="32" t="s">
        <v>924</v>
      </c>
      <c r="B410" s="31">
        <v>6573.67</v>
      </c>
      <c r="C410" s="17">
        <f>VLOOKUP($A410,級距!$A:$K,9,FALSE)</f>
        <v>2</v>
      </c>
      <c r="D410" s="17">
        <f>VLOOKUP($A410,級距!$A:$K,10,FALSE)</f>
        <v>7</v>
      </c>
      <c r="E410" s="17">
        <f>VLOOKUP($A410,級距!$A:$K,11,FALSE)</f>
        <v>3</v>
      </c>
      <c r="F410" s="17">
        <f t="shared" si="6"/>
        <v>1</v>
      </c>
    </row>
    <row r="411" spans="1:6" x14ac:dyDescent="0.25">
      <c r="A411" s="32" t="s">
        <v>926</v>
      </c>
      <c r="B411" s="31">
        <v>20368.27</v>
      </c>
      <c r="C411" s="17">
        <f>VLOOKUP($A411,級距!$A:$K,9,FALSE)</f>
        <v>2</v>
      </c>
      <c r="D411" s="17">
        <f>VLOOKUP($A411,級距!$A:$K,10,FALSE)</f>
        <v>8</v>
      </c>
      <c r="E411" s="17">
        <f>VLOOKUP($A411,級距!$A:$K,11,FALSE)</f>
        <v>3</v>
      </c>
      <c r="F411" s="17">
        <f t="shared" si="6"/>
        <v>1</v>
      </c>
    </row>
    <row r="412" spans="1:6" x14ac:dyDescent="0.25">
      <c r="A412" s="32" t="s">
        <v>930</v>
      </c>
      <c r="B412" s="31">
        <v>10200.17</v>
      </c>
      <c r="C412" s="17">
        <f>VLOOKUP($A412,級距!$A:$K,9,FALSE)</f>
        <v>5</v>
      </c>
      <c r="D412" s="17">
        <f>VLOOKUP($A412,級距!$A:$K,10,FALSE)</f>
        <v>9</v>
      </c>
      <c r="E412" s="17">
        <f>VLOOKUP($A412,級距!$A:$K,11,FALSE)</f>
        <v>3</v>
      </c>
      <c r="F412" s="17">
        <f t="shared" si="6"/>
        <v>1</v>
      </c>
    </row>
    <row r="413" spans="1:6" x14ac:dyDescent="0.25">
      <c r="A413" s="32" t="s">
        <v>931</v>
      </c>
      <c r="B413" s="31">
        <v>24061.06</v>
      </c>
      <c r="C413" s="17">
        <f>VLOOKUP($A413,級距!$A:$K,9,FALSE)</f>
        <v>5</v>
      </c>
      <c r="D413" s="17">
        <f>VLOOKUP($A413,級距!$A:$K,10,FALSE)</f>
        <v>9</v>
      </c>
      <c r="E413" s="17">
        <f>VLOOKUP($A413,級距!$A:$K,11,FALSE)</f>
        <v>3</v>
      </c>
      <c r="F413" s="17">
        <f t="shared" si="6"/>
        <v>1</v>
      </c>
    </row>
    <row r="414" spans="1:6" x14ac:dyDescent="0.25">
      <c r="A414" s="32" t="s">
        <v>933</v>
      </c>
      <c r="B414" s="31">
        <v>-2970.89</v>
      </c>
      <c r="C414" s="17">
        <f>VLOOKUP($A414,級距!$A:$K,9,FALSE)</f>
        <v>2</v>
      </c>
      <c r="D414" s="17">
        <f>VLOOKUP($A414,級距!$A:$K,10,FALSE)</f>
        <v>4</v>
      </c>
      <c r="E414" s="17">
        <f>VLOOKUP($A414,級距!$A:$K,11,FALSE)</f>
        <v>2</v>
      </c>
      <c r="F414" s="17">
        <f t="shared" si="6"/>
        <v>1</v>
      </c>
    </row>
    <row r="415" spans="1:6" x14ac:dyDescent="0.25">
      <c r="A415" s="32" t="s">
        <v>936</v>
      </c>
      <c r="B415" s="31">
        <v>71802.94</v>
      </c>
      <c r="C415" s="17">
        <f>VLOOKUP($A415,級距!$A:$K,9,FALSE)</f>
        <v>7</v>
      </c>
      <c r="D415" s="17">
        <f>VLOOKUP($A415,級距!$A:$K,10,FALSE)</f>
        <v>7</v>
      </c>
      <c r="E415" s="17">
        <f>VLOOKUP($A415,級距!$A:$K,11,FALSE)</f>
        <v>4</v>
      </c>
      <c r="F415" s="17">
        <f t="shared" si="6"/>
        <v>1</v>
      </c>
    </row>
    <row r="416" spans="1:6" x14ac:dyDescent="0.25">
      <c r="A416" s="32" t="s">
        <v>937</v>
      </c>
      <c r="B416" s="31">
        <v>-41317.9</v>
      </c>
      <c r="C416" s="17">
        <f>VLOOKUP($A416,級距!$A:$K,9,FALSE)</f>
        <v>4</v>
      </c>
      <c r="D416" s="17">
        <f>VLOOKUP($A416,級距!$A:$K,10,FALSE)</f>
        <v>7</v>
      </c>
      <c r="E416" s="17">
        <f>VLOOKUP($A416,級距!$A:$K,11,FALSE)</f>
        <v>3</v>
      </c>
      <c r="F416" s="17">
        <f t="shared" si="6"/>
        <v>1</v>
      </c>
    </row>
    <row r="417" spans="1:6" x14ac:dyDescent="0.25">
      <c r="A417" s="32" t="s">
        <v>938</v>
      </c>
      <c r="B417" s="31">
        <v>-6535.46</v>
      </c>
      <c r="C417" s="17">
        <f>VLOOKUP($A417,級距!$A:$K,9,FALSE)</f>
        <v>5</v>
      </c>
      <c r="D417" s="17">
        <f>VLOOKUP($A417,級距!$A:$K,10,FALSE)</f>
        <v>5</v>
      </c>
      <c r="E417" s="17">
        <f>VLOOKUP($A417,級距!$A:$K,11,FALSE)</f>
        <v>2</v>
      </c>
      <c r="F417" s="17">
        <f t="shared" si="6"/>
        <v>1</v>
      </c>
    </row>
    <row r="418" spans="1:6" x14ac:dyDescent="0.25">
      <c r="A418" s="32" t="s">
        <v>939</v>
      </c>
      <c r="B418" s="31">
        <v>-19105.580000000002</v>
      </c>
      <c r="C418" s="17">
        <f>VLOOKUP($A418,級距!$A:$K,9,FALSE)</f>
        <v>5</v>
      </c>
      <c r="D418" s="17">
        <f>VLOOKUP($A418,級距!$A:$K,10,FALSE)</f>
        <v>4</v>
      </c>
      <c r="E418" s="17">
        <f>VLOOKUP($A418,級距!$A:$K,11,FALSE)</f>
        <v>2</v>
      </c>
      <c r="F418" s="17">
        <f t="shared" si="6"/>
        <v>1</v>
      </c>
    </row>
    <row r="419" spans="1:6" x14ac:dyDescent="0.25">
      <c r="A419" s="32" t="s">
        <v>941</v>
      </c>
      <c r="B419" s="31">
        <v>58474.02</v>
      </c>
      <c r="C419" s="17">
        <f>VLOOKUP($A419,級距!$A:$K,9,FALSE)</f>
        <v>5</v>
      </c>
      <c r="D419" s="17">
        <f>VLOOKUP($A419,級距!$A:$K,10,FALSE)</f>
        <v>4</v>
      </c>
      <c r="E419" s="17">
        <f>VLOOKUP($A419,級距!$A:$K,11,FALSE)</f>
        <v>2</v>
      </c>
      <c r="F419" s="17">
        <f t="shared" si="6"/>
        <v>1</v>
      </c>
    </row>
    <row r="420" spans="1:6" x14ac:dyDescent="0.25">
      <c r="A420" s="32" t="s">
        <v>944</v>
      </c>
      <c r="B420" s="31">
        <v>21672.82</v>
      </c>
      <c r="C420" s="17">
        <f>VLOOKUP($A420,級距!$A:$K,9,FALSE)</f>
        <v>3</v>
      </c>
      <c r="D420" s="17">
        <f>VLOOKUP($A420,級距!$A:$K,10,FALSE)</f>
        <v>3</v>
      </c>
      <c r="E420" s="17">
        <f>VLOOKUP($A420,級距!$A:$K,11,FALSE)</f>
        <v>2</v>
      </c>
      <c r="F420" s="17">
        <f t="shared" si="6"/>
        <v>1</v>
      </c>
    </row>
    <row r="421" spans="1:6" x14ac:dyDescent="0.25">
      <c r="A421" s="32" t="s">
        <v>948</v>
      </c>
      <c r="B421" s="31">
        <v>132269.99</v>
      </c>
      <c r="C421" s="17">
        <f>VLOOKUP($A421,級距!$A:$K,9,FALSE)</f>
        <v>8</v>
      </c>
      <c r="D421" s="17">
        <f>VLOOKUP($A421,級距!$A:$K,10,FALSE)</f>
        <v>2</v>
      </c>
      <c r="E421" s="17">
        <f>VLOOKUP($A421,級距!$A:$K,11,FALSE)</f>
        <v>1</v>
      </c>
      <c r="F421" s="17">
        <f t="shared" si="6"/>
        <v>1</v>
      </c>
    </row>
    <row r="422" spans="1:6" x14ac:dyDescent="0.25">
      <c r="A422" s="32" t="s">
        <v>949</v>
      </c>
      <c r="B422" s="31">
        <v>1911.91</v>
      </c>
      <c r="C422" s="17">
        <f>VLOOKUP($A422,級距!$A:$K,9,FALSE)</f>
        <v>8</v>
      </c>
      <c r="D422" s="17">
        <f>VLOOKUP($A422,級距!$A:$K,10,FALSE)</f>
        <v>3</v>
      </c>
      <c r="E422" s="17">
        <f>VLOOKUP($A422,級距!$A:$K,11,FALSE)</f>
        <v>1</v>
      </c>
      <c r="F422" s="17">
        <f t="shared" si="6"/>
        <v>1</v>
      </c>
    </row>
    <row r="423" spans="1:6" x14ac:dyDescent="0.25">
      <c r="A423" s="32" t="s">
        <v>950</v>
      </c>
      <c r="B423" s="31">
        <v>-94683.12</v>
      </c>
      <c r="C423" s="17">
        <f>VLOOKUP($A423,級距!$A:$K,9,FALSE)</f>
        <v>10</v>
      </c>
      <c r="D423" s="17">
        <f>VLOOKUP($A423,級距!$A:$K,10,FALSE)</f>
        <v>7</v>
      </c>
      <c r="E423" s="17">
        <f>VLOOKUP($A423,級距!$A:$K,11,FALSE)</f>
        <v>4</v>
      </c>
      <c r="F423" s="17">
        <f t="shared" si="6"/>
        <v>1</v>
      </c>
    </row>
    <row r="424" spans="1:6" x14ac:dyDescent="0.25">
      <c r="A424" s="32" t="s">
        <v>952</v>
      </c>
      <c r="B424" s="31">
        <v>-19700.330000000002</v>
      </c>
      <c r="C424" s="17">
        <f>VLOOKUP($A424,級距!$A:$K,9,FALSE)</f>
        <v>5</v>
      </c>
      <c r="D424" s="17">
        <f>VLOOKUP($A424,級距!$A:$K,10,FALSE)</f>
        <v>4</v>
      </c>
      <c r="E424" s="17">
        <f>VLOOKUP($A424,級距!$A:$K,11,FALSE)</f>
        <v>2</v>
      </c>
      <c r="F424" s="17">
        <f t="shared" si="6"/>
        <v>1</v>
      </c>
    </row>
    <row r="425" spans="1:6" x14ac:dyDescent="0.25">
      <c r="A425" s="32" t="s">
        <v>953</v>
      </c>
      <c r="B425" s="31">
        <v>42705.14</v>
      </c>
      <c r="C425" s="17">
        <f>VLOOKUP($A425,級距!$A:$K,9,FALSE)</f>
        <v>9</v>
      </c>
      <c r="D425" s="17">
        <f>VLOOKUP($A425,級距!$A:$K,10,FALSE)</f>
        <v>1</v>
      </c>
      <c r="E425" s="17">
        <f>VLOOKUP($A425,級距!$A:$K,11,FALSE)</f>
        <v>1</v>
      </c>
      <c r="F425" s="17">
        <f t="shared" si="6"/>
        <v>1</v>
      </c>
    </row>
    <row r="426" spans="1:6" x14ac:dyDescent="0.25">
      <c r="A426" s="32" t="s">
        <v>954</v>
      </c>
      <c r="B426" s="31">
        <v>-122835.48</v>
      </c>
      <c r="C426" s="17">
        <f>VLOOKUP($A426,級距!$A:$K,9,FALSE)</f>
        <v>10</v>
      </c>
      <c r="D426" s="17">
        <f>VLOOKUP($A426,級距!$A:$K,10,FALSE)</f>
        <v>9</v>
      </c>
      <c r="E426" s="17">
        <f>VLOOKUP($A426,級距!$A:$K,11,FALSE)</f>
        <v>4</v>
      </c>
      <c r="F426" s="17">
        <f t="shared" si="6"/>
        <v>1</v>
      </c>
    </row>
    <row r="427" spans="1:6" x14ac:dyDescent="0.25">
      <c r="A427" s="32" t="s">
        <v>958</v>
      </c>
      <c r="B427" s="31">
        <v>-55166.5</v>
      </c>
      <c r="C427" s="17">
        <f>VLOOKUP($A427,級距!$A:$K,9,FALSE)</f>
        <v>5</v>
      </c>
      <c r="D427" s="17">
        <f>VLOOKUP($A427,級距!$A:$K,10,FALSE)</f>
        <v>4</v>
      </c>
      <c r="E427" s="17">
        <f>VLOOKUP($A427,級距!$A:$K,11,FALSE)</f>
        <v>2</v>
      </c>
      <c r="F427" s="17">
        <f t="shared" si="6"/>
        <v>1</v>
      </c>
    </row>
    <row r="428" spans="1:6" x14ac:dyDescent="0.25">
      <c r="A428" s="32" t="s">
        <v>960</v>
      </c>
      <c r="B428" s="31">
        <v>-20902.82</v>
      </c>
      <c r="C428" s="17">
        <f>VLOOKUP($A428,級距!$A:$K,9,FALSE)</f>
        <v>4</v>
      </c>
      <c r="D428" s="17">
        <f>VLOOKUP($A428,級距!$A:$K,10,FALSE)</f>
        <v>1</v>
      </c>
      <c r="E428" s="17">
        <f>VLOOKUP($A428,級距!$A:$K,11,FALSE)</f>
        <v>2</v>
      </c>
      <c r="F428" s="17">
        <f t="shared" si="6"/>
        <v>1</v>
      </c>
    </row>
    <row r="429" spans="1:6" x14ac:dyDescent="0.25">
      <c r="A429" s="32" t="s">
        <v>961</v>
      </c>
      <c r="B429" s="31">
        <v>-8275.6299999999992</v>
      </c>
      <c r="C429" s="17">
        <f>VLOOKUP($A429,級距!$A:$K,9,FALSE)</f>
        <v>2</v>
      </c>
      <c r="D429" s="17">
        <f>VLOOKUP($A429,級距!$A:$K,10,FALSE)</f>
        <v>1</v>
      </c>
      <c r="E429" s="17">
        <f>VLOOKUP($A429,級距!$A:$K,11,FALSE)</f>
        <v>2</v>
      </c>
      <c r="F429" s="17">
        <f t="shared" si="6"/>
        <v>1</v>
      </c>
    </row>
    <row r="430" spans="1:6" x14ac:dyDescent="0.25">
      <c r="A430" s="32" t="s">
        <v>962</v>
      </c>
      <c r="B430" s="31">
        <v>-113226</v>
      </c>
      <c r="C430" s="17">
        <f>VLOOKUP($A430,級距!$A:$K,9,FALSE)</f>
        <v>2</v>
      </c>
      <c r="D430" s="17">
        <f>VLOOKUP($A430,級距!$A:$K,10,FALSE)</f>
        <v>10</v>
      </c>
      <c r="E430" s="17">
        <f>VLOOKUP($A430,級距!$A:$K,11,FALSE)</f>
        <v>3</v>
      </c>
      <c r="F430" s="17">
        <f t="shared" si="6"/>
        <v>1</v>
      </c>
    </row>
    <row r="431" spans="1:6" x14ac:dyDescent="0.25">
      <c r="A431" s="32" t="s">
        <v>964</v>
      </c>
      <c r="B431" s="31">
        <v>-12480.31</v>
      </c>
      <c r="C431" s="17">
        <f>VLOOKUP($A431,級距!$A:$K,9,FALSE)</f>
        <v>5</v>
      </c>
      <c r="D431" s="17">
        <f>VLOOKUP($A431,級距!$A:$K,10,FALSE)</f>
        <v>7</v>
      </c>
      <c r="E431" s="17">
        <f>VLOOKUP($A431,級距!$A:$K,11,FALSE)</f>
        <v>3</v>
      </c>
      <c r="F431" s="17">
        <f t="shared" si="6"/>
        <v>1</v>
      </c>
    </row>
    <row r="432" spans="1:6" x14ac:dyDescent="0.25">
      <c r="A432" s="32" t="s">
        <v>966</v>
      </c>
      <c r="B432" s="31">
        <v>-14241.79</v>
      </c>
      <c r="C432" s="17">
        <f>VLOOKUP($A432,級距!$A:$K,9,FALSE)</f>
        <v>10</v>
      </c>
      <c r="D432" s="17">
        <f>VLOOKUP($A432,級距!$A:$K,10,FALSE)</f>
        <v>5</v>
      </c>
      <c r="E432" s="17">
        <f>VLOOKUP($A432,級距!$A:$K,11,FALSE)</f>
        <v>1</v>
      </c>
      <c r="F432" s="17">
        <f t="shared" si="6"/>
        <v>1</v>
      </c>
    </row>
    <row r="433" spans="1:6" x14ac:dyDescent="0.25">
      <c r="A433" s="32" t="s">
        <v>967</v>
      </c>
      <c r="B433" s="31">
        <v>20567.57</v>
      </c>
      <c r="C433" s="17">
        <f>VLOOKUP($A433,級距!$A:$K,9,FALSE)</f>
        <v>9</v>
      </c>
      <c r="D433" s="17">
        <f>VLOOKUP($A433,級距!$A:$K,10,FALSE)</f>
        <v>10</v>
      </c>
      <c r="E433" s="17">
        <f>VLOOKUP($A433,級距!$A:$K,11,FALSE)</f>
        <v>4</v>
      </c>
      <c r="F433" s="17">
        <f t="shared" si="6"/>
        <v>1</v>
      </c>
    </row>
    <row r="434" spans="1:6" x14ac:dyDescent="0.25">
      <c r="A434" s="32" t="s">
        <v>968</v>
      </c>
      <c r="B434" s="31">
        <v>-322.54000000000002</v>
      </c>
      <c r="C434" s="17">
        <f>VLOOKUP($A434,級距!$A:$K,9,FALSE)</f>
        <v>4</v>
      </c>
      <c r="D434" s="17">
        <f>VLOOKUP($A434,級距!$A:$K,10,FALSE)</f>
        <v>8</v>
      </c>
      <c r="E434" s="17">
        <f>VLOOKUP($A434,級距!$A:$K,11,FALSE)</f>
        <v>3</v>
      </c>
      <c r="F434" s="17">
        <f t="shared" si="6"/>
        <v>1</v>
      </c>
    </row>
    <row r="435" spans="1:6" x14ac:dyDescent="0.25">
      <c r="A435" s="32" t="s">
        <v>970</v>
      </c>
      <c r="B435" s="31">
        <v>30225.7</v>
      </c>
      <c r="C435" s="17">
        <f>VLOOKUP($A435,級距!$A:$K,9,FALSE)</f>
        <v>6</v>
      </c>
      <c r="D435" s="17">
        <f>VLOOKUP($A435,級距!$A:$K,10,FALSE)</f>
        <v>1</v>
      </c>
      <c r="E435" s="17">
        <f>VLOOKUP($A435,級距!$A:$K,11,FALSE)</f>
        <v>1</v>
      </c>
      <c r="F435" s="17">
        <f t="shared" si="6"/>
        <v>1</v>
      </c>
    </row>
    <row r="436" spans="1:6" x14ac:dyDescent="0.25">
      <c r="A436" s="32" t="s">
        <v>971</v>
      </c>
      <c r="B436" s="31">
        <v>-26320.99</v>
      </c>
      <c r="C436" s="17">
        <f>VLOOKUP($A436,級距!$A:$K,9,FALSE)</f>
        <v>2</v>
      </c>
      <c r="D436" s="17">
        <f>VLOOKUP($A436,級距!$A:$K,10,FALSE)</f>
        <v>1</v>
      </c>
      <c r="E436" s="17">
        <f>VLOOKUP($A436,級距!$A:$K,11,FALSE)</f>
        <v>2</v>
      </c>
      <c r="F436" s="17">
        <f t="shared" si="6"/>
        <v>1</v>
      </c>
    </row>
    <row r="437" spans="1:6" x14ac:dyDescent="0.25">
      <c r="A437" s="32" t="s">
        <v>972</v>
      </c>
      <c r="B437" s="31">
        <v>-7672.39</v>
      </c>
      <c r="C437" s="17">
        <f>VLOOKUP($A437,級距!$A:$K,9,FALSE)</f>
        <v>2</v>
      </c>
      <c r="D437" s="17">
        <f>VLOOKUP($A437,級距!$A:$K,10,FALSE)</f>
        <v>5</v>
      </c>
      <c r="E437" s="17">
        <f>VLOOKUP($A437,級距!$A:$K,11,FALSE)</f>
        <v>2</v>
      </c>
      <c r="F437" s="17">
        <f t="shared" si="6"/>
        <v>1</v>
      </c>
    </row>
    <row r="438" spans="1:6" x14ac:dyDescent="0.25">
      <c r="A438" s="32" t="s">
        <v>974</v>
      </c>
      <c r="B438" s="31">
        <v>-3454.18</v>
      </c>
      <c r="C438" s="17">
        <f>VLOOKUP($A438,級距!$A:$K,9,FALSE)</f>
        <v>3</v>
      </c>
      <c r="D438" s="17">
        <f>VLOOKUP($A438,級距!$A:$K,10,FALSE)</f>
        <v>7</v>
      </c>
      <c r="E438" s="17">
        <f>VLOOKUP($A438,級距!$A:$K,11,FALSE)</f>
        <v>3</v>
      </c>
      <c r="F438" s="17">
        <f t="shared" si="6"/>
        <v>1</v>
      </c>
    </row>
    <row r="439" spans="1:6" x14ac:dyDescent="0.25">
      <c r="A439" s="32" t="s">
        <v>975</v>
      </c>
      <c r="B439" s="31">
        <v>388193.19</v>
      </c>
      <c r="C439" s="17">
        <f>VLOOKUP($A439,級距!$A:$K,9,FALSE)</f>
        <v>10</v>
      </c>
      <c r="D439" s="17">
        <f>VLOOKUP($A439,級距!$A:$K,10,FALSE)</f>
        <v>6</v>
      </c>
      <c r="E439" s="17">
        <f>VLOOKUP($A439,級距!$A:$K,11,FALSE)</f>
        <v>1</v>
      </c>
      <c r="F439" s="17">
        <f t="shared" si="6"/>
        <v>1</v>
      </c>
    </row>
    <row r="440" spans="1:6" x14ac:dyDescent="0.25">
      <c r="A440" s="32" t="s">
        <v>977</v>
      </c>
      <c r="B440" s="31">
        <v>2563.6799999999998</v>
      </c>
      <c r="C440" s="17">
        <f>VLOOKUP($A440,級距!$A:$K,9,FALSE)</f>
        <v>1</v>
      </c>
      <c r="D440" s="17">
        <f>VLOOKUP($A440,級距!$A:$K,10,FALSE)</f>
        <v>6</v>
      </c>
      <c r="E440" s="17">
        <f>VLOOKUP($A440,級距!$A:$K,11,FALSE)</f>
        <v>2</v>
      </c>
      <c r="F440" s="17">
        <f t="shared" si="6"/>
        <v>1</v>
      </c>
    </row>
    <row r="441" spans="1:6" x14ac:dyDescent="0.25">
      <c r="A441" s="32" t="s">
        <v>978</v>
      </c>
      <c r="B441" s="31">
        <v>-4637.04</v>
      </c>
      <c r="C441" s="17">
        <f>VLOOKUP($A441,級距!$A:$K,9,FALSE)</f>
        <v>4</v>
      </c>
      <c r="D441" s="17">
        <f>VLOOKUP($A441,級距!$A:$K,10,FALSE)</f>
        <v>1</v>
      </c>
      <c r="E441" s="17">
        <f>VLOOKUP($A441,級距!$A:$K,11,FALSE)</f>
        <v>2</v>
      </c>
      <c r="F441" s="17">
        <f t="shared" si="6"/>
        <v>1</v>
      </c>
    </row>
    <row r="442" spans="1:6" x14ac:dyDescent="0.25">
      <c r="A442" s="32" t="s">
        <v>979</v>
      </c>
      <c r="B442" s="31">
        <v>-96845.42</v>
      </c>
      <c r="C442" s="17">
        <f>VLOOKUP($A442,級距!$A:$K,9,FALSE)</f>
        <v>7</v>
      </c>
      <c r="D442" s="17">
        <f>VLOOKUP($A442,級距!$A:$K,10,FALSE)</f>
        <v>3</v>
      </c>
      <c r="E442" s="17">
        <f>VLOOKUP($A442,級距!$A:$K,11,FALSE)</f>
        <v>1</v>
      </c>
      <c r="F442" s="17">
        <f t="shared" si="6"/>
        <v>1</v>
      </c>
    </row>
    <row r="443" spans="1:6" x14ac:dyDescent="0.25">
      <c r="A443" s="32" t="s">
        <v>980</v>
      </c>
      <c r="B443" s="31">
        <v>78589.399999999994</v>
      </c>
      <c r="C443" s="17">
        <f>VLOOKUP($A443,級距!$A:$K,9,FALSE)</f>
        <v>7</v>
      </c>
      <c r="D443" s="17">
        <f>VLOOKUP($A443,級距!$A:$K,10,FALSE)</f>
        <v>9</v>
      </c>
      <c r="E443" s="17">
        <f>VLOOKUP($A443,級距!$A:$K,11,FALSE)</f>
        <v>4</v>
      </c>
      <c r="F443" s="17">
        <f t="shared" si="6"/>
        <v>1</v>
      </c>
    </row>
    <row r="444" spans="1:6" x14ac:dyDescent="0.25">
      <c r="A444" s="32" t="s">
        <v>981</v>
      </c>
      <c r="B444" s="31">
        <v>-5163.82</v>
      </c>
      <c r="C444" s="17">
        <f>VLOOKUP($A444,級距!$A:$K,9,FALSE)</f>
        <v>8</v>
      </c>
      <c r="D444" s="17">
        <f>VLOOKUP($A444,級距!$A:$K,10,FALSE)</f>
        <v>6</v>
      </c>
      <c r="E444" s="17">
        <f>VLOOKUP($A444,級距!$A:$K,11,FALSE)</f>
        <v>1</v>
      </c>
      <c r="F444" s="17">
        <f t="shared" si="6"/>
        <v>1</v>
      </c>
    </row>
    <row r="445" spans="1:6" x14ac:dyDescent="0.25">
      <c r="A445" s="32" t="s">
        <v>984</v>
      </c>
      <c r="B445" s="31">
        <v>7178.71</v>
      </c>
      <c r="C445" s="17">
        <f>VLOOKUP($A445,級距!$A:$K,9,FALSE)</f>
        <v>1</v>
      </c>
      <c r="D445" s="17">
        <f>VLOOKUP($A445,級距!$A:$K,10,FALSE)</f>
        <v>3</v>
      </c>
      <c r="E445" s="17">
        <f>VLOOKUP($A445,級距!$A:$K,11,FALSE)</f>
        <v>2</v>
      </c>
      <c r="F445" s="17">
        <f t="shared" si="6"/>
        <v>1</v>
      </c>
    </row>
    <row r="446" spans="1:6" x14ac:dyDescent="0.25">
      <c r="A446" s="32" t="s">
        <v>986</v>
      </c>
      <c r="B446" s="31">
        <v>-2082.8200000000002</v>
      </c>
      <c r="C446" s="17">
        <f>VLOOKUP($A446,級距!$A:$K,9,FALSE)</f>
        <v>1</v>
      </c>
      <c r="D446" s="17">
        <f>VLOOKUP($A446,級距!$A:$K,10,FALSE)</f>
        <v>1</v>
      </c>
      <c r="E446" s="17">
        <f>VLOOKUP($A446,級距!$A:$K,11,FALSE)</f>
        <v>2</v>
      </c>
      <c r="F446" s="17">
        <f t="shared" si="6"/>
        <v>1</v>
      </c>
    </row>
    <row r="447" spans="1:6" x14ac:dyDescent="0.25">
      <c r="A447" s="32" t="s">
        <v>987</v>
      </c>
      <c r="B447" s="31">
        <v>-16481.52</v>
      </c>
      <c r="C447" s="17">
        <f>VLOOKUP($A447,級距!$A:$K,9,FALSE)</f>
        <v>2</v>
      </c>
      <c r="D447" s="17">
        <f>VLOOKUP($A447,級距!$A:$K,10,FALSE)</f>
        <v>3</v>
      </c>
      <c r="E447" s="17">
        <f>VLOOKUP($A447,級距!$A:$K,11,FALSE)</f>
        <v>2</v>
      </c>
      <c r="F447" s="17">
        <f t="shared" si="6"/>
        <v>1</v>
      </c>
    </row>
    <row r="448" spans="1:6" x14ac:dyDescent="0.25">
      <c r="A448" s="32" t="s">
        <v>988</v>
      </c>
      <c r="B448" s="31">
        <v>-25716.67</v>
      </c>
      <c r="C448" s="17">
        <f>VLOOKUP($A448,級距!$A:$K,9,FALSE)</f>
        <v>1</v>
      </c>
      <c r="D448" s="17">
        <f>VLOOKUP($A448,級距!$A:$K,10,FALSE)</f>
        <v>2</v>
      </c>
      <c r="E448" s="17">
        <f>VLOOKUP($A448,級距!$A:$K,11,FALSE)</f>
        <v>2</v>
      </c>
      <c r="F448" s="17">
        <f t="shared" si="6"/>
        <v>1</v>
      </c>
    </row>
    <row r="449" spans="1:6" x14ac:dyDescent="0.25">
      <c r="A449" s="32" t="s">
        <v>990</v>
      </c>
      <c r="B449" s="31">
        <v>20523.43</v>
      </c>
      <c r="C449" s="17">
        <f>VLOOKUP($A449,級距!$A:$K,9,FALSE)</f>
        <v>1</v>
      </c>
      <c r="D449" s="17">
        <f>VLOOKUP($A449,級距!$A:$K,10,FALSE)</f>
        <v>5</v>
      </c>
      <c r="E449" s="17">
        <f>VLOOKUP($A449,級距!$A:$K,11,FALSE)</f>
        <v>2</v>
      </c>
      <c r="F449" s="17">
        <f t="shared" si="6"/>
        <v>1</v>
      </c>
    </row>
    <row r="450" spans="1:6" x14ac:dyDescent="0.25">
      <c r="A450" s="32" t="s">
        <v>992</v>
      </c>
      <c r="B450" s="31">
        <v>104399.66</v>
      </c>
      <c r="C450" s="17">
        <f>VLOOKUP($A450,級距!$A:$K,9,FALSE)</f>
        <v>8</v>
      </c>
      <c r="D450" s="17">
        <f>VLOOKUP($A450,級距!$A:$K,10,FALSE)</f>
        <v>4</v>
      </c>
      <c r="E450" s="17">
        <f>VLOOKUP($A450,級距!$A:$K,11,FALSE)</f>
        <v>1</v>
      </c>
      <c r="F450" s="17">
        <f t="shared" si="6"/>
        <v>1</v>
      </c>
    </row>
    <row r="451" spans="1:6" x14ac:dyDescent="0.25">
      <c r="A451" s="32" t="s">
        <v>993</v>
      </c>
      <c r="B451" s="31">
        <v>1560.96</v>
      </c>
      <c r="C451" s="17">
        <f>VLOOKUP($A451,級距!$A:$K,9,FALSE)</f>
        <v>1</v>
      </c>
      <c r="D451" s="17">
        <f>VLOOKUP($A451,級距!$A:$K,10,FALSE)</f>
        <v>7</v>
      </c>
      <c r="E451" s="17">
        <f>VLOOKUP($A451,級距!$A:$K,11,FALSE)</f>
        <v>3</v>
      </c>
      <c r="F451" s="17">
        <f t="shared" si="6"/>
        <v>1</v>
      </c>
    </row>
    <row r="452" spans="1:6" x14ac:dyDescent="0.25">
      <c r="A452" s="32" t="s">
        <v>994</v>
      </c>
      <c r="B452" s="31">
        <v>12959.02</v>
      </c>
      <c r="C452" s="17">
        <f>VLOOKUP($A452,級距!$A:$K,9,FALSE)</f>
        <v>1</v>
      </c>
      <c r="D452" s="17">
        <f>VLOOKUP($A452,級距!$A:$K,10,FALSE)</f>
        <v>4</v>
      </c>
      <c r="E452" s="17">
        <f>VLOOKUP($A452,級距!$A:$K,11,FALSE)</f>
        <v>2</v>
      </c>
      <c r="F452" s="17">
        <f t="shared" ref="F452:F515" si="7">IF(A453&lt;&gt;A452,1,0)</f>
        <v>1</v>
      </c>
    </row>
    <row r="453" spans="1:6" x14ac:dyDescent="0.25">
      <c r="A453" s="32" t="s">
        <v>995</v>
      </c>
      <c r="B453" s="31">
        <v>-4448.26</v>
      </c>
      <c r="C453" s="17">
        <f>VLOOKUP($A453,級距!$A:$K,9,FALSE)</f>
        <v>1</v>
      </c>
      <c r="D453" s="17">
        <f>VLOOKUP($A453,級距!$A:$K,10,FALSE)</f>
        <v>5</v>
      </c>
      <c r="E453" s="17">
        <f>VLOOKUP($A453,級距!$A:$K,11,FALSE)</f>
        <v>2</v>
      </c>
      <c r="F453" s="17">
        <f t="shared" si="7"/>
        <v>1</v>
      </c>
    </row>
    <row r="454" spans="1:6" x14ac:dyDescent="0.25">
      <c r="A454" s="32" t="s">
        <v>997</v>
      </c>
      <c r="B454" s="31">
        <v>-3245.23</v>
      </c>
      <c r="C454" s="17">
        <f>VLOOKUP($A454,級距!$A:$K,9,FALSE)</f>
        <v>1</v>
      </c>
      <c r="D454" s="17">
        <f>VLOOKUP($A454,級距!$A:$K,10,FALSE)</f>
        <v>2</v>
      </c>
      <c r="E454" s="17">
        <f>VLOOKUP($A454,級距!$A:$K,11,FALSE)</f>
        <v>2</v>
      </c>
      <c r="F454" s="17">
        <f t="shared" si="7"/>
        <v>1</v>
      </c>
    </row>
    <row r="455" spans="1:6" x14ac:dyDescent="0.25">
      <c r="A455" s="32" t="s">
        <v>999</v>
      </c>
      <c r="B455" s="31">
        <v>48457.03</v>
      </c>
      <c r="C455" s="17">
        <f>VLOOKUP($A455,級距!$A:$K,9,FALSE)</f>
        <v>7</v>
      </c>
      <c r="D455" s="17">
        <f>VLOOKUP($A455,級距!$A:$K,10,FALSE)</f>
        <v>3</v>
      </c>
      <c r="E455" s="17">
        <f>VLOOKUP($A455,級距!$A:$K,11,FALSE)</f>
        <v>1</v>
      </c>
      <c r="F455" s="17">
        <f t="shared" si="7"/>
        <v>1</v>
      </c>
    </row>
    <row r="456" spans="1:6" x14ac:dyDescent="0.25">
      <c r="A456" s="32" t="s">
        <v>1000</v>
      </c>
      <c r="B456" s="31">
        <v>92582.06</v>
      </c>
      <c r="C456" s="17">
        <f>VLOOKUP($A456,級距!$A:$K,9,FALSE)</f>
        <v>8</v>
      </c>
      <c r="D456" s="17">
        <f>VLOOKUP($A456,級距!$A:$K,10,FALSE)</f>
        <v>6</v>
      </c>
      <c r="E456" s="17">
        <f>VLOOKUP($A456,級距!$A:$K,11,FALSE)</f>
        <v>1</v>
      </c>
      <c r="F456" s="17">
        <f t="shared" si="7"/>
        <v>1</v>
      </c>
    </row>
    <row r="457" spans="1:6" x14ac:dyDescent="0.25">
      <c r="A457" s="32" t="s">
        <v>1002</v>
      </c>
      <c r="B457" s="31">
        <v>7301.4</v>
      </c>
      <c r="C457" s="17">
        <f>VLOOKUP($A457,級距!$A:$K,9,FALSE)</f>
        <v>2</v>
      </c>
      <c r="D457" s="17">
        <f>VLOOKUP($A457,級距!$A:$K,10,FALSE)</f>
        <v>2</v>
      </c>
      <c r="E457" s="17">
        <f>VLOOKUP($A457,級距!$A:$K,11,FALSE)</f>
        <v>2</v>
      </c>
      <c r="F457" s="17">
        <f t="shared" si="7"/>
        <v>1</v>
      </c>
    </row>
    <row r="458" spans="1:6" x14ac:dyDescent="0.25">
      <c r="A458" s="32" t="s">
        <v>1004</v>
      </c>
      <c r="B458" s="31">
        <v>-15218.59</v>
      </c>
      <c r="C458" s="17">
        <f>VLOOKUP($A458,級距!$A:$K,9,FALSE)</f>
        <v>1</v>
      </c>
      <c r="D458" s="17">
        <f>VLOOKUP($A458,級距!$A:$K,10,FALSE)</f>
        <v>2</v>
      </c>
      <c r="E458" s="17">
        <f>VLOOKUP($A458,級距!$A:$K,11,FALSE)</f>
        <v>2</v>
      </c>
      <c r="F458" s="17">
        <f t="shared" si="7"/>
        <v>1</v>
      </c>
    </row>
    <row r="459" spans="1:6" x14ac:dyDescent="0.25">
      <c r="A459" s="32" t="s">
        <v>1009</v>
      </c>
      <c r="B459" s="31">
        <v>-100354.13</v>
      </c>
      <c r="C459" s="17">
        <f>VLOOKUP($A459,級距!$A:$K,9,FALSE)</f>
        <v>3</v>
      </c>
      <c r="D459" s="17">
        <f>VLOOKUP($A459,級距!$A:$K,10,FALSE)</f>
        <v>6</v>
      </c>
      <c r="E459" s="17">
        <f>VLOOKUP($A459,級距!$A:$K,11,FALSE)</f>
        <v>2</v>
      </c>
      <c r="F459" s="17">
        <f t="shared" si="7"/>
        <v>1</v>
      </c>
    </row>
    <row r="460" spans="1:6" x14ac:dyDescent="0.25">
      <c r="A460" s="32" t="s">
        <v>1012</v>
      </c>
      <c r="B460" s="31">
        <v>-8597.2099999999991</v>
      </c>
      <c r="C460" s="17">
        <f>VLOOKUP($A460,級距!$A:$K,9,FALSE)</f>
        <v>2</v>
      </c>
      <c r="D460" s="17">
        <f>VLOOKUP($A460,級距!$A:$K,10,FALSE)</f>
        <v>1</v>
      </c>
      <c r="E460" s="17">
        <f>VLOOKUP($A460,級距!$A:$K,11,FALSE)</f>
        <v>2</v>
      </c>
      <c r="F460" s="17">
        <f t="shared" si="7"/>
        <v>1</v>
      </c>
    </row>
    <row r="461" spans="1:6" x14ac:dyDescent="0.25">
      <c r="A461" s="32" t="s">
        <v>1014</v>
      </c>
      <c r="B461" s="31">
        <v>421.3</v>
      </c>
      <c r="C461" s="17">
        <f>VLOOKUP($A461,級距!$A:$K,9,FALSE)</f>
        <v>4</v>
      </c>
      <c r="D461" s="17">
        <f>VLOOKUP($A461,級距!$A:$K,10,FALSE)</f>
        <v>1</v>
      </c>
      <c r="E461" s="17">
        <f>VLOOKUP($A461,級距!$A:$K,11,FALSE)</f>
        <v>2</v>
      </c>
      <c r="F461" s="17">
        <f t="shared" si="7"/>
        <v>1</v>
      </c>
    </row>
    <row r="462" spans="1:6" x14ac:dyDescent="0.25">
      <c r="A462" s="32" t="s">
        <v>1017</v>
      </c>
      <c r="B462" s="31">
        <v>134732.47</v>
      </c>
      <c r="C462" s="17">
        <f>VLOOKUP($A462,級距!$A:$K,9,FALSE)</f>
        <v>9</v>
      </c>
      <c r="D462" s="17">
        <f>VLOOKUP($A462,級距!$A:$K,10,FALSE)</f>
        <v>5</v>
      </c>
      <c r="E462" s="17">
        <f>VLOOKUP($A462,級距!$A:$K,11,FALSE)</f>
        <v>1</v>
      </c>
      <c r="F462" s="17">
        <f t="shared" si="7"/>
        <v>1</v>
      </c>
    </row>
    <row r="463" spans="1:6" x14ac:dyDescent="0.25">
      <c r="A463" s="32" t="s">
        <v>1020</v>
      </c>
      <c r="B463" s="31">
        <v>-24830.04</v>
      </c>
      <c r="C463" s="17">
        <f>VLOOKUP($A463,級距!$A:$K,9,FALSE)</f>
        <v>4</v>
      </c>
      <c r="D463" s="17">
        <f>VLOOKUP($A463,級距!$A:$K,10,FALSE)</f>
        <v>1</v>
      </c>
      <c r="E463" s="17">
        <f>VLOOKUP($A463,級距!$A:$K,11,FALSE)</f>
        <v>2</v>
      </c>
      <c r="F463" s="17">
        <f t="shared" si="7"/>
        <v>1</v>
      </c>
    </row>
    <row r="464" spans="1:6" x14ac:dyDescent="0.25">
      <c r="A464" s="32" t="s">
        <v>1022</v>
      </c>
      <c r="B464" s="31">
        <v>366246.35</v>
      </c>
      <c r="C464" s="17">
        <f>VLOOKUP($A464,級距!$A:$K,9,FALSE)</f>
        <v>10</v>
      </c>
      <c r="D464" s="17">
        <f>VLOOKUP($A464,級距!$A:$K,10,FALSE)</f>
        <v>3</v>
      </c>
      <c r="E464" s="17">
        <f>VLOOKUP($A464,級距!$A:$K,11,FALSE)</f>
        <v>1</v>
      </c>
      <c r="F464" s="17">
        <f t="shared" si="7"/>
        <v>1</v>
      </c>
    </row>
    <row r="465" spans="1:6" x14ac:dyDescent="0.25">
      <c r="A465" s="32" t="s">
        <v>1023</v>
      </c>
      <c r="B465" s="31">
        <v>20330.66</v>
      </c>
      <c r="C465" s="17">
        <f>VLOOKUP($A465,級距!$A:$K,9,FALSE)</f>
        <v>3</v>
      </c>
      <c r="D465" s="17">
        <f>VLOOKUP($A465,級距!$A:$K,10,FALSE)</f>
        <v>7</v>
      </c>
      <c r="E465" s="17">
        <f>VLOOKUP($A465,級距!$A:$K,11,FALSE)</f>
        <v>3</v>
      </c>
      <c r="F465" s="17">
        <f t="shared" si="7"/>
        <v>1</v>
      </c>
    </row>
    <row r="466" spans="1:6" x14ac:dyDescent="0.25">
      <c r="A466" s="32" t="s">
        <v>1025</v>
      </c>
      <c r="B466" s="31">
        <v>71083.02</v>
      </c>
      <c r="C466" s="17">
        <f>VLOOKUP($A466,級距!$A:$K,9,FALSE)</f>
        <v>7</v>
      </c>
      <c r="D466" s="17">
        <f>VLOOKUP($A466,級距!$A:$K,10,FALSE)</f>
        <v>5</v>
      </c>
      <c r="E466" s="17">
        <f>VLOOKUP($A466,級距!$A:$K,11,FALSE)</f>
        <v>1</v>
      </c>
      <c r="F466" s="17">
        <f t="shared" si="7"/>
        <v>1</v>
      </c>
    </row>
    <row r="467" spans="1:6" x14ac:dyDescent="0.25">
      <c r="A467" s="32" t="s">
        <v>1027</v>
      </c>
      <c r="B467" s="31">
        <v>4182.9399999999996</v>
      </c>
      <c r="C467" s="17">
        <f>VLOOKUP($A467,級距!$A:$K,9,FALSE)</f>
        <v>4</v>
      </c>
      <c r="D467" s="17">
        <f>VLOOKUP($A467,級距!$A:$K,10,FALSE)</f>
        <v>7</v>
      </c>
      <c r="E467" s="17">
        <f>VLOOKUP($A467,級距!$A:$K,11,FALSE)</f>
        <v>3</v>
      </c>
      <c r="F467" s="17">
        <f t="shared" si="7"/>
        <v>1</v>
      </c>
    </row>
    <row r="468" spans="1:6" x14ac:dyDescent="0.25">
      <c r="A468" s="32" t="s">
        <v>1028</v>
      </c>
      <c r="B468" s="31">
        <v>-4794.3100000000004</v>
      </c>
      <c r="C468" s="17">
        <f>VLOOKUP($A468,級距!$A:$K,9,FALSE)</f>
        <v>5</v>
      </c>
      <c r="D468" s="17">
        <f>VLOOKUP($A468,級距!$A:$K,10,FALSE)</f>
        <v>7</v>
      </c>
      <c r="E468" s="17">
        <f>VLOOKUP($A468,級距!$A:$K,11,FALSE)</f>
        <v>3</v>
      </c>
      <c r="F468" s="17">
        <f t="shared" si="7"/>
        <v>1</v>
      </c>
    </row>
    <row r="469" spans="1:6" x14ac:dyDescent="0.25">
      <c r="A469" s="32" t="s">
        <v>1029</v>
      </c>
      <c r="B469" s="31">
        <v>19171.63</v>
      </c>
      <c r="C469" s="17">
        <f>VLOOKUP($A469,級距!$A:$K,9,FALSE)</f>
        <v>5</v>
      </c>
      <c r="D469" s="17">
        <f>VLOOKUP($A469,級距!$A:$K,10,FALSE)</f>
        <v>2</v>
      </c>
      <c r="E469" s="17">
        <f>VLOOKUP($A469,級距!$A:$K,11,FALSE)</f>
        <v>2</v>
      </c>
      <c r="F469" s="17">
        <f t="shared" si="7"/>
        <v>1</v>
      </c>
    </row>
    <row r="470" spans="1:6" x14ac:dyDescent="0.25">
      <c r="A470" s="32" t="s">
        <v>1030</v>
      </c>
      <c r="B470" s="31">
        <v>-89295.35</v>
      </c>
      <c r="C470" s="17">
        <f>VLOOKUP($A470,級距!$A:$K,9,FALSE)</f>
        <v>8</v>
      </c>
      <c r="D470" s="17">
        <f>VLOOKUP($A470,級距!$A:$K,10,FALSE)</f>
        <v>9</v>
      </c>
      <c r="E470" s="17">
        <f>VLOOKUP($A470,級距!$A:$K,11,FALSE)</f>
        <v>4</v>
      </c>
      <c r="F470" s="17">
        <f t="shared" si="7"/>
        <v>1</v>
      </c>
    </row>
    <row r="471" spans="1:6" x14ac:dyDescent="0.25">
      <c r="A471" s="32" t="s">
        <v>1032</v>
      </c>
      <c r="B471" s="31">
        <v>-26440.25</v>
      </c>
      <c r="C471" s="17">
        <f>VLOOKUP($A471,級距!$A:$K,9,FALSE)</f>
        <v>5</v>
      </c>
      <c r="D471" s="17">
        <f>VLOOKUP($A471,級距!$A:$K,10,FALSE)</f>
        <v>5</v>
      </c>
      <c r="E471" s="17">
        <f>VLOOKUP($A471,級距!$A:$K,11,FALSE)</f>
        <v>2</v>
      </c>
      <c r="F471" s="17">
        <f t="shared" si="7"/>
        <v>1</v>
      </c>
    </row>
    <row r="472" spans="1:6" x14ac:dyDescent="0.25">
      <c r="A472" s="32" t="s">
        <v>1034</v>
      </c>
      <c r="B472" s="31">
        <v>-10854.5</v>
      </c>
      <c r="C472" s="17">
        <f>VLOOKUP($A472,級距!$A:$K,9,FALSE)</f>
        <v>2</v>
      </c>
      <c r="D472" s="17">
        <f>VLOOKUP($A472,級距!$A:$K,10,FALSE)</f>
        <v>5</v>
      </c>
      <c r="E472" s="17">
        <f>VLOOKUP($A472,級距!$A:$K,11,FALSE)</f>
        <v>2</v>
      </c>
      <c r="F472" s="17">
        <f t="shared" si="7"/>
        <v>1</v>
      </c>
    </row>
    <row r="473" spans="1:6" x14ac:dyDescent="0.25">
      <c r="A473" s="32" t="s">
        <v>1035</v>
      </c>
      <c r="B473" s="31">
        <v>-6041.26</v>
      </c>
      <c r="C473" s="17">
        <f>VLOOKUP($A473,級距!$A:$K,9,FALSE)</f>
        <v>2</v>
      </c>
      <c r="D473" s="17">
        <f>VLOOKUP($A473,級距!$A:$K,10,FALSE)</f>
        <v>4</v>
      </c>
      <c r="E473" s="17">
        <f>VLOOKUP($A473,級距!$A:$K,11,FALSE)</f>
        <v>2</v>
      </c>
      <c r="F473" s="17">
        <f t="shared" si="7"/>
        <v>1</v>
      </c>
    </row>
    <row r="474" spans="1:6" x14ac:dyDescent="0.25">
      <c r="A474" s="32" t="s">
        <v>1038</v>
      </c>
      <c r="B474" s="31">
        <v>-9636.5</v>
      </c>
      <c r="C474" s="17">
        <f>VLOOKUP($A474,級距!$A:$K,9,FALSE)</f>
        <v>1</v>
      </c>
      <c r="D474" s="17">
        <f>VLOOKUP($A474,級距!$A:$K,10,FALSE)</f>
        <v>1</v>
      </c>
      <c r="E474" s="17">
        <f>VLOOKUP($A474,級距!$A:$K,11,FALSE)</f>
        <v>2</v>
      </c>
      <c r="F474" s="17">
        <f t="shared" si="7"/>
        <v>1</v>
      </c>
    </row>
    <row r="475" spans="1:6" x14ac:dyDescent="0.25">
      <c r="A475" s="32" t="s">
        <v>1041</v>
      </c>
      <c r="B475" s="31">
        <v>28735.42</v>
      </c>
      <c r="C475" s="17">
        <f>VLOOKUP($A475,級距!$A:$K,9,FALSE)</f>
        <v>3</v>
      </c>
      <c r="D475" s="17">
        <f>VLOOKUP($A475,級距!$A:$K,10,FALSE)</f>
        <v>9</v>
      </c>
      <c r="E475" s="17">
        <f>VLOOKUP($A475,級距!$A:$K,11,FALSE)</f>
        <v>3</v>
      </c>
      <c r="F475" s="17">
        <f t="shared" si="7"/>
        <v>1</v>
      </c>
    </row>
    <row r="476" spans="1:6" x14ac:dyDescent="0.25">
      <c r="A476" s="32" t="s">
        <v>1045</v>
      </c>
      <c r="B476" s="31">
        <v>19783.73</v>
      </c>
      <c r="C476" s="17">
        <f>VLOOKUP($A476,級距!$A:$K,9,FALSE)</f>
        <v>7</v>
      </c>
      <c r="D476" s="17">
        <f>VLOOKUP($A476,級距!$A:$K,10,FALSE)</f>
        <v>8</v>
      </c>
      <c r="E476" s="17">
        <f>VLOOKUP($A476,級距!$A:$K,11,FALSE)</f>
        <v>4</v>
      </c>
      <c r="F476" s="17">
        <f t="shared" si="7"/>
        <v>1</v>
      </c>
    </row>
    <row r="477" spans="1:6" x14ac:dyDescent="0.25">
      <c r="A477" s="32" t="s">
        <v>1046</v>
      </c>
      <c r="B477" s="31">
        <v>-13206.98</v>
      </c>
      <c r="C477" s="17">
        <f>VLOOKUP($A477,級距!$A:$K,9,FALSE)</f>
        <v>5</v>
      </c>
      <c r="D477" s="17">
        <f>VLOOKUP($A477,級距!$A:$K,10,FALSE)</f>
        <v>5</v>
      </c>
      <c r="E477" s="17">
        <f>VLOOKUP($A477,級距!$A:$K,11,FALSE)</f>
        <v>2</v>
      </c>
      <c r="F477" s="17">
        <f t="shared" si="7"/>
        <v>1</v>
      </c>
    </row>
    <row r="478" spans="1:6" x14ac:dyDescent="0.25">
      <c r="A478" s="32" t="s">
        <v>1048</v>
      </c>
      <c r="B478" s="31">
        <v>-5995.75</v>
      </c>
      <c r="C478" s="17">
        <f>VLOOKUP($A478,級距!$A:$K,9,FALSE)</f>
        <v>3</v>
      </c>
      <c r="D478" s="17">
        <f>VLOOKUP($A478,級距!$A:$K,10,FALSE)</f>
        <v>6</v>
      </c>
      <c r="E478" s="17">
        <f>VLOOKUP($A478,級距!$A:$K,11,FALSE)</f>
        <v>2</v>
      </c>
      <c r="F478" s="17">
        <f t="shared" si="7"/>
        <v>1</v>
      </c>
    </row>
    <row r="479" spans="1:6" x14ac:dyDescent="0.25">
      <c r="A479" s="32" t="s">
        <v>1049</v>
      </c>
      <c r="B479" s="31">
        <v>118349.26</v>
      </c>
      <c r="C479" s="17">
        <f>VLOOKUP($A479,級距!$A:$K,9,FALSE)</f>
        <v>7</v>
      </c>
      <c r="D479" s="17">
        <f>VLOOKUP($A479,級距!$A:$K,10,FALSE)</f>
        <v>5</v>
      </c>
      <c r="E479" s="17">
        <f>VLOOKUP($A479,級距!$A:$K,11,FALSE)</f>
        <v>1</v>
      </c>
      <c r="F479" s="17">
        <f t="shared" si="7"/>
        <v>1</v>
      </c>
    </row>
    <row r="480" spans="1:6" x14ac:dyDescent="0.25">
      <c r="A480" s="32" t="s">
        <v>1050</v>
      </c>
      <c r="B480" s="31">
        <v>-121009.45</v>
      </c>
      <c r="C480" s="17">
        <f>VLOOKUP($A480,級距!$A:$K,9,FALSE)</f>
        <v>10</v>
      </c>
      <c r="D480" s="17">
        <f>VLOOKUP($A480,級距!$A:$K,10,FALSE)</f>
        <v>4</v>
      </c>
      <c r="E480" s="17">
        <f>VLOOKUP($A480,級距!$A:$K,11,FALSE)</f>
        <v>1</v>
      </c>
      <c r="F480" s="17">
        <f t="shared" si="7"/>
        <v>1</v>
      </c>
    </row>
    <row r="481" spans="1:6" x14ac:dyDescent="0.25">
      <c r="A481" s="32" t="s">
        <v>1051</v>
      </c>
      <c r="B481" s="31">
        <v>-1787.47</v>
      </c>
      <c r="C481" s="17">
        <f>VLOOKUP($A481,級距!$A:$K,9,FALSE)</f>
        <v>8</v>
      </c>
      <c r="D481" s="17">
        <f>VLOOKUP($A481,級距!$A:$K,10,FALSE)</f>
        <v>6</v>
      </c>
      <c r="E481" s="17">
        <f>VLOOKUP($A481,級距!$A:$K,11,FALSE)</f>
        <v>1</v>
      </c>
      <c r="F481" s="17">
        <f t="shared" si="7"/>
        <v>1</v>
      </c>
    </row>
    <row r="482" spans="1:6" x14ac:dyDescent="0.25">
      <c r="A482" s="32" t="s">
        <v>1053</v>
      </c>
      <c r="B482" s="31">
        <v>73171.199999999997</v>
      </c>
      <c r="C482" s="17">
        <f>VLOOKUP($A482,級距!$A:$K,9,FALSE)</f>
        <v>8</v>
      </c>
      <c r="D482" s="17">
        <f>VLOOKUP($A482,級距!$A:$K,10,FALSE)</f>
        <v>2</v>
      </c>
      <c r="E482" s="17">
        <f>VLOOKUP($A482,級距!$A:$K,11,FALSE)</f>
        <v>1</v>
      </c>
      <c r="F482" s="17">
        <f t="shared" si="7"/>
        <v>1</v>
      </c>
    </row>
    <row r="483" spans="1:6" x14ac:dyDescent="0.25">
      <c r="A483" s="32" t="s">
        <v>1054</v>
      </c>
      <c r="B483" s="31">
        <v>-19237.66</v>
      </c>
      <c r="C483" s="17">
        <f>VLOOKUP($A483,級距!$A:$K,9,FALSE)</f>
        <v>5</v>
      </c>
      <c r="D483" s="17">
        <f>VLOOKUP($A483,級距!$A:$K,10,FALSE)</f>
        <v>6</v>
      </c>
      <c r="E483" s="17">
        <f>VLOOKUP($A483,級距!$A:$K,11,FALSE)</f>
        <v>2</v>
      </c>
      <c r="F483" s="17">
        <f t="shared" si="7"/>
        <v>1</v>
      </c>
    </row>
    <row r="484" spans="1:6" x14ac:dyDescent="0.25">
      <c r="A484" s="32" t="s">
        <v>1055</v>
      </c>
      <c r="B484" s="31">
        <v>-645.94000000000005</v>
      </c>
      <c r="C484" s="17">
        <f>VLOOKUP($A484,級距!$A:$K,9,FALSE)</f>
        <v>3</v>
      </c>
      <c r="D484" s="17">
        <f>VLOOKUP($A484,級距!$A:$K,10,FALSE)</f>
        <v>7</v>
      </c>
      <c r="E484" s="17">
        <f>VLOOKUP($A484,級距!$A:$K,11,FALSE)</f>
        <v>3</v>
      </c>
      <c r="F484" s="17">
        <f t="shared" si="7"/>
        <v>1</v>
      </c>
    </row>
    <row r="485" spans="1:6" x14ac:dyDescent="0.25">
      <c r="A485" s="32" t="s">
        <v>1057</v>
      </c>
      <c r="B485" s="31">
        <v>3825.82</v>
      </c>
      <c r="C485" s="17">
        <f>VLOOKUP($A485,級距!$A:$K,9,FALSE)</f>
        <v>7</v>
      </c>
      <c r="D485" s="17">
        <f>VLOOKUP($A485,級距!$A:$K,10,FALSE)</f>
        <v>7</v>
      </c>
      <c r="E485" s="17">
        <f>VLOOKUP($A485,級距!$A:$K,11,FALSE)</f>
        <v>4</v>
      </c>
      <c r="F485" s="17">
        <f t="shared" si="7"/>
        <v>1</v>
      </c>
    </row>
    <row r="486" spans="1:6" x14ac:dyDescent="0.25">
      <c r="A486" s="32" t="s">
        <v>1058</v>
      </c>
      <c r="B486" s="31">
        <v>5358.24</v>
      </c>
      <c r="C486" s="17">
        <f>VLOOKUP($A486,級距!$A:$K,9,FALSE)</f>
        <v>1</v>
      </c>
      <c r="D486" s="17">
        <f>VLOOKUP($A486,級距!$A:$K,10,FALSE)</f>
        <v>1</v>
      </c>
      <c r="E486" s="17">
        <f>VLOOKUP($A486,級距!$A:$K,11,FALSE)</f>
        <v>2</v>
      </c>
      <c r="F486" s="17">
        <f t="shared" si="7"/>
        <v>1</v>
      </c>
    </row>
    <row r="487" spans="1:6" x14ac:dyDescent="0.25">
      <c r="A487" s="32" t="s">
        <v>1060</v>
      </c>
      <c r="B487" s="31">
        <v>-96047.66</v>
      </c>
      <c r="C487" s="17">
        <f>VLOOKUP($A487,級距!$A:$K,9,FALSE)</f>
        <v>7</v>
      </c>
      <c r="D487" s="17">
        <f>VLOOKUP($A487,級距!$A:$K,10,FALSE)</f>
        <v>7</v>
      </c>
      <c r="E487" s="17">
        <f>VLOOKUP($A487,級距!$A:$K,11,FALSE)</f>
        <v>4</v>
      </c>
      <c r="F487" s="17">
        <f t="shared" si="7"/>
        <v>1</v>
      </c>
    </row>
    <row r="488" spans="1:6" x14ac:dyDescent="0.25">
      <c r="A488" s="32" t="s">
        <v>1065</v>
      </c>
      <c r="B488" s="31">
        <v>-49818.5</v>
      </c>
      <c r="C488" s="17">
        <f>VLOOKUP($A488,級距!$A:$K,9,FALSE)</f>
        <v>10</v>
      </c>
      <c r="D488" s="17">
        <f>VLOOKUP($A488,級距!$A:$K,10,FALSE)</f>
        <v>7</v>
      </c>
      <c r="E488" s="17">
        <f>VLOOKUP($A488,級距!$A:$K,11,FALSE)</f>
        <v>4</v>
      </c>
      <c r="F488" s="17">
        <f t="shared" si="7"/>
        <v>1</v>
      </c>
    </row>
    <row r="489" spans="1:6" x14ac:dyDescent="0.25">
      <c r="A489" s="32" t="s">
        <v>1066</v>
      </c>
      <c r="B489" s="31">
        <v>-3640.25</v>
      </c>
      <c r="C489" s="17">
        <f>VLOOKUP($A489,級距!$A:$K,9,FALSE)</f>
        <v>7</v>
      </c>
      <c r="D489" s="17">
        <f>VLOOKUP($A489,級距!$A:$K,10,FALSE)</f>
        <v>6</v>
      </c>
      <c r="E489" s="17">
        <f>VLOOKUP($A489,級距!$A:$K,11,FALSE)</f>
        <v>1</v>
      </c>
      <c r="F489" s="17">
        <f t="shared" si="7"/>
        <v>1</v>
      </c>
    </row>
    <row r="490" spans="1:6" x14ac:dyDescent="0.25">
      <c r="A490" s="32" t="s">
        <v>1069</v>
      </c>
      <c r="B490" s="31">
        <v>29369.62</v>
      </c>
      <c r="C490" s="17">
        <f>VLOOKUP($A490,級距!$A:$K,9,FALSE)</f>
        <v>4</v>
      </c>
      <c r="D490" s="17">
        <f>VLOOKUP($A490,級距!$A:$K,10,FALSE)</f>
        <v>5</v>
      </c>
      <c r="E490" s="17">
        <f>VLOOKUP($A490,級距!$A:$K,11,FALSE)</f>
        <v>2</v>
      </c>
      <c r="F490" s="17">
        <f t="shared" si="7"/>
        <v>1</v>
      </c>
    </row>
    <row r="491" spans="1:6" x14ac:dyDescent="0.25">
      <c r="A491" s="32" t="s">
        <v>1070</v>
      </c>
      <c r="B491" s="31">
        <v>-28236</v>
      </c>
      <c r="C491" s="17">
        <f>VLOOKUP($A491,級距!$A:$K,9,FALSE)</f>
        <v>7</v>
      </c>
      <c r="D491" s="17">
        <f>VLOOKUP($A491,級距!$A:$K,10,FALSE)</f>
        <v>3</v>
      </c>
      <c r="E491" s="17">
        <f>VLOOKUP($A491,級距!$A:$K,11,FALSE)</f>
        <v>1</v>
      </c>
      <c r="F491" s="17">
        <f t="shared" si="7"/>
        <v>1</v>
      </c>
    </row>
    <row r="492" spans="1:6" x14ac:dyDescent="0.25">
      <c r="A492" s="32" t="s">
        <v>1073</v>
      </c>
      <c r="B492" s="31">
        <v>-14417.35</v>
      </c>
      <c r="C492" s="17">
        <f>VLOOKUP($A492,級距!$A:$K,9,FALSE)</f>
        <v>5</v>
      </c>
      <c r="D492" s="17">
        <f>VLOOKUP($A492,級距!$A:$K,10,FALSE)</f>
        <v>1</v>
      </c>
      <c r="E492" s="17">
        <f>VLOOKUP($A492,級距!$A:$K,11,FALSE)</f>
        <v>2</v>
      </c>
      <c r="F492" s="17">
        <f t="shared" si="7"/>
        <v>1</v>
      </c>
    </row>
    <row r="493" spans="1:6" x14ac:dyDescent="0.25">
      <c r="A493" s="32" t="s">
        <v>1075</v>
      </c>
      <c r="B493" s="31">
        <v>-1187.83</v>
      </c>
      <c r="C493" s="17">
        <f>VLOOKUP($A493,級距!$A:$K,9,FALSE)</f>
        <v>8</v>
      </c>
      <c r="D493" s="17">
        <f>VLOOKUP($A493,級距!$A:$K,10,FALSE)</f>
        <v>8</v>
      </c>
      <c r="E493" s="17">
        <f>VLOOKUP($A493,級距!$A:$K,11,FALSE)</f>
        <v>4</v>
      </c>
      <c r="F493" s="17">
        <f t="shared" si="7"/>
        <v>1</v>
      </c>
    </row>
    <row r="494" spans="1:6" x14ac:dyDescent="0.25">
      <c r="A494" s="32" t="s">
        <v>1078</v>
      </c>
      <c r="B494" s="31">
        <v>-4273.87</v>
      </c>
      <c r="C494" s="17">
        <f>VLOOKUP($A494,級距!$A:$K,9,FALSE)</f>
        <v>3</v>
      </c>
      <c r="D494" s="17">
        <f>VLOOKUP($A494,級距!$A:$K,10,FALSE)</f>
        <v>1</v>
      </c>
      <c r="E494" s="17">
        <f>VLOOKUP($A494,級距!$A:$K,11,FALSE)</f>
        <v>2</v>
      </c>
      <c r="F494" s="17">
        <f t="shared" si="7"/>
        <v>1</v>
      </c>
    </row>
    <row r="495" spans="1:6" x14ac:dyDescent="0.25">
      <c r="A495" s="32" t="s">
        <v>1080</v>
      </c>
      <c r="B495" s="31">
        <v>-6031.03</v>
      </c>
      <c r="C495" s="17">
        <f>VLOOKUP($A495,級距!$A:$K,9,FALSE)</f>
        <v>3</v>
      </c>
      <c r="D495" s="17">
        <f>VLOOKUP($A495,級距!$A:$K,10,FALSE)</f>
        <v>4</v>
      </c>
      <c r="E495" s="17">
        <f>VLOOKUP($A495,級距!$A:$K,11,FALSE)</f>
        <v>2</v>
      </c>
      <c r="F495" s="17">
        <f t="shared" si="7"/>
        <v>1</v>
      </c>
    </row>
    <row r="496" spans="1:6" x14ac:dyDescent="0.25">
      <c r="A496" s="32" t="s">
        <v>1082</v>
      </c>
      <c r="B496" s="31">
        <v>-48633.84</v>
      </c>
      <c r="C496" s="17">
        <f>VLOOKUP($A496,級距!$A:$K,9,FALSE)</f>
        <v>5</v>
      </c>
      <c r="D496" s="17">
        <f>VLOOKUP($A496,級距!$A:$K,10,FALSE)</f>
        <v>1</v>
      </c>
      <c r="E496" s="17">
        <f>VLOOKUP($A496,級距!$A:$K,11,FALSE)</f>
        <v>2</v>
      </c>
      <c r="F496" s="17">
        <f t="shared" si="7"/>
        <v>1</v>
      </c>
    </row>
    <row r="497" spans="1:6" x14ac:dyDescent="0.25">
      <c r="A497" s="32" t="s">
        <v>1083</v>
      </c>
      <c r="B497" s="31">
        <v>-39044.78</v>
      </c>
      <c r="C497" s="17">
        <f>VLOOKUP($A497,級距!$A:$K,9,FALSE)</f>
        <v>4</v>
      </c>
      <c r="D497" s="17">
        <f>VLOOKUP($A497,級距!$A:$K,10,FALSE)</f>
        <v>3</v>
      </c>
      <c r="E497" s="17">
        <f>VLOOKUP($A497,級距!$A:$K,11,FALSE)</f>
        <v>2</v>
      </c>
      <c r="F497" s="17">
        <f t="shared" si="7"/>
        <v>1</v>
      </c>
    </row>
    <row r="498" spans="1:6" x14ac:dyDescent="0.25">
      <c r="A498" s="32" t="s">
        <v>1085</v>
      </c>
      <c r="B498" s="31">
        <v>14296.46</v>
      </c>
      <c r="C498" s="17">
        <f>VLOOKUP($A498,級距!$A:$K,9,FALSE)</f>
        <v>3</v>
      </c>
      <c r="D498" s="17">
        <f>VLOOKUP($A498,級距!$A:$K,10,FALSE)</f>
        <v>4</v>
      </c>
      <c r="E498" s="17">
        <f>VLOOKUP($A498,級距!$A:$K,11,FALSE)</f>
        <v>2</v>
      </c>
      <c r="F498" s="17">
        <f t="shared" si="7"/>
        <v>1</v>
      </c>
    </row>
    <row r="499" spans="1:6" x14ac:dyDescent="0.25">
      <c r="A499" s="32" t="s">
        <v>1086</v>
      </c>
      <c r="B499" s="31">
        <v>-25243.27</v>
      </c>
      <c r="C499" s="17">
        <f>VLOOKUP($A499,級距!$A:$K,9,FALSE)</f>
        <v>5</v>
      </c>
      <c r="D499" s="17">
        <f>VLOOKUP($A499,級距!$A:$K,10,FALSE)</f>
        <v>6</v>
      </c>
      <c r="E499" s="17">
        <f>VLOOKUP($A499,級距!$A:$K,11,FALSE)</f>
        <v>2</v>
      </c>
      <c r="F499" s="17">
        <f t="shared" si="7"/>
        <v>1</v>
      </c>
    </row>
    <row r="500" spans="1:6" x14ac:dyDescent="0.25">
      <c r="A500" s="32" t="s">
        <v>1088</v>
      </c>
      <c r="B500" s="31">
        <v>-596.47</v>
      </c>
      <c r="C500" s="17">
        <f>VLOOKUP($A500,級距!$A:$K,9,FALSE)</f>
        <v>6</v>
      </c>
      <c r="D500" s="17">
        <f>VLOOKUP($A500,級距!$A:$K,10,FALSE)</f>
        <v>6</v>
      </c>
      <c r="E500" s="17">
        <f>VLOOKUP($A500,級距!$A:$K,11,FALSE)</f>
        <v>1</v>
      </c>
      <c r="F500" s="17">
        <f t="shared" si="7"/>
        <v>1</v>
      </c>
    </row>
    <row r="501" spans="1:6" x14ac:dyDescent="0.25">
      <c r="A501" s="32" t="s">
        <v>1089</v>
      </c>
      <c r="B501" s="31">
        <v>-24608.93</v>
      </c>
      <c r="C501" s="17">
        <f>VLOOKUP($A501,級距!$A:$K,9,FALSE)</f>
        <v>7</v>
      </c>
      <c r="D501" s="17">
        <f>VLOOKUP($A501,級距!$A:$K,10,FALSE)</f>
        <v>3</v>
      </c>
      <c r="E501" s="17">
        <f>VLOOKUP($A501,級距!$A:$K,11,FALSE)</f>
        <v>1</v>
      </c>
      <c r="F501" s="17">
        <f t="shared" si="7"/>
        <v>1</v>
      </c>
    </row>
    <row r="502" spans="1:6" x14ac:dyDescent="0.25">
      <c r="A502" s="32" t="s">
        <v>1091</v>
      </c>
      <c r="B502" s="31">
        <v>124561.19</v>
      </c>
      <c r="C502" s="17">
        <f>VLOOKUP($A502,級距!$A:$K,9,FALSE)</f>
        <v>10</v>
      </c>
      <c r="D502" s="17">
        <f>VLOOKUP($A502,級距!$A:$K,10,FALSE)</f>
        <v>9</v>
      </c>
      <c r="E502" s="17">
        <f>VLOOKUP($A502,級距!$A:$K,11,FALSE)</f>
        <v>4</v>
      </c>
      <c r="F502" s="17">
        <f t="shared" si="7"/>
        <v>1</v>
      </c>
    </row>
    <row r="503" spans="1:6" x14ac:dyDescent="0.25">
      <c r="A503" s="32" t="s">
        <v>1093</v>
      </c>
      <c r="B503" s="31">
        <v>54165.2</v>
      </c>
      <c r="C503" s="17">
        <f>VLOOKUP($A503,級距!$A:$K,9,FALSE)</f>
        <v>10</v>
      </c>
      <c r="D503" s="17">
        <f>VLOOKUP($A503,級距!$A:$K,10,FALSE)</f>
        <v>9</v>
      </c>
      <c r="E503" s="17">
        <f>VLOOKUP($A503,級距!$A:$K,11,FALSE)</f>
        <v>4</v>
      </c>
      <c r="F503" s="17">
        <f t="shared" si="7"/>
        <v>1</v>
      </c>
    </row>
    <row r="504" spans="1:6" x14ac:dyDescent="0.25">
      <c r="A504" s="32" t="s">
        <v>1094</v>
      </c>
      <c r="B504" s="31">
        <v>274117.46000000002</v>
      </c>
      <c r="C504" s="17">
        <f>VLOOKUP($A504,級距!$A:$K,9,FALSE)</f>
        <v>10</v>
      </c>
      <c r="D504" s="17">
        <f>VLOOKUP($A504,級距!$A:$K,10,FALSE)</f>
        <v>7</v>
      </c>
      <c r="E504" s="17">
        <f>VLOOKUP($A504,級距!$A:$K,11,FALSE)</f>
        <v>4</v>
      </c>
      <c r="F504" s="17">
        <f t="shared" si="7"/>
        <v>1</v>
      </c>
    </row>
    <row r="505" spans="1:6" x14ac:dyDescent="0.25">
      <c r="A505" s="32" t="s">
        <v>1095</v>
      </c>
      <c r="B505" s="31">
        <v>-10755.14</v>
      </c>
      <c r="C505" s="17">
        <f>VLOOKUP($A505,級距!$A:$K,9,FALSE)</f>
        <v>8</v>
      </c>
      <c r="D505" s="17">
        <f>VLOOKUP($A505,級距!$A:$K,10,FALSE)</f>
        <v>6</v>
      </c>
      <c r="E505" s="17">
        <f>VLOOKUP($A505,級距!$A:$K,11,FALSE)</f>
        <v>1</v>
      </c>
      <c r="F505" s="17">
        <f t="shared" si="7"/>
        <v>1</v>
      </c>
    </row>
    <row r="506" spans="1:6" x14ac:dyDescent="0.25">
      <c r="A506" s="32" t="s">
        <v>1099</v>
      </c>
      <c r="B506" s="31">
        <v>-2336.5700000000002</v>
      </c>
      <c r="C506" s="17">
        <f>VLOOKUP($A506,級距!$A:$K,9,FALSE)</f>
        <v>1</v>
      </c>
      <c r="D506" s="17">
        <f>VLOOKUP($A506,級距!$A:$K,10,FALSE)</f>
        <v>1</v>
      </c>
      <c r="E506" s="17">
        <f>VLOOKUP($A506,級距!$A:$K,11,FALSE)</f>
        <v>2</v>
      </c>
      <c r="F506" s="17">
        <f t="shared" si="7"/>
        <v>1</v>
      </c>
    </row>
    <row r="507" spans="1:6" x14ac:dyDescent="0.25">
      <c r="A507" s="32" t="s">
        <v>1100</v>
      </c>
      <c r="B507" s="31">
        <v>16868.18</v>
      </c>
      <c r="C507" s="17">
        <f>VLOOKUP($A507,級距!$A:$K,9,FALSE)</f>
        <v>4</v>
      </c>
      <c r="D507" s="17">
        <f>VLOOKUP($A507,級距!$A:$K,10,FALSE)</f>
        <v>3</v>
      </c>
      <c r="E507" s="17">
        <f>VLOOKUP($A507,級距!$A:$K,11,FALSE)</f>
        <v>2</v>
      </c>
      <c r="F507" s="17">
        <f t="shared" si="7"/>
        <v>1</v>
      </c>
    </row>
    <row r="508" spans="1:6" x14ac:dyDescent="0.25">
      <c r="A508" s="32" t="s">
        <v>1102</v>
      </c>
      <c r="B508" s="31">
        <v>31838.74</v>
      </c>
      <c r="C508" s="17">
        <f>VLOOKUP($A508,級距!$A:$K,9,FALSE)</f>
        <v>5</v>
      </c>
      <c r="D508" s="17">
        <f>VLOOKUP($A508,級距!$A:$K,10,FALSE)</f>
        <v>6</v>
      </c>
      <c r="E508" s="17">
        <f>VLOOKUP($A508,級距!$A:$K,11,FALSE)</f>
        <v>2</v>
      </c>
      <c r="F508" s="17">
        <f t="shared" si="7"/>
        <v>1</v>
      </c>
    </row>
    <row r="509" spans="1:6" x14ac:dyDescent="0.25">
      <c r="A509" s="32" t="s">
        <v>1103</v>
      </c>
      <c r="B509" s="31">
        <v>-25167.24</v>
      </c>
      <c r="C509" s="17">
        <f>VLOOKUP($A509,級距!$A:$K,9,FALSE)</f>
        <v>8</v>
      </c>
      <c r="D509" s="17">
        <f>VLOOKUP($A509,級距!$A:$K,10,FALSE)</f>
        <v>3</v>
      </c>
      <c r="E509" s="17">
        <f>VLOOKUP($A509,級距!$A:$K,11,FALSE)</f>
        <v>1</v>
      </c>
      <c r="F509" s="17">
        <f t="shared" si="7"/>
        <v>1</v>
      </c>
    </row>
    <row r="510" spans="1:6" x14ac:dyDescent="0.25">
      <c r="A510" s="32" t="s">
        <v>1104</v>
      </c>
      <c r="B510" s="31">
        <v>9661.99</v>
      </c>
      <c r="C510" s="17">
        <f>VLOOKUP($A510,級距!$A:$K,9,FALSE)</f>
        <v>5</v>
      </c>
      <c r="D510" s="17">
        <f>VLOOKUP($A510,級距!$A:$K,10,FALSE)</f>
        <v>9</v>
      </c>
      <c r="E510" s="17">
        <f>VLOOKUP($A510,級距!$A:$K,11,FALSE)</f>
        <v>3</v>
      </c>
      <c r="F510" s="17">
        <f t="shared" si="7"/>
        <v>1</v>
      </c>
    </row>
    <row r="511" spans="1:6" x14ac:dyDescent="0.25">
      <c r="A511" s="32" t="s">
        <v>1106</v>
      </c>
      <c r="B511" s="31">
        <v>34847.879999999997</v>
      </c>
      <c r="C511" s="17">
        <f>VLOOKUP($A511,級距!$A:$K,9,FALSE)</f>
        <v>4</v>
      </c>
      <c r="D511" s="17">
        <f>VLOOKUP($A511,級距!$A:$K,10,FALSE)</f>
        <v>9</v>
      </c>
      <c r="E511" s="17">
        <f>VLOOKUP($A511,級距!$A:$K,11,FALSE)</f>
        <v>3</v>
      </c>
      <c r="F511" s="17">
        <f t="shared" si="7"/>
        <v>1</v>
      </c>
    </row>
    <row r="512" spans="1:6" x14ac:dyDescent="0.25">
      <c r="A512" s="32" t="s">
        <v>1109</v>
      </c>
      <c r="B512" s="31">
        <v>-14908.85</v>
      </c>
      <c r="C512" s="17">
        <f>VLOOKUP($A512,級距!$A:$K,9,FALSE)</f>
        <v>1</v>
      </c>
      <c r="D512" s="17">
        <f>VLOOKUP($A512,級距!$A:$K,10,FALSE)</f>
        <v>2</v>
      </c>
      <c r="E512" s="17">
        <f>VLOOKUP($A512,級距!$A:$K,11,FALSE)</f>
        <v>2</v>
      </c>
      <c r="F512" s="17">
        <f t="shared" si="7"/>
        <v>1</v>
      </c>
    </row>
    <row r="513" spans="1:6" x14ac:dyDescent="0.25">
      <c r="A513" s="32" t="s">
        <v>1110</v>
      </c>
      <c r="B513" s="31">
        <v>-23899.99</v>
      </c>
      <c r="C513" s="17">
        <f>VLOOKUP($A513,級距!$A:$K,9,FALSE)</f>
        <v>5</v>
      </c>
      <c r="D513" s="17">
        <f>VLOOKUP($A513,級距!$A:$K,10,FALSE)</f>
        <v>5</v>
      </c>
      <c r="E513" s="17">
        <f>VLOOKUP($A513,級距!$A:$K,11,FALSE)</f>
        <v>2</v>
      </c>
      <c r="F513" s="17">
        <f t="shared" si="7"/>
        <v>1</v>
      </c>
    </row>
    <row r="514" spans="1:6" x14ac:dyDescent="0.25">
      <c r="A514" s="32" t="s">
        <v>1111</v>
      </c>
      <c r="B514" s="31">
        <v>-5868.6</v>
      </c>
      <c r="C514" s="17">
        <f>VLOOKUP($A514,級距!$A:$K,9,FALSE)</f>
        <v>5</v>
      </c>
      <c r="D514" s="17">
        <f>VLOOKUP($A514,級距!$A:$K,10,FALSE)</f>
        <v>3</v>
      </c>
      <c r="E514" s="17">
        <f>VLOOKUP($A514,級距!$A:$K,11,FALSE)</f>
        <v>2</v>
      </c>
      <c r="F514" s="17">
        <f t="shared" si="7"/>
        <v>1</v>
      </c>
    </row>
    <row r="515" spans="1:6" x14ac:dyDescent="0.25">
      <c r="A515" s="32" t="s">
        <v>1113</v>
      </c>
      <c r="B515" s="31">
        <v>42309.599999999999</v>
      </c>
      <c r="C515" s="17">
        <f>VLOOKUP($A515,級距!$A:$K,9,FALSE)</f>
        <v>5</v>
      </c>
      <c r="D515" s="17">
        <f>VLOOKUP($A515,級距!$A:$K,10,FALSE)</f>
        <v>10</v>
      </c>
      <c r="E515" s="17">
        <f>VLOOKUP($A515,級距!$A:$K,11,FALSE)</f>
        <v>3</v>
      </c>
      <c r="F515" s="17">
        <f t="shared" si="7"/>
        <v>1</v>
      </c>
    </row>
    <row r="516" spans="1:6" x14ac:dyDescent="0.25">
      <c r="A516" s="32" t="s">
        <v>1116</v>
      </c>
      <c r="B516" s="31">
        <v>30752.06</v>
      </c>
      <c r="C516" s="17">
        <f>VLOOKUP($A516,級距!$A:$K,9,FALSE)</f>
        <v>4</v>
      </c>
      <c r="D516" s="17">
        <f>VLOOKUP($A516,級距!$A:$K,10,FALSE)</f>
        <v>6</v>
      </c>
      <c r="E516" s="17">
        <f>VLOOKUP($A516,級距!$A:$K,11,FALSE)</f>
        <v>2</v>
      </c>
      <c r="F516" s="17">
        <f t="shared" ref="F516:F579" si="8">IF(A517&lt;&gt;A516,1,0)</f>
        <v>1</v>
      </c>
    </row>
    <row r="517" spans="1:6" x14ac:dyDescent="0.25">
      <c r="A517" s="32" t="s">
        <v>1117</v>
      </c>
      <c r="B517" s="31">
        <v>-9271.82</v>
      </c>
      <c r="C517" s="17">
        <f>VLOOKUP($A517,級距!$A:$K,9,FALSE)</f>
        <v>7</v>
      </c>
      <c r="D517" s="17">
        <f>VLOOKUP($A517,級距!$A:$K,10,FALSE)</f>
        <v>7</v>
      </c>
      <c r="E517" s="17">
        <f>VLOOKUP($A517,級距!$A:$K,11,FALSE)</f>
        <v>4</v>
      </c>
      <c r="F517" s="17">
        <f t="shared" si="8"/>
        <v>1</v>
      </c>
    </row>
    <row r="518" spans="1:6" x14ac:dyDescent="0.25">
      <c r="A518" s="32" t="s">
        <v>1118</v>
      </c>
      <c r="B518" s="31">
        <v>2558.33</v>
      </c>
      <c r="C518" s="17">
        <f>VLOOKUP($A518,級距!$A:$K,9,FALSE)</f>
        <v>3</v>
      </c>
      <c r="D518" s="17">
        <f>VLOOKUP($A518,級距!$A:$K,10,FALSE)</f>
        <v>3</v>
      </c>
      <c r="E518" s="17">
        <f>VLOOKUP($A518,級距!$A:$K,11,FALSE)</f>
        <v>2</v>
      </c>
      <c r="F518" s="17">
        <f t="shared" si="8"/>
        <v>1</v>
      </c>
    </row>
    <row r="519" spans="1:6" x14ac:dyDescent="0.25">
      <c r="A519" s="32" t="s">
        <v>1120</v>
      </c>
      <c r="B519" s="31">
        <v>56369.3</v>
      </c>
      <c r="C519" s="17">
        <f>VLOOKUP($A519,級距!$A:$K,9,FALSE)</f>
        <v>10</v>
      </c>
      <c r="D519" s="17">
        <f>VLOOKUP($A519,級距!$A:$K,10,FALSE)</f>
        <v>8</v>
      </c>
      <c r="E519" s="17">
        <f>VLOOKUP($A519,級距!$A:$K,11,FALSE)</f>
        <v>4</v>
      </c>
      <c r="F519" s="17">
        <f t="shared" si="8"/>
        <v>1</v>
      </c>
    </row>
    <row r="520" spans="1:6" x14ac:dyDescent="0.25">
      <c r="A520" s="32" t="s">
        <v>1122</v>
      </c>
      <c r="B520" s="31">
        <v>76542.649999999994</v>
      </c>
      <c r="C520" s="17">
        <f>VLOOKUP($A520,級距!$A:$K,9,FALSE)</f>
        <v>10</v>
      </c>
      <c r="D520" s="17">
        <f>VLOOKUP($A520,級距!$A:$K,10,FALSE)</f>
        <v>7</v>
      </c>
      <c r="E520" s="17">
        <f>VLOOKUP($A520,級距!$A:$K,11,FALSE)</f>
        <v>4</v>
      </c>
      <c r="F520" s="17">
        <f t="shared" si="8"/>
        <v>1</v>
      </c>
    </row>
    <row r="521" spans="1:6" x14ac:dyDescent="0.25">
      <c r="A521" s="32" t="s">
        <v>1124</v>
      </c>
      <c r="B521" s="31">
        <v>11527.73</v>
      </c>
      <c r="C521" s="17">
        <f>VLOOKUP($A521,級距!$A:$K,9,FALSE)</f>
        <v>5</v>
      </c>
      <c r="D521" s="17">
        <f>VLOOKUP($A521,級距!$A:$K,10,FALSE)</f>
        <v>1</v>
      </c>
      <c r="E521" s="17">
        <f>VLOOKUP($A521,級距!$A:$K,11,FALSE)</f>
        <v>2</v>
      </c>
      <c r="F521" s="17">
        <f t="shared" si="8"/>
        <v>1</v>
      </c>
    </row>
    <row r="522" spans="1:6" x14ac:dyDescent="0.25">
      <c r="A522" s="32" t="s">
        <v>1127</v>
      </c>
      <c r="B522" s="31">
        <v>-14239.37</v>
      </c>
      <c r="C522" s="17">
        <f>VLOOKUP($A522,級距!$A:$K,9,FALSE)</f>
        <v>3</v>
      </c>
      <c r="D522" s="17">
        <f>VLOOKUP($A522,級距!$A:$K,10,FALSE)</f>
        <v>6</v>
      </c>
      <c r="E522" s="17">
        <f>VLOOKUP($A522,級距!$A:$K,11,FALSE)</f>
        <v>2</v>
      </c>
      <c r="F522" s="17">
        <f t="shared" si="8"/>
        <v>1</v>
      </c>
    </row>
    <row r="523" spans="1:6" x14ac:dyDescent="0.25">
      <c r="A523" s="32" t="s">
        <v>1131</v>
      </c>
      <c r="B523" s="31">
        <v>23018.95</v>
      </c>
      <c r="C523" s="17">
        <f>VLOOKUP($A523,級距!$A:$K,9,FALSE)</f>
        <v>5</v>
      </c>
      <c r="D523" s="17">
        <f>VLOOKUP($A523,級距!$A:$K,10,FALSE)</f>
        <v>7</v>
      </c>
      <c r="E523" s="17">
        <f>VLOOKUP($A523,級距!$A:$K,11,FALSE)</f>
        <v>3</v>
      </c>
      <c r="F523" s="17">
        <f t="shared" si="8"/>
        <v>1</v>
      </c>
    </row>
    <row r="524" spans="1:6" x14ac:dyDescent="0.25">
      <c r="A524" s="32" t="s">
        <v>1132</v>
      </c>
      <c r="B524" s="31">
        <v>-22580.76</v>
      </c>
      <c r="C524" s="17">
        <f>VLOOKUP($A524,級距!$A:$K,9,FALSE)</f>
        <v>2</v>
      </c>
      <c r="D524" s="17">
        <f>VLOOKUP($A524,級距!$A:$K,10,FALSE)</f>
        <v>6</v>
      </c>
      <c r="E524" s="17">
        <f>VLOOKUP($A524,級距!$A:$K,11,FALSE)</f>
        <v>2</v>
      </c>
      <c r="F524" s="17">
        <f t="shared" si="8"/>
        <v>1</v>
      </c>
    </row>
    <row r="525" spans="1:6" x14ac:dyDescent="0.25">
      <c r="A525" s="32" t="s">
        <v>1135</v>
      </c>
      <c r="B525" s="31">
        <v>-30370.75</v>
      </c>
      <c r="C525" s="17">
        <f>VLOOKUP($A525,級距!$A:$K,9,FALSE)</f>
        <v>5</v>
      </c>
      <c r="D525" s="17">
        <f>VLOOKUP($A525,級距!$A:$K,10,FALSE)</f>
        <v>5</v>
      </c>
      <c r="E525" s="17">
        <f>VLOOKUP($A525,級距!$A:$K,11,FALSE)</f>
        <v>2</v>
      </c>
      <c r="F525" s="17">
        <f t="shared" si="8"/>
        <v>1</v>
      </c>
    </row>
    <row r="526" spans="1:6" x14ac:dyDescent="0.25">
      <c r="A526" s="32" t="s">
        <v>1137</v>
      </c>
      <c r="B526" s="31">
        <v>-8167.94</v>
      </c>
      <c r="C526" s="17">
        <f>VLOOKUP($A526,級距!$A:$K,9,FALSE)</f>
        <v>3</v>
      </c>
      <c r="D526" s="17">
        <f>VLOOKUP($A526,級距!$A:$K,10,FALSE)</f>
        <v>8</v>
      </c>
      <c r="E526" s="17">
        <f>VLOOKUP($A526,級距!$A:$K,11,FALSE)</f>
        <v>3</v>
      </c>
      <c r="F526" s="17">
        <f t="shared" si="8"/>
        <v>1</v>
      </c>
    </row>
    <row r="527" spans="1:6" x14ac:dyDescent="0.25">
      <c r="A527" s="32" t="s">
        <v>1138</v>
      </c>
      <c r="B527" s="31">
        <v>116484.14</v>
      </c>
      <c r="C527" s="17">
        <f>VLOOKUP($A527,級距!$A:$K,9,FALSE)</f>
        <v>10</v>
      </c>
      <c r="D527" s="17">
        <f>VLOOKUP($A527,級距!$A:$K,10,FALSE)</f>
        <v>9</v>
      </c>
      <c r="E527" s="17">
        <f>VLOOKUP($A527,級距!$A:$K,11,FALSE)</f>
        <v>4</v>
      </c>
      <c r="F527" s="17">
        <f t="shared" si="8"/>
        <v>1</v>
      </c>
    </row>
    <row r="528" spans="1:6" x14ac:dyDescent="0.25">
      <c r="A528" s="32" t="s">
        <v>1141</v>
      </c>
      <c r="B528" s="31">
        <v>-5759.59</v>
      </c>
      <c r="C528" s="17">
        <f>VLOOKUP($A528,級距!$A:$K,9,FALSE)</f>
        <v>9</v>
      </c>
      <c r="D528" s="17">
        <f>VLOOKUP($A528,級距!$A:$K,10,FALSE)</f>
        <v>6</v>
      </c>
      <c r="E528" s="17">
        <f>VLOOKUP($A528,級距!$A:$K,11,FALSE)</f>
        <v>1</v>
      </c>
      <c r="F528" s="17">
        <f t="shared" si="8"/>
        <v>1</v>
      </c>
    </row>
    <row r="529" spans="1:6" x14ac:dyDescent="0.25">
      <c r="A529" s="32" t="s">
        <v>1143</v>
      </c>
      <c r="B529" s="31">
        <v>-27371.69</v>
      </c>
      <c r="C529" s="17">
        <f>VLOOKUP($A529,級距!$A:$K,9,FALSE)</f>
        <v>6</v>
      </c>
      <c r="D529" s="17">
        <f>VLOOKUP($A529,級距!$A:$K,10,FALSE)</f>
        <v>6</v>
      </c>
      <c r="E529" s="17">
        <f>VLOOKUP($A529,級距!$A:$K,11,FALSE)</f>
        <v>1</v>
      </c>
      <c r="F529" s="17">
        <f t="shared" si="8"/>
        <v>1</v>
      </c>
    </row>
    <row r="530" spans="1:6" x14ac:dyDescent="0.25">
      <c r="A530" s="32" t="s">
        <v>1147</v>
      </c>
      <c r="B530" s="31">
        <v>-23743.18</v>
      </c>
      <c r="C530" s="17">
        <f>VLOOKUP($A530,級距!$A:$K,9,FALSE)</f>
        <v>5</v>
      </c>
      <c r="D530" s="17">
        <f>VLOOKUP($A530,級距!$A:$K,10,FALSE)</f>
        <v>6</v>
      </c>
      <c r="E530" s="17">
        <f>VLOOKUP($A530,級距!$A:$K,11,FALSE)</f>
        <v>2</v>
      </c>
      <c r="F530" s="17">
        <f t="shared" si="8"/>
        <v>1</v>
      </c>
    </row>
    <row r="531" spans="1:6" x14ac:dyDescent="0.25">
      <c r="A531" s="32" t="s">
        <v>1148</v>
      </c>
      <c r="B531" s="31">
        <v>17666.98</v>
      </c>
      <c r="C531" s="17">
        <f>VLOOKUP($A531,級距!$A:$K,9,FALSE)</f>
        <v>7</v>
      </c>
      <c r="D531" s="17">
        <f>VLOOKUP($A531,級距!$A:$K,10,FALSE)</f>
        <v>4</v>
      </c>
      <c r="E531" s="17">
        <f>VLOOKUP($A531,級距!$A:$K,11,FALSE)</f>
        <v>1</v>
      </c>
      <c r="F531" s="17">
        <f t="shared" si="8"/>
        <v>1</v>
      </c>
    </row>
    <row r="532" spans="1:6" x14ac:dyDescent="0.25">
      <c r="A532" s="32" t="s">
        <v>1149</v>
      </c>
      <c r="B532" s="31">
        <v>-69448.320000000007</v>
      </c>
      <c r="C532" s="17">
        <f>VLOOKUP($A532,級距!$A:$K,9,FALSE)</f>
        <v>10</v>
      </c>
      <c r="D532" s="17">
        <f>VLOOKUP($A532,級距!$A:$K,10,FALSE)</f>
        <v>8</v>
      </c>
      <c r="E532" s="17">
        <f>VLOOKUP($A532,級距!$A:$K,11,FALSE)</f>
        <v>4</v>
      </c>
      <c r="F532" s="17">
        <f t="shared" si="8"/>
        <v>1</v>
      </c>
    </row>
    <row r="533" spans="1:6" x14ac:dyDescent="0.25">
      <c r="A533" s="32" t="s">
        <v>1151</v>
      </c>
      <c r="B533" s="31">
        <v>-33932.160000000003</v>
      </c>
      <c r="C533" s="17">
        <f>VLOOKUP($A533,級距!$A:$K,9,FALSE)</f>
        <v>6</v>
      </c>
      <c r="D533" s="17">
        <f>VLOOKUP($A533,級距!$A:$K,10,FALSE)</f>
        <v>3</v>
      </c>
      <c r="E533" s="17">
        <f>VLOOKUP($A533,級距!$A:$K,11,FALSE)</f>
        <v>1</v>
      </c>
      <c r="F533" s="17">
        <f t="shared" si="8"/>
        <v>1</v>
      </c>
    </row>
    <row r="534" spans="1:6" x14ac:dyDescent="0.25">
      <c r="A534" s="32" t="s">
        <v>1152</v>
      </c>
      <c r="B534" s="31">
        <v>8073.74</v>
      </c>
      <c r="C534" s="17">
        <f>VLOOKUP($A534,級距!$A:$K,9,FALSE)</f>
        <v>5</v>
      </c>
      <c r="D534" s="17">
        <f>VLOOKUP($A534,級距!$A:$K,10,FALSE)</f>
        <v>6</v>
      </c>
      <c r="E534" s="17">
        <f>VLOOKUP($A534,級距!$A:$K,11,FALSE)</f>
        <v>2</v>
      </c>
      <c r="F534" s="17">
        <f t="shared" si="8"/>
        <v>1</v>
      </c>
    </row>
    <row r="535" spans="1:6" x14ac:dyDescent="0.25">
      <c r="A535" s="32" t="s">
        <v>1153</v>
      </c>
      <c r="B535" s="31">
        <v>7510.68</v>
      </c>
      <c r="C535" s="17">
        <f>VLOOKUP($A535,級距!$A:$K,9,FALSE)</f>
        <v>5</v>
      </c>
      <c r="D535" s="17">
        <f>VLOOKUP($A535,級距!$A:$K,10,FALSE)</f>
        <v>7</v>
      </c>
      <c r="E535" s="17">
        <f>VLOOKUP($A535,級距!$A:$K,11,FALSE)</f>
        <v>3</v>
      </c>
      <c r="F535" s="17">
        <f t="shared" si="8"/>
        <v>1</v>
      </c>
    </row>
    <row r="536" spans="1:6" x14ac:dyDescent="0.25">
      <c r="A536" s="32" t="s">
        <v>1156</v>
      </c>
      <c r="B536" s="31">
        <v>3945.67</v>
      </c>
      <c r="C536" s="17">
        <f>VLOOKUP($A536,級距!$A:$K,9,FALSE)</f>
        <v>10</v>
      </c>
      <c r="D536" s="17">
        <f>VLOOKUP($A536,級距!$A:$K,10,FALSE)</f>
        <v>6</v>
      </c>
      <c r="E536" s="17">
        <f>VLOOKUP($A536,級距!$A:$K,11,FALSE)</f>
        <v>1</v>
      </c>
      <c r="F536" s="17">
        <f t="shared" si="8"/>
        <v>1</v>
      </c>
    </row>
    <row r="537" spans="1:6" x14ac:dyDescent="0.25">
      <c r="A537" s="32" t="s">
        <v>1157</v>
      </c>
      <c r="B537" s="31">
        <v>-1493.42</v>
      </c>
      <c r="C537" s="17">
        <f>VLOOKUP($A537,級距!$A:$K,9,FALSE)</f>
        <v>7</v>
      </c>
      <c r="D537" s="17">
        <f>VLOOKUP($A537,級距!$A:$K,10,FALSE)</f>
        <v>8</v>
      </c>
      <c r="E537" s="17">
        <f>VLOOKUP($A537,級距!$A:$K,11,FALSE)</f>
        <v>4</v>
      </c>
      <c r="F537" s="17">
        <f t="shared" si="8"/>
        <v>1</v>
      </c>
    </row>
    <row r="538" spans="1:6" x14ac:dyDescent="0.25">
      <c r="A538" s="32" t="s">
        <v>1160</v>
      </c>
      <c r="B538" s="31">
        <v>-17669.02</v>
      </c>
      <c r="C538" s="17">
        <f>VLOOKUP($A538,級距!$A:$K,9,FALSE)</f>
        <v>8</v>
      </c>
      <c r="D538" s="17">
        <f>VLOOKUP($A538,級距!$A:$K,10,FALSE)</f>
        <v>7</v>
      </c>
      <c r="E538" s="17">
        <f>VLOOKUP($A538,級距!$A:$K,11,FALSE)</f>
        <v>4</v>
      </c>
      <c r="F538" s="17">
        <f t="shared" si="8"/>
        <v>1</v>
      </c>
    </row>
    <row r="539" spans="1:6" x14ac:dyDescent="0.25">
      <c r="A539" s="32" t="s">
        <v>1163</v>
      </c>
      <c r="B539" s="31">
        <v>-4462.3900000000003</v>
      </c>
      <c r="C539" s="17">
        <f>VLOOKUP($A539,級距!$A:$K,9,FALSE)</f>
        <v>5</v>
      </c>
      <c r="D539" s="17">
        <f>VLOOKUP($A539,級距!$A:$K,10,FALSE)</f>
        <v>1</v>
      </c>
      <c r="E539" s="17">
        <f>VLOOKUP($A539,級距!$A:$K,11,FALSE)</f>
        <v>2</v>
      </c>
      <c r="F539" s="17">
        <f t="shared" si="8"/>
        <v>1</v>
      </c>
    </row>
    <row r="540" spans="1:6" x14ac:dyDescent="0.25">
      <c r="A540" s="32" t="s">
        <v>1164</v>
      </c>
      <c r="B540" s="31">
        <v>-64447.42</v>
      </c>
      <c r="C540" s="17">
        <f>VLOOKUP($A540,級距!$A:$K,9,FALSE)</f>
        <v>9</v>
      </c>
      <c r="D540" s="17">
        <f>VLOOKUP($A540,級距!$A:$K,10,FALSE)</f>
        <v>4</v>
      </c>
      <c r="E540" s="17">
        <f>VLOOKUP($A540,級距!$A:$K,11,FALSE)</f>
        <v>1</v>
      </c>
      <c r="F540" s="17">
        <f t="shared" si="8"/>
        <v>1</v>
      </c>
    </row>
    <row r="541" spans="1:6" x14ac:dyDescent="0.25">
      <c r="A541" s="32" t="s">
        <v>1169</v>
      </c>
      <c r="B541" s="31">
        <v>160639.93</v>
      </c>
      <c r="C541" s="17">
        <f>VLOOKUP($A541,級距!$A:$K,9,FALSE)</f>
        <v>10</v>
      </c>
      <c r="D541" s="17">
        <f>VLOOKUP($A541,級距!$A:$K,10,FALSE)</f>
        <v>6</v>
      </c>
      <c r="E541" s="17">
        <f>VLOOKUP($A541,級距!$A:$K,11,FALSE)</f>
        <v>1</v>
      </c>
      <c r="F541" s="17">
        <f t="shared" si="8"/>
        <v>1</v>
      </c>
    </row>
    <row r="542" spans="1:6" x14ac:dyDescent="0.25">
      <c r="A542" s="32" t="s">
        <v>1173</v>
      </c>
      <c r="B542" s="31">
        <v>51050.91</v>
      </c>
      <c r="C542" s="17">
        <f>VLOOKUP($A542,級距!$A:$K,9,FALSE)</f>
        <v>10</v>
      </c>
      <c r="D542" s="17">
        <f>VLOOKUP($A542,級距!$A:$K,10,FALSE)</f>
        <v>8</v>
      </c>
      <c r="E542" s="17">
        <f>VLOOKUP($A542,級距!$A:$K,11,FALSE)</f>
        <v>4</v>
      </c>
      <c r="F542" s="17">
        <f t="shared" si="8"/>
        <v>1</v>
      </c>
    </row>
    <row r="543" spans="1:6" x14ac:dyDescent="0.25">
      <c r="A543" s="32" t="s">
        <v>1176</v>
      </c>
      <c r="B543" s="31">
        <v>34772.400000000001</v>
      </c>
      <c r="C543" s="17">
        <f>VLOOKUP($A543,級距!$A:$K,9,FALSE)</f>
        <v>10</v>
      </c>
      <c r="D543" s="17">
        <f>VLOOKUP($A543,級距!$A:$K,10,FALSE)</f>
        <v>2</v>
      </c>
      <c r="E543" s="17">
        <f>VLOOKUP($A543,級距!$A:$K,11,FALSE)</f>
        <v>1</v>
      </c>
      <c r="F543" s="17">
        <f t="shared" si="8"/>
        <v>1</v>
      </c>
    </row>
    <row r="544" spans="1:6" x14ac:dyDescent="0.25">
      <c r="A544" s="32" t="s">
        <v>1177</v>
      </c>
      <c r="B544" s="31">
        <v>-101086.72</v>
      </c>
      <c r="C544" s="17">
        <f>VLOOKUP($A544,級距!$A:$K,9,FALSE)</f>
        <v>10</v>
      </c>
      <c r="D544" s="17">
        <f>VLOOKUP($A544,級距!$A:$K,10,FALSE)</f>
        <v>3</v>
      </c>
      <c r="E544" s="17">
        <f>VLOOKUP($A544,級距!$A:$K,11,FALSE)</f>
        <v>1</v>
      </c>
      <c r="F544" s="17">
        <f t="shared" si="8"/>
        <v>1</v>
      </c>
    </row>
    <row r="545" spans="1:6" x14ac:dyDescent="0.25">
      <c r="A545" s="32" t="s">
        <v>1178</v>
      </c>
      <c r="B545" s="31">
        <v>89663.56</v>
      </c>
      <c r="C545" s="17">
        <f>VLOOKUP($A545,級距!$A:$K,9,FALSE)</f>
        <v>10</v>
      </c>
      <c r="D545" s="17">
        <f>VLOOKUP($A545,級距!$A:$K,10,FALSE)</f>
        <v>2</v>
      </c>
      <c r="E545" s="17">
        <f>VLOOKUP($A545,級距!$A:$K,11,FALSE)</f>
        <v>1</v>
      </c>
      <c r="F545" s="17">
        <f t="shared" si="8"/>
        <v>1</v>
      </c>
    </row>
    <row r="546" spans="1:6" x14ac:dyDescent="0.25">
      <c r="A546" s="32" t="s">
        <v>1180</v>
      </c>
      <c r="B546" s="31">
        <v>-60281.760000000002</v>
      </c>
      <c r="C546" s="17">
        <f>VLOOKUP($A546,級距!$A:$K,9,FALSE)</f>
        <v>10</v>
      </c>
      <c r="D546" s="17">
        <f>VLOOKUP($A546,級距!$A:$K,10,FALSE)</f>
        <v>3</v>
      </c>
      <c r="E546" s="17">
        <f>VLOOKUP($A546,級距!$A:$K,11,FALSE)</f>
        <v>1</v>
      </c>
      <c r="F546" s="17">
        <f t="shared" si="8"/>
        <v>1</v>
      </c>
    </row>
    <row r="547" spans="1:6" x14ac:dyDescent="0.25">
      <c r="A547" s="32" t="s">
        <v>1183</v>
      </c>
      <c r="B547" s="31">
        <v>51016.6</v>
      </c>
      <c r="C547" s="17">
        <f>VLOOKUP($A547,級距!$A:$K,9,FALSE)</f>
        <v>9</v>
      </c>
      <c r="D547" s="17">
        <f>VLOOKUP($A547,級距!$A:$K,10,FALSE)</f>
        <v>5</v>
      </c>
      <c r="E547" s="17">
        <f>VLOOKUP($A547,級距!$A:$K,11,FALSE)</f>
        <v>1</v>
      </c>
      <c r="F547" s="17">
        <f t="shared" si="8"/>
        <v>1</v>
      </c>
    </row>
    <row r="548" spans="1:6" x14ac:dyDescent="0.25">
      <c r="A548" s="32" t="s">
        <v>1185</v>
      </c>
      <c r="B548" s="31">
        <v>6991.32</v>
      </c>
      <c r="C548" s="17">
        <f>VLOOKUP($A548,級距!$A:$K,9,FALSE)</f>
        <v>8</v>
      </c>
      <c r="D548" s="17">
        <f>VLOOKUP($A548,級距!$A:$K,10,FALSE)</f>
        <v>3</v>
      </c>
      <c r="E548" s="17">
        <f>VLOOKUP($A548,級距!$A:$K,11,FALSE)</f>
        <v>1</v>
      </c>
      <c r="F548" s="17">
        <f t="shared" si="8"/>
        <v>1</v>
      </c>
    </row>
    <row r="549" spans="1:6" x14ac:dyDescent="0.25">
      <c r="A549" s="32" t="s">
        <v>1188</v>
      </c>
      <c r="B549" s="31">
        <v>-49026.84</v>
      </c>
      <c r="C549" s="17">
        <f>VLOOKUP($A549,級距!$A:$K,9,FALSE)</f>
        <v>9</v>
      </c>
      <c r="D549" s="17">
        <f>VLOOKUP($A549,級距!$A:$K,10,FALSE)</f>
        <v>4</v>
      </c>
      <c r="E549" s="17">
        <f>VLOOKUP($A549,級距!$A:$K,11,FALSE)</f>
        <v>1</v>
      </c>
      <c r="F549" s="17">
        <f t="shared" si="8"/>
        <v>1</v>
      </c>
    </row>
    <row r="550" spans="1:6" x14ac:dyDescent="0.25">
      <c r="A550" s="32" t="s">
        <v>1192</v>
      </c>
      <c r="B550" s="31">
        <v>-83506.58</v>
      </c>
      <c r="C550" s="17">
        <f>VLOOKUP($A550,級距!$A:$K,9,FALSE)</f>
        <v>9</v>
      </c>
      <c r="D550" s="17">
        <f>VLOOKUP($A550,級距!$A:$K,10,FALSE)</f>
        <v>9</v>
      </c>
      <c r="E550" s="17">
        <f>VLOOKUP($A550,級距!$A:$K,11,FALSE)</f>
        <v>4</v>
      </c>
      <c r="F550" s="17">
        <f t="shared" si="8"/>
        <v>1</v>
      </c>
    </row>
    <row r="551" spans="1:6" x14ac:dyDescent="0.25">
      <c r="A551" s="32" t="s">
        <v>1194</v>
      </c>
      <c r="B551" s="31">
        <v>-41281.629999999997</v>
      </c>
      <c r="C551" s="17">
        <f>VLOOKUP($A551,級距!$A:$K,9,FALSE)</f>
        <v>5</v>
      </c>
      <c r="D551" s="17">
        <f>VLOOKUP($A551,級距!$A:$K,10,FALSE)</f>
        <v>5</v>
      </c>
      <c r="E551" s="17">
        <f>VLOOKUP($A551,級距!$A:$K,11,FALSE)</f>
        <v>2</v>
      </c>
      <c r="F551" s="17">
        <f t="shared" si="8"/>
        <v>1</v>
      </c>
    </row>
    <row r="552" spans="1:6" x14ac:dyDescent="0.25">
      <c r="A552" s="32" t="s">
        <v>1196</v>
      </c>
      <c r="B552" s="31">
        <v>1325.5</v>
      </c>
      <c r="C552" s="17">
        <f>VLOOKUP($A552,級距!$A:$K,9,FALSE)</f>
        <v>1</v>
      </c>
      <c r="D552" s="17">
        <f>VLOOKUP($A552,級距!$A:$K,10,FALSE)</f>
        <v>2</v>
      </c>
      <c r="E552" s="17">
        <f>VLOOKUP($A552,級距!$A:$K,11,FALSE)</f>
        <v>2</v>
      </c>
      <c r="F552" s="17">
        <f t="shared" si="8"/>
        <v>1</v>
      </c>
    </row>
    <row r="553" spans="1:6" x14ac:dyDescent="0.25">
      <c r="A553" s="32" t="s">
        <v>1197</v>
      </c>
      <c r="B553" s="31">
        <v>-8294.81</v>
      </c>
      <c r="C553" s="17">
        <f>VLOOKUP($A553,級距!$A:$K,9,FALSE)</f>
        <v>1</v>
      </c>
      <c r="D553" s="17">
        <f>VLOOKUP($A553,級距!$A:$K,10,FALSE)</f>
        <v>3</v>
      </c>
      <c r="E553" s="17">
        <f>VLOOKUP($A553,級距!$A:$K,11,FALSE)</f>
        <v>2</v>
      </c>
      <c r="F553" s="17">
        <f t="shared" si="8"/>
        <v>1</v>
      </c>
    </row>
    <row r="554" spans="1:6" x14ac:dyDescent="0.25">
      <c r="A554" s="32" t="s">
        <v>1198</v>
      </c>
      <c r="B554" s="31">
        <v>-11891.78</v>
      </c>
      <c r="C554" s="17">
        <f>VLOOKUP($A554,級距!$A:$K,9,FALSE)</f>
        <v>3</v>
      </c>
      <c r="D554" s="17">
        <f>VLOOKUP($A554,級距!$A:$K,10,FALSE)</f>
        <v>7</v>
      </c>
      <c r="E554" s="17">
        <f>VLOOKUP($A554,級距!$A:$K,11,FALSE)</f>
        <v>3</v>
      </c>
      <c r="F554" s="17">
        <f t="shared" si="8"/>
        <v>1</v>
      </c>
    </row>
    <row r="555" spans="1:6" x14ac:dyDescent="0.25">
      <c r="A555" s="32" t="s">
        <v>1199</v>
      </c>
      <c r="B555" s="31">
        <v>38213.019999999997</v>
      </c>
      <c r="C555" s="17">
        <f>VLOOKUP($A555,級距!$A:$K,9,FALSE)</f>
        <v>5</v>
      </c>
      <c r="D555" s="17">
        <f>VLOOKUP($A555,級距!$A:$K,10,FALSE)</f>
        <v>1</v>
      </c>
      <c r="E555" s="17">
        <f>VLOOKUP($A555,級距!$A:$K,11,FALSE)</f>
        <v>2</v>
      </c>
      <c r="F555" s="17">
        <f t="shared" si="8"/>
        <v>1</v>
      </c>
    </row>
    <row r="556" spans="1:6" x14ac:dyDescent="0.25">
      <c r="A556" s="32" t="s">
        <v>1200</v>
      </c>
      <c r="B556" s="31">
        <v>9096.34</v>
      </c>
      <c r="C556" s="17">
        <f>VLOOKUP($A556,級距!$A:$K,9,FALSE)</f>
        <v>2</v>
      </c>
      <c r="D556" s="17">
        <f>VLOOKUP($A556,級距!$A:$K,10,FALSE)</f>
        <v>9</v>
      </c>
      <c r="E556" s="17">
        <f>VLOOKUP($A556,級距!$A:$K,11,FALSE)</f>
        <v>3</v>
      </c>
      <c r="F556" s="17">
        <f t="shared" si="8"/>
        <v>1</v>
      </c>
    </row>
    <row r="557" spans="1:6" x14ac:dyDescent="0.25">
      <c r="A557" s="32" t="s">
        <v>1202</v>
      </c>
      <c r="B557" s="31">
        <v>8533.56</v>
      </c>
      <c r="C557" s="17">
        <f>VLOOKUP($A557,級距!$A:$K,9,FALSE)</f>
        <v>3</v>
      </c>
      <c r="D557" s="17">
        <f>VLOOKUP($A557,級距!$A:$K,10,FALSE)</f>
        <v>4</v>
      </c>
      <c r="E557" s="17">
        <f>VLOOKUP($A557,級距!$A:$K,11,FALSE)</f>
        <v>2</v>
      </c>
      <c r="F557" s="17">
        <f t="shared" si="8"/>
        <v>1</v>
      </c>
    </row>
    <row r="558" spans="1:6" x14ac:dyDescent="0.25">
      <c r="A558" s="32" t="s">
        <v>1203</v>
      </c>
      <c r="B558" s="31">
        <v>-30458.45</v>
      </c>
      <c r="C558" s="17">
        <f>VLOOKUP($A558,級距!$A:$K,9,FALSE)</f>
        <v>7</v>
      </c>
      <c r="D558" s="17">
        <f>VLOOKUP($A558,級距!$A:$K,10,FALSE)</f>
        <v>9</v>
      </c>
      <c r="E558" s="17">
        <f>VLOOKUP($A558,級距!$A:$K,11,FALSE)</f>
        <v>4</v>
      </c>
      <c r="F558" s="17">
        <f t="shared" si="8"/>
        <v>1</v>
      </c>
    </row>
    <row r="559" spans="1:6" x14ac:dyDescent="0.25">
      <c r="A559" s="32" t="s">
        <v>1204</v>
      </c>
      <c r="B559" s="31">
        <v>-7684.08</v>
      </c>
      <c r="C559" s="17">
        <f>VLOOKUP($A559,級距!$A:$K,9,FALSE)</f>
        <v>4</v>
      </c>
      <c r="D559" s="17">
        <f>VLOOKUP($A559,級距!$A:$K,10,FALSE)</f>
        <v>6</v>
      </c>
      <c r="E559" s="17">
        <f>VLOOKUP($A559,級距!$A:$K,11,FALSE)</f>
        <v>2</v>
      </c>
      <c r="F559" s="17">
        <f t="shared" si="8"/>
        <v>1</v>
      </c>
    </row>
    <row r="560" spans="1:6" x14ac:dyDescent="0.25">
      <c r="A560" s="32" t="s">
        <v>1206</v>
      </c>
      <c r="B560" s="31">
        <v>18394.2</v>
      </c>
      <c r="C560" s="17">
        <f>VLOOKUP($A560,級距!$A:$K,9,FALSE)</f>
        <v>6</v>
      </c>
      <c r="D560" s="17">
        <f>VLOOKUP($A560,級距!$A:$K,10,FALSE)</f>
        <v>7</v>
      </c>
      <c r="E560" s="17">
        <f>VLOOKUP($A560,級距!$A:$K,11,FALSE)</f>
        <v>4</v>
      </c>
      <c r="F560" s="17">
        <f t="shared" si="8"/>
        <v>1</v>
      </c>
    </row>
    <row r="561" spans="1:6" x14ac:dyDescent="0.25">
      <c r="A561" s="32" t="s">
        <v>1207</v>
      </c>
      <c r="B561" s="31">
        <v>15334.01</v>
      </c>
      <c r="C561" s="17">
        <f>VLOOKUP($A561,級距!$A:$K,9,FALSE)</f>
        <v>3</v>
      </c>
      <c r="D561" s="17">
        <f>VLOOKUP($A561,級距!$A:$K,10,FALSE)</f>
        <v>6</v>
      </c>
      <c r="E561" s="17">
        <f>VLOOKUP($A561,級距!$A:$K,11,FALSE)</f>
        <v>2</v>
      </c>
      <c r="F561" s="17">
        <f t="shared" si="8"/>
        <v>1</v>
      </c>
    </row>
    <row r="562" spans="1:6" x14ac:dyDescent="0.25">
      <c r="A562" s="32" t="s">
        <v>1208</v>
      </c>
      <c r="B562" s="31">
        <v>-3071.45</v>
      </c>
      <c r="C562" s="17">
        <f>VLOOKUP($A562,級距!$A:$K,9,FALSE)</f>
        <v>10</v>
      </c>
      <c r="D562" s="17">
        <f>VLOOKUP($A562,級距!$A:$K,10,FALSE)</f>
        <v>9</v>
      </c>
      <c r="E562" s="17">
        <f>VLOOKUP($A562,級距!$A:$K,11,FALSE)</f>
        <v>4</v>
      </c>
      <c r="F562" s="17">
        <f t="shared" si="8"/>
        <v>1</v>
      </c>
    </row>
    <row r="563" spans="1:6" x14ac:dyDescent="0.25">
      <c r="A563" s="32" t="s">
        <v>1209</v>
      </c>
      <c r="B563" s="31">
        <v>12158.04</v>
      </c>
      <c r="C563" s="17">
        <f>VLOOKUP($A563,級距!$A:$K,9,FALSE)</f>
        <v>9</v>
      </c>
      <c r="D563" s="17">
        <f>VLOOKUP($A563,級距!$A:$K,10,FALSE)</f>
        <v>5</v>
      </c>
      <c r="E563" s="17">
        <f>VLOOKUP($A563,級距!$A:$K,11,FALSE)</f>
        <v>1</v>
      </c>
      <c r="F563" s="17">
        <f t="shared" si="8"/>
        <v>1</v>
      </c>
    </row>
    <row r="564" spans="1:6" x14ac:dyDescent="0.25">
      <c r="A564" s="32" t="s">
        <v>1211</v>
      </c>
      <c r="B564" s="31">
        <v>58.97</v>
      </c>
      <c r="C564" s="17">
        <f>VLOOKUP($A564,級距!$A:$K,9,FALSE)</f>
        <v>1</v>
      </c>
      <c r="D564" s="17">
        <f>VLOOKUP($A564,級距!$A:$K,10,FALSE)</f>
        <v>9</v>
      </c>
      <c r="E564" s="17">
        <f>VLOOKUP($A564,級距!$A:$K,11,FALSE)</f>
        <v>3</v>
      </c>
      <c r="F564" s="17">
        <f t="shared" si="8"/>
        <v>1</v>
      </c>
    </row>
    <row r="565" spans="1:6" x14ac:dyDescent="0.25">
      <c r="A565" s="32" t="s">
        <v>1212</v>
      </c>
      <c r="B565" s="31">
        <v>24237.02</v>
      </c>
      <c r="C565" s="17">
        <f>VLOOKUP($A565,級距!$A:$K,9,FALSE)</f>
        <v>1</v>
      </c>
      <c r="D565" s="17">
        <f>VLOOKUP($A565,級距!$A:$K,10,FALSE)</f>
        <v>6</v>
      </c>
      <c r="E565" s="17">
        <f>VLOOKUP($A565,級距!$A:$K,11,FALSE)</f>
        <v>2</v>
      </c>
      <c r="F565" s="17">
        <f t="shared" si="8"/>
        <v>1</v>
      </c>
    </row>
    <row r="566" spans="1:6" x14ac:dyDescent="0.25">
      <c r="A566" s="32" t="s">
        <v>1214</v>
      </c>
      <c r="B566" s="31">
        <v>46.01</v>
      </c>
      <c r="C566" s="17">
        <f>VLOOKUP($A566,級距!$A:$K,9,FALSE)</f>
        <v>1</v>
      </c>
      <c r="D566" s="17">
        <f>VLOOKUP($A566,級距!$A:$K,10,FALSE)</f>
        <v>1</v>
      </c>
      <c r="E566" s="17">
        <f>VLOOKUP($A566,級距!$A:$K,11,FALSE)</f>
        <v>2</v>
      </c>
      <c r="F566" s="17">
        <f t="shared" si="8"/>
        <v>1</v>
      </c>
    </row>
    <row r="567" spans="1:6" x14ac:dyDescent="0.25">
      <c r="A567" s="32" t="s">
        <v>1216</v>
      </c>
      <c r="B567" s="31">
        <v>9068.98</v>
      </c>
      <c r="C567" s="17">
        <f>VLOOKUP($A567,級距!$A:$K,9,FALSE)</f>
        <v>1</v>
      </c>
      <c r="D567" s="17">
        <f>VLOOKUP($A567,級距!$A:$K,10,FALSE)</f>
        <v>1</v>
      </c>
      <c r="E567" s="17">
        <f>VLOOKUP($A567,級距!$A:$K,11,FALSE)</f>
        <v>2</v>
      </c>
      <c r="F567" s="17">
        <f t="shared" si="8"/>
        <v>1</v>
      </c>
    </row>
    <row r="568" spans="1:6" x14ac:dyDescent="0.25">
      <c r="A568" s="32" t="s">
        <v>1219</v>
      </c>
      <c r="B568" s="31">
        <v>24176.69</v>
      </c>
      <c r="C568" s="17">
        <f>VLOOKUP($A568,級距!$A:$K,9,FALSE)</f>
        <v>2</v>
      </c>
      <c r="D568" s="17">
        <f>VLOOKUP($A568,級距!$A:$K,10,FALSE)</f>
        <v>7</v>
      </c>
      <c r="E568" s="17">
        <f>VLOOKUP($A568,級距!$A:$K,11,FALSE)</f>
        <v>3</v>
      </c>
      <c r="F568" s="17">
        <f t="shared" si="8"/>
        <v>1</v>
      </c>
    </row>
    <row r="569" spans="1:6" x14ac:dyDescent="0.25">
      <c r="A569" s="32" t="s">
        <v>1222</v>
      </c>
      <c r="B569" s="31">
        <v>11545.01</v>
      </c>
      <c r="C569" s="17">
        <f>VLOOKUP($A569,級距!$A:$K,9,FALSE)</f>
        <v>3</v>
      </c>
      <c r="D569" s="17">
        <f>VLOOKUP($A569,級距!$A:$K,10,FALSE)</f>
        <v>10</v>
      </c>
      <c r="E569" s="17">
        <f>VLOOKUP($A569,級距!$A:$K,11,FALSE)</f>
        <v>3</v>
      </c>
      <c r="F569" s="17">
        <f t="shared" si="8"/>
        <v>1</v>
      </c>
    </row>
    <row r="570" spans="1:6" x14ac:dyDescent="0.25">
      <c r="A570" s="32" t="s">
        <v>1224</v>
      </c>
      <c r="B570" s="31">
        <v>-2933.33</v>
      </c>
      <c r="C570" s="17">
        <f>VLOOKUP($A570,級距!$A:$K,9,FALSE)</f>
        <v>1</v>
      </c>
      <c r="D570" s="17">
        <f>VLOOKUP($A570,級距!$A:$K,10,FALSE)</f>
        <v>9</v>
      </c>
      <c r="E570" s="17">
        <f>VLOOKUP($A570,級距!$A:$K,11,FALSE)</f>
        <v>3</v>
      </c>
      <c r="F570" s="17">
        <f t="shared" si="8"/>
        <v>1</v>
      </c>
    </row>
    <row r="571" spans="1:6" x14ac:dyDescent="0.25">
      <c r="A571" s="32" t="s">
        <v>1226</v>
      </c>
      <c r="B571" s="31">
        <v>3669.77</v>
      </c>
      <c r="C571" s="17">
        <f>VLOOKUP($A571,級距!$A:$K,9,FALSE)</f>
        <v>1</v>
      </c>
      <c r="D571" s="17">
        <f>VLOOKUP($A571,級距!$A:$K,10,FALSE)</f>
        <v>7</v>
      </c>
      <c r="E571" s="17">
        <f>VLOOKUP($A571,級距!$A:$K,11,FALSE)</f>
        <v>3</v>
      </c>
      <c r="F571" s="17">
        <f t="shared" si="8"/>
        <v>1</v>
      </c>
    </row>
    <row r="572" spans="1:6" x14ac:dyDescent="0.25">
      <c r="A572" s="32" t="s">
        <v>1227</v>
      </c>
      <c r="B572" s="31">
        <v>-6922.37</v>
      </c>
      <c r="C572" s="17">
        <f>VLOOKUP($A572,級距!$A:$K,9,FALSE)</f>
        <v>1</v>
      </c>
      <c r="D572" s="17">
        <f>VLOOKUP($A572,級距!$A:$K,10,FALSE)</f>
        <v>1</v>
      </c>
      <c r="E572" s="17">
        <f>VLOOKUP($A572,級距!$A:$K,11,FALSE)</f>
        <v>2</v>
      </c>
      <c r="F572" s="17">
        <f t="shared" si="8"/>
        <v>1</v>
      </c>
    </row>
    <row r="573" spans="1:6" x14ac:dyDescent="0.25">
      <c r="A573" s="32" t="s">
        <v>1228</v>
      </c>
      <c r="B573" s="31">
        <v>-9525.19</v>
      </c>
      <c r="C573" s="17">
        <f>VLOOKUP($A573,級距!$A:$K,9,FALSE)</f>
        <v>1</v>
      </c>
      <c r="D573" s="17">
        <f>VLOOKUP($A573,級距!$A:$K,10,FALSE)</f>
        <v>3</v>
      </c>
      <c r="E573" s="17">
        <f>VLOOKUP($A573,級距!$A:$K,11,FALSE)</f>
        <v>2</v>
      </c>
      <c r="F573" s="17">
        <f t="shared" si="8"/>
        <v>1</v>
      </c>
    </row>
    <row r="574" spans="1:6" x14ac:dyDescent="0.25">
      <c r="A574" s="32" t="s">
        <v>1230</v>
      </c>
      <c r="B574" s="31">
        <v>14470.49</v>
      </c>
      <c r="C574" s="17">
        <f>VLOOKUP($A574,級距!$A:$K,9,FALSE)</f>
        <v>2</v>
      </c>
      <c r="D574" s="17">
        <f>VLOOKUP($A574,級距!$A:$K,10,FALSE)</f>
        <v>7</v>
      </c>
      <c r="E574" s="17">
        <f>VLOOKUP($A574,級距!$A:$K,11,FALSE)</f>
        <v>3</v>
      </c>
      <c r="F574" s="17">
        <f t="shared" si="8"/>
        <v>1</v>
      </c>
    </row>
    <row r="575" spans="1:6" x14ac:dyDescent="0.25">
      <c r="A575" s="32" t="s">
        <v>1233</v>
      </c>
      <c r="B575" s="31">
        <v>60.41</v>
      </c>
      <c r="C575" s="17">
        <f>VLOOKUP($A575,級距!$A:$K,9,FALSE)</f>
        <v>1</v>
      </c>
      <c r="D575" s="17">
        <f>VLOOKUP($A575,級距!$A:$K,10,FALSE)</f>
        <v>3</v>
      </c>
      <c r="E575" s="17">
        <f>VLOOKUP($A575,級距!$A:$K,11,FALSE)</f>
        <v>2</v>
      </c>
      <c r="F575" s="17">
        <f t="shared" si="8"/>
        <v>1</v>
      </c>
    </row>
    <row r="576" spans="1:6" x14ac:dyDescent="0.25">
      <c r="A576" s="32" t="s">
        <v>1234</v>
      </c>
      <c r="B576" s="31">
        <v>12675.46</v>
      </c>
      <c r="C576" s="17">
        <f>VLOOKUP($A576,級距!$A:$K,9,FALSE)</f>
        <v>1</v>
      </c>
      <c r="D576" s="17">
        <f>VLOOKUP($A576,級距!$A:$K,10,FALSE)</f>
        <v>4</v>
      </c>
      <c r="E576" s="17">
        <f>VLOOKUP($A576,級距!$A:$K,11,FALSE)</f>
        <v>2</v>
      </c>
      <c r="F576" s="17">
        <f t="shared" si="8"/>
        <v>1</v>
      </c>
    </row>
    <row r="577" spans="1:6" x14ac:dyDescent="0.25">
      <c r="A577" s="32" t="s">
        <v>1236</v>
      </c>
      <c r="B577" s="31">
        <v>32366.06</v>
      </c>
      <c r="C577" s="17">
        <f>VLOOKUP($A577,級距!$A:$K,9,FALSE)</f>
        <v>5</v>
      </c>
      <c r="D577" s="17">
        <f>VLOOKUP($A577,級距!$A:$K,10,FALSE)</f>
        <v>8</v>
      </c>
      <c r="E577" s="17">
        <f>VLOOKUP($A577,級距!$A:$K,11,FALSE)</f>
        <v>3</v>
      </c>
      <c r="F577" s="17">
        <f t="shared" si="8"/>
        <v>1</v>
      </c>
    </row>
    <row r="578" spans="1:6" x14ac:dyDescent="0.25">
      <c r="A578" s="32" t="s">
        <v>1239</v>
      </c>
      <c r="B578" s="31">
        <v>-38758.300000000003</v>
      </c>
      <c r="C578" s="17">
        <f>VLOOKUP($A578,級距!$A:$K,9,FALSE)</f>
        <v>1</v>
      </c>
      <c r="D578" s="17">
        <f>VLOOKUP($A578,級距!$A:$K,10,FALSE)</f>
        <v>8</v>
      </c>
      <c r="E578" s="17">
        <f>VLOOKUP($A578,級距!$A:$K,11,FALSE)</f>
        <v>3</v>
      </c>
      <c r="F578" s="17">
        <f t="shared" si="8"/>
        <v>1</v>
      </c>
    </row>
    <row r="579" spans="1:6" x14ac:dyDescent="0.25">
      <c r="A579" s="32" t="s">
        <v>1240</v>
      </c>
      <c r="B579" s="31">
        <v>89285.57</v>
      </c>
      <c r="C579" s="17">
        <f>VLOOKUP($A579,級距!$A:$K,9,FALSE)</f>
        <v>2</v>
      </c>
      <c r="D579" s="17">
        <f>VLOOKUP($A579,級距!$A:$K,10,FALSE)</f>
        <v>9</v>
      </c>
      <c r="E579" s="17">
        <f>VLOOKUP($A579,級距!$A:$K,11,FALSE)</f>
        <v>3</v>
      </c>
      <c r="F579" s="17">
        <f t="shared" si="8"/>
        <v>1</v>
      </c>
    </row>
    <row r="580" spans="1:6" x14ac:dyDescent="0.25">
      <c r="A580" s="32" t="s">
        <v>1241</v>
      </c>
      <c r="B580" s="31">
        <v>15853.15</v>
      </c>
      <c r="C580" s="17">
        <f>VLOOKUP($A580,級距!$A:$K,9,FALSE)</f>
        <v>1</v>
      </c>
      <c r="D580" s="17">
        <f>VLOOKUP($A580,級距!$A:$K,10,FALSE)</f>
        <v>6</v>
      </c>
      <c r="E580" s="17">
        <f>VLOOKUP($A580,級距!$A:$K,11,FALSE)</f>
        <v>2</v>
      </c>
      <c r="F580" s="17">
        <f t="shared" ref="F580:F637" si="9">IF(A581&lt;&gt;A580,1,0)</f>
        <v>1</v>
      </c>
    </row>
    <row r="581" spans="1:6" x14ac:dyDescent="0.25">
      <c r="A581" s="32" t="s">
        <v>1244</v>
      </c>
      <c r="B581" s="31">
        <v>7950.19</v>
      </c>
      <c r="C581" s="17">
        <f>VLOOKUP($A581,級距!$A:$K,9,FALSE)</f>
        <v>5</v>
      </c>
      <c r="D581" s="17">
        <f>VLOOKUP($A581,級距!$A:$K,10,FALSE)</f>
        <v>7</v>
      </c>
      <c r="E581" s="17">
        <f>VLOOKUP($A581,級距!$A:$K,11,FALSE)</f>
        <v>3</v>
      </c>
      <c r="F581" s="17">
        <f t="shared" si="9"/>
        <v>1</v>
      </c>
    </row>
    <row r="582" spans="1:6" x14ac:dyDescent="0.25">
      <c r="A582" s="32" t="s">
        <v>1247</v>
      </c>
      <c r="B582" s="31">
        <v>-1072.92</v>
      </c>
      <c r="C582" s="17">
        <f>VLOOKUP($A582,級距!$A:$K,9,FALSE)</f>
        <v>1</v>
      </c>
      <c r="D582" s="17">
        <f>VLOOKUP($A582,級距!$A:$K,10,FALSE)</f>
        <v>5</v>
      </c>
      <c r="E582" s="17">
        <f>VLOOKUP($A582,級距!$A:$K,11,FALSE)</f>
        <v>2</v>
      </c>
      <c r="F582" s="17">
        <f t="shared" si="9"/>
        <v>1</v>
      </c>
    </row>
    <row r="583" spans="1:6" x14ac:dyDescent="0.25">
      <c r="A583" s="32" t="s">
        <v>1248</v>
      </c>
      <c r="B583" s="31">
        <v>24258.19</v>
      </c>
      <c r="C583" s="17">
        <f>VLOOKUP($A583,級距!$A:$K,9,FALSE)</f>
        <v>2</v>
      </c>
      <c r="D583" s="17">
        <f>VLOOKUP($A583,級距!$A:$K,10,FALSE)</f>
        <v>10</v>
      </c>
      <c r="E583" s="17">
        <f>VLOOKUP($A583,級距!$A:$K,11,FALSE)</f>
        <v>3</v>
      </c>
      <c r="F583" s="17">
        <f t="shared" si="9"/>
        <v>1</v>
      </c>
    </row>
    <row r="584" spans="1:6" x14ac:dyDescent="0.25">
      <c r="A584" s="32" t="s">
        <v>1249</v>
      </c>
      <c r="B584" s="31">
        <v>-1529.06</v>
      </c>
      <c r="C584" s="17">
        <f>VLOOKUP($A584,級距!$A:$K,9,FALSE)</f>
        <v>1</v>
      </c>
      <c r="D584" s="17">
        <f>VLOOKUP($A584,級距!$A:$K,10,FALSE)</f>
        <v>3</v>
      </c>
      <c r="E584" s="17">
        <f>VLOOKUP($A584,級距!$A:$K,11,FALSE)</f>
        <v>2</v>
      </c>
      <c r="F584" s="17">
        <f t="shared" si="9"/>
        <v>1</v>
      </c>
    </row>
    <row r="585" spans="1:6" x14ac:dyDescent="0.25">
      <c r="A585" s="32" t="s">
        <v>1250</v>
      </c>
      <c r="B585" s="31">
        <v>-461.76</v>
      </c>
      <c r="C585" s="17">
        <f>VLOOKUP($A585,級距!$A:$K,9,FALSE)</f>
        <v>1</v>
      </c>
      <c r="D585" s="17">
        <f>VLOOKUP($A585,級距!$A:$K,10,FALSE)</f>
        <v>3</v>
      </c>
      <c r="E585" s="17">
        <f>VLOOKUP($A585,級距!$A:$K,11,FALSE)</f>
        <v>2</v>
      </c>
      <c r="F585" s="17">
        <f t="shared" si="9"/>
        <v>1</v>
      </c>
    </row>
    <row r="586" spans="1:6" x14ac:dyDescent="0.25">
      <c r="A586" s="32" t="s">
        <v>1251</v>
      </c>
      <c r="B586" s="31">
        <v>-14268.02</v>
      </c>
      <c r="C586" s="17">
        <f>VLOOKUP($A586,級距!$A:$K,9,FALSE)</f>
        <v>3</v>
      </c>
      <c r="D586" s="17">
        <f>VLOOKUP($A586,級距!$A:$K,10,FALSE)</f>
        <v>5</v>
      </c>
      <c r="E586" s="17">
        <f>VLOOKUP($A586,級距!$A:$K,11,FALSE)</f>
        <v>2</v>
      </c>
      <c r="F586" s="17">
        <f t="shared" si="9"/>
        <v>1</v>
      </c>
    </row>
    <row r="587" spans="1:6" x14ac:dyDescent="0.25">
      <c r="A587" s="32" t="s">
        <v>1252</v>
      </c>
      <c r="B587" s="31">
        <v>-5877.96</v>
      </c>
      <c r="C587" s="17">
        <f>VLOOKUP($A587,級距!$A:$K,9,FALSE)</f>
        <v>1</v>
      </c>
      <c r="D587" s="17">
        <f>VLOOKUP($A587,級距!$A:$K,10,FALSE)</f>
        <v>6</v>
      </c>
      <c r="E587" s="17">
        <f>VLOOKUP($A587,級距!$A:$K,11,FALSE)</f>
        <v>2</v>
      </c>
      <c r="F587" s="17">
        <f t="shared" si="9"/>
        <v>1</v>
      </c>
    </row>
    <row r="588" spans="1:6" x14ac:dyDescent="0.25">
      <c r="A588" s="32" t="s">
        <v>1253</v>
      </c>
      <c r="B588" s="31">
        <v>18513.07</v>
      </c>
      <c r="C588" s="17">
        <f>VLOOKUP($A588,級距!$A:$K,9,FALSE)</f>
        <v>1</v>
      </c>
      <c r="D588" s="17">
        <f>VLOOKUP($A588,級距!$A:$K,10,FALSE)</f>
        <v>3</v>
      </c>
      <c r="E588" s="17">
        <f>VLOOKUP($A588,級距!$A:$K,11,FALSE)</f>
        <v>2</v>
      </c>
      <c r="F588" s="17">
        <f t="shared" si="9"/>
        <v>1</v>
      </c>
    </row>
    <row r="589" spans="1:6" x14ac:dyDescent="0.25">
      <c r="A589" s="32" t="s">
        <v>1254</v>
      </c>
      <c r="B589" s="31">
        <v>7939.1</v>
      </c>
      <c r="C589" s="17">
        <f>VLOOKUP($A589,級距!$A:$K,9,FALSE)</f>
        <v>1</v>
      </c>
      <c r="D589" s="17">
        <f>VLOOKUP($A589,級距!$A:$K,10,FALSE)</f>
        <v>5</v>
      </c>
      <c r="E589" s="17">
        <f>VLOOKUP($A589,級距!$A:$K,11,FALSE)</f>
        <v>2</v>
      </c>
      <c r="F589" s="17">
        <f t="shared" si="9"/>
        <v>1</v>
      </c>
    </row>
    <row r="590" spans="1:6" x14ac:dyDescent="0.25">
      <c r="A590" s="32" t="s">
        <v>1256</v>
      </c>
      <c r="B590" s="31">
        <v>-43365.26</v>
      </c>
      <c r="C590" s="17">
        <f>VLOOKUP($A590,級距!$A:$K,9,FALSE)</f>
        <v>4</v>
      </c>
      <c r="D590" s="17">
        <f>VLOOKUP($A590,級距!$A:$K,10,FALSE)</f>
        <v>4</v>
      </c>
      <c r="E590" s="17">
        <f>VLOOKUP($A590,級距!$A:$K,11,FALSE)</f>
        <v>2</v>
      </c>
      <c r="F590" s="17">
        <f t="shared" si="9"/>
        <v>1</v>
      </c>
    </row>
    <row r="591" spans="1:6" x14ac:dyDescent="0.25">
      <c r="A591" s="32" t="s">
        <v>1258</v>
      </c>
      <c r="B591" s="31">
        <v>13948.03</v>
      </c>
      <c r="C591" s="17">
        <f>VLOOKUP($A591,級距!$A:$K,9,FALSE)</f>
        <v>2</v>
      </c>
      <c r="D591" s="17">
        <f>VLOOKUP($A591,級距!$A:$K,10,FALSE)</f>
        <v>8</v>
      </c>
      <c r="E591" s="17">
        <f>VLOOKUP($A591,級距!$A:$K,11,FALSE)</f>
        <v>3</v>
      </c>
      <c r="F591" s="17">
        <f t="shared" si="9"/>
        <v>1</v>
      </c>
    </row>
    <row r="592" spans="1:6" x14ac:dyDescent="0.25">
      <c r="A592" s="32" t="s">
        <v>1259</v>
      </c>
      <c r="B592" s="31">
        <v>-4668.3100000000004</v>
      </c>
      <c r="C592" s="17">
        <f>VLOOKUP($A592,級距!$A:$K,9,FALSE)</f>
        <v>1</v>
      </c>
      <c r="D592" s="17">
        <f>VLOOKUP($A592,級距!$A:$K,10,FALSE)</f>
        <v>5</v>
      </c>
      <c r="E592" s="17">
        <f>VLOOKUP($A592,級距!$A:$K,11,FALSE)</f>
        <v>2</v>
      </c>
      <c r="F592" s="17">
        <f t="shared" si="9"/>
        <v>1</v>
      </c>
    </row>
    <row r="593" spans="1:6" x14ac:dyDescent="0.25">
      <c r="A593" s="32" t="s">
        <v>1263</v>
      </c>
      <c r="B593" s="31">
        <v>-13540.3</v>
      </c>
      <c r="C593" s="17">
        <f>VLOOKUP($A593,級距!$A:$K,9,FALSE)</f>
        <v>4</v>
      </c>
      <c r="D593" s="17">
        <f>VLOOKUP($A593,級距!$A:$K,10,FALSE)</f>
        <v>6</v>
      </c>
      <c r="E593" s="17">
        <f>VLOOKUP($A593,級距!$A:$K,11,FALSE)</f>
        <v>2</v>
      </c>
      <c r="F593" s="17">
        <f t="shared" si="9"/>
        <v>1</v>
      </c>
    </row>
    <row r="594" spans="1:6" x14ac:dyDescent="0.25">
      <c r="A594" s="32" t="s">
        <v>1267</v>
      </c>
      <c r="B594" s="31">
        <v>-15860.81</v>
      </c>
      <c r="C594" s="17">
        <f>VLOOKUP($A594,級距!$A:$K,9,FALSE)</f>
        <v>1</v>
      </c>
      <c r="D594" s="17">
        <f>VLOOKUP($A594,級距!$A:$K,10,FALSE)</f>
        <v>2</v>
      </c>
      <c r="E594" s="17">
        <f>VLOOKUP($A594,級距!$A:$K,11,FALSE)</f>
        <v>2</v>
      </c>
      <c r="F594" s="17">
        <f t="shared" si="9"/>
        <v>1</v>
      </c>
    </row>
    <row r="595" spans="1:6" x14ac:dyDescent="0.25">
      <c r="A595" s="32" t="s">
        <v>1268</v>
      </c>
      <c r="B595" s="31">
        <v>1966.18</v>
      </c>
      <c r="C595" s="17">
        <f>VLOOKUP($A595,級距!$A:$K,9,FALSE)</f>
        <v>1</v>
      </c>
      <c r="D595" s="17">
        <f>VLOOKUP($A595,級距!$A:$K,10,FALSE)</f>
        <v>7</v>
      </c>
      <c r="E595" s="17">
        <f>VLOOKUP($A595,級距!$A:$K,11,FALSE)</f>
        <v>3</v>
      </c>
      <c r="F595" s="17">
        <f t="shared" si="9"/>
        <v>1</v>
      </c>
    </row>
    <row r="596" spans="1:6" x14ac:dyDescent="0.25">
      <c r="A596" s="32" t="s">
        <v>1269</v>
      </c>
      <c r="B596" s="31">
        <v>45743.75</v>
      </c>
      <c r="C596" s="17">
        <f>VLOOKUP($A596,級距!$A:$K,9,FALSE)</f>
        <v>2</v>
      </c>
      <c r="D596" s="17">
        <f>VLOOKUP($A596,級距!$A:$K,10,FALSE)</f>
        <v>8</v>
      </c>
      <c r="E596" s="17">
        <f>VLOOKUP($A596,級距!$A:$K,11,FALSE)</f>
        <v>3</v>
      </c>
      <c r="F596" s="17">
        <f t="shared" si="9"/>
        <v>1</v>
      </c>
    </row>
    <row r="597" spans="1:6" x14ac:dyDescent="0.25">
      <c r="A597" s="32" t="s">
        <v>1273</v>
      </c>
      <c r="B597" s="31">
        <v>28579.08</v>
      </c>
      <c r="C597" s="17">
        <f>VLOOKUP($A597,級距!$A:$K,9,FALSE)</f>
        <v>2</v>
      </c>
      <c r="D597" s="17">
        <f>VLOOKUP($A597,級距!$A:$K,10,FALSE)</f>
        <v>8</v>
      </c>
      <c r="E597" s="17">
        <f>VLOOKUP($A597,級距!$A:$K,11,FALSE)</f>
        <v>3</v>
      </c>
      <c r="F597" s="17">
        <f t="shared" si="9"/>
        <v>1</v>
      </c>
    </row>
    <row r="598" spans="1:6" x14ac:dyDescent="0.25">
      <c r="A598" s="32" t="s">
        <v>1275</v>
      </c>
      <c r="B598" s="31">
        <v>-15409.13</v>
      </c>
      <c r="C598" s="17">
        <f>VLOOKUP($A598,級距!$A:$K,9,FALSE)</f>
        <v>4</v>
      </c>
      <c r="D598" s="17">
        <f>VLOOKUP($A598,級距!$A:$K,10,FALSE)</f>
        <v>3</v>
      </c>
      <c r="E598" s="17">
        <f>VLOOKUP($A598,級距!$A:$K,11,FALSE)</f>
        <v>2</v>
      </c>
      <c r="F598" s="17">
        <f t="shared" si="9"/>
        <v>1</v>
      </c>
    </row>
    <row r="599" spans="1:6" x14ac:dyDescent="0.25">
      <c r="A599" s="32" t="s">
        <v>1276</v>
      </c>
      <c r="B599" s="31">
        <v>-30417.22</v>
      </c>
      <c r="C599" s="17">
        <f>VLOOKUP($A599,級距!$A:$K,9,FALSE)</f>
        <v>1</v>
      </c>
      <c r="D599" s="17">
        <f>VLOOKUP($A599,級距!$A:$K,10,FALSE)</f>
        <v>2</v>
      </c>
      <c r="E599" s="17">
        <f>VLOOKUP($A599,級距!$A:$K,11,FALSE)</f>
        <v>2</v>
      </c>
      <c r="F599" s="17">
        <f t="shared" si="9"/>
        <v>1</v>
      </c>
    </row>
    <row r="600" spans="1:6" x14ac:dyDescent="0.25">
      <c r="A600" s="32" t="s">
        <v>1277</v>
      </c>
      <c r="B600" s="31">
        <v>32574.22</v>
      </c>
      <c r="C600" s="17">
        <f>VLOOKUP($A600,級距!$A:$K,9,FALSE)</f>
        <v>2</v>
      </c>
      <c r="D600" s="17">
        <f>VLOOKUP($A600,級距!$A:$K,10,FALSE)</f>
        <v>9</v>
      </c>
      <c r="E600" s="17">
        <f>VLOOKUP($A600,級距!$A:$K,11,FALSE)</f>
        <v>3</v>
      </c>
      <c r="F600" s="17">
        <f t="shared" si="9"/>
        <v>1</v>
      </c>
    </row>
    <row r="601" spans="1:6" x14ac:dyDescent="0.25">
      <c r="A601" s="32" t="s">
        <v>1278</v>
      </c>
      <c r="B601" s="31">
        <v>806.78</v>
      </c>
      <c r="C601" s="17">
        <f>VLOOKUP($A601,級距!$A:$K,9,FALSE)</f>
        <v>1</v>
      </c>
      <c r="D601" s="17">
        <f>VLOOKUP($A601,級距!$A:$K,10,FALSE)</f>
        <v>1</v>
      </c>
      <c r="E601" s="17">
        <f>VLOOKUP($A601,級距!$A:$K,11,FALSE)</f>
        <v>2</v>
      </c>
      <c r="F601" s="17">
        <f t="shared" si="9"/>
        <v>1</v>
      </c>
    </row>
    <row r="602" spans="1:6" x14ac:dyDescent="0.25">
      <c r="A602" s="32" t="s">
        <v>1279</v>
      </c>
      <c r="B602" s="31">
        <v>4655.3999999999996</v>
      </c>
      <c r="C602" s="17">
        <f>VLOOKUP($A602,級距!$A:$K,9,FALSE)</f>
        <v>9</v>
      </c>
      <c r="D602" s="17">
        <f>VLOOKUP($A602,級距!$A:$K,10,FALSE)</f>
        <v>3</v>
      </c>
      <c r="E602" s="17">
        <f>VLOOKUP($A602,級距!$A:$K,11,FALSE)</f>
        <v>1</v>
      </c>
      <c r="F602" s="17">
        <f t="shared" si="9"/>
        <v>1</v>
      </c>
    </row>
    <row r="603" spans="1:6" x14ac:dyDescent="0.25">
      <c r="A603" s="32" t="s">
        <v>1282</v>
      </c>
      <c r="B603" s="31">
        <v>58662.46</v>
      </c>
      <c r="C603" s="17">
        <f>VLOOKUP($A603,級距!$A:$K,9,FALSE)</f>
        <v>3</v>
      </c>
      <c r="D603" s="17">
        <f>VLOOKUP($A603,級距!$A:$K,10,FALSE)</f>
        <v>9</v>
      </c>
      <c r="E603" s="17">
        <f>VLOOKUP($A603,級距!$A:$K,11,FALSE)</f>
        <v>3</v>
      </c>
      <c r="F603" s="17">
        <f t="shared" si="9"/>
        <v>1</v>
      </c>
    </row>
    <row r="604" spans="1:6" x14ac:dyDescent="0.25">
      <c r="A604" s="32" t="s">
        <v>1284</v>
      </c>
      <c r="B604" s="31">
        <v>2638.39</v>
      </c>
      <c r="C604" s="17">
        <f>VLOOKUP($A604,級距!$A:$K,9,FALSE)</f>
        <v>5</v>
      </c>
      <c r="D604" s="17">
        <f>VLOOKUP($A604,級距!$A:$K,10,FALSE)</f>
        <v>8</v>
      </c>
      <c r="E604" s="17">
        <f>VLOOKUP($A604,級距!$A:$K,11,FALSE)</f>
        <v>3</v>
      </c>
      <c r="F604" s="17">
        <f t="shared" si="9"/>
        <v>1</v>
      </c>
    </row>
    <row r="605" spans="1:6" x14ac:dyDescent="0.25">
      <c r="A605" s="32" t="s">
        <v>1286</v>
      </c>
      <c r="B605" s="31">
        <v>-15952.61</v>
      </c>
      <c r="C605" s="17">
        <f>VLOOKUP($A605,級距!$A:$K,9,FALSE)</f>
        <v>5</v>
      </c>
      <c r="D605" s="17">
        <f>VLOOKUP($A605,級距!$A:$K,10,FALSE)</f>
        <v>5</v>
      </c>
      <c r="E605" s="17">
        <f>VLOOKUP($A605,級距!$A:$K,11,FALSE)</f>
        <v>2</v>
      </c>
      <c r="F605" s="17">
        <f t="shared" si="9"/>
        <v>1</v>
      </c>
    </row>
    <row r="606" spans="1:6" x14ac:dyDescent="0.25">
      <c r="A606" s="32" t="s">
        <v>1287</v>
      </c>
      <c r="B606" s="31">
        <v>22666.49</v>
      </c>
      <c r="C606" s="17">
        <f>VLOOKUP($A606,級距!$A:$K,9,FALSE)</f>
        <v>2</v>
      </c>
      <c r="D606" s="17">
        <f>VLOOKUP($A606,級距!$A:$K,10,FALSE)</f>
        <v>8</v>
      </c>
      <c r="E606" s="17">
        <f>VLOOKUP($A606,級距!$A:$K,11,FALSE)</f>
        <v>3</v>
      </c>
      <c r="F606" s="17">
        <f t="shared" si="9"/>
        <v>1</v>
      </c>
    </row>
    <row r="607" spans="1:6" x14ac:dyDescent="0.25">
      <c r="A607" s="32" t="s">
        <v>1289</v>
      </c>
      <c r="B607" s="31">
        <v>-41295.480000000003</v>
      </c>
      <c r="C607" s="17">
        <f>VLOOKUP($A607,級距!$A:$K,9,FALSE)</f>
        <v>2</v>
      </c>
      <c r="D607" s="17">
        <f>VLOOKUP($A607,級距!$A:$K,10,FALSE)</f>
        <v>7</v>
      </c>
      <c r="E607" s="17">
        <f>VLOOKUP($A607,級距!$A:$K,11,FALSE)</f>
        <v>3</v>
      </c>
      <c r="F607" s="17">
        <f t="shared" si="9"/>
        <v>1</v>
      </c>
    </row>
    <row r="608" spans="1:6" x14ac:dyDescent="0.25">
      <c r="A608" s="32" t="s">
        <v>1291</v>
      </c>
      <c r="B608" s="31">
        <v>-21368.52</v>
      </c>
      <c r="C608" s="17">
        <f>VLOOKUP($A608,級距!$A:$K,9,FALSE)</f>
        <v>2</v>
      </c>
      <c r="D608" s="17">
        <f>VLOOKUP($A608,級距!$A:$K,10,FALSE)</f>
        <v>8</v>
      </c>
      <c r="E608" s="17">
        <f>VLOOKUP($A608,級距!$A:$K,11,FALSE)</f>
        <v>3</v>
      </c>
      <c r="F608" s="17">
        <f t="shared" si="9"/>
        <v>1</v>
      </c>
    </row>
    <row r="609" spans="1:6" x14ac:dyDescent="0.25">
      <c r="A609" s="32" t="s">
        <v>1292</v>
      </c>
      <c r="B609" s="31">
        <v>-10569.38</v>
      </c>
      <c r="C609" s="17">
        <f>VLOOKUP($A609,級距!$A:$K,9,FALSE)</f>
        <v>2</v>
      </c>
      <c r="D609" s="17">
        <f>VLOOKUP($A609,級距!$A:$K,10,FALSE)</f>
        <v>4</v>
      </c>
      <c r="E609" s="17">
        <f>VLOOKUP($A609,級距!$A:$K,11,FALSE)</f>
        <v>2</v>
      </c>
      <c r="F609" s="17">
        <f t="shared" si="9"/>
        <v>1</v>
      </c>
    </row>
    <row r="610" spans="1:6" x14ac:dyDescent="0.25">
      <c r="A610" s="32" t="s">
        <v>1294</v>
      </c>
      <c r="B610" s="31">
        <v>8029.54</v>
      </c>
      <c r="C610" s="17">
        <f>VLOOKUP($A610,級距!$A:$K,9,FALSE)</f>
        <v>2</v>
      </c>
      <c r="D610" s="17">
        <f>VLOOKUP($A610,級距!$A:$K,10,FALSE)</f>
        <v>8</v>
      </c>
      <c r="E610" s="17">
        <f>VLOOKUP($A610,級距!$A:$K,11,FALSE)</f>
        <v>3</v>
      </c>
      <c r="F610" s="17">
        <f t="shared" si="9"/>
        <v>1</v>
      </c>
    </row>
    <row r="611" spans="1:6" x14ac:dyDescent="0.25">
      <c r="A611" s="32" t="s">
        <v>1296</v>
      </c>
      <c r="B611" s="31">
        <v>241.85</v>
      </c>
      <c r="C611" s="17">
        <f>VLOOKUP($A611,級距!$A:$K,9,FALSE)</f>
        <v>1</v>
      </c>
      <c r="D611" s="17">
        <f>VLOOKUP($A611,級距!$A:$K,10,FALSE)</f>
        <v>1</v>
      </c>
      <c r="E611" s="17">
        <f>VLOOKUP($A611,級距!$A:$K,11,FALSE)</f>
        <v>2</v>
      </c>
      <c r="F611" s="17">
        <f t="shared" si="9"/>
        <v>1</v>
      </c>
    </row>
    <row r="612" spans="1:6" x14ac:dyDescent="0.25">
      <c r="A612" s="32" t="s">
        <v>1299</v>
      </c>
      <c r="B612" s="31">
        <v>-6953.69</v>
      </c>
      <c r="C612" s="17">
        <f>VLOOKUP($A612,級距!$A:$K,9,FALSE)</f>
        <v>1</v>
      </c>
      <c r="D612" s="17">
        <f>VLOOKUP($A612,級距!$A:$K,10,FALSE)</f>
        <v>1</v>
      </c>
      <c r="E612" s="17">
        <f>VLOOKUP($A612,級距!$A:$K,11,FALSE)</f>
        <v>2</v>
      </c>
      <c r="F612" s="17">
        <f t="shared" si="9"/>
        <v>1</v>
      </c>
    </row>
    <row r="613" spans="1:6" x14ac:dyDescent="0.25">
      <c r="A613" s="32" t="s">
        <v>1301</v>
      </c>
      <c r="B613" s="31">
        <v>53793.31</v>
      </c>
      <c r="C613" s="17">
        <f>VLOOKUP($A613,級距!$A:$K,9,FALSE)</f>
        <v>4</v>
      </c>
      <c r="D613" s="17">
        <f>VLOOKUP($A613,級距!$A:$K,10,FALSE)</f>
        <v>8</v>
      </c>
      <c r="E613" s="17">
        <f>VLOOKUP($A613,級距!$A:$K,11,FALSE)</f>
        <v>3</v>
      </c>
      <c r="F613" s="17">
        <f t="shared" si="9"/>
        <v>1</v>
      </c>
    </row>
    <row r="614" spans="1:6" x14ac:dyDescent="0.25">
      <c r="A614" s="32" t="s">
        <v>1303</v>
      </c>
      <c r="B614" s="31">
        <v>3280.51</v>
      </c>
      <c r="C614" s="17">
        <f>VLOOKUP($A614,級距!$A:$K,9,FALSE)</f>
        <v>1</v>
      </c>
      <c r="D614" s="17">
        <f>VLOOKUP($A614,級距!$A:$K,10,FALSE)</f>
        <v>4</v>
      </c>
      <c r="E614" s="17">
        <f>VLOOKUP($A614,級距!$A:$K,11,FALSE)</f>
        <v>2</v>
      </c>
      <c r="F614" s="17">
        <f t="shared" si="9"/>
        <v>1</v>
      </c>
    </row>
    <row r="615" spans="1:6" x14ac:dyDescent="0.25">
      <c r="A615" s="32" t="s">
        <v>1305</v>
      </c>
      <c r="B615" s="31">
        <v>-82250.38</v>
      </c>
      <c r="C615" s="17">
        <f>VLOOKUP($A615,級距!$A:$K,9,FALSE)</f>
        <v>5</v>
      </c>
      <c r="D615" s="17">
        <f>VLOOKUP($A615,級距!$A:$K,10,FALSE)</f>
        <v>9</v>
      </c>
      <c r="E615" s="17">
        <f>VLOOKUP($A615,級距!$A:$K,11,FALSE)</f>
        <v>3</v>
      </c>
      <c r="F615" s="17">
        <f t="shared" si="9"/>
        <v>1</v>
      </c>
    </row>
    <row r="616" spans="1:6" x14ac:dyDescent="0.25">
      <c r="A616" s="32" t="s">
        <v>1311</v>
      </c>
      <c r="B616" s="31">
        <v>-9915.17</v>
      </c>
      <c r="C616" s="17">
        <f>VLOOKUP($A616,級距!$A:$K,9,FALSE)</f>
        <v>10</v>
      </c>
      <c r="D616" s="17">
        <f>VLOOKUP($A616,級距!$A:$K,10,FALSE)</f>
        <v>2</v>
      </c>
      <c r="E616" s="17">
        <f>VLOOKUP($A616,級距!$A:$K,11,FALSE)</f>
        <v>1</v>
      </c>
      <c r="F616" s="17">
        <f t="shared" si="9"/>
        <v>1</v>
      </c>
    </row>
    <row r="617" spans="1:6" x14ac:dyDescent="0.25">
      <c r="A617" s="32" t="s">
        <v>1312</v>
      </c>
      <c r="B617" s="31">
        <v>-15913.73</v>
      </c>
      <c r="C617" s="17">
        <f>VLOOKUP($A617,級距!$A:$K,9,FALSE)</f>
        <v>1</v>
      </c>
      <c r="D617" s="17">
        <f>VLOOKUP($A617,級距!$A:$K,10,FALSE)</f>
        <v>6</v>
      </c>
      <c r="E617" s="17">
        <f>VLOOKUP($A617,級距!$A:$K,11,FALSE)</f>
        <v>2</v>
      </c>
      <c r="F617" s="17">
        <f t="shared" si="9"/>
        <v>1</v>
      </c>
    </row>
    <row r="618" spans="1:6" x14ac:dyDescent="0.25">
      <c r="A618" s="32" t="s">
        <v>1314</v>
      </c>
      <c r="B618" s="31">
        <v>1499.16</v>
      </c>
      <c r="C618" s="17">
        <f>VLOOKUP($A618,級距!$A:$K,9,FALSE)</f>
        <v>2</v>
      </c>
      <c r="D618" s="17">
        <f>VLOOKUP($A618,級距!$A:$K,10,FALSE)</f>
        <v>3</v>
      </c>
      <c r="E618" s="17">
        <f>VLOOKUP($A618,級距!$A:$K,11,FALSE)</f>
        <v>2</v>
      </c>
      <c r="F618" s="17">
        <f t="shared" si="9"/>
        <v>1</v>
      </c>
    </row>
    <row r="619" spans="1:6" x14ac:dyDescent="0.25">
      <c r="A619" s="32" t="s">
        <v>1316</v>
      </c>
      <c r="B619" s="31">
        <v>101434.32</v>
      </c>
      <c r="C619" s="17">
        <f>VLOOKUP($A619,級距!$A:$K,9,FALSE)</f>
        <v>10</v>
      </c>
      <c r="D619" s="17">
        <f>VLOOKUP($A619,級距!$A:$K,10,FALSE)</f>
        <v>10</v>
      </c>
      <c r="E619" s="17">
        <f>VLOOKUP($A619,級距!$A:$K,11,FALSE)</f>
        <v>4</v>
      </c>
      <c r="F619" s="17">
        <f t="shared" si="9"/>
        <v>1</v>
      </c>
    </row>
    <row r="620" spans="1:6" x14ac:dyDescent="0.25">
      <c r="A620" s="32" t="s">
        <v>1317</v>
      </c>
      <c r="B620" s="31">
        <v>-3905.52</v>
      </c>
      <c r="C620" s="17">
        <f>VLOOKUP($A620,級距!$A:$K,9,FALSE)</f>
        <v>9</v>
      </c>
      <c r="D620" s="17">
        <f>VLOOKUP($A620,級距!$A:$K,10,FALSE)</f>
        <v>8</v>
      </c>
      <c r="E620" s="17">
        <f>VLOOKUP($A620,級距!$A:$K,11,FALSE)</f>
        <v>4</v>
      </c>
      <c r="F620" s="17">
        <f t="shared" si="9"/>
        <v>1</v>
      </c>
    </row>
    <row r="621" spans="1:6" x14ac:dyDescent="0.25">
      <c r="A621" s="32" t="s">
        <v>1318</v>
      </c>
      <c r="B621" s="31">
        <v>10507.15</v>
      </c>
      <c r="C621" s="17">
        <f>VLOOKUP($A621,級距!$A:$K,9,FALSE)</f>
        <v>5</v>
      </c>
      <c r="D621" s="17">
        <f>VLOOKUP($A621,級距!$A:$K,10,FALSE)</f>
        <v>8</v>
      </c>
      <c r="E621" s="17">
        <f>VLOOKUP($A621,級距!$A:$K,11,FALSE)</f>
        <v>3</v>
      </c>
      <c r="F621" s="17">
        <f t="shared" si="9"/>
        <v>1</v>
      </c>
    </row>
    <row r="622" spans="1:6" x14ac:dyDescent="0.25">
      <c r="A622" s="32" t="s">
        <v>1319</v>
      </c>
      <c r="B622" s="31">
        <v>40188.379999999997</v>
      </c>
      <c r="C622" s="17">
        <f>VLOOKUP($A622,級距!$A:$K,9,FALSE)</f>
        <v>4</v>
      </c>
      <c r="D622" s="17">
        <f>VLOOKUP($A622,級距!$A:$K,10,FALSE)</f>
        <v>5</v>
      </c>
      <c r="E622" s="17">
        <f>VLOOKUP($A622,級距!$A:$K,11,FALSE)</f>
        <v>2</v>
      </c>
      <c r="F622" s="17">
        <f t="shared" si="9"/>
        <v>1</v>
      </c>
    </row>
    <row r="623" spans="1:6" x14ac:dyDescent="0.25">
      <c r="A623" s="32" t="s">
        <v>1322</v>
      </c>
      <c r="B623" s="31">
        <v>53926.07</v>
      </c>
      <c r="C623" s="17">
        <f>VLOOKUP($A623,級距!$A:$K,9,FALSE)</f>
        <v>10</v>
      </c>
      <c r="D623" s="17">
        <f>VLOOKUP($A623,級距!$A:$K,10,FALSE)</f>
        <v>10</v>
      </c>
      <c r="E623" s="17">
        <f>VLOOKUP($A623,級距!$A:$K,11,FALSE)</f>
        <v>4</v>
      </c>
      <c r="F623" s="17">
        <f t="shared" si="9"/>
        <v>1</v>
      </c>
    </row>
    <row r="624" spans="1:6" x14ac:dyDescent="0.25">
      <c r="A624" s="32" t="s">
        <v>1324</v>
      </c>
      <c r="B624" s="31">
        <v>4742.8100000000004</v>
      </c>
      <c r="C624" s="17">
        <f>VLOOKUP($A624,級距!$A:$K,9,FALSE)</f>
        <v>9</v>
      </c>
      <c r="D624" s="17">
        <f>VLOOKUP($A624,級距!$A:$K,10,FALSE)</f>
        <v>6</v>
      </c>
      <c r="E624" s="17">
        <f>VLOOKUP($A624,級距!$A:$K,11,FALSE)</f>
        <v>1</v>
      </c>
      <c r="F624" s="17">
        <f t="shared" si="9"/>
        <v>1</v>
      </c>
    </row>
    <row r="625" spans="1:6" x14ac:dyDescent="0.25">
      <c r="A625" s="32" t="s">
        <v>1325</v>
      </c>
      <c r="B625" s="31">
        <v>13469.35</v>
      </c>
      <c r="C625" s="17">
        <f>VLOOKUP($A625,級距!$A:$K,9,FALSE)</f>
        <v>9</v>
      </c>
      <c r="D625" s="17">
        <f>VLOOKUP($A625,級距!$A:$K,10,FALSE)</f>
        <v>7</v>
      </c>
      <c r="E625" s="17">
        <f>VLOOKUP($A625,級距!$A:$K,11,FALSE)</f>
        <v>4</v>
      </c>
      <c r="F625" s="17">
        <f t="shared" si="9"/>
        <v>1</v>
      </c>
    </row>
    <row r="626" spans="1:6" x14ac:dyDescent="0.25">
      <c r="A626" s="32" t="s">
        <v>1326</v>
      </c>
      <c r="B626" s="31">
        <v>-39424.699999999997</v>
      </c>
      <c r="C626" s="17">
        <f>VLOOKUP($A626,級距!$A:$K,9,FALSE)</f>
        <v>3</v>
      </c>
      <c r="D626" s="17">
        <f>VLOOKUP($A626,級距!$A:$K,10,FALSE)</f>
        <v>4</v>
      </c>
      <c r="E626" s="17">
        <f>VLOOKUP($A626,級距!$A:$K,11,FALSE)</f>
        <v>2</v>
      </c>
      <c r="F626" s="17">
        <f t="shared" si="9"/>
        <v>1</v>
      </c>
    </row>
    <row r="627" spans="1:6" x14ac:dyDescent="0.25">
      <c r="A627" s="32" t="s">
        <v>1329</v>
      </c>
      <c r="B627" s="31">
        <v>-8152.54</v>
      </c>
      <c r="C627" s="17">
        <f>VLOOKUP($A627,級距!$A:$K,9,FALSE)</f>
        <v>2</v>
      </c>
      <c r="D627" s="17">
        <f>VLOOKUP($A627,級距!$A:$K,10,FALSE)</f>
        <v>9</v>
      </c>
      <c r="E627" s="17">
        <f>VLOOKUP($A627,級距!$A:$K,11,FALSE)</f>
        <v>3</v>
      </c>
      <c r="F627" s="17">
        <f t="shared" si="9"/>
        <v>1</v>
      </c>
    </row>
    <row r="628" spans="1:6" x14ac:dyDescent="0.25">
      <c r="A628" s="32" t="s">
        <v>1331</v>
      </c>
      <c r="B628" s="31">
        <v>-5158.8</v>
      </c>
      <c r="C628" s="17">
        <f>VLOOKUP($A628,級距!$A:$K,9,FALSE)</f>
        <v>1</v>
      </c>
      <c r="D628" s="17">
        <f>VLOOKUP($A628,級距!$A:$K,10,FALSE)</f>
        <v>6</v>
      </c>
      <c r="E628" s="17">
        <f>VLOOKUP($A628,級距!$A:$K,11,FALSE)</f>
        <v>2</v>
      </c>
      <c r="F628" s="17">
        <f t="shared" si="9"/>
        <v>1</v>
      </c>
    </row>
    <row r="629" spans="1:6" x14ac:dyDescent="0.25">
      <c r="A629" s="32" t="s">
        <v>1334</v>
      </c>
      <c r="B629" s="31">
        <v>83830.899999999994</v>
      </c>
      <c r="C629" s="17">
        <f>VLOOKUP($A629,級距!$A:$K,9,FALSE)</f>
        <v>4</v>
      </c>
      <c r="D629" s="17">
        <f>VLOOKUP($A629,級距!$A:$K,10,FALSE)</f>
        <v>9</v>
      </c>
      <c r="E629" s="17">
        <f>VLOOKUP($A629,級距!$A:$K,11,FALSE)</f>
        <v>3</v>
      </c>
      <c r="F629" s="17">
        <f t="shared" si="9"/>
        <v>1</v>
      </c>
    </row>
    <row r="630" spans="1:6" x14ac:dyDescent="0.25">
      <c r="A630" s="32" t="s">
        <v>1335</v>
      </c>
      <c r="B630" s="31">
        <v>-1938.36</v>
      </c>
      <c r="C630" s="17">
        <f>VLOOKUP($A630,級距!$A:$K,9,FALSE)</f>
        <v>1</v>
      </c>
      <c r="D630" s="17">
        <f>VLOOKUP($A630,級距!$A:$K,10,FALSE)</f>
        <v>7</v>
      </c>
      <c r="E630" s="17">
        <f>VLOOKUP($A630,級距!$A:$K,11,FALSE)</f>
        <v>3</v>
      </c>
      <c r="F630" s="17">
        <f t="shared" si="9"/>
        <v>1</v>
      </c>
    </row>
    <row r="631" spans="1:6" x14ac:dyDescent="0.25">
      <c r="A631" s="32" t="s">
        <v>1337</v>
      </c>
      <c r="B631" s="31">
        <v>-362.98</v>
      </c>
      <c r="C631" s="17">
        <f>VLOOKUP($A631,級距!$A:$K,9,FALSE)</f>
        <v>1</v>
      </c>
      <c r="D631" s="17">
        <f>VLOOKUP($A631,級距!$A:$K,10,FALSE)</f>
        <v>2</v>
      </c>
      <c r="E631" s="17">
        <f>VLOOKUP($A631,級距!$A:$K,11,FALSE)</f>
        <v>2</v>
      </c>
      <c r="F631" s="17">
        <f t="shared" si="9"/>
        <v>1</v>
      </c>
    </row>
    <row r="632" spans="1:6" x14ac:dyDescent="0.25">
      <c r="A632" s="32" t="s">
        <v>1340</v>
      </c>
      <c r="B632" s="31">
        <v>-7553.62</v>
      </c>
      <c r="C632" s="17">
        <f>VLOOKUP($A632,級距!$A:$K,9,FALSE)</f>
        <v>5</v>
      </c>
      <c r="D632" s="17">
        <f>VLOOKUP($A632,級距!$A:$K,10,FALSE)</f>
        <v>7</v>
      </c>
      <c r="E632" s="17">
        <f>VLOOKUP($A632,級距!$A:$K,11,FALSE)</f>
        <v>3</v>
      </c>
      <c r="F632" s="17">
        <f t="shared" si="9"/>
        <v>1</v>
      </c>
    </row>
    <row r="633" spans="1:6" x14ac:dyDescent="0.25">
      <c r="A633" s="32" t="s">
        <v>1341</v>
      </c>
      <c r="B633" s="31">
        <v>21264.240000000002</v>
      </c>
      <c r="C633" s="17">
        <f>VLOOKUP($A633,級距!$A:$K,9,FALSE)</f>
        <v>2</v>
      </c>
      <c r="D633" s="17">
        <f>VLOOKUP($A633,級距!$A:$K,10,FALSE)</f>
        <v>8</v>
      </c>
      <c r="E633" s="17">
        <f>VLOOKUP($A633,級距!$A:$K,11,FALSE)</f>
        <v>3</v>
      </c>
      <c r="F633" s="17">
        <f t="shared" si="9"/>
        <v>1</v>
      </c>
    </row>
    <row r="634" spans="1:6" x14ac:dyDescent="0.25">
      <c r="A634" s="32" t="s">
        <v>1342</v>
      </c>
      <c r="B634" s="31">
        <v>864.53</v>
      </c>
      <c r="C634" s="17">
        <f>VLOOKUP($A634,級距!$A:$K,9,FALSE)</f>
        <v>1</v>
      </c>
      <c r="D634" s="17">
        <f>VLOOKUP($A634,級距!$A:$K,10,FALSE)</f>
        <v>3</v>
      </c>
      <c r="E634" s="17">
        <f>VLOOKUP($A634,級距!$A:$K,11,FALSE)</f>
        <v>2</v>
      </c>
      <c r="F634" s="17">
        <f t="shared" si="9"/>
        <v>1</v>
      </c>
    </row>
    <row r="635" spans="1:6" x14ac:dyDescent="0.25">
      <c r="A635" s="32" t="s">
        <v>1343</v>
      </c>
      <c r="B635" s="31">
        <v>-77212.100000000006</v>
      </c>
      <c r="C635" s="17">
        <f>VLOOKUP($A635,級距!$A:$K,9,FALSE)</f>
        <v>3</v>
      </c>
      <c r="D635" s="17">
        <f>VLOOKUP($A635,級距!$A:$K,10,FALSE)</f>
        <v>4</v>
      </c>
      <c r="E635" s="17">
        <f>VLOOKUP($A635,級距!$A:$K,11,FALSE)</f>
        <v>2</v>
      </c>
      <c r="F635" s="17">
        <f t="shared" si="9"/>
        <v>1</v>
      </c>
    </row>
    <row r="636" spans="1:6" x14ac:dyDescent="0.25">
      <c r="A636" s="32" t="s">
        <v>1344</v>
      </c>
      <c r="B636" s="31">
        <v>1115.74</v>
      </c>
      <c r="C636" s="17">
        <f>VLOOKUP($A636,級距!$A:$K,9,FALSE)</f>
        <v>1</v>
      </c>
      <c r="D636" s="17">
        <f>VLOOKUP($A636,級距!$A:$K,10,FALSE)</f>
        <v>3</v>
      </c>
      <c r="E636" s="17">
        <f>VLOOKUP($A636,級距!$A:$K,11,FALSE)</f>
        <v>2</v>
      </c>
      <c r="F636" s="17">
        <f t="shared" si="9"/>
        <v>1</v>
      </c>
    </row>
    <row r="637" spans="1:6" x14ac:dyDescent="0.25">
      <c r="A637" s="32" t="s">
        <v>1345</v>
      </c>
      <c r="B637" s="31">
        <v>16124.74</v>
      </c>
      <c r="C637" s="17">
        <f>VLOOKUP($A637,級距!$A:$K,9,FALSE)</f>
        <v>1</v>
      </c>
      <c r="D637" s="17">
        <f>VLOOKUP($A637,級距!$A:$K,10,FALSE)</f>
        <v>9</v>
      </c>
      <c r="E637" s="17">
        <f>VLOOKUP($A637,級距!$A:$K,11,FALSE)</f>
        <v>3</v>
      </c>
      <c r="F637" s="17">
        <f t="shared" si="9"/>
        <v>1</v>
      </c>
    </row>
    <row r="638" spans="1:6" x14ac:dyDescent="0.25">
      <c r="A638" s="32"/>
    </row>
    <row r="639" spans="1:6" x14ac:dyDescent="0.25">
      <c r="A639" s="32"/>
    </row>
    <row r="640" spans="1:6" x14ac:dyDescent="0.25">
      <c r="A640" s="32"/>
    </row>
    <row r="641" spans="1:1" x14ac:dyDescent="0.25">
      <c r="A641" s="32"/>
    </row>
    <row r="642" spans="1:1" x14ac:dyDescent="0.25">
      <c r="A642" s="32"/>
    </row>
    <row r="643" spans="1:1" x14ac:dyDescent="0.25">
      <c r="A643" s="32"/>
    </row>
    <row r="644" spans="1:1" x14ac:dyDescent="0.25">
      <c r="A644" s="32"/>
    </row>
    <row r="645" spans="1:1" x14ac:dyDescent="0.25">
      <c r="A645" s="32"/>
    </row>
    <row r="646" spans="1:1" x14ac:dyDescent="0.25">
      <c r="A646" s="32"/>
    </row>
    <row r="647" spans="1:1" x14ac:dyDescent="0.25">
      <c r="A647" s="32"/>
    </row>
    <row r="648" spans="1:1" x14ac:dyDescent="0.25">
      <c r="A648" s="32"/>
    </row>
    <row r="649" spans="1:1" x14ac:dyDescent="0.25">
      <c r="A649" s="32"/>
    </row>
    <row r="650" spans="1:1" x14ac:dyDescent="0.25">
      <c r="A650" s="32"/>
    </row>
    <row r="651" spans="1:1" x14ac:dyDescent="0.25">
      <c r="A651" s="32"/>
    </row>
    <row r="652" spans="1:1" x14ac:dyDescent="0.25">
      <c r="A652" s="32"/>
    </row>
    <row r="653" spans="1:1" x14ac:dyDescent="0.25">
      <c r="A653" s="32"/>
    </row>
    <row r="654" spans="1:1" x14ac:dyDescent="0.25">
      <c r="A654" s="32"/>
    </row>
    <row r="655" spans="1:1" x14ac:dyDescent="0.25">
      <c r="A655" s="32"/>
    </row>
    <row r="656" spans="1:1" x14ac:dyDescent="0.25">
      <c r="A656" s="32"/>
    </row>
    <row r="657" spans="1:1" x14ac:dyDescent="0.25">
      <c r="A657" s="32"/>
    </row>
    <row r="658" spans="1:1" x14ac:dyDescent="0.25">
      <c r="A658" s="32"/>
    </row>
    <row r="659" spans="1:1" x14ac:dyDescent="0.25">
      <c r="A659" s="32"/>
    </row>
    <row r="660" spans="1:1" x14ac:dyDescent="0.25">
      <c r="A660" s="32"/>
    </row>
    <row r="661" spans="1:1" x14ac:dyDescent="0.25">
      <c r="A661" s="32"/>
    </row>
    <row r="662" spans="1:1" x14ac:dyDescent="0.25">
      <c r="A662" s="32"/>
    </row>
    <row r="663" spans="1:1" x14ac:dyDescent="0.25">
      <c r="A663" s="32"/>
    </row>
    <row r="664" spans="1:1" x14ac:dyDescent="0.25">
      <c r="A664" s="32"/>
    </row>
    <row r="665" spans="1:1" x14ac:dyDescent="0.25">
      <c r="A665" s="32"/>
    </row>
    <row r="666" spans="1:1" x14ac:dyDescent="0.25">
      <c r="A666" s="32"/>
    </row>
    <row r="667" spans="1:1" x14ac:dyDescent="0.25">
      <c r="A667" s="32"/>
    </row>
    <row r="668" spans="1:1" x14ac:dyDescent="0.25">
      <c r="A668" s="32"/>
    </row>
    <row r="669" spans="1:1" x14ac:dyDescent="0.25">
      <c r="A669" s="32"/>
    </row>
    <row r="670" spans="1:1" x14ac:dyDescent="0.25">
      <c r="A670" s="32"/>
    </row>
    <row r="671" spans="1:1" x14ac:dyDescent="0.25">
      <c r="A671" s="32"/>
    </row>
    <row r="672" spans="1:1" x14ac:dyDescent="0.25">
      <c r="A672" s="32"/>
    </row>
    <row r="673" spans="1:1" x14ac:dyDescent="0.25">
      <c r="A673" s="32"/>
    </row>
    <row r="674" spans="1:1" x14ac:dyDescent="0.25">
      <c r="A674" s="32"/>
    </row>
    <row r="675" spans="1:1" x14ac:dyDescent="0.25">
      <c r="A675" s="32"/>
    </row>
    <row r="676" spans="1:1" x14ac:dyDescent="0.25">
      <c r="A676" s="32"/>
    </row>
    <row r="677" spans="1:1" x14ac:dyDescent="0.25">
      <c r="A677" s="32"/>
    </row>
    <row r="678" spans="1:1" x14ac:dyDescent="0.25">
      <c r="A678" s="32"/>
    </row>
    <row r="679" spans="1:1" x14ac:dyDescent="0.25">
      <c r="A679" s="32"/>
    </row>
    <row r="680" spans="1:1" x14ac:dyDescent="0.25">
      <c r="A680" s="32"/>
    </row>
    <row r="681" spans="1:1" x14ac:dyDescent="0.25">
      <c r="A681" s="32"/>
    </row>
    <row r="682" spans="1:1" x14ac:dyDescent="0.25">
      <c r="A682" s="32"/>
    </row>
    <row r="683" spans="1:1" x14ac:dyDescent="0.25">
      <c r="A683" s="32"/>
    </row>
    <row r="684" spans="1:1" x14ac:dyDescent="0.25">
      <c r="A684" s="32"/>
    </row>
    <row r="685" spans="1:1" x14ac:dyDescent="0.25">
      <c r="A685" s="32"/>
    </row>
    <row r="686" spans="1:1" x14ac:dyDescent="0.25">
      <c r="A686" s="32"/>
    </row>
    <row r="687" spans="1:1" x14ac:dyDescent="0.25">
      <c r="A687" s="32"/>
    </row>
    <row r="688" spans="1:1" x14ac:dyDescent="0.25">
      <c r="A688" s="32"/>
    </row>
    <row r="689" spans="1:1" x14ac:dyDescent="0.25">
      <c r="A689" s="32"/>
    </row>
    <row r="690" spans="1:1" x14ac:dyDescent="0.25">
      <c r="A690" s="32"/>
    </row>
    <row r="691" spans="1:1" x14ac:dyDescent="0.25">
      <c r="A691" s="32"/>
    </row>
    <row r="692" spans="1:1" x14ac:dyDescent="0.25">
      <c r="A692" s="32"/>
    </row>
    <row r="693" spans="1:1" x14ac:dyDescent="0.25">
      <c r="A693" s="32"/>
    </row>
    <row r="694" spans="1:1" x14ac:dyDescent="0.25">
      <c r="A694" s="32"/>
    </row>
    <row r="695" spans="1:1" x14ac:dyDescent="0.25">
      <c r="A695" s="32"/>
    </row>
    <row r="696" spans="1:1" x14ac:dyDescent="0.25">
      <c r="A696" s="32"/>
    </row>
    <row r="697" spans="1:1" x14ac:dyDescent="0.25">
      <c r="A697" s="32"/>
    </row>
    <row r="698" spans="1:1" x14ac:dyDescent="0.25">
      <c r="A698" s="32"/>
    </row>
    <row r="699" spans="1:1" x14ac:dyDescent="0.25">
      <c r="A699" s="32"/>
    </row>
    <row r="700" spans="1:1" x14ac:dyDescent="0.25">
      <c r="A700" s="32"/>
    </row>
    <row r="701" spans="1:1" x14ac:dyDescent="0.25">
      <c r="A701" s="32"/>
    </row>
    <row r="702" spans="1:1" x14ac:dyDescent="0.25">
      <c r="A702" s="32"/>
    </row>
    <row r="703" spans="1:1" x14ac:dyDescent="0.25">
      <c r="A703" s="32"/>
    </row>
    <row r="704" spans="1:1" x14ac:dyDescent="0.25">
      <c r="A704" s="32"/>
    </row>
    <row r="705" spans="1:1" x14ac:dyDescent="0.25">
      <c r="A705" s="32"/>
    </row>
    <row r="706" spans="1:1" x14ac:dyDescent="0.25">
      <c r="A706" s="32"/>
    </row>
    <row r="707" spans="1:1" x14ac:dyDescent="0.25">
      <c r="A707" s="32"/>
    </row>
    <row r="708" spans="1:1" x14ac:dyDescent="0.25">
      <c r="A708" s="32"/>
    </row>
    <row r="709" spans="1:1" x14ac:dyDescent="0.25">
      <c r="A709" s="32"/>
    </row>
    <row r="710" spans="1:1" x14ac:dyDescent="0.25">
      <c r="A710" s="32"/>
    </row>
    <row r="711" spans="1:1" x14ac:dyDescent="0.25">
      <c r="A711" s="32"/>
    </row>
    <row r="712" spans="1:1" x14ac:dyDescent="0.25">
      <c r="A712" s="32"/>
    </row>
    <row r="713" spans="1:1" x14ac:dyDescent="0.25">
      <c r="A713" s="32"/>
    </row>
    <row r="714" spans="1:1" x14ac:dyDescent="0.25">
      <c r="A714" s="32"/>
    </row>
    <row r="715" spans="1:1" x14ac:dyDescent="0.25">
      <c r="A715" s="32"/>
    </row>
    <row r="716" spans="1:1" x14ac:dyDescent="0.25">
      <c r="A716" s="32"/>
    </row>
    <row r="717" spans="1:1" x14ac:dyDescent="0.25">
      <c r="A717" s="32"/>
    </row>
    <row r="718" spans="1:1" x14ac:dyDescent="0.25">
      <c r="A718" s="32"/>
    </row>
    <row r="719" spans="1:1" x14ac:dyDescent="0.25">
      <c r="A719" s="32"/>
    </row>
    <row r="720" spans="1:1" x14ac:dyDescent="0.25">
      <c r="A720" s="32"/>
    </row>
    <row r="721" spans="1:1" x14ac:dyDescent="0.25">
      <c r="A721" s="32"/>
    </row>
    <row r="722" spans="1:1" x14ac:dyDescent="0.25">
      <c r="A722" s="32"/>
    </row>
    <row r="723" spans="1:1" x14ac:dyDescent="0.25">
      <c r="A723" s="32"/>
    </row>
    <row r="724" spans="1:1" x14ac:dyDescent="0.25">
      <c r="A724" s="32"/>
    </row>
    <row r="725" spans="1:1" x14ac:dyDescent="0.25">
      <c r="A725" s="32"/>
    </row>
    <row r="726" spans="1:1" x14ac:dyDescent="0.25">
      <c r="A726" s="32"/>
    </row>
    <row r="727" spans="1:1" x14ac:dyDescent="0.25">
      <c r="A727" s="32"/>
    </row>
    <row r="728" spans="1:1" x14ac:dyDescent="0.25">
      <c r="A728" s="32"/>
    </row>
    <row r="729" spans="1:1" x14ac:dyDescent="0.25">
      <c r="A729" s="32"/>
    </row>
    <row r="730" spans="1:1" x14ac:dyDescent="0.25">
      <c r="A730" s="32"/>
    </row>
    <row r="731" spans="1:1" x14ac:dyDescent="0.25">
      <c r="A731" s="32"/>
    </row>
    <row r="732" spans="1:1" x14ac:dyDescent="0.25">
      <c r="A732" s="32"/>
    </row>
    <row r="733" spans="1:1" x14ac:dyDescent="0.25">
      <c r="A733" s="32"/>
    </row>
    <row r="734" spans="1:1" x14ac:dyDescent="0.25">
      <c r="A734" s="32"/>
    </row>
    <row r="735" spans="1:1" x14ac:dyDescent="0.25">
      <c r="A735" s="32"/>
    </row>
    <row r="736" spans="1:1" x14ac:dyDescent="0.25">
      <c r="A736" s="32"/>
    </row>
    <row r="737" spans="1:1" x14ac:dyDescent="0.25">
      <c r="A737" s="32"/>
    </row>
    <row r="738" spans="1:1" x14ac:dyDescent="0.25">
      <c r="A738" s="32"/>
    </row>
    <row r="739" spans="1:1" x14ac:dyDescent="0.25">
      <c r="A739" s="32"/>
    </row>
    <row r="740" spans="1:1" x14ac:dyDescent="0.25">
      <c r="A740" s="32"/>
    </row>
    <row r="741" spans="1:1" x14ac:dyDescent="0.25">
      <c r="A741" s="32"/>
    </row>
    <row r="742" spans="1:1" x14ac:dyDescent="0.25">
      <c r="A742" s="32"/>
    </row>
    <row r="743" spans="1:1" x14ac:dyDescent="0.25">
      <c r="A743" s="32"/>
    </row>
    <row r="744" spans="1:1" x14ac:dyDescent="0.25">
      <c r="A744" s="32"/>
    </row>
    <row r="745" spans="1:1" x14ac:dyDescent="0.25">
      <c r="A745" s="32"/>
    </row>
    <row r="746" spans="1:1" x14ac:dyDescent="0.25">
      <c r="A746" s="32"/>
    </row>
    <row r="747" spans="1:1" x14ac:dyDescent="0.25">
      <c r="A747" s="32"/>
    </row>
    <row r="748" spans="1:1" x14ac:dyDescent="0.25">
      <c r="A748" s="32"/>
    </row>
    <row r="749" spans="1:1" x14ac:dyDescent="0.25">
      <c r="A749" s="32"/>
    </row>
    <row r="750" spans="1:1" x14ac:dyDescent="0.25">
      <c r="A750" s="32"/>
    </row>
    <row r="751" spans="1:1" x14ac:dyDescent="0.25">
      <c r="A751" s="32"/>
    </row>
    <row r="752" spans="1:1" x14ac:dyDescent="0.25">
      <c r="A752" s="32"/>
    </row>
    <row r="753" spans="1:1" x14ac:dyDescent="0.25">
      <c r="A753" s="32"/>
    </row>
    <row r="754" spans="1:1" x14ac:dyDescent="0.25">
      <c r="A754" s="32"/>
    </row>
    <row r="755" spans="1:1" x14ac:dyDescent="0.25">
      <c r="A755" s="32"/>
    </row>
    <row r="756" spans="1:1" x14ac:dyDescent="0.25">
      <c r="A756" s="32"/>
    </row>
    <row r="757" spans="1:1" x14ac:dyDescent="0.25">
      <c r="A757" s="32"/>
    </row>
    <row r="758" spans="1:1" x14ac:dyDescent="0.25">
      <c r="A758" s="32"/>
    </row>
    <row r="759" spans="1:1" x14ac:dyDescent="0.25">
      <c r="A759" s="32"/>
    </row>
    <row r="760" spans="1:1" x14ac:dyDescent="0.25">
      <c r="A760" s="32"/>
    </row>
    <row r="761" spans="1:1" x14ac:dyDescent="0.25">
      <c r="A761" s="32"/>
    </row>
    <row r="762" spans="1:1" x14ac:dyDescent="0.25">
      <c r="A762" s="32"/>
    </row>
    <row r="763" spans="1:1" x14ac:dyDescent="0.25">
      <c r="A763" s="32"/>
    </row>
    <row r="764" spans="1:1" x14ac:dyDescent="0.25">
      <c r="A764" s="32"/>
    </row>
    <row r="765" spans="1:1" x14ac:dyDescent="0.25">
      <c r="A765" s="32"/>
    </row>
    <row r="766" spans="1:1" x14ac:dyDescent="0.25">
      <c r="A766" s="32"/>
    </row>
    <row r="767" spans="1:1" x14ac:dyDescent="0.25">
      <c r="A767" s="32"/>
    </row>
    <row r="768" spans="1:1" x14ac:dyDescent="0.25">
      <c r="A768" s="32"/>
    </row>
    <row r="769" spans="1:1" x14ac:dyDescent="0.25">
      <c r="A769" s="32"/>
    </row>
    <row r="770" spans="1:1" x14ac:dyDescent="0.25">
      <c r="A770" s="32"/>
    </row>
    <row r="771" spans="1:1" x14ac:dyDescent="0.25">
      <c r="A771" s="32"/>
    </row>
    <row r="772" spans="1:1" x14ac:dyDescent="0.25">
      <c r="A772" s="32"/>
    </row>
    <row r="773" spans="1:1" x14ac:dyDescent="0.25">
      <c r="A773" s="32"/>
    </row>
    <row r="774" spans="1:1" x14ac:dyDescent="0.25">
      <c r="A774" s="32"/>
    </row>
    <row r="775" spans="1:1" x14ac:dyDescent="0.25">
      <c r="A775" s="32"/>
    </row>
    <row r="776" spans="1:1" x14ac:dyDescent="0.25">
      <c r="A776" s="32"/>
    </row>
    <row r="777" spans="1:1" x14ac:dyDescent="0.25">
      <c r="A777" s="32"/>
    </row>
    <row r="778" spans="1:1" x14ac:dyDescent="0.25">
      <c r="A778" s="32"/>
    </row>
    <row r="779" spans="1:1" x14ac:dyDescent="0.25">
      <c r="A779" s="32"/>
    </row>
    <row r="780" spans="1:1" x14ac:dyDescent="0.25">
      <c r="A780" s="32"/>
    </row>
    <row r="781" spans="1:1" x14ac:dyDescent="0.25">
      <c r="A781" s="32"/>
    </row>
    <row r="782" spans="1:1" x14ac:dyDescent="0.25">
      <c r="A782" s="32"/>
    </row>
    <row r="783" spans="1:1" x14ac:dyDescent="0.25">
      <c r="A783" s="32"/>
    </row>
    <row r="784" spans="1:1" x14ac:dyDescent="0.25">
      <c r="A784" s="32"/>
    </row>
    <row r="785" spans="1:1" x14ac:dyDescent="0.25">
      <c r="A785" s="32"/>
    </row>
    <row r="786" spans="1:1" x14ac:dyDescent="0.25">
      <c r="A786" s="32"/>
    </row>
    <row r="787" spans="1:1" x14ac:dyDescent="0.25">
      <c r="A787" s="32"/>
    </row>
    <row r="788" spans="1:1" x14ac:dyDescent="0.25">
      <c r="A788" s="32"/>
    </row>
    <row r="789" spans="1:1" x14ac:dyDescent="0.25">
      <c r="A789" s="32"/>
    </row>
    <row r="790" spans="1:1" x14ac:dyDescent="0.25">
      <c r="A790" s="32"/>
    </row>
    <row r="791" spans="1:1" x14ac:dyDescent="0.25">
      <c r="A791" s="32"/>
    </row>
    <row r="792" spans="1:1" x14ac:dyDescent="0.25">
      <c r="A792" s="32"/>
    </row>
    <row r="793" spans="1:1" x14ac:dyDescent="0.25">
      <c r="A793" s="32"/>
    </row>
    <row r="794" spans="1:1" x14ac:dyDescent="0.25">
      <c r="A794" s="32"/>
    </row>
    <row r="795" spans="1:1" x14ac:dyDescent="0.25">
      <c r="A795" s="32"/>
    </row>
    <row r="796" spans="1:1" x14ac:dyDescent="0.25">
      <c r="A796" s="32"/>
    </row>
    <row r="797" spans="1:1" x14ac:dyDescent="0.25">
      <c r="A797" s="32"/>
    </row>
    <row r="798" spans="1:1" x14ac:dyDescent="0.25">
      <c r="A798" s="32"/>
    </row>
    <row r="799" spans="1:1" x14ac:dyDescent="0.25">
      <c r="A799" s="32"/>
    </row>
    <row r="800" spans="1:1" x14ac:dyDescent="0.25">
      <c r="A800" s="32"/>
    </row>
    <row r="801" spans="1:1" x14ac:dyDescent="0.25">
      <c r="A801" s="32"/>
    </row>
    <row r="802" spans="1:1" x14ac:dyDescent="0.25">
      <c r="A802" s="32"/>
    </row>
    <row r="803" spans="1:1" x14ac:dyDescent="0.25">
      <c r="A803" s="32"/>
    </row>
    <row r="804" spans="1:1" x14ac:dyDescent="0.25">
      <c r="A804" s="32"/>
    </row>
    <row r="805" spans="1:1" x14ac:dyDescent="0.25">
      <c r="A805" s="32"/>
    </row>
    <row r="806" spans="1:1" x14ac:dyDescent="0.25">
      <c r="A806" s="32"/>
    </row>
    <row r="807" spans="1:1" x14ac:dyDescent="0.25">
      <c r="A807" s="32"/>
    </row>
    <row r="808" spans="1:1" x14ac:dyDescent="0.25">
      <c r="A808" s="32"/>
    </row>
    <row r="809" spans="1:1" x14ac:dyDescent="0.25">
      <c r="A809" s="32"/>
    </row>
    <row r="810" spans="1:1" x14ac:dyDescent="0.25">
      <c r="A810" s="32"/>
    </row>
    <row r="811" spans="1:1" x14ac:dyDescent="0.25">
      <c r="A811" s="32"/>
    </row>
    <row r="812" spans="1:1" x14ac:dyDescent="0.25">
      <c r="A812" s="32"/>
    </row>
    <row r="813" spans="1:1" x14ac:dyDescent="0.25">
      <c r="A813" s="32"/>
    </row>
    <row r="814" spans="1:1" x14ac:dyDescent="0.25">
      <c r="A814" s="32"/>
    </row>
    <row r="815" spans="1:1" x14ac:dyDescent="0.25">
      <c r="A815" s="32"/>
    </row>
    <row r="816" spans="1:1" x14ac:dyDescent="0.25">
      <c r="A816" s="32"/>
    </row>
    <row r="817" spans="1:1" x14ac:dyDescent="0.25">
      <c r="A817" s="32"/>
    </row>
    <row r="818" spans="1:1" x14ac:dyDescent="0.25">
      <c r="A818" s="32"/>
    </row>
    <row r="819" spans="1:1" x14ac:dyDescent="0.25">
      <c r="A819" s="32"/>
    </row>
    <row r="820" spans="1:1" x14ac:dyDescent="0.25">
      <c r="A820" s="32"/>
    </row>
    <row r="821" spans="1:1" x14ac:dyDescent="0.25">
      <c r="A821" s="32"/>
    </row>
    <row r="822" spans="1:1" x14ac:dyDescent="0.25">
      <c r="A822" s="32"/>
    </row>
    <row r="823" spans="1:1" x14ac:dyDescent="0.25">
      <c r="A823" s="32"/>
    </row>
    <row r="824" spans="1:1" x14ac:dyDescent="0.25">
      <c r="A824" s="32"/>
    </row>
    <row r="825" spans="1:1" x14ac:dyDescent="0.25">
      <c r="A825" s="32"/>
    </row>
    <row r="826" spans="1:1" x14ac:dyDescent="0.25">
      <c r="A826" s="32"/>
    </row>
    <row r="827" spans="1:1" x14ac:dyDescent="0.25">
      <c r="A827" s="32"/>
    </row>
    <row r="828" spans="1:1" x14ac:dyDescent="0.25">
      <c r="A828" s="32"/>
    </row>
    <row r="829" spans="1:1" x14ac:dyDescent="0.25">
      <c r="A829" s="32"/>
    </row>
    <row r="830" spans="1:1" x14ac:dyDescent="0.25">
      <c r="A830" s="32"/>
    </row>
    <row r="831" spans="1:1" x14ac:dyDescent="0.25">
      <c r="A831" s="32"/>
    </row>
    <row r="832" spans="1:1" x14ac:dyDescent="0.25">
      <c r="A832" s="32"/>
    </row>
    <row r="833" spans="1:1" x14ac:dyDescent="0.25">
      <c r="A833" s="32"/>
    </row>
    <row r="834" spans="1:1" x14ac:dyDescent="0.25">
      <c r="A834" s="32"/>
    </row>
    <row r="835" spans="1:1" x14ac:dyDescent="0.25">
      <c r="A835" s="32"/>
    </row>
    <row r="836" spans="1:1" x14ac:dyDescent="0.25">
      <c r="A836" s="32"/>
    </row>
    <row r="837" spans="1:1" x14ac:dyDescent="0.25">
      <c r="A837" s="32"/>
    </row>
    <row r="838" spans="1:1" x14ac:dyDescent="0.25">
      <c r="A838" s="32"/>
    </row>
    <row r="839" spans="1:1" x14ac:dyDescent="0.25">
      <c r="A839" s="32"/>
    </row>
    <row r="840" spans="1:1" x14ac:dyDescent="0.25">
      <c r="A840" s="32"/>
    </row>
    <row r="841" spans="1:1" x14ac:dyDescent="0.25">
      <c r="A841" s="32"/>
    </row>
    <row r="842" spans="1:1" x14ac:dyDescent="0.25">
      <c r="A842" s="32"/>
    </row>
    <row r="843" spans="1:1" x14ac:dyDescent="0.25">
      <c r="A843" s="32"/>
    </row>
    <row r="844" spans="1:1" x14ac:dyDescent="0.25">
      <c r="A844" s="32"/>
    </row>
    <row r="845" spans="1:1" x14ac:dyDescent="0.25">
      <c r="A845" s="32"/>
    </row>
    <row r="846" spans="1:1" x14ac:dyDescent="0.25">
      <c r="A846" s="32"/>
    </row>
    <row r="847" spans="1:1" x14ac:dyDescent="0.25">
      <c r="A847" s="32"/>
    </row>
    <row r="848" spans="1:1" x14ac:dyDescent="0.25">
      <c r="A848" s="32"/>
    </row>
    <row r="849" spans="1:1" x14ac:dyDescent="0.25">
      <c r="A849" s="32"/>
    </row>
    <row r="850" spans="1:1" x14ac:dyDescent="0.25">
      <c r="A850" s="32"/>
    </row>
    <row r="851" spans="1:1" x14ac:dyDescent="0.25">
      <c r="A851" s="32"/>
    </row>
    <row r="852" spans="1:1" x14ac:dyDescent="0.25">
      <c r="A852" s="32"/>
    </row>
    <row r="853" spans="1:1" x14ac:dyDescent="0.25">
      <c r="A853" s="32"/>
    </row>
    <row r="854" spans="1:1" x14ac:dyDescent="0.25">
      <c r="A854" s="32"/>
    </row>
    <row r="855" spans="1:1" x14ac:dyDescent="0.25">
      <c r="A855" s="32"/>
    </row>
    <row r="856" spans="1:1" x14ac:dyDescent="0.25">
      <c r="A856" s="32"/>
    </row>
    <row r="857" spans="1:1" x14ac:dyDescent="0.25">
      <c r="A857" s="32"/>
    </row>
    <row r="858" spans="1:1" x14ac:dyDescent="0.25">
      <c r="A858" s="32"/>
    </row>
    <row r="859" spans="1:1" x14ac:dyDescent="0.25">
      <c r="A859" s="32"/>
    </row>
    <row r="860" spans="1:1" x14ac:dyDescent="0.25">
      <c r="A860" s="32"/>
    </row>
    <row r="861" spans="1:1" x14ac:dyDescent="0.25">
      <c r="A861" s="32"/>
    </row>
    <row r="862" spans="1:1" x14ac:dyDescent="0.25">
      <c r="A862" s="32"/>
    </row>
    <row r="863" spans="1:1" x14ac:dyDescent="0.25">
      <c r="A863" s="32"/>
    </row>
    <row r="864" spans="1:1" x14ac:dyDescent="0.25">
      <c r="A864" s="32"/>
    </row>
    <row r="865" spans="1:1" x14ac:dyDescent="0.25">
      <c r="A865" s="32"/>
    </row>
    <row r="866" spans="1:1" x14ac:dyDescent="0.25">
      <c r="A866" s="32"/>
    </row>
    <row r="867" spans="1:1" x14ac:dyDescent="0.25">
      <c r="A867" s="32"/>
    </row>
    <row r="868" spans="1:1" x14ac:dyDescent="0.25">
      <c r="A868" s="32"/>
    </row>
    <row r="869" spans="1:1" x14ac:dyDescent="0.25">
      <c r="A869" s="32"/>
    </row>
    <row r="870" spans="1:1" x14ac:dyDescent="0.25">
      <c r="A870" s="32"/>
    </row>
    <row r="871" spans="1:1" x14ac:dyDescent="0.25">
      <c r="A871" s="32"/>
    </row>
    <row r="872" spans="1:1" x14ac:dyDescent="0.25">
      <c r="A872" s="32"/>
    </row>
    <row r="873" spans="1:1" x14ac:dyDescent="0.25">
      <c r="A873" s="32"/>
    </row>
    <row r="874" spans="1:1" x14ac:dyDescent="0.25">
      <c r="A874" s="32"/>
    </row>
    <row r="875" spans="1:1" x14ac:dyDescent="0.25">
      <c r="A875" s="32"/>
    </row>
    <row r="876" spans="1:1" x14ac:dyDescent="0.25">
      <c r="A876" s="32"/>
    </row>
    <row r="877" spans="1:1" x14ac:dyDescent="0.25">
      <c r="A877" s="32"/>
    </row>
    <row r="878" spans="1:1" x14ac:dyDescent="0.25">
      <c r="A878" s="32"/>
    </row>
    <row r="879" spans="1:1" x14ac:dyDescent="0.25">
      <c r="A879" s="32"/>
    </row>
    <row r="880" spans="1:1" x14ac:dyDescent="0.25">
      <c r="A880" s="32"/>
    </row>
    <row r="881" spans="1:1" x14ac:dyDescent="0.25">
      <c r="A881" s="32"/>
    </row>
    <row r="882" spans="1:1" x14ac:dyDescent="0.25">
      <c r="A882" s="32"/>
    </row>
    <row r="883" spans="1:1" x14ac:dyDescent="0.25">
      <c r="A883" s="32"/>
    </row>
    <row r="884" spans="1:1" x14ac:dyDescent="0.25">
      <c r="A884" s="32"/>
    </row>
    <row r="885" spans="1:1" x14ac:dyDescent="0.25">
      <c r="A885" s="32"/>
    </row>
    <row r="886" spans="1:1" x14ac:dyDescent="0.25">
      <c r="A886" s="32"/>
    </row>
    <row r="887" spans="1:1" x14ac:dyDescent="0.25">
      <c r="A887" s="32"/>
    </row>
    <row r="888" spans="1:1" x14ac:dyDescent="0.25">
      <c r="A888" s="32"/>
    </row>
    <row r="889" spans="1:1" x14ac:dyDescent="0.25">
      <c r="A889" s="32"/>
    </row>
    <row r="890" spans="1:1" x14ac:dyDescent="0.25">
      <c r="A890" s="32"/>
    </row>
    <row r="891" spans="1:1" x14ac:dyDescent="0.25">
      <c r="A891" s="32"/>
    </row>
    <row r="892" spans="1:1" x14ac:dyDescent="0.25">
      <c r="A892" s="32"/>
    </row>
    <row r="893" spans="1:1" x14ac:dyDescent="0.25">
      <c r="A893" s="32"/>
    </row>
    <row r="894" spans="1:1" x14ac:dyDescent="0.25">
      <c r="A894" s="32"/>
    </row>
    <row r="895" spans="1:1" x14ac:dyDescent="0.25">
      <c r="A895" s="32"/>
    </row>
    <row r="896" spans="1:1" x14ac:dyDescent="0.25">
      <c r="A896" s="32"/>
    </row>
    <row r="897" spans="1:1" x14ac:dyDescent="0.25">
      <c r="A897" s="32"/>
    </row>
    <row r="898" spans="1:1" x14ac:dyDescent="0.25">
      <c r="A898" s="32"/>
    </row>
    <row r="899" spans="1:1" x14ac:dyDescent="0.25">
      <c r="A899" s="32"/>
    </row>
    <row r="900" spans="1:1" x14ac:dyDescent="0.25">
      <c r="A900" s="32"/>
    </row>
    <row r="901" spans="1:1" x14ac:dyDescent="0.25">
      <c r="A901" s="32"/>
    </row>
    <row r="902" spans="1:1" x14ac:dyDescent="0.25">
      <c r="A902" s="32"/>
    </row>
    <row r="903" spans="1:1" x14ac:dyDescent="0.25">
      <c r="A903" s="32"/>
    </row>
    <row r="904" spans="1:1" x14ac:dyDescent="0.25">
      <c r="A904" s="32"/>
    </row>
    <row r="905" spans="1:1" x14ac:dyDescent="0.25">
      <c r="A905" s="32"/>
    </row>
    <row r="906" spans="1:1" x14ac:dyDescent="0.25">
      <c r="A906" s="32"/>
    </row>
    <row r="907" spans="1:1" x14ac:dyDescent="0.25">
      <c r="A907" s="32"/>
    </row>
    <row r="908" spans="1:1" x14ac:dyDescent="0.25">
      <c r="A908" s="32"/>
    </row>
    <row r="909" spans="1:1" x14ac:dyDescent="0.25">
      <c r="A909" s="32"/>
    </row>
    <row r="910" spans="1:1" x14ac:dyDescent="0.25">
      <c r="A910" s="32"/>
    </row>
    <row r="911" spans="1:1" x14ac:dyDescent="0.25">
      <c r="A911" s="32"/>
    </row>
    <row r="912" spans="1:1" x14ac:dyDescent="0.25">
      <c r="A912" s="32"/>
    </row>
    <row r="913" spans="1:1" x14ac:dyDescent="0.25">
      <c r="A913" s="32"/>
    </row>
    <row r="914" spans="1:1" x14ac:dyDescent="0.25">
      <c r="A914" s="32"/>
    </row>
    <row r="915" spans="1:1" x14ac:dyDescent="0.25">
      <c r="A915" s="32"/>
    </row>
    <row r="916" spans="1:1" x14ac:dyDescent="0.25">
      <c r="A916" s="32"/>
    </row>
    <row r="917" spans="1:1" x14ac:dyDescent="0.25">
      <c r="A917" s="32"/>
    </row>
    <row r="918" spans="1:1" x14ac:dyDescent="0.25">
      <c r="A918" s="32"/>
    </row>
    <row r="919" spans="1:1" x14ac:dyDescent="0.25">
      <c r="A919" s="32"/>
    </row>
    <row r="920" spans="1:1" x14ac:dyDescent="0.25">
      <c r="A920" s="32"/>
    </row>
    <row r="921" spans="1:1" x14ac:dyDescent="0.25">
      <c r="A921" s="32"/>
    </row>
    <row r="922" spans="1:1" x14ac:dyDescent="0.25">
      <c r="A922" s="32"/>
    </row>
    <row r="923" spans="1:1" x14ac:dyDescent="0.25">
      <c r="A923" s="32"/>
    </row>
    <row r="924" spans="1:1" x14ac:dyDescent="0.25">
      <c r="A924" s="32"/>
    </row>
    <row r="925" spans="1:1" x14ac:dyDescent="0.25">
      <c r="A925" s="32"/>
    </row>
    <row r="926" spans="1:1" x14ac:dyDescent="0.25">
      <c r="A926" s="32"/>
    </row>
    <row r="927" spans="1:1" x14ac:dyDescent="0.25">
      <c r="A927" s="32"/>
    </row>
    <row r="928" spans="1:1" x14ac:dyDescent="0.25">
      <c r="A928" s="32"/>
    </row>
    <row r="929" spans="1:1" x14ac:dyDescent="0.25">
      <c r="A929" s="32"/>
    </row>
    <row r="930" spans="1:1" x14ac:dyDescent="0.25">
      <c r="A930" s="32"/>
    </row>
    <row r="931" spans="1:1" x14ac:dyDescent="0.25">
      <c r="A931" s="32"/>
    </row>
    <row r="932" spans="1:1" x14ac:dyDescent="0.25">
      <c r="A932" s="32"/>
    </row>
    <row r="933" spans="1:1" x14ac:dyDescent="0.25">
      <c r="A933" s="32"/>
    </row>
    <row r="934" spans="1:1" x14ac:dyDescent="0.25">
      <c r="A934" s="32"/>
    </row>
    <row r="935" spans="1:1" x14ac:dyDescent="0.25">
      <c r="A935" s="32"/>
    </row>
    <row r="936" spans="1:1" x14ac:dyDescent="0.25">
      <c r="A936" s="32"/>
    </row>
    <row r="937" spans="1:1" x14ac:dyDescent="0.25">
      <c r="A937" s="32"/>
    </row>
    <row r="938" spans="1:1" x14ac:dyDescent="0.25">
      <c r="A938" s="32"/>
    </row>
    <row r="939" spans="1:1" x14ac:dyDescent="0.25">
      <c r="A939" s="32"/>
    </row>
    <row r="940" spans="1:1" x14ac:dyDescent="0.25">
      <c r="A940" s="32"/>
    </row>
    <row r="941" spans="1:1" x14ac:dyDescent="0.25">
      <c r="A941" s="32"/>
    </row>
    <row r="942" spans="1:1" x14ac:dyDescent="0.25">
      <c r="A942" s="32"/>
    </row>
    <row r="943" spans="1:1" x14ac:dyDescent="0.25">
      <c r="A943" s="32"/>
    </row>
    <row r="944" spans="1:1" x14ac:dyDescent="0.25">
      <c r="A944" s="32"/>
    </row>
    <row r="945" spans="1:1" x14ac:dyDescent="0.25">
      <c r="A945" s="32"/>
    </row>
    <row r="946" spans="1:1" x14ac:dyDescent="0.25">
      <c r="A946" s="32"/>
    </row>
    <row r="947" spans="1:1" x14ac:dyDescent="0.25">
      <c r="A947" s="32"/>
    </row>
    <row r="948" spans="1:1" x14ac:dyDescent="0.25">
      <c r="A948" s="32"/>
    </row>
    <row r="949" spans="1:1" x14ac:dyDescent="0.25">
      <c r="A949" s="32"/>
    </row>
    <row r="950" spans="1:1" x14ac:dyDescent="0.25">
      <c r="A950" s="32"/>
    </row>
    <row r="951" spans="1:1" x14ac:dyDescent="0.25">
      <c r="A951" s="32"/>
    </row>
    <row r="952" spans="1:1" x14ac:dyDescent="0.25">
      <c r="A952" s="32"/>
    </row>
    <row r="953" spans="1:1" x14ac:dyDescent="0.25">
      <c r="A953" s="32"/>
    </row>
    <row r="954" spans="1:1" x14ac:dyDescent="0.25">
      <c r="A954" s="32"/>
    </row>
    <row r="955" spans="1:1" x14ac:dyDescent="0.25">
      <c r="A955" s="32"/>
    </row>
    <row r="956" spans="1:1" x14ac:dyDescent="0.25">
      <c r="A956" s="32"/>
    </row>
    <row r="957" spans="1:1" x14ac:dyDescent="0.25">
      <c r="A957" s="32"/>
    </row>
    <row r="958" spans="1:1" x14ac:dyDescent="0.25">
      <c r="A958" s="32"/>
    </row>
    <row r="959" spans="1:1" x14ac:dyDescent="0.25">
      <c r="A959" s="32"/>
    </row>
    <row r="960" spans="1:1" x14ac:dyDescent="0.25">
      <c r="A960" s="32"/>
    </row>
    <row r="961" spans="1:1" x14ac:dyDescent="0.25">
      <c r="A961" s="32"/>
    </row>
    <row r="962" spans="1:1" x14ac:dyDescent="0.25">
      <c r="A962" s="32"/>
    </row>
    <row r="963" spans="1:1" x14ac:dyDescent="0.25">
      <c r="A963" s="32"/>
    </row>
    <row r="964" spans="1:1" x14ac:dyDescent="0.25">
      <c r="A964" s="32"/>
    </row>
    <row r="965" spans="1:1" x14ac:dyDescent="0.25">
      <c r="A965" s="32"/>
    </row>
    <row r="966" spans="1:1" x14ac:dyDescent="0.25">
      <c r="A966" s="32"/>
    </row>
    <row r="967" spans="1:1" x14ac:dyDescent="0.25">
      <c r="A967" s="32"/>
    </row>
    <row r="968" spans="1:1" x14ac:dyDescent="0.25">
      <c r="A968" s="32"/>
    </row>
    <row r="969" spans="1:1" x14ac:dyDescent="0.25">
      <c r="A969" s="32"/>
    </row>
    <row r="970" spans="1:1" x14ac:dyDescent="0.25">
      <c r="A970" s="32"/>
    </row>
    <row r="971" spans="1:1" x14ac:dyDescent="0.25">
      <c r="A971" s="32"/>
    </row>
    <row r="972" spans="1:1" x14ac:dyDescent="0.25">
      <c r="A972" s="32"/>
    </row>
    <row r="973" spans="1:1" x14ac:dyDescent="0.25">
      <c r="A973" s="32"/>
    </row>
    <row r="974" spans="1:1" x14ac:dyDescent="0.25">
      <c r="A974" s="32"/>
    </row>
    <row r="975" spans="1:1" x14ac:dyDescent="0.25">
      <c r="A975" s="32"/>
    </row>
    <row r="976" spans="1:1" x14ac:dyDescent="0.25">
      <c r="A976" s="32"/>
    </row>
    <row r="977" spans="1:1" x14ac:dyDescent="0.25">
      <c r="A977" s="32"/>
    </row>
    <row r="978" spans="1:1" x14ac:dyDescent="0.25">
      <c r="A978" s="32"/>
    </row>
    <row r="979" spans="1:1" x14ac:dyDescent="0.25">
      <c r="A979" s="32"/>
    </row>
    <row r="980" spans="1:1" x14ac:dyDescent="0.25">
      <c r="A980" s="32"/>
    </row>
    <row r="981" spans="1:1" x14ac:dyDescent="0.25">
      <c r="A981" s="32"/>
    </row>
    <row r="982" spans="1:1" x14ac:dyDescent="0.25">
      <c r="A982" s="32"/>
    </row>
    <row r="983" spans="1:1" x14ac:dyDescent="0.25">
      <c r="A983" s="32"/>
    </row>
    <row r="984" spans="1:1" x14ac:dyDescent="0.25">
      <c r="A984" s="32"/>
    </row>
    <row r="985" spans="1:1" x14ac:dyDescent="0.25">
      <c r="A985" s="32"/>
    </row>
    <row r="986" spans="1:1" x14ac:dyDescent="0.25">
      <c r="A986" s="32"/>
    </row>
    <row r="987" spans="1:1" x14ac:dyDescent="0.25">
      <c r="A987" s="32"/>
    </row>
    <row r="988" spans="1:1" x14ac:dyDescent="0.25">
      <c r="A988" s="32"/>
    </row>
    <row r="989" spans="1:1" x14ac:dyDescent="0.25">
      <c r="A989" s="32"/>
    </row>
    <row r="990" spans="1:1" x14ac:dyDescent="0.25">
      <c r="A990" s="32"/>
    </row>
    <row r="991" spans="1:1" x14ac:dyDescent="0.25">
      <c r="A991" s="32"/>
    </row>
    <row r="992" spans="1:1" x14ac:dyDescent="0.25">
      <c r="A992" s="32"/>
    </row>
    <row r="993" spans="1:1" x14ac:dyDescent="0.25">
      <c r="A993" s="32"/>
    </row>
    <row r="994" spans="1:1" x14ac:dyDescent="0.25">
      <c r="A994" s="32"/>
    </row>
    <row r="995" spans="1:1" x14ac:dyDescent="0.25">
      <c r="A995" s="32"/>
    </row>
    <row r="996" spans="1:1" x14ac:dyDescent="0.25">
      <c r="A996" s="32"/>
    </row>
    <row r="997" spans="1:1" x14ac:dyDescent="0.25">
      <c r="A997" s="32"/>
    </row>
    <row r="998" spans="1:1" x14ac:dyDescent="0.25">
      <c r="A998" s="32"/>
    </row>
    <row r="999" spans="1:1" x14ac:dyDescent="0.25">
      <c r="A999" s="32"/>
    </row>
    <row r="1000" spans="1:1" x14ac:dyDescent="0.25">
      <c r="A1000" s="32"/>
    </row>
    <row r="1001" spans="1:1" x14ac:dyDescent="0.25">
      <c r="A1001" s="32"/>
    </row>
    <row r="1002" spans="1:1" x14ac:dyDescent="0.25">
      <c r="A1002" s="32"/>
    </row>
    <row r="1003" spans="1:1" x14ac:dyDescent="0.25">
      <c r="A1003" s="32"/>
    </row>
    <row r="1004" spans="1:1" x14ac:dyDescent="0.25">
      <c r="A1004" s="32"/>
    </row>
    <row r="1005" spans="1:1" x14ac:dyDescent="0.25">
      <c r="A1005" s="32"/>
    </row>
    <row r="1006" spans="1:1" x14ac:dyDescent="0.25">
      <c r="A1006" s="32"/>
    </row>
    <row r="1007" spans="1:1" x14ac:dyDescent="0.25">
      <c r="A1007" s="32"/>
    </row>
    <row r="1008" spans="1:1" x14ac:dyDescent="0.25">
      <c r="A1008" s="32"/>
    </row>
    <row r="1009" spans="1:1" x14ac:dyDescent="0.25">
      <c r="A1009" s="32"/>
    </row>
    <row r="1010" spans="1:1" x14ac:dyDescent="0.25">
      <c r="A1010" s="32"/>
    </row>
    <row r="1011" spans="1:1" x14ac:dyDescent="0.25">
      <c r="A1011" s="32"/>
    </row>
    <row r="1012" spans="1:1" x14ac:dyDescent="0.25">
      <c r="A1012" s="32"/>
    </row>
    <row r="1013" spans="1:1" x14ac:dyDescent="0.25">
      <c r="A1013" s="32"/>
    </row>
    <row r="1014" spans="1:1" x14ac:dyDescent="0.25">
      <c r="A1014" s="32"/>
    </row>
    <row r="1015" spans="1:1" x14ac:dyDescent="0.25">
      <c r="A1015" s="32"/>
    </row>
    <row r="1016" spans="1:1" x14ac:dyDescent="0.25">
      <c r="A1016" s="32"/>
    </row>
    <row r="1017" spans="1:1" x14ac:dyDescent="0.25">
      <c r="A1017" s="32"/>
    </row>
    <row r="1018" spans="1:1" x14ac:dyDescent="0.25">
      <c r="A1018" s="32"/>
    </row>
    <row r="1019" spans="1:1" x14ac:dyDescent="0.25">
      <c r="A1019" s="32"/>
    </row>
    <row r="1020" spans="1:1" x14ac:dyDescent="0.25">
      <c r="A1020" s="32"/>
    </row>
    <row r="1021" spans="1:1" x14ac:dyDescent="0.25">
      <c r="A1021" s="32"/>
    </row>
    <row r="1022" spans="1:1" x14ac:dyDescent="0.25">
      <c r="A1022" s="32"/>
    </row>
    <row r="1023" spans="1:1" x14ac:dyDescent="0.25">
      <c r="A1023" s="32"/>
    </row>
    <row r="1024" spans="1:1" x14ac:dyDescent="0.25">
      <c r="A1024" s="32"/>
    </row>
    <row r="1025" spans="1:1" x14ac:dyDescent="0.25">
      <c r="A1025" s="32"/>
    </row>
    <row r="1026" spans="1:1" x14ac:dyDescent="0.25">
      <c r="A1026" s="32"/>
    </row>
    <row r="1027" spans="1:1" x14ac:dyDescent="0.25">
      <c r="A1027" s="32"/>
    </row>
    <row r="1028" spans="1:1" x14ac:dyDescent="0.25">
      <c r="A1028" s="32"/>
    </row>
    <row r="1029" spans="1:1" x14ac:dyDescent="0.25">
      <c r="A1029" s="32"/>
    </row>
    <row r="1030" spans="1:1" x14ac:dyDescent="0.25">
      <c r="A1030" s="32"/>
    </row>
    <row r="1031" spans="1:1" x14ac:dyDescent="0.25">
      <c r="A1031" s="32"/>
    </row>
    <row r="1032" spans="1:1" x14ac:dyDescent="0.25">
      <c r="A1032" s="32"/>
    </row>
    <row r="1033" spans="1:1" x14ac:dyDescent="0.25">
      <c r="A1033" s="32"/>
    </row>
    <row r="1034" spans="1:1" x14ac:dyDescent="0.25">
      <c r="A1034" s="32"/>
    </row>
    <row r="1035" spans="1:1" x14ac:dyDescent="0.25">
      <c r="A1035" s="32"/>
    </row>
    <row r="1036" spans="1:1" x14ac:dyDescent="0.25">
      <c r="A1036" s="32"/>
    </row>
    <row r="1037" spans="1:1" x14ac:dyDescent="0.25">
      <c r="A1037" s="32"/>
    </row>
    <row r="1038" spans="1:1" x14ac:dyDescent="0.25">
      <c r="A1038" s="32"/>
    </row>
    <row r="1039" spans="1:1" x14ac:dyDescent="0.25">
      <c r="A1039" s="32"/>
    </row>
    <row r="1040" spans="1:1" x14ac:dyDescent="0.25">
      <c r="A1040" s="32"/>
    </row>
    <row r="1041" spans="1:1" x14ac:dyDescent="0.25">
      <c r="A1041" s="32"/>
    </row>
    <row r="1042" spans="1:1" x14ac:dyDescent="0.25">
      <c r="A1042" s="32"/>
    </row>
    <row r="1043" spans="1:1" x14ac:dyDescent="0.25">
      <c r="A1043" s="32"/>
    </row>
    <row r="1044" spans="1:1" x14ac:dyDescent="0.25">
      <c r="A1044" s="32"/>
    </row>
    <row r="1045" spans="1:1" x14ac:dyDescent="0.25">
      <c r="A1045" s="32"/>
    </row>
    <row r="1046" spans="1:1" x14ac:dyDescent="0.25">
      <c r="A1046" s="32"/>
    </row>
    <row r="1047" spans="1:1" x14ac:dyDescent="0.25">
      <c r="A1047" s="32"/>
    </row>
    <row r="1048" spans="1:1" x14ac:dyDescent="0.25">
      <c r="A1048" s="32"/>
    </row>
    <row r="1049" spans="1:1" x14ac:dyDescent="0.25">
      <c r="A1049" s="32"/>
    </row>
    <row r="1050" spans="1:1" x14ac:dyDescent="0.25">
      <c r="A1050" s="32"/>
    </row>
    <row r="1051" spans="1:1" x14ac:dyDescent="0.25">
      <c r="A1051" s="32"/>
    </row>
    <row r="1052" spans="1:1" x14ac:dyDescent="0.25">
      <c r="A1052" s="32"/>
    </row>
    <row r="1053" spans="1:1" x14ac:dyDescent="0.25">
      <c r="A1053" s="32"/>
    </row>
    <row r="1054" spans="1:1" x14ac:dyDescent="0.25">
      <c r="A1054" s="32"/>
    </row>
    <row r="1055" spans="1:1" x14ac:dyDescent="0.25">
      <c r="A1055" s="32"/>
    </row>
    <row r="1056" spans="1:1" x14ac:dyDescent="0.25">
      <c r="A1056" s="32"/>
    </row>
    <row r="1057" spans="1:1" x14ac:dyDescent="0.25">
      <c r="A1057" s="32"/>
    </row>
    <row r="1058" spans="1:1" x14ac:dyDescent="0.25">
      <c r="A1058" s="32"/>
    </row>
    <row r="1059" spans="1:1" x14ac:dyDescent="0.25">
      <c r="A1059" s="32"/>
    </row>
    <row r="1060" spans="1:1" x14ac:dyDescent="0.25">
      <c r="A1060" s="32"/>
    </row>
    <row r="1061" spans="1:1" x14ac:dyDescent="0.25">
      <c r="A1061" s="32"/>
    </row>
    <row r="1062" spans="1:1" x14ac:dyDescent="0.25">
      <c r="A1062" s="32"/>
    </row>
    <row r="1063" spans="1:1" x14ac:dyDescent="0.25">
      <c r="A1063" s="32"/>
    </row>
    <row r="1064" spans="1:1" x14ac:dyDescent="0.25">
      <c r="A1064" s="32"/>
    </row>
    <row r="1065" spans="1:1" x14ac:dyDescent="0.25">
      <c r="A1065" s="32"/>
    </row>
    <row r="1066" spans="1:1" x14ac:dyDescent="0.25">
      <c r="A1066" s="32"/>
    </row>
    <row r="1067" spans="1:1" x14ac:dyDescent="0.25">
      <c r="A1067" s="32"/>
    </row>
    <row r="1068" spans="1:1" x14ac:dyDescent="0.25">
      <c r="A1068" s="32"/>
    </row>
    <row r="1069" spans="1:1" x14ac:dyDescent="0.25">
      <c r="A1069" s="32"/>
    </row>
    <row r="1070" spans="1:1" x14ac:dyDescent="0.25">
      <c r="A1070" s="32"/>
    </row>
    <row r="1071" spans="1:1" x14ac:dyDescent="0.25">
      <c r="A1071" s="32"/>
    </row>
    <row r="1072" spans="1:1" x14ac:dyDescent="0.25">
      <c r="A1072" s="32"/>
    </row>
    <row r="1073" spans="1:1" x14ac:dyDescent="0.25">
      <c r="A1073" s="32"/>
    </row>
    <row r="1074" spans="1:1" x14ac:dyDescent="0.25">
      <c r="A1074" s="32"/>
    </row>
    <row r="1075" spans="1:1" x14ac:dyDescent="0.25">
      <c r="A1075" s="32"/>
    </row>
    <row r="1076" spans="1:1" x14ac:dyDescent="0.25">
      <c r="A1076" s="32"/>
    </row>
    <row r="1077" spans="1:1" x14ac:dyDescent="0.25">
      <c r="A1077" s="32"/>
    </row>
    <row r="1078" spans="1:1" x14ac:dyDescent="0.25">
      <c r="A1078" s="32"/>
    </row>
    <row r="1079" spans="1:1" x14ac:dyDescent="0.25">
      <c r="A1079" s="32"/>
    </row>
    <row r="1080" spans="1:1" x14ac:dyDescent="0.25">
      <c r="A1080" s="32"/>
    </row>
    <row r="1081" spans="1:1" x14ac:dyDescent="0.25">
      <c r="A1081" s="32"/>
    </row>
    <row r="1082" spans="1:1" x14ac:dyDescent="0.25">
      <c r="A1082" s="32"/>
    </row>
    <row r="1083" spans="1:1" x14ac:dyDescent="0.25">
      <c r="A1083" s="32"/>
    </row>
    <row r="1084" spans="1:1" x14ac:dyDescent="0.25">
      <c r="A1084" s="32"/>
    </row>
    <row r="1085" spans="1:1" x14ac:dyDescent="0.25">
      <c r="A1085" s="32"/>
    </row>
    <row r="1086" spans="1:1" x14ac:dyDescent="0.25">
      <c r="A1086" s="32"/>
    </row>
    <row r="1087" spans="1:1" x14ac:dyDescent="0.25">
      <c r="A1087" s="32"/>
    </row>
    <row r="1088" spans="1:1" x14ac:dyDescent="0.25">
      <c r="A1088" s="32"/>
    </row>
    <row r="1089" spans="1:1" x14ac:dyDescent="0.25">
      <c r="A1089" s="32"/>
    </row>
    <row r="1090" spans="1:1" x14ac:dyDescent="0.25">
      <c r="A1090" s="32"/>
    </row>
    <row r="1091" spans="1:1" x14ac:dyDescent="0.25">
      <c r="A1091" s="32"/>
    </row>
    <row r="1092" spans="1:1" x14ac:dyDescent="0.25">
      <c r="A1092" s="32"/>
    </row>
    <row r="1093" spans="1:1" x14ac:dyDescent="0.25">
      <c r="A1093" s="32"/>
    </row>
    <row r="1094" spans="1:1" x14ac:dyDescent="0.25">
      <c r="A1094" s="32"/>
    </row>
    <row r="1095" spans="1:1" x14ac:dyDescent="0.25">
      <c r="A1095" s="32"/>
    </row>
    <row r="1096" spans="1:1" x14ac:dyDescent="0.25">
      <c r="A1096" s="32"/>
    </row>
    <row r="1097" spans="1:1" x14ac:dyDescent="0.25">
      <c r="A1097" s="32"/>
    </row>
    <row r="1098" spans="1:1" x14ac:dyDescent="0.25">
      <c r="A1098" s="32"/>
    </row>
    <row r="1099" spans="1:1" x14ac:dyDescent="0.25">
      <c r="A1099" s="32"/>
    </row>
    <row r="1100" spans="1:1" x14ac:dyDescent="0.25">
      <c r="A1100" s="32"/>
    </row>
    <row r="1101" spans="1:1" x14ac:dyDescent="0.25">
      <c r="A1101" s="32"/>
    </row>
    <row r="1102" spans="1:1" x14ac:dyDescent="0.25">
      <c r="A1102" s="32"/>
    </row>
    <row r="1103" spans="1:1" x14ac:dyDescent="0.25">
      <c r="A1103" s="32"/>
    </row>
    <row r="1104" spans="1:1" x14ac:dyDescent="0.25">
      <c r="A1104" s="32"/>
    </row>
    <row r="1105" spans="1:1" x14ac:dyDescent="0.25">
      <c r="A1105" s="32"/>
    </row>
    <row r="1106" spans="1:1" x14ac:dyDescent="0.25">
      <c r="A1106" s="32"/>
    </row>
    <row r="1107" spans="1:1" x14ac:dyDescent="0.25">
      <c r="A1107" s="32"/>
    </row>
    <row r="1108" spans="1:1" x14ac:dyDescent="0.25">
      <c r="A1108" s="32"/>
    </row>
    <row r="1109" spans="1:1" x14ac:dyDescent="0.25">
      <c r="A1109" s="32"/>
    </row>
    <row r="1110" spans="1:1" x14ac:dyDescent="0.25">
      <c r="A1110" s="32"/>
    </row>
    <row r="1111" spans="1:1" x14ac:dyDescent="0.25">
      <c r="A1111" s="32"/>
    </row>
    <row r="1112" spans="1:1" x14ac:dyDescent="0.25">
      <c r="A1112" s="32"/>
    </row>
    <row r="1113" spans="1:1" x14ac:dyDescent="0.25">
      <c r="A1113" s="32"/>
    </row>
    <row r="1114" spans="1:1" x14ac:dyDescent="0.25">
      <c r="A1114" s="32"/>
    </row>
    <row r="1115" spans="1:1" x14ac:dyDescent="0.25">
      <c r="A1115" s="32"/>
    </row>
    <row r="1116" spans="1:1" x14ac:dyDescent="0.25">
      <c r="A1116" s="32"/>
    </row>
    <row r="1117" spans="1:1" x14ac:dyDescent="0.25">
      <c r="A1117" s="32"/>
    </row>
    <row r="1118" spans="1:1" x14ac:dyDescent="0.25">
      <c r="A1118" s="32"/>
    </row>
    <row r="1119" spans="1:1" x14ac:dyDescent="0.25">
      <c r="A1119" s="32"/>
    </row>
    <row r="1120" spans="1:1" x14ac:dyDescent="0.25">
      <c r="A1120" s="32"/>
    </row>
    <row r="1121" spans="1:1" x14ac:dyDescent="0.25">
      <c r="A1121" s="32"/>
    </row>
    <row r="1122" spans="1:1" x14ac:dyDescent="0.25">
      <c r="A1122" s="32"/>
    </row>
    <row r="1123" spans="1:1" x14ac:dyDescent="0.25">
      <c r="A1123" s="32"/>
    </row>
    <row r="1124" spans="1:1" x14ac:dyDescent="0.25">
      <c r="A1124" s="32"/>
    </row>
    <row r="1125" spans="1:1" x14ac:dyDescent="0.25">
      <c r="A1125" s="32"/>
    </row>
    <row r="1126" spans="1:1" x14ac:dyDescent="0.25">
      <c r="A1126" s="32"/>
    </row>
    <row r="1127" spans="1:1" x14ac:dyDescent="0.25">
      <c r="A1127" s="32"/>
    </row>
    <row r="1128" spans="1:1" x14ac:dyDescent="0.25">
      <c r="A1128" s="32"/>
    </row>
    <row r="1129" spans="1:1" x14ac:dyDescent="0.25">
      <c r="A1129" s="32"/>
    </row>
    <row r="1130" spans="1:1" x14ac:dyDescent="0.25">
      <c r="A1130" s="32"/>
    </row>
    <row r="1131" spans="1:1" x14ac:dyDescent="0.25">
      <c r="A1131" s="32"/>
    </row>
    <row r="1132" spans="1:1" x14ac:dyDescent="0.25">
      <c r="A1132" s="32"/>
    </row>
    <row r="1133" spans="1:1" x14ac:dyDescent="0.25">
      <c r="A1133" s="32"/>
    </row>
    <row r="1134" spans="1:1" x14ac:dyDescent="0.25">
      <c r="A1134" s="32"/>
    </row>
    <row r="1135" spans="1:1" x14ac:dyDescent="0.25">
      <c r="A1135" s="32"/>
    </row>
    <row r="1136" spans="1:1" x14ac:dyDescent="0.25">
      <c r="A1136" s="32"/>
    </row>
    <row r="1137" spans="1:1" x14ac:dyDescent="0.25">
      <c r="A1137" s="32"/>
    </row>
    <row r="1138" spans="1:1" x14ac:dyDescent="0.25">
      <c r="A1138" s="32"/>
    </row>
    <row r="1139" spans="1:1" x14ac:dyDescent="0.25">
      <c r="A1139" s="32"/>
    </row>
    <row r="1140" spans="1:1" x14ac:dyDescent="0.25">
      <c r="A1140" s="32"/>
    </row>
    <row r="1141" spans="1:1" x14ac:dyDescent="0.25">
      <c r="A1141" s="32"/>
    </row>
    <row r="1142" spans="1:1" x14ac:dyDescent="0.25">
      <c r="A1142" s="32"/>
    </row>
    <row r="1143" spans="1:1" x14ac:dyDescent="0.25">
      <c r="A1143" s="32"/>
    </row>
    <row r="1144" spans="1:1" x14ac:dyDescent="0.25">
      <c r="A1144" s="32"/>
    </row>
    <row r="1145" spans="1:1" x14ac:dyDescent="0.25">
      <c r="A1145" s="32"/>
    </row>
    <row r="1146" spans="1:1" x14ac:dyDescent="0.25">
      <c r="A1146" s="32"/>
    </row>
    <row r="1147" spans="1:1" x14ac:dyDescent="0.25">
      <c r="A1147" s="32"/>
    </row>
    <row r="1148" spans="1:1" x14ac:dyDescent="0.25">
      <c r="A1148" s="32"/>
    </row>
    <row r="1149" spans="1:1" x14ac:dyDescent="0.25">
      <c r="A1149" s="32"/>
    </row>
    <row r="1150" spans="1:1" x14ac:dyDescent="0.25">
      <c r="A1150" s="32"/>
    </row>
    <row r="1151" spans="1:1" x14ac:dyDescent="0.25">
      <c r="A1151" s="32"/>
    </row>
    <row r="1152" spans="1:1" x14ac:dyDescent="0.25">
      <c r="A1152" s="32"/>
    </row>
    <row r="1153" spans="1:1" x14ac:dyDescent="0.25">
      <c r="A1153" s="32"/>
    </row>
    <row r="1154" spans="1:1" x14ac:dyDescent="0.25">
      <c r="A1154" s="32"/>
    </row>
    <row r="1155" spans="1:1" x14ac:dyDescent="0.25">
      <c r="A1155" s="32"/>
    </row>
    <row r="1156" spans="1:1" x14ac:dyDescent="0.25">
      <c r="A1156" s="32"/>
    </row>
    <row r="1157" spans="1:1" x14ac:dyDescent="0.25">
      <c r="A1157" s="32"/>
    </row>
    <row r="1158" spans="1:1" x14ac:dyDescent="0.25">
      <c r="A1158" s="32"/>
    </row>
    <row r="1159" spans="1:1" x14ac:dyDescent="0.25">
      <c r="A1159" s="32"/>
    </row>
    <row r="1160" spans="1:1" x14ac:dyDescent="0.25">
      <c r="A1160" s="32"/>
    </row>
    <row r="1161" spans="1:1" x14ac:dyDescent="0.25">
      <c r="A1161" s="32"/>
    </row>
    <row r="1162" spans="1:1" x14ac:dyDescent="0.25">
      <c r="A1162" s="32"/>
    </row>
    <row r="1163" spans="1:1" x14ac:dyDescent="0.25">
      <c r="A1163" s="32"/>
    </row>
    <row r="1164" spans="1:1" x14ac:dyDescent="0.25">
      <c r="A1164" s="32"/>
    </row>
    <row r="1165" spans="1:1" x14ac:dyDescent="0.25">
      <c r="A1165" s="32"/>
    </row>
    <row r="1166" spans="1:1" x14ac:dyDescent="0.25">
      <c r="A1166" s="32"/>
    </row>
    <row r="1167" spans="1:1" x14ac:dyDescent="0.25">
      <c r="A1167" s="32"/>
    </row>
    <row r="1168" spans="1:1" x14ac:dyDescent="0.25">
      <c r="A1168" s="32"/>
    </row>
    <row r="1169" spans="1:1" x14ac:dyDescent="0.25">
      <c r="A1169" s="32"/>
    </row>
    <row r="1170" spans="1:1" x14ac:dyDescent="0.25">
      <c r="A1170" s="32"/>
    </row>
    <row r="1171" spans="1:1" x14ac:dyDescent="0.25">
      <c r="A1171" s="32"/>
    </row>
    <row r="1172" spans="1:1" x14ac:dyDescent="0.25">
      <c r="A1172" s="32"/>
    </row>
    <row r="1173" spans="1:1" x14ac:dyDescent="0.25">
      <c r="A1173" s="32"/>
    </row>
    <row r="1174" spans="1:1" x14ac:dyDescent="0.25">
      <c r="A1174" s="32"/>
    </row>
    <row r="1175" spans="1:1" x14ac:dyDescent="0.25">
      <c r="A1175" s="32"/>
    </row>
    <row r="1176" spans="1:1" x14ac:dyDescent="0.25">
      <c r="A1176" s="32"/>
    </row>
    <row r="1177" spans="1:1" x14ac:dyDescent="0.25">
      <c r="A1177" s="32"/>
    </row>
    <row r="1178" spans="1:1" x14ac:dyDescent="0.25">
      <c r="A1178" s="32"/>
    </row>
    <row r="1179" spans="1:1" x14ac:dyDescent="0.25">
      <c r="A1179" s="32"/>
    </row>
    <row r="1180" spans="1:1" x14ac:dyDescent="0.25">
      <c r="A1180" s="32"/>
    </row>
    <row r="1181" spans="1:1" x14ac:dyDescent="0.25">
      <c r="A1181" s="32"/>
    </row>
    <row r="1182" spans="1:1" x14ac:dyDescent="0.25">
      <c r="A1182" s="32"/>
    </row>
    <row r="1183" spans="1:1" x14ac:dyDescent="0.25">
      <c r="A1183" s="32"/>
    </row>
    <row r="1184" spans="1:1" x14ac:dyDescent="0.25">
      <c r="A1184" s="32"/>
    </row>
    <row r="1185" spans="1:1" x14ac:dyDescent="0.25">
      <c r="A1185" s="32"/>
    </row>
    <row r="1186" spans="1:1" x14ac:dyDescent="0.25">
      <c r="A1186" s="32"/>
    </row>
    <row r="1187" spans="1:1" x14ac:dyDescent="0.25">
      <c r="A1187" s="32"/>
    </row>
    <row r="1188" spans="1:1" x14ac:dyDescent="0.25">
      <c r="A1188" s="32"/>
    </row>
    <row r="1189" spans="1:1" x14ac:dyDescent="0.25">
      <c r="A1189" s="32"/>
    </row>
    <row r="1190" spans="1:1" x14ac:dyDescent="0.25">
      <c r="A1190" s="32"/>
    </row>
    <row r="1191" spans="1:1" x14ac:dyDescent="0.25">
      <c r="A1191" s="32"/>
    </row>
    <row r="1192" spans="1:1" x14ac:dyDescent="0.25">
      <c r="A1192" s="32"/>
    </row>
    <row r="1193" spans="1:1" x14ac:dyDescent="0.25">
      <c r="A1193" s="32"/>
    </row>
    <row r="1194" spans="1:1" x14ac:dyDescent="0.25">
      <c r="A1194" s="32"/>
    </row>
    <row r="1195" spans="1:1" x14ac:dyDescent="0.25">
      <c r="A1195" s="32"/>
    </row>
    <row r="1196" spans="1:1" x14ac:dyDescent="0.25">
      <c r="A1196" s="32"/>
    </row>
    <row r="1197" spans="1:1" x14ac:dyDescent="0.25">
      <c r="A1197" s="32"/>
    </row>
    <row r="1198" spans="1:1" x14ac:dyDescent="0.25">
      <c r="A1198" s="32"/>
    </row>
    <row r="1199" spans="1:1" x14ac:dyDescent="0.25">
      <c r="A1199" s="32"/>
    </row>
    <row r="1200" spans="1:1" x14ac:dyDescent="0.25">
      <c r="A1200" s="32"/>
    </row>
    <row r="1201" spans="1:1" x14ac:dyDescent="0.25">
      <c r="A1201" s="32"/>
    </row>
    <row r="1202" spans="1:1" x14ac:dyDescent="0.25">
      <c r="A1202" s="32"/>
    </row>
    <row r="1203" spans="1:1" x14ac:dyDescent="0.25">
      <c r="A1203" s="32"/>
    </row>
    <row r="1204" spans="1:1" x14ac:dyDescent="0.25">
      <c r="A1204" s="32"/>
    </row>
    <row r="1205" spans="1:1" x14ac:dyDescent="0.25">
      <c r="A1205" s="32"/>
    </row>
    <row r="1206" spans="1:1" x14ac:dyDescent="0.25">
      <c r="A1206" s="32"/>
    </row>
    <row r="1207" spans="1:1" x14ac:dyDescent="0.25">
      <c r="A1207" s="32"/>
    </row>
    <row r="1208" spans="1:1" x14ac:dyDescent="0.25">
      <c r="A1208" s="32"/>
    </row>
    <row r="1209" spans="1:1" x14ac:dyDescent="0.25">
      <c r="A1209" s="32"/>
    </row>
    <row r="1210" spans="1:1" x14ac:dyDescent="0.25">
      <c r="A1210" s="32"/>
    </row>
    <row r="1211" spans="1:1" x14ac:dyDescent="0.25">
      <c r="A1211" s="32"/>
    </row>
    <row r="1212" spans="1:1" x14ac:dyDescent="0.25">
      <c r="A1212" s="32"/>
    </row>
    <row r="1213" spans="1:1" x14ac:dyDescent="0.25">
      <c r="A1213" s="32"/>
    </row>
    <row r="1214" spans="1:1" x14ac:dyDescent="0.25">
      <c r="A1214" s="32"/>
    </row>
    <row r="1215" spans="1:1" x14ac:dyDescent="0.25">
      <c r="A1215" s="32"/>
    </row>
    <row r="1216" spans="1:1" x14ac:dyDescent="0.25">
      <c r="A1216" s="32"/>
    </row>
    <row r="1217" spans="1:1" x14ac:dyDescent="0.25">
      <c r="A1217" s="32"/>
    </row>
    <row r="1218" spans="1:1" x14ac:dyDescent="0.25">
      <c r="A1218" s="32"/>
    </row>
    <row r="1219" spans="1:1" x14ac:dyDescent="0.25">
      <c r="A1219" s="32"/>
    </row>
    <row r="1220" spans="1:1" x14ac:dyDescent="0.25">
      <c r="A1220" s="32"/>
    </row>
    <row r="1221" spans="1:1" x14ac:dyDescent="0.25">
      <c r="A1221" s="32"/>
    </row>
    <row r="1222" spans="1:1" x14ac:dyDescent="0.25">
      <c r="A1222" s="32"/>
    </row>
    <row r="1223" spans="1:1" x14ac:dyDescent="0.25">
      <c r="A1223" s="32"/>
    </row>
    <row r="1224" spans="1:1" x14ac:dyDescent="0.25">
      <c r="A1224" s="32"/>
    </row>
    <row r="1225" spans="1:1" x14ac:dyDescent="0.25">
      <c r="A1225" s="32"/>
    </row>
    <row r="1226" spans="1:1" x14ac:dyDescent="0.25">
      <c r="A1226" s="32"/>
    </row>
    <row r="1227" spans="1:1" x14ac:dyDescent="0.25">
      <c r="A1227" s="32"/>
    </row>
    <row r="1228" spans="1:1" x14ac:dyDescent="0.25">
      <c r="A1228" s="32"/>
    </row>
    <row r="1229" spans="1:1" x14ac:dyDescent="0.25">
      <c r="A1229" s="32"/>
    </row>
    <row r="1230" spans="1:1" x14ac:dyDescent="0.25">
      <c r="A1230" s="32"/>
    </row>
    <row r="1231" spans="1:1" x14ac:dyDescent="0.25">
      <c r="A1231" s="32"/>
    </row>
    <row r="1232" spans="1:1" x14ac:dyDescent="0.25">
      <c r="A1232" s="32"/>
    </row>
    <row r="1233" spans="1:1" x14ac:dyDescent="0.25">
      <c r="A1233" s="32"/>
    </row>
    <row r="1234" spans="1:1" x14ac:dyDescent="0.25">
      <c r="A1234" s="32"/>
    </row>
    <row r="1235" spans="1:1" x14ac:dyDescent="0.25">
      <c r="A1235" s="32"/>
    </row>
    <row r="1236" spans="1:1" x14ac:dyDescent="0.25">
      <c r="A1236" s="32"/>
    </row>
    <row r="1237" spans="1:1" x14ac:dyDescent="0.25">
      <c r="A1237" s="32"/>
    </row>
    <row r="1238" spans="1:1" x14ac:dyDescent="0.25">
      <c r="A1238" s="32"/>
    </row>
    <row r="1239" spans="1:1" x14ac:dyDescent="0.25">
      <c r="A1239" s="32"/>
    </row>
    <row r="1240" spans="1:1" x14ac:dyDescent="0.25">
      <c r="A1240" s="32"/>
    </row>
    <row r="1241" spans="1:1" x14ac:dyDescent="0.25">
      <c r="A1241" s="32"/>
    </row>
    <row r="1242" spans="1:1" x14ac:dyDescent="0.25">
      <c r="A1242" s="32"/>
    </row>
    <row r="1243" spans="1:1" x14ac:dyDescent="0.25">
      <c r="A1243" s="32"/>
    </row>
    <row r="1244" spans="1:1" x14ac:dyDescent="0.25">
      <c r="A1244" s="32"/>
    </row>
    <row r="1245" spans="1:1" x14ac:dyDescent="0.25">
      <c r="A1245" s="32"/>
    </row>
    <row r="1246" spans="1:1" x14ac:dyDescent="0.25">
      <c r="A1246" s="32"/>
    </row>
    <row r="1247" spans="1:1" x14ac:dyDescent="0.25">
      <c r="A1247" s="32"/>
    </row>
    <row r="1248" spans="1:1" x14ac:dyDescent="0.25">
      <c r="A1248" s="32"/>
    </row>
    <row r="1249" spans="1:1" x14ac:dyDescent="0.25">
      <c r="A1249" s="32"/>
    </row>
    <row r="1250" spans="1:1" x14ac:dyDescent="0.25">
      <c r="A1250" s="32"/>
    </row>
    <row r="1251" spans="1:1" x14ac:dyDescent="0.25">
      <c r="A1251" s="32"/>
    </row>
    <row r="1252" spans="1:1" x14ac:dyDescent="0.25">
      <c r="A1252" s="32"/>
    </row>
    <row r="1253" spans="1:1" x14ac:dyDescent="0.25">
      <c r="A1253" s="32"/>
    </row>
    <row r="1254" spans="1:1" x14ac:dyDescent="0.25">
      <c r="A1254" s="32"/>
    </row>
    <row r="1255" spans="1:1" x14ac:dyDescent="0.25">
      <c r="A1255" s="32"/>
    </row>
    <row r="1256" spans="1:1" x14ac:dyDescent="0.25">
      <c r="A1256" s="32"/>
    </row>
    <row r="1257" spans="1:1" x14ac:dyDescent="0.25">
      <c r="A1257" s="32"/>
    </row>
    <row r="1258" spans="1:1" x14ac:dyDescent="0.25">
      <c r="A1258" s="32"/>
    </row>
    <row r="1259" spans="1:1" x14ac:dyDescent="0.25">
      <c r="A1259" s="32"/>
    </row>
    <row r="1260" spans="1:1" x14ac:dyDescent="0.25">
      <c r="A1260" s="32"/>
    </row>
    <row r="1261" spans="1:1" x14ac:dyDescent="0.25">
      <c r="A1261" s="32"/>
    </row>
    <row r="1262" spans="1:1" x14ac:dyDescent="0.25">
      <c r="A1262" s="32"/>
    </row>
    <row r="1263" spans="1:1" x14ac:dyDescent="0.25">
      <c r="A1263" s="32"/>
    </row>
    <row r="1264" spans="1:1" x14ac:dyDescent="0.25">
      <c r="A1264" s="32"/>
    </row>
    <row r="1265" spans="1:1" x14ac:dyDescent="0.25">
      <c r="A1265" s="32"/>
    </row>
    <row r="1266" spans="1:1" x14ac:dyDescent="0.25">
      <c r="A1266" s="32"/>
    </row>
    <row r="1267" spans="1:1" x14ac:dyDescent="0.25">
      <c r="A1267" s="32"/>
    </row>
    <row r="1268" spans="1:1" x14ac:dyDescent="0.25">
      <c r="A1268" s="32"/>
    </row>
    <row r="1269" spans="1:1" x14ac:dyDescent="0.25">
      <c r="A1269" s="32"/>
    </row>
    <row r="1270" spans="1:1" x14ac:dyDescent="0.25">
      <c r="A1270" s="32"/>
    </row>
    <row r="1271" spans="1:1" x14ac:dyDescent="0.25">
      <c r="A1271" s="32"/>
    </row>
    <row r="1272" spans="1:1" x14ac:dyDescent="0.25">
      <c r="A1272" s="32"/>
    </row>
    <row r="1273" spans="1:1" x14ac:dyDescent="0.25">
      <c r="A1273" s="32"/>
    </row>
    <row r="1274" spans="1:1" x14ac:dyDescent="0.25">
      <c r="A1274" s="32"/>
    </row>
    <row r="1275" spans="1:1" x14ac:dyDescent="0.25">
      <c r="A1275" s="32"/>
    </row>
    <row r="1276" spans="1:1" x14ac:dyDescent="0.25">
      <c r="A1276" s="32"/>
    </row>
    <row r="1277" spans="1:1" x14ac:dyDescent="0.25">
      <c r="A1277" s="32"/>
    </row>
    <row r="1278" spans="1:1" x14ac:dyDescent="0.25">
      <c r="A1278" s="32"/>
    </row>
    <row r="1279" spans="1:1" x14ac:dyDescent="0.25">
      <c r="A1279" s="32"/>
    </row>
    <row r="1280" spans="1:1" x14ac:dyDescent="0.25">
      <c r="A1280" s="32"/>
    </row>
    <row r="1281" spans="1:1" x14ac:dyDescent="0.25">
      <c r="A1281" s="32"/>
    </row>
    <row r="1282" spans="1:1" x14ac:dyDescent="0.25">
      <c r="A1282" s="32"/>
    </row>
    <row r="1283" spans="1:1" x14ac:dyDescent="0.25">
      <c r="A1283" s="32"/>
    </row>
    <row r="1284" spans="1:1" x14ac:dyDescent="0.25">
      <c r="A1284" s="32"/>
    </row>
    <row r="1285" spans="1:1" x14ac:dyDescent="0.25">
      <c r="A1285" s="32"/>
    </row>
    <row r="1286" spans="1:1" x14ac:dyDescent="0.25">
      <c r="A1286" s="32"/>
    </row>
    <row r="1287" spans="1:1" x14ac:dyDescent="0.25">
      <c r="A1287" s="32"/>
    </row>
    <row r="1288" spans="1:1" x14ac:dyDescent="0.25">
      <c r="A1288" s="32"/>
    </row>
    <row r="1289" spans="1:1" x14ac:dyDescent="0.25">
      <c r="A1289" s="32"/>
    </row>
    <row r="1290" spans="1:1" x14ac:dyDescent="0.25">
      <c r="A1290" s="32"/>
    </row>
    <row r="1291" spans="1:1" x14ac:dyDescent="0.25">
      <c r="A1291" s="32"/>
    </row>
    <row r="1292" spans="1:1" x14ac:dyDescent="0.25">
      <c r="A1292" s="32"/>
    </row>
    <row r="1293" spans="1:1" x14ac:dyDescent="0.25">
      <c r="A1293" s="32"/>
    </row>
    <row r="1294" spans="1:1" x14ac:dyDescent="0.25">
      <c r="A1294" s="32"/>
    </row>
    <row r="1295" spans="1:1" x14ac:dyDescent="0.25">
      <c r="A1295" s="32"/>
    </row>
    <row r="1296" spans="1:1" x14ac:dyDescent="0.25">
      <c r="A1296" s="32"/>
    </row>
    <row r="1297" spans="1:1" x14ac:dyDescent="0.25">
      <c r="A1297" s="32"/>
    </row>
    <row r="1298" spans="1:1" x14ac:dyDescent="0.25">
      <c r="A1298" s="32"/>
    </row>
    <row r="1299" spans="1:1" x14ac:dyDescent="0.25">
      <c r="A1299" s="32"/>
    </row>
    <row r="1300" spans="1:1" x14ac:dyDescent="0.25">
      <c r="A1300" s="32"/>
    </row>
    <row r="1301" spans="1:1" x14ac:dyDescent="0.25">
      <c r="A1301" s="32"/>
    </row>
    <row r="1302" spans="1:1" x14ac:dyDescent="0.25">
      <c r="A1302" s="32"/>
    </row>
    <row r="1303" spans="1:1" x14ac:dyDescent="0.25">
      <c r="A1303" s="32"/>
    </row>
    <row r="1304" spans="1:1" x14ac:dyDescent="0.25">
      <c r="A1304" s="32"/>
    </row>
    <row r="1305" spans="1:1" x14ac:dyDescent="0.25">
      <c r="A1305" s="32"/>
    </row>
    <row r="1306" spans="1:1" x14ac:dyDescent="0.25">
      <c r="A1306" s="32"/>
    </row>
    <row r="1307" spans="1:1" x14ac:dyDescent="0.25">
      <c r="A1307" s="32"/>
    </row>
    <row r="1308" spans="1:1" x14ac:dyDescent="0.25">
      <c r="A1308" s="32"/>
    </row>
    <row r="1309" spans="1:1" x14ac:dyDescent="0.25">
      <c r="A1309" s="32"/>
    </row>
    <row r="1310" spans="1:1" x14ac:dyDescent="0.25">
      <c r="A1310" s="32"/>
    </row>
    <row r="1311" spans="1:1" x14ac:dyDescent="0.25">
      <c r="A1311" s="32"/>
    </row>
    <row r="1312" spans="1:1" x14ac:dyDescent="0.25">
      <c r="A1312" s="32"/>
    </row>
    <row r="1313" spans="1:1" x14ac:dyDescent="0.25">
      <c r="A1313" s="32"/>
    </row>
    <row r="1314" spans="1:1" x14ac:dyDescent="0.25">
      <c r="A1314" s="32"/>
    </row>
    <row r="1315" spans="1:1" x14ac:dyDescent="0.25">
      <c r="A1315" s="32"/>
    </row>
    <row r="1316" spans="1:1" x14ac:dyDescent="0.25">
      <c r="A1316" s="32"/>
    </row>
    <row r="1317" spans="1:1" x14ac:dyDescent="0.25">
      <c r="A1317" s="32"/>
    </row>
    <row r="1318" spans="1:1" x14ac:dyDescent="0.25">
      <c r="A1318" s="32"/>
    </row>
    <row r="1319" spans="1:1" x14ac:dyDescent="0.25">
      <c r="A1319" s="32"/>
    </row>
    <row r="1320" spans="1:1" x14ac:dyDescent="0.25">
      <c r="A1320" s="32"/>
    </row>
    <row r="1321" spans="1:1" x14ac:dyDescent="0.25">
      <c r="A1321" s="32"/>
    </row>
    <row r="1322" spans="1:1" x14ac:dyDescent="0.25">
      <c r="A1322" s="32"/>
    </row>
    <row r="1323" spans="1:1" x14ac:dyDescent="0.25">
      <c r="A1323" s="32"/>
    </row>
    <row r="1324" spans="1:1" x14ac:dyDescent="0.25">
      <c r="A1324" s="32"/>
    </row>
    <row r="1325" spans="1:1" x14ac:dyDescent="0.25">
      <c r="A1325" s="32"/>
    </row>
    <row r="1326" spans="1:1" x14ac:dyDescent="0.25">
      <c r="A1326" s="32"/>
    </row>
    <row r="1327" spans="1:1" x14ac:dyDescent="0.25">
      <c r="A1327" s="32"/>
    </row>
    <row r="1328" spans="1:1" x14ac:dyDescent="0.25">
      <c r="A1328" s="32"/>
    </row>
    <row r="1329" spans="1:1" x14ac:dyDescent="0.25">
      <c r="A1329" s="32"/>
    </row>
    <row r="1330" spans="1:1" x14ac:dyDescent="0.25">
      <c r="A1330" s="32"/>
    </row>
    <row r="1331" spans="1:1" x14ac:dyDescent="0.25">
      <c r="A1331" s="32"/>
    </row>
    <row r="1332" spans="1:1" x14ac:dyDescent="0.25">
      <c r="A1332" s="32"/>
    </row>
    <row r="1333" spans="1:1" x14ac:dyDescent="0.25">
      <c r="A1333" s="32"/>
    </row>
    <row r="1334" spans="1:1" x14ac:dyDescent="0.25">
      <c r="A1334" s="32"/>
    </row>
    <row r="1335" spans="1:1" x14ac:dyDescent="0.25">
      <c r="A1335" s="32"/>
    </row>
    <row r="1336" spans="1:1" x14ac:dyDescent="0.25">
      <c r="A1336" s="32"/>
    </row>
    <row r="1337" spans="1:1" x14ac:dyDescent="0.25">
      <c r="A1337" s="32"/>
    </row>
    <row r="1338" spans="1:1" x14ac:dyDescent="0.25">
      <c r="A1338" s="32"/>
    </row>
    <row r="1339" spans="1:1" x14ac:dyDescent="0.25">
      <c r="A1339" s="32"/>
    </row>
    <row r="1340" spans="1:1" x14ac:dyDescent="0.25">
      <c r="A1340" s="32"/>
    </row>
    <row r="1341" spans="1:1" x14ac:dyDescent="0.25">
      <c r="A1341" s="32"/>
    </row>
    <row r="1342" spans="1:1" x14ac:dyDescent="0.25">
      <c r="A1342" s="32"/>
    </row>
    <row r="1343" spans="1:1" x14ac:dyDescent="0.25">
      <c r="A1343" s="32"/>
    </row>
    <row r="1344" spans="1:1" x14ac:dyDescent="0.25">
      <c r="A1344" s="32"/>
    </row>
    <row r="1345" spans="1:1" x14ac:dyDescent="0.25">
      <c r="A1345" s="32"/>
    </row>
    <row r="1346" spans="1:1" x14ac:dyDescent="0.25">
      <c r="A1346" s="32"/>
    </row>
    <row r="1347" spans="1:1" x14ac:dyDescent="0.25">
      <c r="A1347" s="32"/>
    </row>
    <row r="1348" spans="1:1" x14ac:dyDescent="0.25">
      <c r="A1348" s="32"/>
    </row>
    <row r="1349" spans="1:1" x14ac:dyDescent="0.25">
      <c r="A1349" s="32"/>
    </row>
    <row r="1350" spans="1:1" x14ac:dyDescent="0.25">
      <c r="A1350" s="32"/>
    </row>
    <row r="1351" spans="1:1" x14ac:dyDescent="0.25">
      <c r="A1351" s="32"/>
    </row>
    <row r="1352" spans="1:1" x14ac:dyDescent="0.25">
      <c r="A1352" s="32"/>
    </row>
    <row r="1353" spans="1:1" x14ac:dyDescent="0.25">
      <c r="A1353" s="32"/>
    </row>
    <row r="1354" spans="1:1" x14ac:dyDescent="0.25">
      <c r="A1354" s="32"/>
    </row>
    <row r="1355" spans="1:1" x14ac:dyDescent="0.25">
      <c r="A1355" s="32"/>
    </row>
    <row r="1356" spans="1:1" x14ac:dyDescent="0.25">
      <c r="A1356" s="32"/>
    </row>
    <row r="1357" spans="1:1" x14ac:dyDescent="0.25">
      <c r="A1357" s="32"/>
    </row>
    <row r="1358" spans="1:1" x14ac:dyDescent="0.25">
      <c r="A1358" s="32"/>
    </row>
    <row r="1359" spans="1:1" x14ac:dyDescent="0.25">
      <c r="A1359" s="32"/>
    </row>
    <row r="1360" spans="1:1" x14ac:dyDescent="0.25">
      <c r="A1360" s="32"/>
    </row>
    <row r="1361" spans="1:1" x14ac:dyDescent="0.25">
      <c r="A1361" s="32"/>
    </row>
    <row r="1362" spans="1:1" x14ac:dyDescent="0.25">
      <c r="A1362" s="32"/>
    </row>
    <row r="1363" spans="1:1" x14ac:dyDescent="0.25">
      <c r="A1363" s="32"/>
    </row>
    <row r="1364" spans="1:1" x14ac:dyDescent="0.25">
      <c r="A1364" s="32"/>
    </row>
    <row r="1365" spans="1:1" x14ac:dyDescent="0.25">
      <c r="A1365" s="32"/>
    </row>
    <row r="1366" spans="1:1" x14ac:dyDescent="0.25">
      <c r="A1366" s="32"/>
    </row>
    <row r="1367" spans="1:1" x14ac:dyDescent="0.25">
      <c r="A1367" s="32"/>
    </row>
    <row r="1368" spans="1:1" x14ac:dyDescent="0.25">
      <c r="A1368" s="32"/>
    </row>
    <row r="1369" spans="1:1" x14ac:dyDescent="0.25">
      <c r="A1369" s="32"/>
    </row>
    <row r="1370" spans="1:1" x14ac:dyDescent="0.25">
      <c r="A1370" s="32"/>
    </row>
    <row r="1371" spans="1:1" x14ac:dyDescent="0.25">
      <c r="A1371" s="32"/>
    </row>
    <row r="1372" spans="1:1" x14ac:dyDescent="0.25">
      <c r="A1372" s="32"/>
    </row>
    <row r="4446" spans="1:1" ht="18.75" x14ac:dyDescent="0.25">
      <c r="A4446" s="33"/>
    </row>
    <row r="4463" spans="1:1" ht="18.75" x14ac:dyDescent="0.25">
      <c r="A4463" s="33"/>
    </row>
    <row r="4466" spans="1:1" x14ac:dyDescent="0.25">
      <c r="A4466" s="34"/>
    </row>
    <row r="4467" spans="1:1" x14ac:dyDescent="0.25">
      <c r="A4467" s="34"/>
    </row>
    <row r="4468" spans="1:1" x14ac:dyDescent="0.25">
      <c r="A4468" s="34"/>
    </row>
    <row r="4469" spans="1:1" x14ac:dyDescent="0.25">
      <c r="A4469" s="34"/>
    </row>
    <row r="4470" spans="1:1" x14ac:dyDescent="0.25">
      <c r="A4470" s="34"/>
    </row>
    <row r="4471" spans="1:1" x14ac:dyDescent="0.25">
      <c r="A4471" s="34"/>
    </row>
    <row r="4472" spans="1:1" x14ac:dyDescent="0.25">
      <c r="A4472" s="34"/>
    </row>
    <row r="4473" spans="1:1" x14ac:dyDescent="0.25">
      <c r="A4473" s="34"/>
    </row>
    <row r="4474" spans="1:1" x14ac:dyDescent="0.25">
      <c r="A4474" s="34"/>
    </row>
    <row r="4475" spans="1:1" x14ac:dyDescent="0.25">
      <c r="A4475" s="34"/>
    </row>
    <row r="4476" spans="1:1" x14ac:dyDescent="0.25">
      <c r="A4476" s="34"/>
    </row>
    <row r="4477" spans="1:1" x14ac:dyDescent="0.25">
      <c r="A4477" s="34"/>
    </row>
    <row r="4478" spans="1:1" x14ac:dyDescent="0.25">
      <c r="A4478" s="34"/>
    </row>
    <row r="4479" spans="1:1" x14ac:dyDescent="0.25">
      <c r="A4479" s="34"/>
    </row>
    <row r="4480" spans="1:1" x14ac:dyDescent="0.25">
      <c r="A4480" s="34"/>
    </row>
    <row r="4481" spans="1:1" x14ac:dyDescent="0.25">
      <c r="A4481" s="34"/>
    </row>
    <row r="4482" spans="1:1" x14ac:dyDescent="0.25">
      <c r="A4482" s="34"/>
    </row>
    <row r="4483" spans="1:1" x14ac:dyDescent="0.25">
      <c r="A4483" s="34"/>
    </row>
    <row r="4484" spans="1:1" x14ac:dyDescent="0.25">
      <c r="A4484" s="34"/>
    </row>
    <row r="4485" spans="1:1" x14ac:dyDescent="0.25">
      <c r="A4485" s="34"/>
    </row>
    <row r="4486" spans="1:1" x14ac:dyDescent="0.25">
      <c r="A4486" s="34"/>
    </row>
    <row r="4487" spans="1:1" x14ac:dyDescent="0.25">
      <c r="A4487" s="34"/>
    </row>
    <row r="4488" spans="1:1" x14ac:dyDescent="0.25">
      <c r="A4488" s="34"/>
    </row>
    <row r="4489" spans="1:1" x14ac:dyDescent="0.25">
      <c r="A4489" s="34"/>
    </row>
    <row r="4490" spans="1:1" x14ac:dyDescent="0.25">
      <c r="A4490" s="34"/>
    </row>
    <row r="4491" spans="1:1" x14ac:dyDescent="0.25">
      <c r="A4491" s="34"/>
    </row>
    <row r="4492" spans="1:1" x14ac:dyDescent="0.25">
      <c r="A4492" s="34"/>
    </row>
    <row r="4493" spans="1:1" x14ac:dyDescent="0.25">
      <c r="A4493" s="34"/>
    </row>
    <row r="4494" spans="1:1" x14ac:dyDescent="0.25">
      <c r="A4494" s="34"/>
    </row>
    <row r="4495" spans="1:1" x14ac:dyDescent="0.25">
      <c r="A4495" s="34"/>
    </row>
    <row r="4496" spans="1:1" x14ac:dyDescent="0.25">
      <c r="A4496" s="34"/>
    </row>
    <row r="4497" spans="1:1" x14ac:dyDescent="0.25">
      <c r="A4497" s="34"/>
    </row>
    <row r="4498" spans="1:1" x14ac:dyDescent="0.25">
      <c r="A4498" s="34"/>
    </row>
    <row r="4499" spans="1:1" x14ac:dyDescent="0.25">
      <c r="A4499" s="34"/>
    </row>
    <row r="4500" spans="1:1" x14ac:dyDescent="0.25">
      <c r="A4500" s="34"/>
    </row>
    <row r="4501" spans="1:1" x14ac:dyDescent="0.25">
      <c r="A4501" s="34"/>
    </row>
    <row r="4502" spans="1:1" x14ac:dyDescent="0.25">
      <c r="A4502" s="34"/>
    </row>
    <row r="4503" spans="1:1" x14ac:dyDescent="0.25">
      <c r="A4503" s="34"/>
    </row>
    <row r="4504" spans="1:1" x14ac:dyDescent="0.25">
      <c r="A4504" s="34"/>
    </row>
    <row r="4505" spans="1:1" x14ac:dyDescent="0.25">
      <c r="A4505" s="34"/>
    </row>
    <row r="4506" spans="1:1" x14ac:dyDescent="0.25">
      <c r="A4506" s="34"/>
    </row>
    <row r="4507" spans="1:1" x14ac:dyDescent="0.25">
      <c r="A4507" s="34"/>
    </row>
    <row r="4508" spans="1:1" x14ac:dyDescent="0.25">
      <c r="A4508" s="34"/>
    </row>
    <row r="4509" spans="1:1" x14ac:dyDescent="0.25">
      <c r="A4509" s="34"/>
    </row>
    <row r="4510" spans="1:1" x14ac:dyDescent="0.25">
      <c r="A4510" s="34"/>
    </row>
    <row r="4511" spans="1:1" x14ac:dyDescent="0.25">
      <c r="A4511" s="34"/>
    </row>
    <row r="4512" spans="1:1" x14ac:dyDescent="0.25">
      <c r="A4512" s="34"/>
    </row>
    <row r="4513" spans="1:1" x14ac:dyDescent="0.25">
      <c r="A4513" s="34"/>
    </row>
    <row r="4514" spans="1:1" x14ac:dyDescent="0.25">
      <c r="A4514" s="34"/>
    </row>
    <row r="4515" spans="1:1" x14ac:dyDescent="0.25">
      <c r="A4515" s="34"/>
    </row>
    <row r="4516" spans="1:1" x14ac:dyDescent="0.25">
      <c r="A4516" s="34"/>
    </row>
    <row r="4517" spans="1:1" x14ac:dyDescent="0.25">
      <c r="A4517" s="34"/>
    </row>
    <row r="4518" spans="1:1" x14ac:dyDescent="0.25">
      <c r="A4518" s="34"/>
    </row>
    <row r="4519" spans="1:1" x14ac:dyDescent="0.25">
      <c r="A4519" s="34"/>
    </row>
    <row r="4520" spans="1:1" x14ac:dyDescent="0.25">
      <c r="A4520" s="34"/>
    </row>
    <row r="4521" spans="1:1" x14ac:dyDescent="0.25">
      <c r="A4521" s="34"/>
    </row>
    <row r="4522" spans="1:1" x14ac:dyDescent="0.25">
      <c r="A4522" s="34"/>
    </row>
    <row r="4523" spans="1:1" x14ac:dyDescent="0.25">
      <c r="A4523" s="34"/>
    </row>
    <row r="4524" spans="1:1" x14ac:dyDescent="0.25">
      <c r="A4524" s="34"/>
    </row>
    <row r="4525" spans="1:1" x14ac:dyDescent="0.25">
      <c r="A4525" s="34"/>
    </row>
    <row r="4526" spans="1:1" x14ac:dyDescent="0.25">
      <c r="A4526" s="34"/>
    </row>
    <row r="4527" spans="1:1" x14ac:dyDescent="0.25">
      <c r="A4527" s="34"/>
    </row>
    <row r="4528" spans="1:1" x14ac:dyDescent="0.25">
      <c r="A4528" s="34"/>
    </row>
    <row r="4529" spans="1:1" x14ac:dyDescent="0.25">
      <c r="A4529" s="34"/>
    </row>
    <row r="4530" spans="1:1" x14ac:dyDescent="0.25">
      <c r="A4530" s="34"/>
    </row>
    <row r="4531" spans="1:1" x14ac:dyDescent="0.25">
      <c r="A4531" s="34"/>
    </row>
    <row r="4532" spans="1:1" x14ac:dyDescent="0.25">
      <c r="A4532" s="34"/>
    </row>
    <row r="4533" spans="1:1" x14ac:dyDescent="0.25">
      <c r="A4533" s="34"/>
    </row>
    <row r="4534" spans="1:1" x14ac:dyDescent="0.25">
      <c r="A4534" s="34"/>
    </row>
    <row r="4535" spans="1:1" x14ac:dyDescent="0.25">
      <c r="A4535" s="34"/>
    </row>
    <row r="4536" spans="1:1" x14ac:dyDescent="0.25">
      <c r="A4536" s="34"/>
    </row>
    <row r="4537" spans="1:1" x14ac:dyDescent="0.25">
      <c r="A4537" s="34"/>
    </row>
    <row r="4538" spans="1:1" x14ac:dyDescent="0.25">
      <c r="A4538" s="34"/>
    </row>
    <row r="4539" spans="1:1" x14ac:dyDescent="0.25">
      <c r="A4539" s="34"/>
    </row>
    <row r="4540" spans="1:1" x14ac:dyDescent="0.25">
      <c r="A4540" s="34"/>
    </row>
    <row r="4541" spans="1:1" x14ac:dyDescent="0.25">
      <c r="A4541" s="34"/>
    </row>
    <row r="4542" spans="1:1" x14ac:dyDescent="0.25">
      <c r="A4542" s="34"/>
    </row>
    <row r="4543" spans="1:1" x14ac:dyDescent="0.25">
      <c r="A4543" s="34"/>
    </row>
    <row r="4544" spans="1:1" x14ac:dyDescent="0.25">
      <c r="A4544" s="34"/>
    </row>
    <row r="4545" spans="1:1" x14ac:dyDescent="0.25">
      <c r="A4545" s="34"/>
    </row>
    <row r="4546" spans="1:1" x14ac:dyDescent="0.25">
      <c r="A4546" s="34"/>
    </row>
    <row r="4547" spans="1:1" x14ac:dyDescent="0.25">
      <c r="A4547" s="34"/>
    </row>
    <row r="4548" spans="1:1" x14ac:dyDescent="0.25">
      <c r="A4548" s="34"/>
    </row>
    <row r="4549" spans="1:1" x14ac:dyDescent="0.25">
      <c r="A4549" s="34"/>
    </row>
    <row r="4550" spans="1:1" x14ac:dyDescent="0.25">
      <c r="A4550" s="34"/>
    </row>
    <row r="4551" spans="1:1" x14ac:dyDescent="0.25">
      <c r="A4551" s="34"/>
    </row>
    <row r="4552" spans="1:1" x14ac:dyDescent="0.25">
      <c r="A4552" s="34"/>
    </row>
    <row r="4553" spans="1:1" x14ac:dyDescent="0.25">
      <c r="A4553" s="34"/>
    </row>
    <row r="4554" spans="1:1" x14ac:dyDescent="0.25">
      <c r="A4554" s="34"/>
    </row>
    <row r="4555" spans="1:1" x14ac:dyDescent="0.25">
      <c r="A4555" s="34"/>
    </row>
    <row r="4556" spans="1:1" x14ac:dyDescent="0.25">
      <c r="A4556" s="34"/>
    </row>
    <row r="4557" spans="1:1" x14ac:dyDescent="0.25">
      <c r="A4557" s="34"/>
    </row>
    <row r="4558" spans="1:1" x14ac:dyDescent="0.25">
      <c r="A4558" s="34"/>
    </row>
    <row r="4559" spans="1:1" x14ac:dyDescent="0.25">
      <c r="A4559" s="34"/>
    </row>
    <row r="4560" spans="1:1" x14ac:dyDescent="0.25">
      <c r="A4560" s="34"/>
    </row>
    <row r="4561" spans="1:1" x14ac:dyDescent="0.25">
      <c r="A4561" s="34"/>
    </row>
    <row r="4562" spans="1:1" x14ac:dyDescent="0.25">
      <c r="A4562" s="34"/>
    </row>
    <row r="4563" spans="1:1" x14ac:dyDescent="0.25">
      <c r="A4563" s="34"/>
    </row>
    <row r="4564" spans="1:1" x14ac:dyDescent="0.25">
      <c r="A4564" s="34"/>
    </row>
    <row r="4565" spans="1:1" x14ac:dyDescent="0.25">
      <c r="A4565" s="34"/>
    </row>
    <row r="4566" spans="1:1" x14ac:dyDescent="0.25">
      <c r="A4566" s="34"/>
    </row>
    <row r="4567" spans="1:1" x14ac:dyDescent="0.25">
      <c r="A4567" s="34"/>
    </row>
    <row r="4568" spans="1:1" x14ac:dyDescent="0.25">
      <c r="A4568" s="34"/>
    </row>
    <row r="4569" spans="1:1" x14ac:dyDescent="0.25">
      <c r="A4569" s="34"/>
    </row>
    <row r="4570" spans="1:1" x14ac:dyDescent="0.25">
      <c r="A4570" s="34"/>
    </row>
    <row r="4571" spans="1:1" x14ac:dyDescent="0.25">
      <c r="A4571" s="34"/>
    </row>
    <row r="4572" spans="1:1" x14ac:dyDescent="0.25">
      <c r="A4572" s="34"/>
    </row>
    <row r="4573" spans="1:1" x14ac:dyDescent="0.25">
      <c r="A4573" s="34"/>
    </row>
    <row r="4574" spans="1:1" x14ac:dyDescent="0.25">
      <c r="A4574" s="34"/>
    </row>
    <row r="4575" spans="1:1" x14ac:dyDescent="0.25">
      <c r="A4575" s="34"/>
    </row>
    <row r="4576" spans="1:1" x14ac:dyDescent="0.25">
      <c r="A4576" s="34"/>
    </row>
    <row r="4577" spans="1:1" x14ac:dyDescent="0.25">
      <c r="A4577" s="34"/>
    </row>
    <row r="4578" spans="1:1" x14ac:dyDescent="0.25">
      <c r="A4578" s="34"/>
    </row>
    <row r="4579" spans="1:1" x14ac:dyDescent="0.25">
      <c r="A4579" s="34"/>
    </row>
    <row r="4580" spans="1:1" x14ac:dyDescent="0.25">
      <c r="A4580" s="34"/>
    </row>
    <row r="4581" spans="1:1" x14ac:dyDescent="0.25">
      <c r="A4581" s="34"/>
    </row>
    <row r="4582" spans="1:1" x14ac:dyDescent="0.25">
      <c r="A4582" s="34"/>
    </row>
    <row r="4583" spans="1:1" x14ac:dyDescent="0.25">
      <c r="A4583" s="34"/>
    </row>
    <row r="4584" spans="1:1" x14ac:dyDescent="0.25">
      <c r="A4584" s="34"/>
    </row>
    <row r="4587" spans="1:1" ht="18.75" x14ac:dyDescent="0.25">
      <c r="A4587" s="33"/>
    </row>
    <row r="4711" spans="1:1" ht="18.75" x14ac:dyDescent="0.25">
      <c r="A4711" s="33"/>
    </row>
    <row r="4726" spans="1:1" ht="18.75" x14ac:dyDescent="0.25">
      <c r="A4726" s="33"/>
    </row>
    <row r="4741" spans="1:1" ht="18.75" x14ac:dyDescent="0.25">
      <c r="A4741" s="33"/>
    </row>
    <row r="4793" spans="1:1" ht="18.75" x14ac:dyDescent="0.25">
      <c r="A4793" s="33"/>
    </row>
    <row r="4845" spans="1:1" ht="18.75" x14ac:dyDescent="0.25">
      <c r="A4845" s="33"/>
    </row>
    <row r="4897" spans="1:1" ht="18.75" x14ac:dyDescent="0.25">
      <c r="A4897" s="33"/>
    </row>
    <row r="4949" spans="1:1" ht="18.75" x14ac:dyDescent="0.25">
      <c r="A4949" s="33"/>
    </row>
    <row r="5001" spans="1:1" ht="18.75" x14ac:dyDescent="0.25">
      <c r="A5001" s="33"/>
    </row>
    <row r="5053" spans="1:1" ht="18.75" x14ac:dyDescent="0.25">
      <c r="A5053" s="33"/>
    </row>
  </sheetData>
  <phoneticPr fontId="2" type="noConversion"/>
  <conditionalFormatting sqref="B1:B1048576">
    <cfRule type="top10" dxfId="15" priority="1" bottom="1" rank="1"/>
    <cfRule type="top10" dxfId="14" priority="2" rank="1"/>
    <cfRule type="cellIs" dxfId="13" priority="3" operator="lessThan">
      <formula>-120000</formula>
    </cfRule>
    <cfRule type="cellIs" dxfId="12" priority="4" operator="lessThan">
      <formula>0</formula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0D56B-B4B0-4BFA-9688-91016CEBEE88}">
  <dimension ref="A1:O5053"/>
  <sheetViews>
    <sheetView workbookViewId="0">
      <selection activeCell="O26" sqref="O26"/>
    </sheetView>
  </sheetViews>
  <sheetFormatPr defaultRowHeight="16.5" x14ac:dyDescent="0.25"/>
  <cols>
    <col min="1" max="1" width="15.625" style="17" customWidth="1"/>
    <col min="2" max="2" width="20.625" style="31" customWidth="1"/>
    <col min="3" max="3" width="14.75" style="17" customWidth="1"/>
    <col min="4" max="4" width="13.875" style="17" customWidth="1"/>
    <col min="5" max="6" width="9" style="17"/>
    <col min="7" max="7" width="13" style="18" customWidth="1"/>
    <col min="8" max="8" width="13.125" style="78" customWidth="1"/>
    <col min="9" max="9" width="12.5" style="78" bestFit="1" customWidth="1"/>
    <col min="10" max="10" width="12" style="18" customWidth="1"/>
    <col min="11" max="11" width="10.125" style="18" bestFit="1" customWidth="1"/>
    <col min="12" max="12" width="21.375" style="18" bestFit="1" customWidth="1"/>
    <col min="13" max="16384" width="9" style="16"/>
  </cols>
  <sheetData>
    <row r="1" spans="1:15" x14ac:dyDescent="0.25">
      <c r="A1" s="71" t="s">
        <v>1395</v>
      </c>
      <c r="B1" s="70" t="s">
        <v>1396</v>
      </c>
      <c r="C1" s="50" t="s">
        <v>1397</v>
      </c>
      <c r="D1" s="50" t="s">
        <v>1398</v>
      </c>
      <c r="E1" s="50" t="s">
        <v>1399</v>
      </c>
      <c r="F1" s="49"/>
      <c r="G1" s="49"/>
      <c r="H1" s="47"/>
      <c r="I1" s="47"/>
      <c r="J1" s="49"/>
      <c r="K1" s="49"/>
      <c r="L1" s="49"/>
      <c r="M1" s="49"/>
      <c r="N1" s="49"/>
      <c r="O1" s="49"/>
    </row>
    <row r="2" spans="1:15" x14ac:dyDescent="0.25">
      <c r="A2" s="73" t="s">
        <v>1476</v>
      </c>
      <c r="B2" s="66">
        <v>92486.28</v>
      </c>
      <c r="C2" s="50">
        <v>8</v>
      </c>
      <c r="D2" s="50">
        <v>9</v>
      </c>
      <c r="E2" s="50">
        <v>4</v>
      </c>
      <c r="F2" s="50">
        <v>1</v>
      </c>
      <c r="G2" s="53" t="s">
        <v>1401</v>
      </c>
      <c r="H2" s="80">
        <f>MAX(B2:B1500)</f>
        <v>237425.15</v>
      </c>
      <c r="I2" s="48">
        <f>ABS(H2/H3)</f>
        <v>1.9095749570732967</v>
      </c>
      <c r="J2" s="53"/>
      <c r="K2" s="53"/>
      <c r="L2" s="49"/>
      <c r="M2" s="49"/>
      <c r="N2" s="49"/>
      <c r="O2" s="61" t="s">
        <v>1402</v>
      </c>
    </row>
    <row r="3" spans="1:15" x14ac:dyDescent="0.25">
      <c r="A3" s="73" t="s">
        <v>1477</v>
      </c>
      <c r="B3" s="66">
        <v>-95639.14</v>
      </c>
      <c r="C3" s="50">
        <v>8</v>
      </c>
      <c r="D3" s="50">
        <v>9</v>
      </c>
      <c r="E3" s="50">
        <v>4</v>
      </c>
      <c r="F3" s="50">
        <v>1</v>
      </c>
      <c r="G3" s="53" t="s">
        <v>1404</v>
      </c>
      <c r="H3" s="80">
        <f>MIN(B2:B1500)</f>
        <v>-124334.03</v>
      </c>
      <c r="I3" s="48"/>
      <c r="J3" s="53"/>
      <c r="K3" s="53"/>
      <c r="L3" s="49"/>
      <c r="M3" s="49"/>
      <c r="N3" s="49"/>
      <c r="O3" s="49"/>
    </row>
    <row r="4" spans="1:15" x14ac:dyDescent="0.25">
      <c r="A4" s="73" t="s">
        <v>1521</v>
      </c>
      <c r="B4" s="66">
        <v>27699.91</v>
      </c>
      <c r="C4" s="50">
        <v>8</v>
      </c>
      <c r="D4" s="50">
        <v>9</v>
      </c>
      <c r="E4" s="50">
        <v>4</v>
      </c>
      <c r="F4" s="50">
        <v>1</v>
      </c>
      <c r="G4" s="53" t="s">
        <v>1399</v>
      </c>
      <c r="H4" s="82">
        <v>1</v>
      </c>
      <c r="I4" s="82">
        <v>2</v>
      </c>
      <c r="J4" s="53">
        <v>3</v>
      </c>
      <c r="K4" s="53">
        <v>4</v>
      </c>
      <c r="L4" s="52" t="s">
        <v>1405</v>
      </c>
      <c r="M4" s="49"/>
      <c r="N4" s="49"/>
      <c r="O4" s="49" t="s">
        <v>1406</v>
      </c>
    </row>
    <row r="5" spans="1:15" x14ac:dyDescent="0.25">
      <c r="A5" s="73" t="s">
        <v>1523</v>
      </c>
      <c r="B5" s="66">
        <v>153733.1</v>
      </c>
      <c r="C5" s="50">
        <v>10</v>
      </c>
      <c r="D5" s="50">
        <v>6</v>
      </c>
      <c r="E5" s="50">
        <v>1</v>
      </c>
      <c r="F5" s="50">
        <v>1</v>
      </c>
      <c r="G5" s="53" t="s">
        <v>1407</v>
      </c>
      <c r="H5" s="81">
        <f>COUNTIF($E$2:$E$1500,H$4)/COUNT($E$2:$E$1500)</f>
        <v>0.27023319615912206</v>
      </c>
      <c r="I5" s="81">
        <f>COUNTIF($E$2:$E$1500,I$4)/COUNT($E$2:$E$1500)</f>
        <v>0.31961591220850483</v>
      </c>
      <c r="J5" s="55">
        <f>COUNTIF($E$2:$E$1500,J$4)/COUNT($E$2:$E$1500)</f>
        <v>0.15089163237311384</v>
      </c>
      <c r="K5" s="55">
        <f>COUNTIF($E$2:$E$1500,K$4)/COUNT($E$2:$E$1500)</f>
        <v>0.25925925925925924</v>
      </c>
      <c r="L5" s="49"/>
      <c r="M5" s="49"/>
      <c r="N5" s="49"/>
      <c r="O5" s="49" t="s">
        <v>1408</v>
      </c>
    </row>
    <row r="6" spans="1:15" x14ac:dyDescent="0.25">
      <c r="A6" s="73" t="s">
        <v>1478</v>
      </c>
      <c r="B6" s="66">
        <v>-95659.15</v>
      </c>
      <c r="C6" s="50">
        <v>4</v>
      </c>
      <c r="D6" s="50">
        <v>4</v>
      </c>
      <c r="E6" s="50">
        <v>2</v>
      </c>
      <c r="F6" s="50">
        <v>1</v>
      </c>
      <c r="G6" s="53" t="s">
        <v>1409</v>
      </c>
      <c r="H6" s="48">
        <f>SUMIF($E$2:$E$1500,H$4,$B$2:$B$1500)</f>
        <v>556836.20999999926</v>
      </c>
      <c r="I6" s="48">
        <f>SUMIF($E$2:$E$1500,I$4,$B$2:$B$1500)</f>
        <v>388632.46999999986</v>
      </c>
      <c r="J6" s="54">
        <f>SUMIF($E$2:$E$1500,J$4,$B$2:$B$1500)</f>
        <v>314952.62999999989</v>
      </c>
      <c r="K6" s="54">
        <f>SUMIF($E$2:$E$1500,K$4,$B$2:$B$1500)</f>
        <v>280897.72000000055</v>
      </c>
      <c r="L6" s="62">
        <f>SUM(H6:K6)</f>
        <v>1541319.0299999998</v>
      </c>
      <c r="M6" s="49"/>
      <c r="N6" s="49"/>
      <c r="O6" s="49" t="s">
        <v>1410</v>
      </c>
    </row>
    <row r="7" spans="1:15" x14ac:dyDescent="0.25">
      <c r="A7" s="73" t="s">
        <v>1479</v>
      </c>
      <c r="B7" s="66">
        <v>-43482.81</v>
      </c>
      <c r="C7" s="50">
        <v>10</v>
      </c>
      <c r="D7" s="50">
        <v>4</v>
      </c>
      <c r="E7" s="50">
        <v>1</v>
      </c>
      <c r="F7" s="50">
        <v>1</v>
      </c>
      <c r="G7" s="56" t="s">
        <v>1411</v>
      </c>
      <c r="H7" s="81">
        <f>COUNTIFS($B$2:$B$1500,"&gt;0",$E$2:$E$1500,H$4)/COUNTIF($E$2:$E$1500,H$4)</f>
        <v>0.51269035532994922</v>
      </c>
      <c r="I7" s="81">
        <f>COUNTIFS($B$2:$B$1500,"&gt;0",$E$2:$E$1500,I$4)/COUNTIF($E$2:$E$1500,I$4)</f>
        <v>0.4978540772532189</v>
      </c>
      <c r="J7" s="57">
        <f>COUNTIFS($B$2:$B$1500,"&gt;0",$E$2:$E$1500,J$4)/COUNTIF($E$2:$E$1500,J$4)</f>
        <v>0.50909090909090904</v>
      </c>
      <c r="K7" s="57">
        <f>COUNTIFS($B$2:$B$1500,"&gt;0",$E$2:$E$1500,K$4)/COUNTIF($E$2:$E$1500,K$4)</f>
        <v>0.50793650793650791</v>
      </c>
      <c r="L7" s="63">
        <f>COUNTIFS($B$2:$B$1500,"&gt;0")/COUNT($B$2:$B$1500)</f>
        <v>0.50617283950617287</v>
      </c>
      <c r="M7" s="49"/>
      <c r="N7" s="49"/>
      <c r="O7" s="49" t="s">
        <v>1412</v>
      </c>
    </row>
    <row r="8" spans="1:15" x14ac:dyDescent="0.25">
      <c r="A8" s="73" t="s">
        <v>1524</v>
      </c>
      <c r="B8" s="66">
        <v>-95781.41</v>
      </c>
      <c r="C8" s="50">
        <v>7</v>
      </c>
      <c r="D8" s="50">
        <v>2</v>
      </c>
      <c r="E8" s="50">
        <v>1</v>
      </c>
      <c r="F8" s="50">
        <v>1</v>
      </c>
      <c r="G8" s="56" t="s">
        <v>1413</v>
      </c>
      <c r="H8" s="48">
        <f>AVERAGEIFS($B$2:$B$1500,$B$2:$B$1500,"&gt;0",$E$2:$E$1500,H$4)/MAX(1,-AVERAGEIFS($B$2:$B$1500,$B$2:$B$1500,"&lt;0",$E$2:$E$1500,H$4))</f>
        <v>1.0582786816747209</v>
      </c>
      <c r="I8" s="48">
        <f>AVERAGEIFS($B$2:$B$1500,$B$2:$B$1500,"&gt;0",$E$2:$E$1500,I$4)/MAX(1,-AVERAGEIFS($B$2:$B$1500,$B$2:$B$1500,"&lt;0",$E$2:$E$1500,I$4))</f>
        <v>1.0811566266525758</v>
      </c>
      <c r="J8" s="58">
        <f>AVERAGEIFS($B$2:$B$1500,$B$2:$B$1500,"&gt;0",$E$2:$E$1500,J$4)/MAX(1,-AVERAGEIFS($B$2:$B$1500,$B$2:$B$1500,"&lt;0",$E$2:$E$1500,J$4))</f>
        <v>1.1021485130589452</v>
      </c>
      <c r="K8" s="58">
        <f>AVERAGEIFS($B$2:$B$1500,$B$2:$B$1500,"&gt;0",$E$2:$E$1500,K$4)/MAX(2,-AVERAGEIFS($B$2:$B$1500,$B$2:$B$1500,"&lt;0",$E$2:$E$1500,K$4))</f>
        <v>1.0309068774607799</v>
      </c>
      <c r="L8" s="64">
        <f>AVERAGEIFS($B$2:$B$1500,$B$2:$B$1500,"&gt;0")/MAX(2,-AVERAGEIFS($B$2:$B$1500,$B$2:$B$1500,"&lt;0"))</f>
        <v>1.0646120448544965</v>
      </c>
      <c r="M8" s="49"/>
      <c r="N8" s="49"/>
      <c r="O8" s="49" t="s">
        <v>1414</v>
      </c>
    </row>
    <row r="9" spans="1:15" x14ac:dyDescent="0.25">
      <c r="A9" s="73" t="s">
        <v>1480</v>
      </c>
      <c r="B9" s="66">
        <v>67212.179999999993</v>
      </c>
      <c r="C9" s="50">
        <v>7</v>
      </c>
      <c r="D9" s="50">
        <v>7</v>
      </c>
      <c r="E9" s="50">
        <v>4</v>
      </c>
      <c r="F9" s="50">
        <v>1</v>
      </c>
      <c r="G9" s="56" t="s">
        <v>1415</v>
      </c>
      <c r="H9" s="75">
        <f>H8*H7-(1-H7)</f>
        <v>5.5259628675872086E-2</v>
      </c>
      <c r="I9" s="75">
        <f>I8*I7-(1-I7)</f>
        <v>3.6112311981539968E-2</v>
      </c>
      <c r="J9" s="59">
        <f>J8*J7-(1-J7)</f>
        <v>7.0184697557281073E-2</v>
      </c>
      <c r="K9" s="59">
        <f>K8*K7-(1-K7)</f>
        <v>3.1571747281665896E-2</v>
      </c>
      <c r="L9" s="65">
        <f>L8*L7-(1-L7)</f>
        <v>4.5050541222646401E-2</v>
      </c>
      <c r="M9" s="49"/>
      <c r="N9" s="49"/>
      <c r="O9" s="49" t="s">
        <v>1416</v>
      </c>
    </row>
    <row r="10" spans="1:15" x14ac:dyDescent="0.25">
      <c r="A10" s="73" t="s">
        <v>1482</v>
      </c>
      <c r="B10" s="66">
        <v>136.9</v>
      </c>
      <c r="C10" s="50">
        <v>4</v>
      </c>
      <c r="D10" s="50">
        <v>1</v>
      </c>
      <c r="E10" s="50">
        <v>2</v>
      </c>
      <c r="F10" s="50">
        <v>1</v>
      </c>
      <c r="G10" s="60" t="s">
        <v>1417</v>
      </c>
      <c r="H10" s="88">
        <f>'Trend Strategy'!H10</f>
        <v>0.73358778625954202</v>
      </c>
      <c r="I10" s="48"/>
      <c r="J10" s="53"/>
      <c r="K10" s="53"/>
      <c r="L10" s="49"/>
      <c r="M10" s="49"/>
      <c r="N10" s="49"/>
      <c r="O10" s="49"/>
    </row>
    <row r="11" spans="1:15" x14ac:dyDescent="0.25">
      <c r="A11" s="73" t="s">
        <v>1527</v>
      </c>
      <c r="B11" s="66">
        <v>15804.05</v>
      </c>
      <c r="C11" s="50">
        <v>10</v>
      </c>
      <c r="D11" s="50">
        <v>5</v>
      </c>
      <c r="E11" s="50">
        <v>1</v>
      </c>
      <c r="F11" s="50">
        <v>1</v>
      </c>
      <c r="G11" s="67" t="s">
        <v>1418</v>
      </c>
      <c r="H11" s="65">
        <f>AVERAGEIF($B$2:$B$1500,"&lt;0")</f>
        <v>-46931.560972222229</v>
      </c>
      <c r="I11" s="65"/>
      <c r="J11" s="52"/>
      <c r="K11" s="52"/>
      <c r="L11" s="49"/>
      <c r="M11" s="49"/>
      <c r="N11" s="49"/>
      <c r="O11" s="49"/>
    </row>
    <row r="12" spans="1:15" x14ac:dyDescent="0.25">
      <c r="A12" s="73" t="s">
        <v>1483</v>
      </c>
      <c r="B12" s="66">
        <v>41369.870000000003</v>
      </c>
      <c r="C12" s="50">
        <v>8</v>
      </c>
      <c r="D12" s="50">
        <v>2</v>
      </c>
      <c r="E12" s="50">
        <v>1</v>
      </c>
      <c r="F12" s="50">
        <v>1</v>
      </c>
      <c r="G12" s="67" t="s">
        <v>1419</v>
      </c>
      <c r="H12" s="68">
        <f>AVERAGEIF($B$2:$B$1500,"&gt;0")</f>
        <v>49963.905094850983</v>
      </c>
      <c r="I12" s="79">
        <f>H12/ABS(H11)</f>
        <v>1.0646120448544965</v>
      </c>
      <c r="J12" s="52"/>
      <c r="K12" s="52"/>
      <c r="L12" s="49"/>
      <c r="M12" s="49"/>
      <c r="N12" s="49"/>
      <c r="O12" s="49"/>
    </row>
    <row r="13" spans="1:15" x14ac:dyDescent="0.25">
      <c r="A13" s="73" t="s">
        <v>1529</v>
      </c>
      <c r="B13" s="66">
        <v>-53876.38</v>
      </c>
      <c r="C13" s="50">
        <v>7</v>
      </c>
      <c r="D13" s="50">
        <v>1</v>
      </c>
      <c r="E13" s="50">
        <v>1</v>
      </c>
      <c r="F13" s="50">
        <v>1</v>
      </c>
      <c r="G13" s="51" t="s">
        <v>1420</v>
      </c>
      <c r="H13" s="68">
        <f xml:space="preserve"> COUNTIF(B1:B1500,"&lt;-120000")/COUNT(B1:B1500)</f>
        <v>4.11522633744856E-3</v>
      </c>
      <c r="I13" s="47"/>
      <c r="J13" s="49"/>
      <c r="K13" s="49"/>
      <c r="L13" s="49"/>
      <c r="M13" s="49"/>
      <c r="N13" s="49"/>
      <c r="O13" s="49"/>
    </row>
    <row r="14" spans="1:15" x14ac:dyDescent="0.25">
      <c r="A14" s="73" t="s">
        <v>1530</v>
      </c>
      <c r="B14" s="66">
        <v>-95759.52</v>
      </c>
      <c r="C14" s="50">
        <v>8</v>
      </c>
      <c r="D14" s="50">
        <v>2</v>
      </c>
      <c r="E14" s="50">
        <v>1</v>
      </c>
      <c r="F14" s="50">
        <v>1</v>
      </c>
      <c r="G14" s="49"/>
      <c r="H14" s="47"/>
      <c r="I14" s="47"/>
      <c r="J14" s="49"/>
      <c r="K14" s="49"/>
      <c r="L14" s="49"/>
      <c r="M14" s="49"/>
      <c r="N14" s="49"/>
      <c r="O14" s="49"/>
    </row>
    <row r="15" spans="1:15" x14ac:dyDescent="0.25">
      <c r="A15" s="73" t="s">
        <v>1531</v>
      </c>
      <c r="B15" s="66">
        <v>-100227.12</v>
      </c>
      <c r="C15" s="50">
        <v>9</v>
      </c>
      <c r="D15" s="50">
        <v>6</v>
      </c>
      <c r="E15" s="50">
        <v>1</v>
      </c>
      <c r="F15" s="50">
        <v>1</v>
      </c>
      <c r="G15" s="49"/>
      <c r="H15" s="47"/>
      <c r="I15" s="47"/>
      <c r="J15" s="49"/>
      <c r="K15" s="49"/>
      <c r="L15" s="49"/>
      <c r="M15" s="49"/>
      <c r="N15" s="49"/>
      <c r="O15" s="49"/>
    </row>
    <row r="16" spans="1:15" x14ac:dyDescent="0.25">
      <c r="A16" s="73" t="s">
        <v>1532</v>
      </c>
      <c r="B16" s="66">
        <v>-29692.98</v>
      </c>
      <c r="C16" s="50">
        <v>8</v>
      </c>
      <c r="D16" s="50">
        <v>3</v>
      </c>
      <c r="E16" s="50">
        <v>1</v>
      </c>
      <c r="F16" s="50">
        <v>1</v>
      </c>
      <c r="G16" s="49"/>
      <c r="H16" s="47"/>
      <c r="I16" s="47"/>
      <c r="J16" s="49"/>
      <c r="K16" s="49"/>
      <c r="L16" s="49"/>
      <c r="M16" s="49"/>
      <c r="N16" s="49"/>
      <c r="O16" s="49"/>
    </row>
    <row r="17" spans="1:11" x14ac:dyDescent="0.25">
      <c r="A17" s="73" t="s">
        <v>1533</v>
      </c>
      <c r="B17" s="66">
        <v>58443.29</v>
      </c>
      <c r="C17" s="50">
        <v>10</v>
      </c>
      <c r="D17" s="50">
        <v>1</v>
      </c>
      <c r="E17" s="50">
        <v>1</v>
      </c>
      <c r="F17" s="50">
        <v>1</v>
      </c>
      <c r="G17" s="74"/>
      <c r="H17" s="76"/>
      <c r="I17" s="76"/>
      <c r="J17" s="74"/>
      <c r="K17" s="74"/>
    </row>
    <row r="18" spans="1:11" x14ac:dyDescent="0.25">
      <c r="A18" s="73" t="s">
        <v>1534</v>
      </c>
      <c r="B18" s="66">
        <v>1920.46</v>
      </c>
      <c r="C18" s="50">
        <v>8</v>
      </c>
      <c r="D18" s="50">
        <v>2</v>
      </c>
      <c r="E18" s="50">
        <v>1</v>
      </c>
      <c r="F18" s="50">
        <v>1</v>
      </c>
      <c r="G18" s="74"/>
      <c r="H18" s="77"/>
      <c r="I18" s="77"/>
      <c r="J18" s="69"/>
      <c r="K18" s="69"/>
    </row>
    <row r="19" spans="1:11" x14ac:dyDescent="0.25">
      <c r="A19" s="73" t="s">
        <v>1535</v>
      </c>
      <c r="B19" s="66">
        <v>-95735.33</v>
      </c>
      <c r="C19" s="50">
        <v>10</v>
      </c>
      <c r="D19" s="50">
        <v>8</v>
      </c>
      <c r="E19" s="50">
        <v>4</v>
      </c>
      <c r="F19" s="50">
        <v>1</v>
      </c>
      <c r="G19" s="74"/>
      <c r="H19" s="77"/>
      <c r="I19" s="77"/>
      <c r="J19" s="69"/>
      <c r="K19" s="69"/>
    </row>
    <row r="20" spans="1:11" x14ac:dyDescent="0.25">
      <c r="A20" s="73" t="s">
        <v>1536</v>
      </c>
      <c r="B20" s="66">
        <v>78316.479999999996</v>
      </c>
      <c r="C20" s="50">
        <v>8</v>
      </c>
      <c r="D20" s="50">
        <v>6</v>
      </c>
      <c r="E20" s="50">
        <v>1</v>
      </c>
      <c r="F20" s="50">
        <v>1</v>
      </c>
      <c r="G20" s="74"/>
      <c r="H20" s="77"/>
      <c r="I20" s="77"/>
      <c r="J20" s="69"/>
      <c r="K20" s="69"/>
    </row>
    <row r="21" spans="1:11" x14ac:dyDescent="0.25">
      <c r="A21" s="73" t="s">
        <v>1537</v>
      </c>
      <c r="B21" s="66">
        <v>-123530.04</v>
      </c>
      <c r="C21" s="50">
        <v>7</v>
      </c>
      <c r="D21" s="50">
        <v>7</v>
      </c>
      <c r="E21" s="50">
        <v>4</v>
      </c>
      <c r="F21" s="50">
        <v>1</v>
      </c>
      <c r="G21" s="74"/>
      <c r="H21" s="77"/>
      <c r="I21" s="77"/>
      <c r="J21" s="69"/>
      <c r="K21" s="69"/>
    </row>
    <row r="22" spans="1:11" x14ac:dyDescent="0.25">
      <c r="A22" s="73" t="s">
        <v>1538</v>
      </c>
      <c r="B22" s="66">
        <v>-42935.98</v>
      </c>
      <c r="C22" s="50">
        <v>10</v>
      </c>
      <c r="D22" s="50">
        <v>3</v>
      </c>
      <c r="E22" s="50">
        <v>1</v>
      </c>
      <c r="F22" s="50">
        <v>1</v>
      </c>
      <c r="G22" s="74"/>
      <c r="H22" s="77"/>
      <c r="I22" s="77"/>
      <c r="J22" s="69"/>
      <c r="K22" s="69"/>
    </row>
    <row r="23" spans="1:11" x14ac:dyDescent="0.25">
      <c r="A23" s="73" t="s">
        <v>1540</v>
      </c>
      <c r="B23" s="66">
        <v>97378.78</v>
      </c>
      <c r="C23" s="50">
        <v>8</v>
      </c>
      <c r="D23" s="50">
        <v>4</v>
      </c>
      <c r="E23" s="50">
        <v>1</v>
      </c>
      <c r="F23" s="50">
        <v>1</v>
      </c>
      <c r="G23" s="74"/>
      <c r="H23" s="77"/>
      <c r="I23" s="77"/>
      <c r="J23" s="69"/>
      <c r="K23" s="69"/>
    </row>
    <row r="24" spans="1:11" x14ac:dyDescent="0.25">
      <c r="A24" s="73" t="s">
        <v>1541</v>
      </c>
      <c r="B24" s="66">
        <v>-39355.199999999997</v>
      </c>
      <c r="C24" s="50">
        <v>8</v>
      </c>
      <c r="D24" s="50">
        <v>7</v>
      </c>
      <c r="E24" s="50">
        <v>4</v>
      </c>
      <c r="F24" s="50">
        <v>1</v>
      </c>
      <c r="G24" s="49"/>
      <c r="H24" s="47"/>
      <c r="I24" s="47"/>
      <c r="J24" s="49"/>
      <c r="K24" s="49"/>
    </row>
    <row r="25" spans="1:11" x14ac:dyDescent="0.25">
      <c r="A25" s="73" t="s">
        <v>1484</v>
      </c>
      <c r="B25" s="66">
        <v>145524.72</v>
      </c>
      <c r="C25" s="50">
        <v>8</v>
      </c>
      <c r="D25" s="50">
        <v>1</v>
      </c>
      <c r="E25" s="50">
        <v>1</v>
      </c>
      <c r="F25" s="50">
        <v>1</v>
      </c>
      <c r="G25" s="49"/>
      <c r="H25" s="47"/>
      <c r="I25" s="47"/>
      <c r="J25" s="49"/>
      <c r="K25" s="49"/>
    </row>
    <row r="26" spans="1:11" x14ac:dyDescent="0.25">
      <c r="A26" s="73" t="s">
        <v>1544</v>
      </c>
      <c r="B26" s="66">
        <v>27445.759999999998</v>
      </c>
      <c r="C26" s="50">
        <v>9</v>
      </c>
      <c r="D26" s="50">
        <v>7</v>
      </c>
      <c r="E26" s="50">
        <v>4</v>
      </c>
      <c r="F26" s="50">
        <v>1</v>
      </c>
      <c r="G26" s="49"/>
      <c r="H26" s="47"/>
      <c r="I26" s="78" t="s">
        <v>1421</v>
      </c>
      <c r="J26" s="49"/>
      <c r="K26" s="49"/>
    </row>
    <row r="27" spans="1:11" x14ac:dyDescent="0.25">
      <c r="A27" s="73" t="s">
        <v>1485</v>
      </c>
      <c r="B27" s="66">
        <v>-95722.66</v>
      </c>
      <c r="C27" s="50">
        <v>7</v>
      </c>
      <c r="D27" s="50">
        <v>2</v>
      </c>
      <c r="E27" s="50">
        <v>1</v>
      </c>
      <c r="F27" s="50">
        <v>1</v>
      </c>
      <c r="G27" s="49"/>
      <c r="H27" s="47"/>
      <c r="I27" s="47"/>
      <c r="J27" s="49"/>
      <c r="K27" s="49"/>
    </row>
    <row r="28" spans="1:11" x14ac:dyDescent="0.25">
      <c r="A28" s="73" t="s">
        <v>1486</v>
      </c>
      <c r="B28" s="66">
        <v>-3779.6</v>
      </c>
      <c r="C28" s="50">
        <v>7</v>
      </c>
      <c r="D28" s="50">
        <v>7</v>
      </c>
      <c r="E28" s="50">
        <v>4</v>
      </c>
      <c r="F28" s="50">
        <v>1</v>
      </c>
      <c r="G28" s="49"/>
      <c r="H28" s="47"/>
      <c r="I28" s="47"/>
      <c r="J28" s="49"/>
      <c r="K28" s="49"/>
    </row>
    <row r="29" spans="1:11" x14ac:dyDescent="0.25">
      <c r="A29" s="73" t="s">
        <v>1545</v>
      </c>
      <c r="B29" s="66">
        <v>-95769.74</v>
      </c>
      <c r="C29" s="50">
        <v>6</v>
      </c>
      <c r="D29" s="50">
        <v>4</v>
      </c>
      <c r="E29" s="50">
        <v>1</v>
      </c>
      <c r="F29" s="50">
        <v>1</v>
      </c>
      <c r="G29" s="49"/>
      <c r="H29" s="47"/>
      <c r="I29" s="47"/>
      <c r="J29" s="49"/>
      <c r="K29" s="49"/>
    </row>
    <row r="30" spans="1:11" x14ac:dyDescent="0.25">
      <c r="A30" s="73" t="s">
        <v>1546</v>
      </c>
      <c r="B30" s="66">
        <v>-98114.93</v>
      </c>
      <c r="C30" s="50">
        <v>5</v>
      </c>
      <c r="D30" s="50">
        <v>1</v>
      </c>
      <c r="E30" s="50">
        <v>2</v>
      </c>
      <c r="F30" s="50">
        <v>1</v>
      </c>
      <c r="G30" s="49"/>
      <c r="H30" s="47"/>
      <c r="I30" s="47"/>
      <c r="J30" s="49"/>
      <c r="K30" s="49"/>
    </row>
    <row r="31" spans="1:11" x14ac:dyDescent="0.25">
      <c r="A31" s="73" t="s">
        <v>1487</v>
      </c>
      <c r="B31" s="66">
        <v>131478.29999999999</v>
      </c>
      <c r="C31" s="50">
        <v>8</v>
      </c>
      <c r="D31" s="50">
        <v>4</v>
      </c>
      <c r="E31" s="50">
        <v>1</v>
      </c>
      <c r="F31" s="50">
        <v>1</v>
      </c>
      <c r="G31" s="49"/>
      <c r="H31" s="47"/>
      <c r="I31" s="47"/>
      <c r="J31" s="49"/>
      <c r="K31" s="49"/>
    </row>
    <row r="32" spans="1:11" x14ac:dyDescent="0.25">
      <c r="A32" s="73" t="s">
        <v>1547</v>
      </c>
      <c r="B32" s="66">
        <v>39407.1</v>
      </c>
      <c r="C32" s="50">
        <v>5</v>
      </c>
      <c r="D32" s="50">
        <v>3</v>
      </c>
      <c r="E32" s="50">
        <v>2</v>
      </c>
      <c r="F32" s="50">
        <v>1</v>
      </c>
      <c r="G32" s="49"/>
      <c r="H32" s="47"/>
      <c r="I32" s="47"/>
      <c r="J32" s="49"/>
      <c r="K32" s="49"/>
    </row>
    <row r="33" spans="1:6" x14ac:dyDescent="0.25">
      <c r="A33" s="73" t="s">
        <v>1548</v>
      </c>
      <c r="B33" s="66">
        <v>-35387.42</v>
      </c>
      <c r="C33" s="50">
        <v>7</v>
      </c>
      <c r="D33" s="50">
        <v>4</v>
      </c>
      <c r="E33" s="50">
        <v>1</v>
      </c>
      <c r="F33" s="50">
        <v>1</v>
      </c>
    </row>
    <row r="34" spans="1:6" x14ac:dyDescent="0.25">
      <c r="A34" s="73" t="s">
        <v>1489</v>
      </c>
      <c r="B34" s="66">
        <v>95673.86</v>
      </c>
      <c r="C34" s="50">
        <v>5</v>
      </c>
      <c r="D34" s="50">
        <v>2</v>
      </c>
      <c r="E34" s="50">
        <v>2</v>
      </c>
      <c r="F34" s="50">
        <v>1</v>
      </c>
    </row>
    <row r="35" spans="1:6" x14ac:dyDescent="0.25">
      <c r="A35" s="73" t="s">
        <v>1490</v>
      </c>
      <c r="B35" s="66">
        <v>81192.63</v>
      </c>
      <c r="C35" s="50">
        <v>10</v>
      </c>
      <c r="D35" s="50">
        <v>8</v>
      </c>
      <c r="E35" s="50">
        <v>4</v>
      </c>
      <c r="F35" s="50">
        <v>1</v>
      </c>
    </row>
    <row r="36" spans="1:6" x14ac:dyDescent="0.25">
      <c r="A36" s="73" t="s">
        <v>1550</v>
      </c>
      <c r="B36" s="66">
        <v>-29123.06</v>
      </c>
      <c r="C36" s="50">
        <v>5</v>
      </c>
      <c r="D36" s="50">
        <v>6</v>
      </c>
      <c r="E36" s="50">
        <v>2</v>
      </c>
      <c r="F36" s="50">
        <v>1</v>
      </c>
    </row>
    <row r="37" spans="1:6" x14ac:dyDescent="0.25">
      <c r="A37" s="73" t="s">
        <v>1551</v>
      </c>
      <c r="B37" s="66">
        <v>-29838.48</v>
      </c>
      <c r="C37" s="50">
        <v>10</v>
      </c>
      <c r="D37" s="50">
        <v>8</v>
      </c>
      <c r="E37" s="50">
        <v>4</v>
      </c>
      <c r="F37" s="50">
        <v>1</v>
      </c>
    </row>
    <row r="38" spans="1:6" x14ac:dyDescent="0.25">
      <c r="A38" s="73" t="s">
        <v>1491</v>
      </c>
      <c r="B38" s="66">
        <v>-98173.93</v>
      </c>
      <c r="C38" s="50">
        <v>5</v>
      </c>
      <c r="D38" s="50">
        <v>7</v>
      </c>
      <c r="E38" s="50">
        <v>3</v>
      </c>
      <c r="F38" s="50">
        <v>1</v>
      </c>
    </row>
    <row r="39" spans="1:6" x14ac:dyDescent="0.25">
      <c r="A39" s="73" t="s">
        <v>1552</v>
      </c>
      <c r="B39" s="66">
        <v>-95660.45</v>
      </c>
      <c r="C39" s="50">
        <v>7</v>
      </c>
      <c r="D39" s="50">
        <v>5</v>
      </c>
      <c r="E39" s="50">
        <v>1</v>
      </c>
      <c r="F39" s="50">
        <v>1</v>
      </c>
    </row>
    <row r="40" spans="1:6" x14ac:dyDescent="0.25">
      <c r="A40" s="73" t="s">
        <v>1492</v>
      </c>
      <c r="B40" s="66">
        <v>32709.46</v>
      </c>
      <c r="C40" s="50">
        <v>7</v>
      </c>
      <c r="D40" s="50">
        <v>5</v>
      </c>
      <c r="E40" s="50">
        <v>1</v>
      </c>
      <c r="F40" s="50">
        <v>1</v>
      </c>
    </row>
    <row r="41" spans="1:6" x14ac:dyDescent="0.25">
      <c r="A41" s="73" t="s">
        <v>1554</v>
      </c>
      <c r="B41" s="66">
        <v>57574.54</v>
      </c>
      <c r="C41" s="50">
        <v>8</v>
      </c>
      <c r="D41" s="50">
        <v>7</v>
      </c>
      <c r="E41" s="50">
        <v>4</v>
      </c>
      <c r="F41" s="50">
        <v>1</v>
      </c>
    </row>
    <row r="42" spans="1:6" x14ac:dyDescent="0.25">
      <c r="A42" s="73" t="s">
        <v>1555</v>
      </c>
      <c r="B42" s="66">
        <v>42384.14</v>
      </c>
      <c r="C42" s="50">
        <v>8</v>
      </c>
      <c r="D42" s="50">
        <v>7</v>
      </c>
      <c r="E42" s="50">
        <v>4</v>
      </c>
      <c r="F42" s="50">
        <v>1</v>
      </c>
    </row>
    <row r="43" spans="1:6" x14ac:dyDescent="0.25">
      <c r="A43" s="73" t="s">
        <v>1556</v>
      </c>
      <c r="B43" s="66">
        <v>61524.5</v>
      </c>
      <c r="C43" s="50">
        <v>10</v>
      </c>
      <c r="D43" s="50">
        <v>5</v>
      </c>
      <c r="E43" s="50">
        <v>1</v>
      </c>
      <c r="F43" s="50">
        <v>1</v>
      </c>
    </row>
    <row r="44" spans="1:6" x14ac:dyDescent="0.25">
      <c r="A44" s="73" t="s">
        <v>1495</v>
      </c>
      <c r="B44" s="66">
        <v>-95721.22</v>
      </c>
      <c r="C44" s="50">
        <v>10</v>
      </c>
      <c r="D44" s="50">
        <v>6</v>
      </c>
      <c r="E44" s="50">
        <v>1</v>
      </c>
      <c r="F44" s="50">
        <v>1</v>
      </c>
    </row>
    <row r="45" spans="1:6" x14ac:dyDescent="0.25">
      <c r="A45" s="73" t="s">
        <v>1349</v>
      </c>
      <c r="B45" s="66">
        <v>57893.47</v>
      </c>
      <c r="C45" s="50">
        <v>10</v>
      </c>
      <c r="D45" s="50">
        <v>3</v>
      </c>
      <c r="E45" s="50">
        <v>1</v>
      </c>
      <c r="F45" s="50">
        <v>1</v>
      </c>
    </row>
    <row r="46" spans="1:6" x14ac:dyDescent="0.25">
      <c r="A46" s="73" t="s">
        <v>1390</v>
      </c>
      <c r="B46" s="66">
        <v>109200.94</v>
      </c>
      <c r="C46" s="50">
        <v>8</v>
      </c>
      <c r="D46" s="50">
        <v>7</v>
      </c>
      <c r="E46" s="50">
        <v>4</v>
      </c>
      <c r="F46" s="50">
        <v>1</v>
      </c>
    </row>
    <row r="47" spans="1:6" x14ac:dyDescent="0.25">
      <c r="A47" s="73" t="s">
        <v>41</v>
      </c>
      <c r="B47" s="66">
        <v>106398.67</v>
      </c>
      <c r="C47" s="50">
        <v>9</v>
      </c>
      <c r="D47" s="50">
        <v>6</v>
      </c>
      <c r="E47" s="50">
        <v>1</v>
      </c>
      <c r="F47" s="50">
        <v>1</v>
      </c>
    </row>
    <row r="48" spans="1:6" x14ac:dyDescent="0.25">
      <c r="A48" s="73" t="s">
        <v>42</v>
      </c>
      <c r="B48" s="66">
        <v>59739.77</v>
      </c>
      <c r="C48" s="50">
        <v>7</v>
      </c>
      <c r="D48" s="50">
        <v>7</v>
      </c>
      <c r="E48" s="50">
        <v>4</v>
      </c>
      <c r="F48" s="50">
        <v>1</v>
      </c>
    </row>
    <row r="49" spans="1:6" x14ac:dyDescent="0.25">
      <c r="A49" s="73" t="s">
        <v>43</v>
      </c>
      <c r="B49" s="66">
        <v>-95699.18</v>
      </c>
      <c r="C49" s="50">
        <v>10</v>
      </c>
      <c r="D49" s="50">
        <v>7</v>
      </c>
      <c r="E49" s="50">
        <v>4</v>
      </c>
      <c r="F49" s="50">
        <v>1</v>
      </c>
    </row>
    <row r="50" spans="1:6" x14ac:dyDescent="0.25">
      <c r="A50" s="73" t="s">
        <v>44</v>
      </c>
      <c r="B50" s="66">
        <v>-1516.97</v>
      </c>
      <c r="C50" s="50">
        <v>5</v>
      </c>
      <c r="D50" s="50">
        <v>1</v>
      </c>
      <c r="E50" s="50">
        <v>2</v>
      </c>
      <c r="F50" s="50">
        <v>1</v>
      </c>
    </row>
    <row r="51" spans="1:6" x14ac:dyDescent="0.25">
      <c r="A51" s="73" t="s">
        <v>46</v>
      </c>
      <c r="B51" s="66">
        <v>94967.7</v>
      </c>
      <c r="C51" s="50">
        <v>5</v>
      </c>
      <c r="D51" s="50">
        <v>2</v>
      </c>
      <c r="E51" s="50">
        <v>2</v>
      </c>
      <c r="F51" s="50">
        <v>1</v>
      </c>
    </row>
    <row r="52" spans="1:6" x14ac:dyDescent="0.25">
      <c r="A52" s="73" t="s">
        <v>47</v>
      </c>
      <c r="B52" s="66">
        <v>-98463.24</v>
      </c>
      <c r="C52" s="50">
        <v>9</v>
      </c>
      <c r="D52" s="50">
        <v>8</v>
      </c>
      <c r="E52" s="50">
        <v>4</v>
      </c>
      <c r="F52" s="50">
        <v>1</v>
      </c>
    </row>
    <row r="53" spans="1:6" x14ac:dyDescent="0.25">
      <c r="A53" s="73" t="s">
        <v>48</v>
      </c>
      <c r="B53" s="66">
        <v>-97784.35</v>
      </c>
      <c r="C53" s="50">
        <v>9</v>
      </c>
      <c r="D53" s="50">
        <v>2</v>
      </c>
      <c r="E53" s="50">
        <v>1</v>
      </c>
      <c r="F53" s="50">
        <v>1</v>
      </c>
    </row>
    <row r="54" spans="1:6" x14ac:dyDescent="0.25">
      <c r="A54" s="73" t="s">
        <v>49</v>
      </c>
      <c r="B54" s="66">
        <v>69785.5</v>
      </c>
      <c r="C54" s="50">
        <v>7</v>
      </c>
      <c r="D54" s="50">
        <v>3</v>
      </c>
      <c r="E54" s="50">
        <v>1</v>
      </c>
      <c r="F54" s="50">
        <v>1</v>
      </c>
    </row>
    <row r="55" spans="1:6" x14ac:dyDescent="0.25">
      <c r="A55" s="73" t="s">
        <v>50</v>
      </c>
      <c r="B55" s="66">
        <v>-98254.82</v>
      </c>
      <c r="C55" s="50">
        <v>4</v>
      </c>
      <c r="D55" s="50">
        <v>4</v>
      </c>
      <c r="E55" s="50">
        <v>2</v>
      </c>
      <c r="F55" s="50">
        <v>1</v>
      </c>
    </row>
    <row r="56" spans="1:6" x14ac:dyDescent="0.25">
      <c r="A56" s="73" t="s">
        <v>51</v>
      </c>
      <c r="B56" s="66">
        <v>-47421.120000000003</v>
      </c>
      <c r="C56" s="50">
        <v>8</v>
      </c>
      <c r="D56" s="50">
        <v>4</v>
      </c>
      <c r="E56" s="50">
        <v>1</v>
      </c>
      <c r="F56" s="50">
        <v>1</v>
      </c>
    </row>
    <row r="57" spans="1:6" x14ac:dyDescent="0.25">
      <c r="A57" s="73" t="s">
        <v>53</v>
      </c>
      <c r="B57" s="66">
        <v>101430.92</v>
      </c>
      <c r="C57" s="50">
        <v>10</v>
      </c>
      <c r="D57" s="50">
        <v>7</v>
      </c>
      <c r="E57" s="50">
        <v>4</v>
      </c>
      <c r="F57" s="50">
        <v>1</v>
      </c>
    </row>
    <row r="58" spans="1:6" x14ac:dyDescent="0.25">
      <c r="A58" s="73" t="s">
        <v>54</v>
      </c>
      <c r="B58" s="66">
        <v>-19694.45</v>
      </c>
      <c r="C58" s="50">
        <v>9</v>
      </c>
      <c r="D58" s="50">
        <v>4</v>
      </c>
      <c r="E58" s="50">
        <v>1</v>
      </c>
      <c r="F58" s="50">
        <v>1</v>
      </c>
    </row>
    <row r="59" spans="1:6" x14ac:dyDescent="0.25">
      <c r="A59" s="73" t="s">
        <v>55</v>
      </c>
      <c r="B59" s="66">
        <v>63796.13</v>
      </c>
      <c r="C59" s="50">
        <v>8</v>
      </c>
      <c r="D59" s="50">
        <v>8</v>
      </c>
      <c r="E59" s="50">
        <v>4</v>
      </c>
      <c r="F59" s="50">
        <v>1</v>
      </c>
    </row>
    <row r="60" spans="1:6" x14ac:dyDescent="0.25">
      <c r="A60" s="73" t="s">
        <v>57</v>
      </c>
      <c r="B60" s="66">
        <v>-41319.980000000003</v>
      </c>
      <c r="C60" s="50">
        <v>10</v>
      </c>
      <c r="D60" s="50">
        <v>8</v>
      </c>
      <c r="E60" s="50">
        <v>4</v>
      </c>
      <c r="F60" s="50">
        <v>1</v>
      </c>
    </row>
    <row r="61" spans="1:6" x14ac:dyDescent="0.25">
      <c r="A61" s="73" t="s">
        <v>58</v>
      </c>
      <c r="B61" s="66">
        <v>-12408.82</v>
      </c>
      <c r="C61" s="50">
        <v>9</v>
      </c>
      <c r="D61" s="50">
        <v>6</v>
      </c>
      <c r="E61" s="50">
        <v>1</v>
      </c>
      <c r="F61" s="50">
        <v>1</v>
      </c>
    </row>
    <row r="62" spans="1:6" x14ac:dyDescent="0.25">
      <c r="A62" s="73" t="s">
        <v>59</v>
      </c>
      <c r="B62" s="66">
        <v>57902.26</v>
      </c>
      <c r="C62" s="50">
        <v>10</v>
      </c>
      <c r="D62" s="50">
        <v>6</v>
      </c>
      <c r="E62" s="50">
        <v>1</v>
      </c>
      <c r="F62" s="50">
        <v>1</v>
      </c>
    </row>
    <row r="63" spans="1:6" x14ac:dyDescent="0.25">
      <c r="A63" s="73" t="s">
        <v>60</v>
      </c>
      <c r="B63" s="66">
        <v>39222.83</v>
      </c>
      <c r="C63" s="50">
        <v>10</v>
      </c>
      <c r="D63" s="50">
        <v>9</v>
      </c>
      <c r="E63" s="50">
        <v>4</v>
      </c>
      <c r="F63" s="50">
        <v>1</v>
      </c>
    </row>
    <row r="64" spans="1:6" x14ac:dyDescent="0.25">
      <c r="A64" s="73" t="s">
        <v>61</v>
      </c>
      <c r="B64" s="66">
        <v>-95707.82</v>
      </c>
      <c r="C64" s="50">
        <v>8</v>
      </c>
      <c r="D64" s="50">
        <v>1</v>
      </c>
      <c r="E64" s="50">
        <v>1</v>
      </c>
      <c r="F64" s="50">
        <v>1</v>
      </c>
    </row>
    <row r="65" spans="1:6" x14ac:dyDescent="0.25">
      <c r="A65" s="73" t="s">
        <v>62</v>
      </c>
      <c r="B65" s="66">
        <v>-380.45</v>
      </c>
      <c r="C65" s="50">
        <v>8</v>
      </c>
      <c r="D65" s="50">
        <v>3</v>
      </c>
      <c r="E65" s="50">
        <v>1</v>
      </c>
      <c r="F65" s="50">
        <v>1</v>
      </c>
    </row>
    <row r="66" spans="1:6" x14ac:dyDescent="0.25">
      <c r="A66" s="73" t="s">
        <v>63</v>
      </c>
      <c r="B66" s="66">
        <v>-95797.97</v>
      </c>
      <c r="C66" s="50">
        <v>10</v>
      </c>
      <c r="D66" s="50">
        <v>7</v>
      </c>
      <c r="E66" s="50">
        <v>4</v>
      </c>
      <c r="F66" s="50">
        <v>1</v>
      </c>
    </row>
    <row r="67" spans="1:6" x14ac:dyDescent="0.25">
      <c r="A67" s="73" t="s">
        <v>64</v>
      </c>
      <c r="B67" s="66">
        <v>27843.79</v>
      </c>
      <c r="C67" s="50">
        <v>7</v>
      </c>
      <c r="D67" s="50">
        <v>4</v>
      </c>
      <c r="E67" s="50">
        <v>1</v>
      </c>
      <c r="F67" s="50">
        <v>1</v>
      </c>
    </row>
    <row r="68" spans="1:6" x14ac:dyDescent="0.25">
      <c r="A68" s="73" t="s">
        <v>65</v>
      </c>
      <c r="B68" s="66">
        <v>-98202.73</v>
      </c>
      <c r="C68" s="50">
        <v>8</v>
      </c>
      <c r="D68" s="50">
        <v>4</v>
      </c>
      <c r="E68" s="50">
        <v>1</v>
      </c>
      <c r="F68" s="50">
        <v>1</v>
      </c>
    </row>
    <row r="69" spans="1:6" x14ac:dyDescent="0.25">
      <c r="A69" s="73" t="s">
        <v>67</v>
      </c>
      <c r="B69" s="66">
        <v>189783.85</v>
      </c>
      <c r="C69" s="50">
        <v>9</v>
      </c>
      <c r="D69" s="50">
        <v>5</v>
      </c>
      <c r="E69" s="50">
        <v>1</v>
      </c>
      <c r="F69" s="50">
        <v>1</v>
      </c>
    </row>
    <row r="70" spans="1:6" x14ac:dyDescent="0.25">
      <c r="A70" s="73" t="s">
        <v>69</v>
      </c>
      <c r="B70" s="66">
        <v>59574.46</v>
      </c>
      <c r="C70" s="50">
        <v>10</v>
      </c>
      <c r="D70" s="50">
        <v>7</v>
      </c>
      <c r="E70" s="50">
        <v>4</v>
      </c>
      <c r="F70" s="50">
        <v>1</v>
      </c>
    </row>
    <row r="71" spans="1:6" x14ac:dyDescent="0.25">
      <c r="A71" s="73" t="s">
        <v>70</v>
      </c>
      <c r="B71" s="66">
        <v>-16562.599999999999</v>
      </c>
      <c r="C71" s="50">
        <v>8</v>
      </c>
      <c r="D71" s="50">
        <v>2</v>
      </c>
      <c r="E71" s="50">
        <v>1</v>
      </c>
      <c r="F71" s="50">
        <v>1</v>
      </c>
    </row>
    <row r="72" spans="1:6" x14ac:dyDescent="0.25">
      <c r="A72" s="73" t="s">
        <v>71</v>
      </c>
      <c r="B72" s="66">
        <v>206288.13</v>
      </c>
      <c r="C72" s="50">
        <v>7</v>
      </c>
      <c r="D72" s="50">
        <v>6</v>
      </c>
      <c r="E72" s="50">
        <v>1</v>
      </c>
      <c r="F72" s="50">
        <v>1</v>
      </c>
    </row>
    <row r="73" spans="1:6" x14ac:dyDescent="0.25">
      <c r="A73" s="73" t="s">
        <v>72</v>
      </c>
      <c r="B73" s="66">
        <v>-3602.39</v>
      </c>
      <c r="C73" s="50">
        <v>8</v>
      </c>
      <c r="D73" s="50">
        <v>7</v>
      </c>
      <c r="E73" s="50">
        <v>4</v>
      </c>
      <c r="F73" s="50">
        <v>1</v>
      </c>
    </row>
    <row r="74" spans="1:6" x14ac:dyDescent="0.25">
      <c r="A74" s="73" t="s">
        <v>73</v>
      </c>
      <c r="B74" s="66">
        <v>115058.26</v>
      </c>
      <c r="C74" s="50">
        <v>6</v>
      </c>
      <c r="D74" s="50">
        <v>2</v>
      </c>
      <c r="E74" s="50">
        <v>1</v>
      </c>
      <c r="F74" s="50">
        <v>1</v>
      </c>
    </row>
    <row r="75" spans="1:6" x14ac:dyDescent="0.25">
      <c r="A75" s="73" t="s">
        <v>74</v>
      </c>
      <c r="B75" s="66">
        <v>-95663.62</v>
      </c>
      <c r="C75" s="50">
        <v>10</v>
      </c>
      <c r="D75" s="50">
        <v>8</v>
      </c>
      <c r="E75" s="50">
        <v>4</v>
      </c>
      <c r="F75" s="50">
        <v>1</v>
      </c>
    </row>
    <row r="76" spans="1:6" x14ac:dyDescent="0.25">
      <c r="A76" s="73" t="s">
        <v>75</v>
      </c>
      <c r="B76" s="66">
        <v>181661.9</v>
      </c>
      <c r="C76" s="50">
        <v>10</v>
      </c>
      <c r="D76" s="50">
        <v>2</v>
      </c>
      <c r="E76" s="50">
        <v>1</v>
      </c>
      <c r="F76" s="50">
        <v>1</v>
      </c>
    </row>
    <row r="77" spans="1:6" x14ac:dyDescent="0.25">
      <c r="A77" s="73" t="s">
        <v>76</v>
      </c>
      <c r="B77" s="66">
        <v>71786.27</v>
      </c>
      <c r="C77" s="50">
        <v>10</v>
      </c>
      <c r="D77" s="50">
        <v>7</v>
      </c>
      <c r="E77" s="50">
        <v>4</v>
      </c>
      <c r="F77" s="50">
        <v>1</v>
      </c>
    </row>
    <row r="78" spans="1:6" x14ac:dyDescent="0.25">
      <c r="A78" s="73" t="s">
        <v>77</v>
      </c>
      <c r="B78" s="66">
        <v>75952.800000000003</v>
      </c>
      <c r="C78" s="50">
        <v>9</v>
      </c>
      <c r="D78" s="50">
        <v>5</v>
      </c>
      <c r="E78" s="50">
        <v>1</v>
      </c>
      <c r="F78" s="50">
        <v>1</v>
      </c>
    </row>
    <row r="79" spans="1:6" x14ac:dyDescent="0.25">
      <c r="A79" s="73" t="s">
        <v>79</v>
      </c>
      <c r="B79" s="66">
        <v>81616</v>
      </c>
      <c r="C79" s="50">
        <v>10</v>
      </c>
      <c r="D79" s="50">
        <v>2</v>
      </c>
      <c r="E79" s="50">
        <v>1</v>
      </c>
      <c r="F79" s="50">
        <v>1</v>
      </c>
    </row>
    <row r="80" spans="1:6" x14ac:dyDescent="0.25">
      <c r="A80" s="73" t="s">
        <v>80</v>
      </c>
      <c r="B80" s="66">
        <v>60331.49</v>
      </c>
      <c r="C80" s="50">
        <v>10</v>
      </c>
      <c r="D80" s="50">
        <v>8</v>
      </c>
      <c r="E80" s="50">
        <v>4</v>
      </c>
      <c r="F80" s="50">
        <v>1</v>
      </c>
    </row>
    <row r="81" spans="1:6" x14ac:dyDescent="0.25">
      <c r="A81" s="73" t="s">
        <v>81</v>
      </c>
      <c r="B81" s="66">
        <v>77649.91</v>
      </c>
      <c r="C81" s="50">
        <v>10</v>
      </c>
      <c r="D81" s="50">
        <v>5</v>
      </c>
      <c r="E81" s="50">
        <v>1</v>
      </c>
      <c r="F81" s="50">
        <v>1</v>
      </c>
    </row>
    <row r="82" spans="1:6" x14ac:dyDescent="0.25">
      <c r="A82" s="73" t="s">
        <v>82</v>
      </c>
      <c r="B82" s="66">
        <v>55499.32</v>
      </c>
      <c r="C82" s="50">
        <v>10</v>
      </c>
      <c r="D82" s="50">
        <v>1</v>
      </c>
      <c r="E82" s="50">
        <v>1</v>
      </c>
      <c r="F82" s="50">
        <v>1</v>
      </c>
    </row>
    <row r="83" spans="1:6" x14ac:dyDescent="0.25">
      <c r="A83" s="73" t="s">
        <v>83</v>
      </c>
      <c r="B83" s="66">
        <v>62724.43</v>
      </c>
      <c r="C83" s="50">
        <v>10</v>
      </c>
      <c r="D83" s="50">
        <v>6</v>
      </c>
      <c r="E83" s="50">
        <v>1</v>
      </c>
      <c r="F83" s="50">
        <v>1</v>
      </c>
    </row>
    <row r="84" spans="1:6" x14ac:dyDescent="0.25">
      <c r="A84" s="73" t="s">
        <v>87</v>
      </c>
      <c r="B84" s="66">
        <v>73107.87</v>
      </c>
      <c r="C84" s="50">
        <v>10</v>
      </c>
      <c r="D84" s="50">
        <v>7</v>
      </c>
      <c r="E84" s="50">
        <v>4</v>
      </c>
      <c r="F84" s="50">
        <v>1</v>
      </c>
    </row>
    <row r="85" spans="1:6" x14ac:dyDescent="0.25">
      <c r="A85" s="73" t="s">
        <v>88</v>
      </c>
      <c r="B85" s="66">
        <v>55203.71</v>
      </c>
      <c r="C85" s="50">
        <v>10</v>
      </c>
      <c r="D85" s="50">
        <v>8</v>
      </c>
      <c r="E85" s="50">
        <v>4</v>
      </c>
      <c r="F85" s="50">
        <v>1</v>
      </c>
    </row>
    <row r="86" spans="1:6" x14ac:dyDescent="0.25">
      <c r="A86" s="73" t="s">
        <v>89</v>
      </c>
      <c r="B86" s="66">
        <v>-32546.04</v>
      </c>
      <c r="C86" s="50">
        <v>9</v>
      </c>
      <c r="D86" s="50">
        <v>10</v>
      </c>
      <c r="E86" s="50">
        <v>4</v>
      </c>
      <c r="F86" s="50">
        <v>1</v>
      </c>
    </row>
    <row r="87" spans="1:6" x14ac:dyDescent="0.25">
      <c r="A87" s="73" t="s">
        <v>91</v>
      </c>
      <c r="B87" s="66">
        <v>66542.880000000005</v>
      </c>
      <c r="C87" s="50">
        <v>10</v>
      </c>
      <c r="D87" s="50">
        <v>7</v>
      </c>
      <c r="E87" s="50">
        <v>4</v>
      </c>
      <c r="F87" s="50">
        <v>1</v>
      </c>
    </row>
    <row r="88" spans="1:6" x14ac:dyDescent="0.25">
      <c r="A88" s="73" t="s">
        <v>92</v>
      </c>
      <c r="B88" s="66">
        <v>-95430.48</v>
      </c>
      <c r="C88" s="50">
        <v>9</v>
      </c>
      <c r="D88" s="50">
        <v>7</v>
      </c>
      <c r="E88" s="50">
        <v>4</v>
      </c>
      <c r="F88" s="50">
        <v>1</v>
      </c>
    </row>
    <row r="89" spans="1:6" x14ac:dyDescent="0.25">
      <c r="A89" s="73" t="s">
        <v>93</v>
      </c>
      <c r="B89" s="66">
        <v>63539.21</v>
      </c>
      <c r="C89" s="50">
        <v>7</v>
      </c>
      <c r="D89" s="50">
        <v>7</v>
      </c>
      <c r="E89" s="50">
        <v>4</v>
      </c>
      <c r="F89" s="50">
        <v>1</v>
      </c>
    </row>
    <row r="90" spans="1:6" x14ac:dyDescent="0.25">
      <c r="A90" s="73" t="s">
        <v>94</v>
      </c>
      <c r="B90" s="66">
        <v>44719.86</v>
      </c>
      <c r="C90" s="50">
        <v>5</v>
      </c>
      <c r="D90" s="50">
        <v>6</v>
      </c>
      <c r="E90" s="50">
        <v>2</v>
      </c>
      <c r="F90" s="50">
        <v>1</v>
      </c>
    </row>
    <row r="91" spans="1:6" x14ac:dyDescent="0.25">
      <c r="A91" s="73" t="s">
        <v>95</v>
      </c>
      <c r="B91" s="66">
        <v>57001.5</v>
      </c>
      <c r="C91" s="50">
        <v>8</v>
      </c>
      <c r="D91" s="50">
        <v>8</v>
      </c>
      <c r="E91" s="50">
        <v>4</v>
      </c>
      <c r="F91" s="50">
        <v>1</v>
      </c>
    </row>
    <row r="92" spans="1:6" x14ac:dyDescent="0.25">
      <c r="A92" s="73" t="s">
        <v>96</v>
      </c>
      <c r="B92" s="66">
        <v>-95443.01</v>
      </c>
      <c r="C92" s="50">
        <v>8</v>
      </c>
      <c r="D92" s="50">
        <v>3</v>
      </c>
      <c r="E92" s="50">
        <v>1</v>
      </c>
      <c r="F92" s="50">
        <v>1</v>
      </c>
    </row>
    <row r="93" spans="1:6" x14ac:dyDescent="0.25">
      <c r="A93" s="73" t="s">
        <v>97</v>
      </c>
      <c r="B93" s="66">
        <v>106737.76</v>
      </c>
      <c r="C93" s="50">
        <v>10</v>
      </c>
      <c r="D93" s="50">
        <v>7</v>
      </c>
      <c r="E93" s="50">
        <v>4</v>
      </c>
      <c r="F93" s="50">
        <v>1</v>
      </c>
    </row>
    <row r="94" spans="1:6" x14ac:dyDescent="0.25">
      <c r="A94" s="73" t="s">
        <v>99</v>
      </c>
      <c r="B94" s="66">
        <v>104550.59</v>
      </c>
      <c r="C94" s="50">
        <v>10</v>
      </c>
      <c r="D94" s="50">
        <v>9</v>
      </c>
      <c r="E94" s="50">
        <v>4</v>
      </c>
      <c r="F94" s="50">
        <v>1</v>
      </c>
    </row>
    <row r="95" spans="1:6" x14ac:dyDescent="0.25">
      <c r="A95" s="73" t="s">
        <v>100</v>
      </c>
      <c r="B95" s="66">
        <v>-90215.49</v>
      </c>
      <c r="C95" s="50">
        <v>4</v>
      </c>
      <c r="D95" s="50">
        <v>5</v>
      </c>
      <c r="E95" s="50">
        <v>2</v>
      </c>
      <c r="F95" s="50">
        <v>1</v>
      </c>
    </row>
    <row r="96" spans="1:6" x14ac:dyDescent="0.25">
      <c r="A96" s="73" t="s">
        <v>101</v>
      </c>
      <c r="B96" s="66">
        <v>1516.65</v>
      </c>
      <c r="C96" s="50">
        <v>8</v>
      </c>
      <c r="D96" s="50">
        <v>3</v>
      </c>
      <c r="E96" s="50">
        <v>1</v>
      </c>
      <c r="F96" s="50">
        <v>1</v>
      </c>
    </row>
    <row r="97" spans="1:6" x14ac:dyDescent="0.25">
      <c r="A97" s="73" t="s">
        <v>102</v>
      </c>
      <c r="B97" s="66">
        <v>60486.36</v>
      </c>
      <c r="C97" s="50">
        <v>9</v>
      </c>
      <c r="D97" s="50">
        <v>6</v>
      </c>
      <c r="E97" s="50">
        <v>1</v>
      </c>
      <c r="F97" s="50">
        <v>1</v>
      </c>
    </row>
    <row r="98" spans="1:6" x14ac:dyDescent="0.25">
      <c r="A98" s="73" t="s">
        <v>105</v>
      </c>
      <c r="B98" s="66">
        <v>61774.37</v>
      </c>
      <c r="C98" s="50">
        <v>10</v>
      </c>
      <c r="D98" s="50">
        <v>7</v>
      </c>
      <c r="E98" s="50">
        <v>4</v>
      </c>
      <c r="F98" s="50">
        <v>1</v>
      </c>
    </row>
    <row r="99" spans="1:6" x14ac:dyDescent="0.25">
      <c r="A99" s="73" t="s">
        <v>106</v>
      </c>
      <c r="B99" s="66">
        <v>61003.56</v>
      </c>
      <c r="C99" s="50">
        <v>6</v>
      </c>
      <c r="D99" s="50">
        <v>10</v>
      </c>
      <c r="E99" s="50">
        <v>4</v>
      </c>
      <c r="F99" s="50">
        <v>1</v>
      </c>
    </row>
    <row r="100" spans="1:6" x14ac:dyDescent="0.25">
      <c r="A100" s="73" t="s">
        <v>107</v>
      </c>
      <c r="B100" s="66">
        <v>8786.7800000000007</v>
      </c>
      <c r="C100" s="50">
        <v>6</v>
      </c>
      <c r="D100" s="50">
        <v>2</v>
      </c>
      <c r="E100" s="50">
        <v>1</v>
      </c>
      <c r="F100" s="50">
        <v>1</v>
      </c>
    </row>
    <row r="101" spans="1:6" x14ac:dyDescent="0.25">
      <c r="A101" s="73" t="s">
        <v>108</v>
      </c>
      <c r="B101" s="66">
        <v>136702.46</v>
      </c>
      <c r="C101" s="50">
        <v>5</v>
      </c>
      <c r="D101" s="50">
        <v>1</v>
      </c>
      <c r="E101" s="50">
        <v>2</v>
      </c>
      <c r="F101" s="50">
        <v>1</v>
      </c>
    </row>
    <row r="102" spans="1:6" x14ac:dyDescent="0.25">
      <c r="A102" s="73" t="s">
        <v>109</v>
      </c>
      <c r="B102" s="66">
        <v>-41803.870000000003</v>
      </c>
      <c r="C102" s="50">
        <v>2</v>
      </c>
      <c r="D102" s="50">
        <v>2</v>
      </c>
      <c r="E102" s="50">
        <v>2</v>
      </c>
      <c r="F102" s="50">
        <v>1</v>
      </c>
    </row>
    <row r="103" spans="1:6" x14ac:dyDescent="0.25">
      <c r="A103" s="73" t="s">
        <v>110</v>
      </c>
      <c r="B103" s="66">
        <v>64020.05</v>
      </c>
      <c r="C103" s="50">
        <v>8</v>
      </c>
      <c r="D103" s="50">
        <v>9</v>
      </c>
      <c r="E103" s="50">
        <v>4</v>
      </c>
      <c r="F103" s="50">
        <v>1</v>
      </c>
    </row>
    <row r="104" spans="1:6" x14ac:dyDescent="0.25">
      <c r="A104" s="73" t="s">
        <v>111</v>
      </c>
      <c r="B104" s="66">
        <v>-95574.48</v>
      </c>
      <c r="C104" s="50">
        <v>8</v>
      </c>
      <c r="D104" s="50">
        <v>7</v>
      </c>
      <c r="E104" s="50">
        <v>4</v>
      </c>
      <c r="F104" s="50">
        <v>1</v>
      </c>
    </row>
    <row r="105" spans="1:6" x14ac:dyDescent="0.25">
      <c r="A105" s="73" t="s">
        <v>112</v>
      </c>
      <c r="B105" s="66">
        <v>-95538.91</v>
      </c>
      <c r="C105" s="50">
        <v>5</v>
      </c>
      <c r="D105" s="50">
        <v>4</v>
      </c>
      <c r="E105" s="50">
        <v>2</v>
      </c>
      <c r="F105" s="50">
        <v>1</v>
      </c>
    </row>
    <row r="106" spans="1:6" x14ac:dyDescent="0.25">
      <c r="A106" s="73" t="s">
        <v>113</v>
      </c>
      <c r="B106" s="66">
        <v>67378.63</v>
      </c>
      <c r="C106" s="50">
        <v>7</v>
      </c>
      <c r="D106" s="50">
        <v>2</v>
      </c>
      <c r="E106" s="50">
        <v>1</v>
      </c>
      <c r="F106" s="50">
        <v>1</v>
      </c>
    </row>
    <row r="107" spans="1:6" x14ac:dyDescent="0.25">
      <c r="A107" s="73" t="s">
        <v>115</v>
      </c>
      <c r="B107" s="66">
        <v>89404.08</v>
      </c>
      <c r="C107" s="50">
        <v>5</v>
      </c>
      <c r="D107" s="50">
        <v>3</v>
      </c>
      <c r="E107" s="50">
        <v>2</v>
      </c>
      <c r="F107" s="50">
        <v>1</v>
      </c>
    </row>
    <row r="108" spans="1:6" x14ac:dyDescent="0.25">
      <c r="A108" s="73" t="s">
        <v>116</v>
      </c>
      <c r="B108" s="66">
        <v>88128.91</v>
      </c>
      <c r="C108" s="50">
        <v>8</v>
      </c>
      <c r="D108" s="50">
        <v>6</v>
      </c>
      <c r="E108" s="50">
        <v>1</v>
      </c>
      <c r="F108" s="50">
        <v>1</v>
      </c>
    </row>
    <row r="109" spans="1:6" x14ac:dyDescent="0.25">
      <c r="A109" s="73" t="s">
        <v>118</v>
      </c>
      <c r="B109" s="66">
        <v>96635.65</v>
      </c>
      <c r="C109" s="50">
        <v>5</v>
      </c>
      <c r="D109" s="50">
        <v>5</v>
      </c>
      <c r="E109" s="50">
        <v>2</v>
      </c>
      <c r="F109" s="50">
        <v>1</v>
      </c>
    </row>
    <row r="110" spans="1:6" x14ac:dyDescent="0.25">
      <c r="A110" s="73" t="s">
        <v>119</v>
      </c>
      <c r="B110" s="66">
        <v>84615.8</v>
      </c>
      <c r="C110" s="50">
        <v>7</v>
      </c>
      <c r="D110" s="50">
        <v>7</v>
      </c>
      <c r="E110" s="50">
        <v>4</v>
      </c>
      <c r="F110" s="50">
        <v>1</v>
      </c>
    </row>
    <row r="111" spans="1:6" x14ac:dyDescent="0.25">
      <c r="A111" s="73" t="s">
        <v>121</v>
      </c>
      <c r="B111" s="66">
        <v>93591.72</v>
      </c>
      <c r="C111" s="50">
        <v>10</v>
      </c>
      <c r="D111" s="50">
        <v>4</v>
      </c>
      <c r="E111" s="50">
        <v>1</v>
      </c>
      <c r="F111" s="50">
        <v>1</v>
      </c>
    </row>
    <row r="112" spans="1:6" x14ac:dyDescent="0.25">
      <c r="A112" s="73" t="s">
        <v>122</v>
      </c>
      <c r="B112" s="66">
        <v>-6100.1</v>
      </c>
      <c r="C112" s="50">
        <v>10</v>
      </c>
      <c r="D112" s="50">
        <v>7</v>
      </c>
      <c r="E112" s="50">
        <v>4</v>
      </c>
      <c r="F112" s="50">
        <v>1</v>
      </c>
    </row>
    <row r="113" spans="1:6" x14ac:dyDescent="0.25">
      <c r="A113" s="73" t="s">
        <v>123</v>
      </c>
      <c r="B113" s="66">
        <v>-95591.18</v>
      </c>
      <c r="C113" s="50">
        <v>6</v>
      </c>
      <c r="D113" s="50">
        <v>7</v>
      </c>
      <c r="E113" s="50">
        <v>4</v>
      </c>
      <c r="F113" s="50">
        <v>1</v>
      </c>
    </row>
    <row r="114" spans="1:6" x14ac:dyDescent="0.25">
      <c r="A114" s="73" t="s">
        <v>124</v>
      </c>
      <c r="B114" s="66">
        <v>-47407.15</v>
      </c>
      <c r="C114" s="50">
        <v>8</v>
      </c>
      <c r="D114" s="50">
        <v>9</v>
      </c>
      <c r="E114" s="50">
        <v>4</v>
      </c>
      <c r="F114" s="50">
        <v>1</v>
      </c>
    </row>
    <row r="115" spans="1:6" x14ac:dyDescent="0.25">
      <c r="A115" s="73" t="s">
        <v>125</v>
      </c>
      <c r="B115" s="66">
        <v>-32520.34</v>
      </c>
      <c r="C115" s="50">
        <v>3</v>
      </c>
      <c r="D115" s="50">
        <v>4</v>
      </c>
      <c r="E115" s="50">
        <v>2</v>
      </c>
      <c r="F115" s="50">
        <v>1</v>
      </c>
    </row>
    <row r="116" spans="1:6" x14ac:dyDescent="0.25">
      <c r="A116" s="73" t="s">
        <v>126</v>
      </c>
      <c r="B116" s="66">
        <v>81184.23</v>
      </c>
      <c r="C116" s="50">
        <v>6</v>
      </c>
      <c r="D116" s="50">
        <v>3</v>
      </c>
      <c r="E116" s="50">
        <v>1</v>
      </c>
      <c r="F116" s="50">
        <v>1</v>
      </c>
    </row>
    <row r="117" spans="1:6" x14ac:dyDescent="0.25">
      <c r="A117" s="73" t="s">
        <v>127</v>
      </c>
      <c r="B117" s="66">
        <v>-52937.69</v>
      </c>
      <c r="C117" s="50">
        <v>8</v>
      </c>
      <c r="D117" s="50">
        <v>8</v>
      </c>
      <c r="E117" s="50">
        <v>4</v>
      </c>
      <c r="F117" s="50">
        <v>1</v>
      </c>
    </row>
    <row r="118" spans="1:6" x14ac:dyDescent="0.25">
      <c r="A118" s="73" t="s">
        <v>128</v>
      </c>
      <c r="B118" s="66">
        <v>-95748.58</v>
      </c>
      <c r="C118" s="50">
        <v>5</v>
      </c>
      <c r="D118" s="50">
        <v>1</v>
      </c>
      <c r="E118" s="50">
        <v>2</v>
      </c>
      <c r="F118" s="50">
        <v>1</v>
      </c>
    </row>
    <row r="119" spans="1:6" x14ac:dyDescent="0.25">
      <c r="A119" s="73" t="s">
        <v>129</v>
      </c>
      <c r="B119" s="66">
        <v>54385.63</v>
      </c>
      <c r="C119" s="50">
        <v>5</v>
      </c>
      <c r="D119" s="50">
        <v>6</v>
      </c>
      <c r="E119" s="50">
        <v>2</v>
      </c>
      <c r="F119" s="50">
        <v>1</v>
      </c>
    </row>
    <row r="120" spans="1:6" x14ac:dyDescent="0.25">
      <c r="A120" s="73" t="s">
        <v>131</v>
      </c>
      <c r="B120" s="66">
        <v>-19631.22</v>
      </c>
      <c r="C120" s="50">
        <v>5</v>
      </c>
      <c r="D120" s="50">
        <v>5</v>
      </c>
      <c r="E120" s="50">
        <v>2</v>
      </c>
      <c r="F120" s="50">
        <v>1</v>
      </c>
    </row>
    <row r="121" spans="1:6" x14ac:dyDescent="0.25">
      <c r="A121" s="73" t="s">
        <v>132</v>
      </c>
      <c r="B121" s="66">
        <v>56533.63</v>
      </c>
      <c r="C121" s="50">
        <v>10</v>
      </c>
      <c r="D121" s="50">
        <v>8</v>
      </c>
      <c r="E121" s="50">
        <v>4</v>
      </c>
      <c r="F121" s="50">
        <v>1</v>
      </c>
    </row>
    <row r="122" spans="1:6" x14ac:dyDescent="0.25">
      <c r="A122" s="73" t="s">
        <v>133</v>
      </c>
      <c r="B122" s="66">
        <v>-95907.98</v>
      </c>
      <c r="C122" s="50">
        <v>5</v>
      </c>
      <c r="D122" s="50">
        <v>1</v>
      </c>
      <c r="E122" s="50">
        <v>2</v>
      </c>
      <c r="F122" s="50">
        <v>1</v>
      </c>
    </row>
    <row r="123" spans="1:6" x14ac:dyDescent="0.25">
      <c r="A123" s="73" t="s">
        <v>134</v>
      </c>
      <c r="B123" s="66">
        <v>78797.11</v>
      </c>
      <c r="C123" s="50">
        <v>7</v>
      </c>
      <c r="D123" s="50">
        <v>4</v>
      </c>
      <c r="E123" s="50">
        <v>1</v>
      </c>
      <c r="F123" s="50">
        <v>1</v>
      </c>
    </row>
    <row r="124" spans="1:6" x14ac:dyDescent="0.25">
      <c r="A124" s="73" t="s">
        <v>136</v>
      </c>
      <c r="B124" s="66">
        <v>15508.01</v>
      </c>
      <c r="C124" s="50">
        <v>8</v>
      </c>
      <c r="D124" s="50">
        <v>3</v>
      </c>
      <c r="E124" s="50">
        <v>1</v>
      </c>
      <c r="F124" s="50">
        <v>1</v>
      </c>
    </row>
    <row r="125" spans="1:6" x14ac:dyDescent="0.25">
      <c r="A125" s="73" t="s">
        <v>137</v>
      </c>
      <c r="B125" s="66">
        <v>-44891.35</v>
      </c>
      <c r="C125" s="50">
        <v>7</v>
      </c>
      <c r="D125" s="50">
        <v>7</v>
      </c>
      <c r="E125" s="50">
        <v>4</v>
      </c>
      <c r="F125" s="50">
        <v>1</v>
      </c>
    </row>
    <row r="126" spans="1:6" x14ac:dyDescent="0.25">
      <c r="A126" s="73" t="s">
        <v>139</v>
      </c>
      <c r="B126" s="66">
        <v>81834</v>
      </c>
      <c r="C126" s="50">
        <v>5</v>
      </c>
      <c r="D126" s="50">
        <v>9</v>
      </c>
      <c r="E126" s="50">
        <v>3</v>
      </c>
      <c r="F126" s="50">
        <v>1</v>
      </c>
    </row>
    <row r="127" spans="1:6" x14ac:dyDescent="0.25">
      <c r="A127" s="73" t="s">
        <v>140</v>
      </c>
      <c r="B127" s="66">
        <v>176885.57</v>
      </c>
      <c r="C127" s="50">
        <v>3</v>
      </c>
      <c r="D127" s="50">
        <v>3</v>
      </c>
      <c r="E127" s="50">
        <v>2</v>
      </c>
      <c r="F127" s="50">
        <v>1</v>
      </c>
    </row>
    <row r="128" spans="1:6" x14ac:dyDescent="0.25">
      <c r="A128" s="73" t="s">
        <v>141</v>
      </c>
      <c r="B128" s="66">
        <v>-52744.04</v>
      </c>
      <c r="C128" s="50">
        <v>4</v>
      </c>
      <c r="D128" s="50">
        <v>7</v>
      </c>
      <c r="E128" s="50">
        <v>3</v>
      </c>
      <c r="F128" s="50">
        <v>1</v>
      </c>
    </row>
    <row r="129" spans="1:6" x14ac:dyDescent="0.25">
      <c r="A129" s="73" t="s">
        <v>142</v>
      </c>
      <c r="B129" s="66">
        <v>-95707.68</v>
      </c>
      <c r="C129" s="50">
        <v>8</v>
      </c>
      <c r="D129" s="50">
        <v>7</v>
      </c>
      <c r="E129" s="50">
        <v>4</v>
      </c>
      <c r="F129" s="50">
        <v>1</v>
      </c>
    </row>
    <row r="130" spans="1:6" x14ac:dyDescent="0.25">
      <c r="A130" s="73" t="s">
        <v>144</v>
      </c>
      <c r="B130" s="66">
        <v>135385.04999999999</v>
      </c>
      <c r="C130" s="50">
        <v>4</v>
      </c>
      <c r="D130" s="50">
        <v>2</v>
      </c>
      <c r="E130" s="50">
        <v>2</v>
      </c>
      <c r="F130" s="50">
        <v>1</v>
      </c>
    </row>
    <row r="131" spans="1:6" x14ac:dyDescent="0.25">
      <c r="A131" s="73" t="s">
        <v>145</v>
      </c>
      <c r="B131" s="66">
        <v>39319.75</v>
      </c>
      <c r="C131" s="50">
        <v>4</v>
      </c>
      <c r="D131" s="50">
        <v>4</v>
      </c>
      <c r="E131" s="50">
        <v>2</v>
      </c>
      <c r="F131" s="50">
        <v>1</v>
      </c>
    </row>
    <row r="132" spans="1:6" x14ac:dyDescent="0.25">
      <c r="A132" s="73" t="s">
        <v>147</v>
      </c>
      <c r="B132" s="66">
        <v>-5730.68</v>
      </c>
      <c r="C132" s="50">
        <v>4</v>
      </c>
      <c r="D132" s="50">
        <v>3</v>
      </c>
      <c r="E132" s="50">
        <v>2</v>
      </c>
      <c r="F132" s="50">
        <v>1</v>
      </c>
    </row>
    <row r="133" spans="1:6" x14ac:dyDescent="0.25">
      <c r="A133" s="73" t="s">
        <v>148</v>
      </c>
      <c r="B133" s="66">
        <v>81236.990000000005</v>
      </c>
      <c r="C133" s="50">
        <v>5</v>
      </c>
      <c r="D133" s="50">
        <v>4</v>
      </c>
      <c r="E133" s="50">
        <v>2</v>
      </c>
      <c r="F133" s="50">
        <v>1</v>
      </c>
    </row>
    <row r="134" spans="1:6" x14ac:dyDescent="0.25">
      <c r="A134" s="73" t="s">
        <v>150</v>
      </c>
      <c r="B134" s="66">
        <v>56895.41</v>
      </c>
      <c r="C134" s="50">
        <v>7</v>
      </c>
      <c r="D134" s="50">
        <v>9</v>
      </c>
      <c r="E134" s="50">
        <v>4</v>
      </c>
      <c r="F134" s="50">
        <v>1</v>
      </c>
    </row>
    <row r="135" spans="1:6" x14ac:dyDescent="0.25">
      <c r="A135" s="73" t="s">
        <v>151</v>
      </c>
      <c r="B135" s="66">
        <v>77355.7</v>
      </c>
      <c r="C135" s="50">
        <v>7</v>
      </c>
      <c r="D135" s="50">
        <v>7</v>
      </c>
      <c r="E135" s="50">
        <v>4</v>
      </c>
      <c r="F135" s="50">
        <v>1</v>
      </c>
    </row>
    <row r="136" spans="1:6" x14ac:dyDescent="0.25">
      <c r="A136" s="73" t="s">
        <v>152</v>
      </c>
      <c r="B136" s="66">
        <v>-14676.3</v>
      </c>
      <c r="C136" s="50">
        <v>4</v>
      </c>
      <c r="D136" s="50">
        <v>8</v>
      </c>
      <c r="E136" s="50">
        <v>3</v>
      </c>
      <c r="F136" s="50">
        <v>1</v>
      </c>
    </row>
    <row r="137" spans="1:6" x14ac:dyDescent="0.25">
      <c r="A137" s="73" t="s">
        <v>153</v>
      </c>
      <c r="B137" s="66">
        <v>-20801.14</v>
      </c>
      <c r="C137" s="50">
        <v>5</v>
      </c>
      <c r="D137" s="50">
        <v>6</v>
      </c>
      <c r="E137" s="50">
        <v>2</v>
      </c>
      <c r="F137" s="50">
        <v>1</v>
      </c>
    </row>
    <row r="138" spans="1:6" x14ac:dyDescent="0.25">
      <c r="A138" s="73" t="s">
        <v>154</v>
      </c>
      <c r="B138" s="66">
        <v>25000.68</v>
      </c>
      <c r="C138" s="50">
        <v>4</v>
      </c>
      <c r="D138" s="50">
        <v>2</v>
      </c>
      <c r="E138" s="50">
        <v>2</v>
      </c>
      <c r="F138" s="50">
        <v>1</v>
      </c>
    </row>
    <row r="139" spans="1:6" x14ac:dyDescent="0.25">
      <c r="A139" s="73" t="s">
        <v>155</v>
      </c>
      <c r="B139" s="66">
        <v>-95531.57</v>
      </c>
      <c r="C139" s="50">
        <v>10</v>
      </c>
      <c r="D139" s="50">
        <v>9</v>
      </c>
      <c r="E139" s="50">
        <v>4</v>
      </c>
      <c r="F139" s="50">
        <v>1</v>
      </c>
    </row>
    <row r="140" spans="1:6" x14ac:dyDescent="0.25">
      <c r="A140" s="73" t="s">
        <v>156</v>
      </c>
      <c r="B140" s="66">
        <v>-8168.3</v>
      </c>
      <c r="C140" s="50">
        <v>9</v>
      </c>
      <c r="D140" s="50">
        <v>7</v>
      </c>
      <c r="E140" s="50">
        <v>4</v>
      </c>
      <c r="F140" s="50">
        <v>1</v>
      </c>
    </row>
    <row r="141" spans="1:6" x14ac:dyDescent="0.25">
      <c r="A141" s="73" t="s">
        <v>157</v>
      </c>
      <c r="B141" s="66">
        <v>-95543.66</v>
      </c>
      <c r="C141" s="50">
        <v>5</v>
      </c>
      <c r="D141" s="50">
        <v>9</v>
      </c>
      <c r="E141" s="50">
        <v>3</v>
      </c>
      <c r="F141" s="50">
        <v>1</v>
      </c>
    </row>
    <row r="142" spans="1:6" x14ac:dyDescent="0.25">
      <c r="A142" s="73" t="s">
        <v>158</v>
      </c>
      <c r="B142" s="66">
        <v>60494.93</v>
      </c>
      <c r="C142" s="50">
        <v>4</v>
      </c>
      <c r="D142" s="50">
        <v>2</v>
      </c>
      <c r="E142" s="50">
        <v>2</v>
      </c>
      <c r="F142" s="50">
        <v>1</v>
      </c>
    </row>
    <row r="143" spans="1:6" x14ac:dyDescent="0.25">
      <c r="A143" s="73" t="s">
        <v>159</v>
      </c>
      <c r="B143" s="66">
        <v>29936.33</v>
      </c>
      <c r="C143" s="50">
        <v>10</v>
      </c>
      <c r="D143" s="50">
        <v>6</v>
      </c>
      <c r="E143" s="50">
        <v>1</v>
      </c>
      <c r="F143" s="50">
        <v>1</v>
      </c>
    </row>
    <row r="144" spans="1:6" x14ac:dyDescent="0.25">
      <c r="A144" s="73" t="s">
        <v>160</v>
      </c>
      <c r="B144" s="66">
        <v>-41147.5</v>
      </c>
      <c r="C144" s="50">
        <v>7</v>
      </c>
      <c r="D144" s="50">
        <v>9</v>
      </c>
      <c r="E144" s="50">
        <v>4</v>
      </c>
      <c r="F144" s="50">
        <v>1</v>
      </c>
    </row>
    <row r="145" spans="1:6" x14ac:dyDescent="0.25">
      <c r="A145" s="73" t="s">
        <v>161</v>
      </c>
      <c r="B145" s="66">
        <v>50180.37</v>
      </c>
      <c r="C145" s="50">
        <v>6</v>
      </c>
      <c r="D145" s="50">
        <v>10</v>
      </c>
      <c r="E145" s="50">
        <v>4</v>
      </c>
      <c r="F145" s="50">
        <v>1</v>
      </c>
    </row>
    <row r="146" spans="1:6" x14ac:dyDescent="0.25">
      <c r="A146" s="73" t="s">
        <v>162</v>
      </c>
      <c r="B146" s="66">
        <v>66220.490000000005</v>
      </c>
      <c r="C146" s="50">
        <v>7</v>
      </c>
      <c r="D146" s="50">
        <v>6</v>
      </c>
      <c r="E146" s="50">
        <v>1</v>
      </c>
      <c r="F146" s="50">
        <v>1</v>
      </c>
    </row>
    <row r="147" spans="1:6" x14ac:dyDescent="0.25">
      <c r="A147" s="73" t="s">
        <v>163</v>
      </c>
      <c r="B147" s="66">
        <v>51908.36</v>
      </c>
      <c r="C147" s="50">
        <v>6</v>
      </c>
      <c r="D147" s="50">
        <v>2</v>
      </c>
      <c r="E147" s="50">
        <v>1</v>
      </c>
      <c r="F147" s="50">
        <v>1</v>
      </c>
    </row>
    <row r="148" spans="1:6" x14ac:dyDescent="0.25">
      <c r="A148" s="73" t="s">
        <v>164</v>
      </c>
      <c r="B148" s="66">
        <v>2243.4499999999998</v>
      </c>
      <c r="C148" s="50">
        <v>10</v>
      </c>
      <c r="D148" s="50">
        <v>8</v>
      </c>
      <c r="E148" s="50">
        <v>4</v>
      </c>
      <c r="F148" s="50">
        <v>1</v>
      </c>
    </row>
    <row r="149" spans="1:6" x14ac:dyDescent="0.25">
      <c r="A149" s="73" t="s">
        <v>166</v>
      </c>
      <c r="B149" s="66">
        <v>14767.19</v>
      </c>
      <c r="C149" s="50">
        <v>7</v>
      </c>
      <c r="D149" s="50">
        <v>6</v>
      </c>
      <c r="E149" s="50">
        <v>1</v>
      </c>
      <c r="F149" s="50">
        <v>1</v>
      </c>
    </row>
    <row r="150" spans="1:6" x14ac:dyDescent="0.25">
      <c r="A150" s="73" t="s">
        <v>168</v>
      </c>
      <c r="B150" s="66">
        <v>84607.18</v>
      </c>
      <c r="C150" s="50">
        <v>5</v>
      </c>
      <c r="D150" s="50">
        <v>1</v>
      </c>
      <c r="E150" s="50">
        <v>2</v>
      </c>
      <c r="F150" s="50">
        <v>1</v>
      </c>
    </row>
    <row r="151" spans="1:6" x14ac:dyDescent="0.25">
      <c r="A151" s="73" t="s">
        <v>169</v>
      </c>
      <c r="B151" s="66">
        <v>-10621.78</v>
      </c>
      <c r="C151" s="50">
        <v>9</v>
      </c>
      <c r="D151" s="50">
        <v>7</v>
      </c>
      <c r="E151" s="50">
        <v>4</v>
      </c>
      <c r="F151" s="50">
        <v>1</v>
      </c>
    </row>
    <row r="152" spans="1:6" x14ac:dyDescent="0.25">
      <c r="A152" s="73" t="s">
        <v>170</v>
      </c>
      <c r="B152" s="66">
        <v>-98313.54</v>
      </c>
      <c r="C152" s="50">
        <v>8</v>
      </c>
      <c r="D152" s="50">
        <v>10</v>
      </c>
      <c r="E152" s="50">
        <v>4</v>
      </c>
      <c r="F152" s="50">
        <v>1</v>
      </c>
    </row>
    <row r="153" spans="1:6" x14ac:dyDescent="0.25">
      <c r="A153" s="73" t="s">
        <v>171</v>
      </c>
      <c r="B153" s="66">
        <v>-44484.84</v>
      </c>
      <c r="C153" s="50">
        <v>4</v>
      </c>
      <c r="D153" s="50">
        <v>3</v>
      </c>
      <c r="E153" s="50">
        <v>2</v>
      </c>
      <c r="F153" s="50">
        <v>1</v>
      </c>
    </row>
    <row r="154" spans="1:6" x14ac:dyDescent="0.25">
      <c r="A154" s="73" t="s">
        <v>172</v>
      </c>
      <c r="B154" s="66">
        <v>-99773.62</v>
      </c>
      <c r="C154" s="50">
        <v>5</v>
      </c>
      <c r="D154" s="50">
        <v>8</v>
      </c>
      <c r="E154" s="50">
        <v>3</v>
      </c>
      <c r="F154" s="50">
        <v>1</v>
      </c>
    </row>
    <row r="155" spans="1:6" x14ac:dyDescent="0.25">
      <c r="A155" s="73" t="s">
        <v>173</v>
      </c>
      <c r="B155" s="66">
        <v>70064.38</v>
      </c>
      <c r="C155" s="50">
        <v>4</v>
      </c>
      <c r="D155" s="50">
        <v>5</v>
      </c>
      <c r="E155" s="50">
        <v>2</v>
      </c>
      <c r="F155" s="50">
        <v>1</v>
      </c>
    </row>
    <row r="156" spans="1:6" x14ac:dyDescent="0.25">
      <c r="A156" s="73" t="s">
        <v>174</v>
      </c>
      <c r="B156" s="66">
        <v>114273.62</v>
      </c>
      <c r="C156" s="50">
        <v>4</v>
      </c>
      <c r="D156" s="50">
        <v>8</v>
      </c>
      <c r="E156" s="50">
        <v>3</v>
      </c>
      <c r="F156" s="50">
        <v>1</v>
      </c>
    </row>
    <row r="157" spans="1:6" x14ac:dyDescent="0.25">
      <c r="A157" s="73" t="s">
        <v>176</v>
      </c>
      <c r="B157" s="66">
        <v>-14427.41</v>
      </c>
      <c r="C157" s="50">
        <v>2</v>
      </c>
      <c r="D157" s="50">
        <v>7</v>
      </c>
      <c r="E157" s="50">
        <v>3</v>
      </c>
      <c r="F157" s="50">
        <v>1</v>
      </c>
    </row>
    <row r="158" spans="1:6" x14ac:dyDescent="0.25">
      <c r="A158" s="73" t="s">
        <v>177</v>
      </c>
      <c r="B158" s="66">
        <v>30234.06</v>
      </c>
      <c r="C158" s="50">
        <v>2</v>
      </c>
      <c r="D158" s="50">
        <v>6</v>
      </c>
      <c r="E158" s="50">
        <v>2</v>
      </c>
      <c r="F158" s="50">
        <v>1</v>
      </c>
    </row>
    <row r="159" spans="1:6" x14ac:dyDescent="0.25">
      <c r="A159" s="73" t="s">
        <v>178</v>
      </c>
      <c r="B159" s="66">
        <v>-56085.43</v>
      </c>
      <c r="C159" s="50">
        <v>2</v>
      </c>
      <c r="D159" s="50">
        <v>2</v>
      </c>
      <c r="E159" s="50">
        <v>2</v>
      </c>
      <c r="F159" s="50">
        <v>1</v>
      </c>
    </row>
    <row r="160" spans="1:6" x14ac:dyDescent="0.25">
      <c r="A160" s="73" t="s">
        <v>181</v>
      </c>
      <c r="B160" s="66">
        <v>39272.14</v>
      </c>
      <c r="C160" s="50">
        <v>2</v>
      </c>
      <c r="D160" s="50">
        <v>7</v>
      </c>
      <c r="E160" s="50">
        <v>3</v>
      </c>
      <c r="F160" s="50">
        <v>1</v>
      </c>
    </row>
    <row r="161" spans="1:6" x14ac:dyDescent="0.25">
      <c r="A161" s="73" t="s">
        <v>182</v>
      </c>
      <c r="B161" s="66">
        <v>-97675.98</v>
      </c>
      <c r="C161" s="50">
        <v>1</v>
      </c>
      <c r="D161" s="50">
        <v>2</v>
      </c>
      <c r="E161" s="50">
        <v>2</v>
      </c>
      <c r="F161" s="50">
        <v>1</v>
      </c>
    </row>
    <row r="162" spans="1:6" x14ac:dyDescent="0.25">
      <c r="A162" s="73" t="s">
        <v>183</v>
      </c>
      <c r="B162" s="66">
        <v>54674.06</v>
      </c>
      <c r="C162" s="50">
        <v>5</v>
      </c>
      <c r="D162" s="50">
        <v>4</v>
      </c>
      <c r="E162" s="50">
        <v>2</v>
      </c>
      <c r="F162" s="50">
        <v>1</v>
      </c>
    </row>
    <row r="163" spans="1:6" x14ac:dyDescent="0.25">
      <c r="A163" s="73" t="s">
        <v>186</v>
      </c>
      <c r="B163" s="66">
        <v>80127.75</v>
      </c>
      <c r="C163" s="50">
        <v>5</v>
      </c>
      <c r="D163" s="50">
        <v>9</v>
      </c>
      <c r="E163" s="50">
        <v>3</v>
      </c>
      <c r="F163" s="50">
        <v>1</v>
      </c>
    </row>
    <row r="164" spans="1:6" x14ac:dyDescent="0.25">
      <c r="A164" s="73" t="s">
        <v>187</v>
      </c>
      <c r="B164" s="66">
        <v>-11436.5</v>
      </c>
      <c r="C164" s="50">
        <v>3</v>
      </c>
      <c r="D164" s="50">
        <v>2</v>
      </c>
      <c r="E164" s="50">
        <v>2</v>
      </c>
      <c r="F164" s="50">
        <v>1</v>
      </c>
    </row>
    <row r="165" spans="1:6" x14ac:dyDescent="0.25">
      <c r="A165" s="73" t="s">
        <v>188</v>
      </c>
      <c r="B165" s="66">
        <v>48020.21</v>
      </c>
      <c r="C165" s="50">
        <v>5</v>
      </c>
      <c r="D165" s="50">
        <v>7</v>
      </c>
      <c r="E165" s="50">
        <v>3</v>
      </c>
      <c r="F165" s="50">
        <v>1</v>
      </c>
    </row>
    <row r="166" spans="1:6" x14ac:dyDescent="0.25">
      <c r="A166" s="73" t="s">
        <v>189</v>
      </c>
      <c r="B166" s="66">
        <v>45571.31</v>
      </c>
      <c r="C166" s="50">
        <v>4</v>
      </c>
      <c r="D166" s="50">
        <v>3</v>
      </c>
      <c r="E166" s="50">
        <v>2</v>
      </c>
      <c r="F166" s="50">
        <v>1</v>
      </c>
    </row>
    <row r="167" spans="1:6" x14ac:dyDescent="0.25">
      <c r="A167" s="73" t="s">
        <v>190</v>
      </c>
      <c r="B167" s="66">
        <v>-99006.77</v>
      </c>
      <c r="C167" s="50">
        <v>9</v>
      </c>
      <c r="D167" s="50">
        <v>3</v>
      </c>
      <c r="E167" s="50">
        <v>1</v>
      </c>
      <c r="F167" s="50">
        <v>1</v>
      </c>
    </row>
    <row r="168" spans="1:6" x14ac:dyDescent="0.25">
      <c r="A168" s="73" t="s">
        <v>192</v>
      </c>
      <c r="B168" s="66">
        <v>89838.03</v>
      </c>
      <c r="C168" s="50">
        <v>9</v>
      </c>
      <c r="D168" s="50">
        <v>8</v>
      </c>
      <c r="E168" s="50">
        <v>4</v>
      </c>
      <c r="F168" s="50">
        <v>1</v>
      </c>
    </row>
    <row r="169" spans="1:6" x14ac:dyDescent="0.25">
      <c r="A169" s="73" t="s">
        <v>193</v>
      </c>
      <c r="B169" s="66">
        <v>-63697.46</v>
      </c>
      <c r="C169" s="50">
        <v>8</v>
      </c>
      <c r="D169" s="50">
        <v>7</v>
      </c>
      <c r="E169" s="50">
        <v>4</v>
      </c>
      <c r="F169" s="50">
        <v>1</v>
      </c>
    </row>
    <row r="170" spans="1:6" x14ac:dyDescent="0.25">
      <c r="A170" s="73" t="s">
        <v>194</v>
      </c>
      <c r="B170" s="66">
        <v>60686.53</v>
      </c>
      <c r="C170" s="50">
        <v>3</v>
      </c>
      <c r="D170" s="50">
        <v>6</v>
      </c>
      <c r="E170" s="50">
        <v>2</v>
      </c>
      <c r="F170" s="50">
        <v>1</v>
      </c>
    </row>
    <row r="171" spans="1:6" x14ac:dyDescent="0.25">
      <c r="A171" s="73" t="s">
        <v>195</v>
      </c>
      <c r="B171" s="66">
        <v>85236.98</v>
      </c>
      <c r="C171" s="50">
        <v>8</v>
      </c>
      <c r="D171" s="50">
        <v>6</v>
      </c>
      <c r="E171" s="50">
        <v>1</v>
      </c>
      <c r="F171" s="50">
        <v>1</v>
      </c>
    </row>
    <row r="172" spans="1:6" x14ac:dyDescent="0.25">
      <c r="A172" s="73" t="s">
        <v>196</v>
      </c>
      <c r="B172" s="66">
        <v>-123559.58</v>
      </c>
      <c r="C172" s="50">
        <v>3</v>
      </c>
      <c r="D172" s="50">
        <v>1</v>
      </c>
      <c r="E172" s="50">
        <v>2</v>
      </c>
      <c r="F172" s="50">
        <v>1</v>
      </c>
    </row>
    <row r="173" spans="1:6" x14ac:dyDescent="0.25">
      <c r="A173" s="73" t="s">
        <v>197</v>
      </c>
      <c r="B173" s="66">
        <v>-14982.82</v>
      </c>
      <c r="C173" s="50">
        <v>3</v>
      </c>
      <c r="D173" s="50">
        <v>2</v>
      </c>
      <c r="E173" s="50">
        <v>2</v>
      </c>
      <c r="F173" s="50">
        <v>1</v>
      </c>
    </row>
    <row r="174" spans="1:6" x14ac:dyDescent="0.25">
      <c r="A174" s="73" t="s">
        <v>198</v>
      </c>
      <c r="B174" s="66">
        <v>-101393.95</v>
      </c>
      <c r="C174" s="50">
        <v>1</v>
      </c>
      <c r="D174" s="50">
        <v>1</v>
      </c>
      <c r="E174" s="50">
        <v>2</v>
      </c>
      <c r="F174" s="50">
        <v>1</v>
      </c>
    </row>
    <row r="175" spans="1:6" x14ac:dyDescent="0.25">
      <c r="A175" s="73" t="s">
        <v>199</v>
      </c>
      <c r="B175" s="66">
        <v>-7968.82</v>
      </c>
      <c r="C175" s="50">
        <v>2</v>
      </c>
      <c r="D175" s="50">
        <v>3</v>
      </c>
      <c r="E175" s="50">
        <v>2</v>
      </c>
      <c r="F175" s="50">
        <v>1</v>
      </c>
    </row>
    <row r="176" spans="1:6" x14ac:dyDescent="0.25">
      <c r="A176" s="73" t="s">
        <v>200</v>
      </c>
      <c r="B176" s="66">
        <v>-2799.28</v>
      </c>
      <c r="C176" s="50">
        <v>3</v>
      </c>
      <c r="D176" s="50">
        <v>8</v>
      </c>
      <c r="E176" s="50">
        <v>3</v>
      </c>
      <c r="F176" s="50">
        <v>1</v>
      </c>
    </row>
    <row r="177" spans="1:6" x14ac:dyDescent="0.25">
      <c r="A177" s="73" t="s">
        <v>202</v>
      </c>
      <c r="B177" s="66">
        <v>1756.46</v>
      </c>
      <c r="C177" s="50">
        <v>2</v>
      </c>
      <c r="D177" s="50">
        <v>2</v>
      </c>
      <c r="E177" s="50">
        <v>2</v>
      </c>
      <c r="F177" s="50">
        <v>1</v>
      </c>
    </row>
    <row r="178" spans="1:6" x14ac:dyDescent="0.25">
      <c r="A178" s="73" t="s">
        <v>204</v>
      </c>
      <c r="B178" s="66">
        <v>-10340.98</v>
      </c>
      <c r="C178" s="50">
        <v>6</v>
      </c>
      <c r="D178" s="50">
        <v>6</v>
      </c>
      <c r="E178" s="50">
        <v>1</v>
      </c>
      <c r="F178" s="50">
        <v>1</v>
      </c>
    </row>
    <row r="179" spans="1:6" x14ac:dyDescent="0.25">
      <c r="A179" s="73" t="s">
        <v>205</v>
      </c>
      <c r="B179" s="66">
        <v>-16455.62</v>
      </c>
      <c r="C179" s="50">
        <v>4</v>
      </c>
      <c r="D179" s="50">
        <v>8</v>
      </c>
      <c r="E179" s="50">
        <v>3</v>
      </c>
      <c r="F179" s="50">
        <v>1</v>
      </c>
    </row>
    <row r="180" spans="1:6" x14ac:dyDescent="0.25">
      <c r="A180" s="73" t="s">
        <v>208</v>
      </c>
      <c r="B180" s="66">
        <v>-9942.75</v>
      </c>
      <c r="C180" s="50">
        <v>2</v>
      </c>
      <c r="D180" s="50">
        <v>3</v>
      </c>
      <c r="E180" s="50">
        <v>2</v>
      </c>
      <c r="F180" s="50">
        <v>1</v>
      </c>
    </row>
    <row r="181" spans="1:6" x14ac:dyDescent="0.25">
      <c r="A181" s="73" t="s">
        <v>209</v>
      </c>
      <c r="B181" s="66">
        <v>59.41</v>
      </c>
      <c r="C181" s="50">
        <v>4</v>
      </c>
      <c r="D181" s="50">
        <v>1</v>
      </c>
      <c r="E181" s="50">
        <v>2</v>
      </c>
      <c r="F181" s="50">
        <v>1</v>
      </c>
    </row>
    <row r="182" spans="1:6" x14ac:dyDescent="0.25">
      <c r="A182" s="73" t="s">
        <v>210</v>
      </c>
      <c r="B182" s="66">
        <v>-44953.86</v>
      </c>
      <c r="C182" s="50">
        <v>7</v>
      </c>
      <c r="D182" s="50">
        <v>5</v>
      </c>
      <c r="E182" s="50">
        <v>1</v>
      </c>
      <c r="F182" s="50">
        <v>1</v>
      </c>
    </row>
    <row r="183" spans="1:6" x14ac:dyDescent="0.25">
      <c r="A183" s="73" t="s">
        <v>211</v>
      </c>
      <c r="B183" s="66">
        <v>-97761.72</v>
      </c>
      <c r="C183" s="50">
        <v>2</v>
      </c>
      <c r="D183" s="50">
        <v>3</v>
      </c>
      <c r="E183" s="50">
        <v>2</v>
      </c>
      <c r="F183" s="50">
        <v>1</v>
      </c>
    </row>
    <row r="184" spans="1:6" x14ac:dyDescent="0.25">
      <c r="A184" s="73" t="s">
        <v>213</v>
      </c>
      <c r="B184" s="66">
        <v>-3496.86</v>
      </c>
      <c r="C184" s="50">
        <v>4</v>
      </c>
      <c r="D184" s="50">
        <v>3</v>
      </c>
      <c r="E184" s="50">
        <v>2</v>
      </c>
      <c r="F184" s="50">
        <v>1</v>
      </c>
    </row>
    <row r="185" spans="1:6" x14ac:dyDescent="0.25">
      <c r="A185" s="73" t="s">
        <v>214</v>
      </c>
      <c r="B185" s="66">
        <v>4833.41</v>
      </c>
      <c r="C185" s="50">
        <v>8</v>
      </c>
      <c r="D185" s="50">
        <v>8</v>
      </c>
      <c r="E185" s="50">
        <v>4</v>
      </c>
      <c r="F185" s="50">
        <v>1</v>
      </c>
    </row>
    <row r="186" spans="1:6" x14ac:dyDescent="0.25">
      <c r="A186" s="73" t="s">
        <v>217</v>
      </c>
      <c r="B186" s="66">
        <v>-12945.98</v>
      </c>
      <c r="C186" s="50">
        <v>5</v>
      </c>
      <c r="D186" s="50">
        <v>3</v>
      </c>
      <c r="E186" s="50">
        <v>2</v>
      </c>
      <c r="F186" s="50">
        <v>1</v>
      </c>
    </row>
    <row r="187" spans="1:6" x14ac:dyDescent="0.25">
      <c r="A187" s="73" t="s">
        <v>218</v>
      </c>
      <c r="B187" s="66">
        <v>-95260.85</v>
      </c>
      <c r="C187" s="50">
        <v>3</v>
      </c>
      <c r="D187" s="50">
        <v>1</v>
      </c>
      <c r="E187" s="50">
        <v>2</v>
      </c>
      <c r="F187" s="50">
        <v>1</v>
      </c>
    </row>
    <row r="188" spans="1:6" x14ac:dyDescent="0.25">
      <c r="A188" s="73" t="s">
        <v>219</v>
      </c>
      <c r="B188" s="66">
        <v>57752.33</v>
      </c>
      <c r="C188" s="50">
        <v>5</v>
      </c>
      <c r="D188" s="50">
        <v>8</v>
      </c>
      <c r="E188" s="50">
        <v>3</v>
      </c>
      <c r="F188" s="50">
        <v>1</v>
      </c>
    </row>
    <row r="189" spans="1:6" x14ac:dyDescent="0.25">
      <c r="A189" s="73" t="s">
        <v>220</v>
      </c>
      <c r="B189" s="66">
        <v>87771.77</v>
      </c>
      <c r="C189" s="50">
        <v>3</v>
      </c>
      <c r="D189" s="50">
        <v>5</v>
      </c>
      <c r="E189" s="50">
        <v>2</v>
      </c>
      <c r="F189" s="50">
        <v>1</v>
      </c>
    </row>
    <row r="190" spans="1:6" x14ac:dyDescent="0.25">
      <c r="A190" s="73" t="s">
        <v>223</v>
      </c>
      <c r="B190" s="66">
        <v>73415.520000000004</v>
      </c>
      <c r="C190" s="50">
        <v>1</v>
      </c>
      <c r="D190" s="50">
        <v>4</v>
      </c>
      <c r="E190" s="50">
        <v>2</v>
      </c>
      <c r="F190" s="50">
        <v>1</v>
      </c>
    </row>
    <row r="191" spans="1:6" x14ac:dyDescent="0.25">
      <c r="A191" s="73" t="s">
        <v>224</v>
      </c>
      <c r="B191" s="66">
        <v>-14731.25</v>
      </c>
      <c r="C191" s="50">
        <v>3</v>
      </c>
      <c r="D191" s="50">
        <v>8</v>
      </c>
      <c r="E191" s="50">
        <v>3</v>
      </c>
      <c r="F191" s="50">
        <v>1</v>
      </c>
    </row>
    <row r="192" spans="1:6" x14ac:dyDescent="0.25">
      <c r="A192" s="73" t="s">
        <v>229</v>
      </c>
      <c r="B192" s="66">
        <v>-595.54</v>
      </c>
      <c r="C192" s="50">
        <v>9</v>
      </c>
      <c r="D192" s="50">
        <v>9</v>
      </c>
      <c r="E192" s="50">
        <v>4</v>
      </c>
      <c r="F192" s="50">
        <v>1</v>
      </c>
    </row>
    <row r="193" spans="1:6" x14ac:dyDescent="0.25">
      <c r="A193" s="73" t="s">
        <v>230</v>
      </c>
      <c r="B193" s="66">
        <v>-10849.69</v>
      </c>
      <c r="C193" s="50">
        <v>1</v>
      </c>
      <c r="D193" s="50">
        <v>4</v>
      </c>
      <c r="E193" s="50">
        <v>2</v>
      </c>
      <c r="F193" s="50">
        <v>1</v>
      </c>
    </row>
    <row r="194" spans="1:6" x14ac:dyDescent="0.25">
      <c r="A194" s="73" t="s">
        <v>232</v>
      </c>
      <c r="B194" s="66">
        <v>-3741.86</v>
      </c>
      <c r="C194" s="50">
        <v>3</v>
      </c>
      <c r="D194" s="50">
        <v>8</v>
      </c>
      <c r="E194" s="50">
        <v>3</v>
      </c>
      <c r="F194" s="50">
        <v>1</v>
      </c>
    </row>
    <row r="195" spans="1:6" x14ac:dyDescent="0.25">
      <c r="A195" s="73" t="s">
        <v>235</v>
      </c>
      <c r="B195" s="66">
        <v>-34296.22</v>
      </c>
      <c r="C195" s="50">
        <v>6</v>
      </c>
      <c r="D195" s="50">
        <v>7</v>
      </c>
      <c r="E195" s="50">
        <v>4</v>
      </c>
      <c r="F195" s="50">
        <v>1</v>
      </c>
    </row>
    <row r="196" spans="1:6" x14ac:dyDescent="0.25">
      <c r="A196" s="73" t="s">
        <v>247</v>
      </c>
      <c r="B196" s="66">
        <v>-18638.11</v>
      </c>
      <c r="C196" s="50">
        <v>3</v>
      </c>
      <c r="D196" s="50">
        <v>3</v>
      </c>
      <c r="E196" s="50">
        <v>2</v>
      </c>
      <c r="F196" s="50">
        <v>1</v>
      </c>
    </row>
    <row r="197" spans="1:6" x14ac:dyDescent="0.25">
      <c r="A197" s="73" t="s">
        <v>251</v>
      </c>
      <c r="B197" s="66">
        <v>92461.55</v>
      </c>
      <c r="C197" s="50">
        <v>3</v>
      </c>
      <c r="D197" s="50">
        <v>8</v>
      </c>
      <c r="E197" s="50">
        <v>3</v>
      </c>
      <c r="F197" s="50">
        <v>1</v>
      </c>
    </row>
    <row r="198" spans="1:6" x14ac:dyDescent="0.25">
      <c r="A198" s="73" t="s">
        <v>252</v>
      </c>
      <c r="B198" s="66">
        <v>-46318.49</v>
      </c>
      <c r="C198" s="50">
        <v>5</v>
      </c>
      <c r="D198" s="50">
        <v>9</v>
      </c>
      <c r="E198" s="50">
        <v>3</v>
      </c>
      <c r="F198" s="50">
        <v>1</v>
      </c>
    </row>
    <row r="199" spans="1:6" x14ac:dyDescent="0.25">
      <c r="A199" s="73" t="s">
        <v>254</v>
      </c>
      <c r="B199" s="66">
        <v>56927.76</v>
      </c>
      <c r="C199" s="50">
        <v>5</v>
      </c>
      <c r="D199" s="50">
        <v>5</v>
      </c>
      <c r="E199" s="50">
        <v>2</v>
      </c>
      <c r="F199" s="50">
        <v>1</v>
      </c>
    </row>
    <row r="200" spans="1:6" x14ac:dyDescent="0.25">
      <c r="A200" s="73" t="s">
        <v>255</v>
      </c>
      <c r="B200" s="66">
        <v>-32528.78</v>
      </c>
      <c r="C200" s="50">
        <v>5</v>
      </c>
      <c r="D200" s="50">
        <v>6</v>
      </c>
      <c r="E200" s="50">
        <v>2</v>
      </c>
      <c r="F200" s="50">
        <v>1</v>
      </c>
    </row>
    <row r="201" spans="1:6" x14ac:dyDescent="0.25">
      <c r="A201" s="73" t="s">
        <v>257</v>
      </c>
      <c r="B201" s="66">
        <v>-31100.84</v>
      </c>
      <c r="C201" s="50">
        <v>5</v>
      </c>
      <c r="D201" s="50">
        <v>5</v>
      </c>
      <c r="E201" s="50">
        <v>2</v>
      </c>
      <c r="F201" s="50">
        <v>1</v>
      </c>
    </row>
    <row r="202" spans="1:6" x14ac:dyDescent="0.25">
      <c r="A202" s="73" t="s">
        <v>258</v>
      </c>
      <c r="B202" s="66">
        <v>58353.61</v>
      </c>
      <c r="C202" s="50">
        <v>4</v>
      </c>
      <c r="D202" s="50">
        <v>5</v>
      </c>
      <c r="E202" s="50">
        <v>2</v>
      </c>
      <c r="F202" s="50">
        <v>1</v>
      </c>
    </row>
    <row r="203" spans="1:6" x14ac:dyDescent="0.25">
      <c r="A203" s="73" t="s">
        <v>265</v>
      </c>
      <c r="B203" s="66">
        <v>21779.599999999999</v>
      </c>
      <c r="C203" s="50">
        <v>3</v>
      </c>
      <c r="D203" s="50">
        <v>3</v>
      </c>
      <c r="E203" s="50">
        <v>2</v>
      </c>
      <c r="F203" s="50">
        <v>1</v>
      </c>
    </row>
    <row r="204" spans="1:6" x14ac:dyDescent="0.25">
      <c r="A204" s="73" t="s">
        <v>267</v>
      </c>
      <c r="B204" s="66">
        <v>-3732.53</v>
      </c>
      <c r="C204" s="50">
        <v>2</v>
      </c>
      <c r="D204" s="50">
        <v>2</v>
      </c>
      <c r="E204" s="50">
        <v>2</v>
      </c>
      <c r="F204" s="50">
        <v>1</v>
      </c>
    </row>
    <row r="205" spans="1:6" x14ac:dyDescent="0.25">
      <c r="A205" s="73" t="s">
        <v>272</v>
      </c>
      <c r="B205" s="66">
        <v>-33655.25</v>
      </c>
      <c r="C205" s="50">
        <v>4</v>
      </c>
      <c r="D205" s="50">
        <v>4</v>
      </c>
      <c r="E205" s="50">
        <v>2</v>
      </c>
      <c r="F205" s="50">
        <v>1</v>
      </c>
    </row>
    <row r="206" spans="1:6" x14ac:dyDescent="0.25">
      <c r="A206" s="73" t="s">
        <v>276</v>
      </c>
      <c r="B206" s="66">
        <v>-66699.05</v>
      </c>
      <c r="C206" s="50">
        <v>3</v>
      </c>
      <c r="D206" s="50">
        <v>7</v>
      </c>
      <c r="E206" s="50">
        <v>3</v>
      </c>
      <c r="F206" s="50">
        <v>1</v>
      </c>
    </row>
    <row r="207" spans="1:6" x14ac:dyDescent="0.25">
      <c r="A207" s="73" t="s">
        <v>279</v>
      </c>
      <c r="B207" s="66">
        <v>-111160.27</v>
      </c>
      <c r="C207" s="50">
        <v>3</v>
      </c>
      <c r="D207" s="50">
        <v>4</v>
      </c>
      <c r="E207" s="50">
        <v>2</v>
      </c>
      <c r="F207" s="50">
        <v>1</v>
      </c>
    </row>
    <row r="208" spans="1:6" x14ac:dyDescent="0.25">
      <c r="A208" s="73" t="s">
        <v>280</v>
      </c>
      <c r="B208" s="66">
        <v>9500.59</v>
      </c>
      <c r="C208" s="50">
        <v>3</v>
      </c>
      <c r="D208" s="50">
        <v>3</v>
      </c>
      <c r="E208" s="50">
        <v>2</v>
      </c>
      <c r="F208" s="50">
        <v>1</v>
      </c>
    </row>
    <row r="209" spans="1:6" x14ac:dyDescent="0.25">
      <c r="A209" s="73" t="s">
        <v>281</v>
      </c>
      <c r="B209" s="66">
        <v>-34255.18</v>
      </c>
      <c r="C209" s="50">
        <v>8</v>
      </c>
      <c r="D209" s="50">
        <v>9</v>
      </c>
      <c r="E209" s="50">
        <v>4</v>
      </c>
      <c r="F209" s="50">
        <v>1</v>
      </c>
    </row>
    <row r="210" spans="1:6" x14ac:dyDescent="0.25">
      <c r="A210" s="73" t="s">
        <v>284</v>
      </c>
      <c r="B210" s="66">
        <v>-2861.04</v>
      </c>
      <c r="C210" s="50">
        <v>2</v>
      </c>
      <c r="D210" s="50">
        <v>4</v>
      </c>
      <c r="E210" s="50">
        <v>2</v>
      </c>
      <c r="F210" s="50">
        <v>1</v>
      </c>
    </row>
    <row r="211" spans="1:6" x14ac:dyDescent="0.25">
      <c r="A211" s="73" t="s">
        <v>285</v>
      </c>
      <c r="B211" s="66">
        <v>8842.1200000000008</v>
      </c>
      <c r="C211" s="50">
        <v>10</v>
      </c>
      <c r="D211" s="50">
        <v>10</v>
      </c>
      <c r="E211" s="50">
        <v>4</v>
      </c>
      <c r="F211" s="50">
        <v>1</v>
      </c>
    </row>
    <row r="212" spans="1:6" x14ac:dyDescent="0.25">
      <c r="A212" s="73" t="s">
        <v>286</v>
      </c>
      <c r="B212" s="66">
        <v>-16169.7</v>
      </c>
      <c r="C212" s="50">
        <v>5</v>
      </c>
      <c r="D212" s="50">
        <v>4</v>
      </c>
      <c r="E212" s="50">
        <v>2</v>
      </c>
      <c r="F212" s="50">
        <v>1</v>
      </c>
    </row>
    <row r="213" spans="1:6" x14ac:dyDescent="0.25">
      <c r="A213" s="73" t="s">
        <v>287</v>
      </c>
      <c r="B213" s="66">
        <v>-47.98</v>
      </c>
      <c r="C213" s="50">
        <v>3</v>
      </c>
      <c r="D213" s="50">
        <v>1</v>
      </c>
      <c r="E213" s="50">
        <v>2</v>
      </c>
      <c r="F213" s="50">
        <v>1</v>
      </c>
    </row>
    <row r="214" spans="1:6" x14ac:dyDescent="0.25">
      <c r="A214" s="73" t="s">
        <v>290</v>
      </c>
      <c r="B214" s="66">
        <v>-1223.6300000000001</v>
      </c>
      <c r="C214" s="50">
        <v>2</v>
      </c>
      <c r="D214" s="50">
        <v>7</v>
      </c>
      <c r="E214" s="50">
        <v>3</v>
      </c>
      <c r="F214" s="50">
        <v>1</v>
      </c>
    </row>
    <row r="215" spans="1:6" x14ac:dyDescent="0.25">
      <c r="A215" s="73" t="s">
        <v>291</v>
      </c>
      <c r="B215" s="66">
        <v>3621.35</v>
      </c>
      <c r="C215" s="50">
        <v>2</v>
      </c>
      <c r="D215" s="50">
        <v>2</v>
      </c>
      <c r="E215" s="50">
        <v>2</v>
      </c>
      <c r="F215" s="50">
        <v>1</v>
      </c>
    </row>
    <row r="216" spans="1:6" x14ac:dyDescent="0.25">
      <c r="A216" s="73" t="s">
        <v>292</v>
      </c>
      <c r="B216" s="66">
        <v>67878.179999999993</v>
      </c>
      <c r="C216" s="50">
        <v>7</v>
      </c>
      <c r="D216" s="50">
        <v>6</v>
      </c>
      <c r="E216" s="50">
        <v>1</v>
      </c>
      <c r="F216" s="50">
        <v>1</v>
      </c>
    </row>
    <row r="217" spans="1:6" x14ac:dyDescent="0.25">
      <c r="A217" s="73" t="s">
        <v>299</v>
      </c>
      <c r="B217" s="66">
        <v>35627.86</v>
      </c>
      <c r="C217" s="50">
        <v>5</v>
      </c>
      <c r="D217" s="50">
        <v>9</v>
      </c>
      <c r="E217" s="50">
        <v>3</v>
      </c>
      <c r="F217" s="50">
        <v>1</v>
      </c>
    </row>
    <row r="218" spans="1:6" x14ac:dyDescent="0.25">
      <c r="A218" s="73" t="s">
        <v>301</v>
      </c>
      <c r="B218" s="66">
        <v>159955.82999999999</v>
      </c>
      <c r="C218" s="50">
        <v>7</v>
      </c>
      <c r="D218" s="50">
        <v>8</v>
      </c>
      <c r="E218" s="50">
        <v>4</v>
      </c>
      <c r="F218" s="50">
        <v>1</v>
      </c>
    </row>
    <row r="219" spans="1:6" x14ac:dyDescent="0.25">
      <c r="A219" s="73" t="s">
        <v>302</v>
      </c>
      <c r="B219" s="66">
        <v>-13455.79</v>
      </c>
      <c r="C219" s="50">
        <v>3</v>
      </c>
      <c r="D219" s="50">
        <v>6</v>
      </c>
      <c r="E219" s="50">
        <v>2</v>
      </c>
      <c r="F219" s="50">
        <v>1</v>
      </c>
    </row>
    <row r="220" spans="1:6" x14ac:dyDescent="0.25">
      <c r="A220" s="73" t="s">
        <v>303</v>
      </c>
      <c r="B220" s="66">
        <v>-25163.52</v>
      </c>
      <c r="C220" s="50">
        <v>4</v>
      </c>
      <c r="D220" s="50">
        <v>3</v>
      </c>
      <c r="E220" s="50">
        <v>2</v>
      </c>
      <c r="F220" s="50">
        <v>1</v>
      </c>
    </row>
    <row r="221" spans="1:6" x14ac:dyDescent="0.25">
      <c r="A221" s="73" t="s">
        <v>304</v>
      </c>
      <c r="B221" s="66">
        <v>48465.19</v>
      </c>
      <c r="C221" s="50">
        <v>5</v>
      </c>
      <c r="D221" s="50">
        <v>6</v>
      </c>
      <c r="E221" s="50">
        <v>2</v>
      </c>
      <c r="F221" s="50">
        <v>1</v>
      </c>
    </row>
    <row r="222" spans="1:6" x14ac:dyDescent="0.25">
      <c r="A222" s="73" t="s">
        <v>305</v>
      </c>
      <c r="B222" s="66">
        <v>-19155.669999999998</v>
      </c>
      <c r="C222" s="50">
        <v>4</v>
      </c>
      <c r="D222" s="50">
        <v>2</v>
      </c>
      <c r="E222" s="50">
        <v>2</v>
      </c>
      <c r="F222" s="50">
        <v>1</v>
      </c>
    </row>
    <row r="223" spans="1:6" x14ac:dyDescent="0.25">
      <c r="A223" s="73" t="s">
        <v>306</v>
      </c>
      <c r="B223" s="66">
        <v>37259.86</v>
      </c>
      <c r="C223" s="50">
        <v>6</v>
      </c>
      <c r="D223" s="50">
        <v>9</v>
      </c>
      <c r="E223" s="50">
        <v>4</v>
      </c>
      <c r="F223" s="50">
        <v>1</v>
      </c>
    </row>
    <row r="224" spans="1:6" x14ac:dyDescent="0.25">
      <c r="A224" s="73" t="s">
        <v>307</v>
      </c>
      <c r="B224" s="66">
        <v>-1586.77</v>
      </c>
      <c r="C224" s="50">
        <v>7</v>
      </c>
      <c r="D224" s="50">
        <v>3</v>
      </c>
      <c r="E224" s="50">
        <v>1</v>
      </c>
      <c r="F224" s="50">
        <v>1</v>
      </c>
    </row>
    <row r="225" spans="1:6" x14ac:dyDescent="0.25">
      <c r="A225" s="73" t="s">
        <v>308</v>
      </c>
      <c r="B225" s="66">
        <v>-94738.85</v>
      </c>
      <c r="C225" s="50">
        <v>5</v>
      </c>
      <c r="D225" s="50">
        <v>7</v>
      </c>
      <c r="E225" s="50">
        <v>3</v>
      </c>
      <c r="F225" s="50">
        <v>1</v>
      </c>
    </row>
    <row r="226" spans="1:6" x14ac:dyDescent="0.25">
      <c r="A226" s="73" t="s">
        <v>309</v>
      </c>
      <c r="B226" s="66">
        <v>27049.7</v>
      </c>
      <c r="C226" s="50">
        <v>4</v>
      </c>
      <c r="D226" s="50">
        <v>2</v>
      </c>
      <c r="E226" s="50">
        <v>2</v>
      </c>
      <c r="F226" s="50">
        <v>1</v>
      </c>
    </row>
    <row r="227" spans="1:6" x14ac:dyDescent="0.25">
      <c r="A227" s="73" t="s">
        <v>310</v>
      </c>
      <c r="B227" s="66">
        <v>-29182.42</v>
      </c>
      <c r="C227" s="50">
        <v>5</v>
      </c>
      <c r="D227" s="50">
        <v>6</v>
      </c>
      <c r="E227" s="50">
        <v>2</v>
      </c>
      <c r="F227" s="50">
        <v>1</v>
      </c>
    </row>
    <row r="228" spans="1:6" x14ac:dyDescent="0.25">
      <c r="A228" s="73" t="s">
        <v>311</v>
      </c>
      <c r="B228" s="66">
        <v>53488.18</v>
      </c>
      <c r="C228" s="50">
        <v>5</v>
      </c>
      <c r="D228" s="50">
        <v>2</v>
      </c>
      <c r="E228" s="50">
        <v>2</v>
      </c>
      <c r="F228" s="50">
        <v>1</v>
      </c>
    </row>
    <row r="229" spans="1:6" x14ac:dyDescent="0.25">
      <c r="A229" s="73" t="s">
        <v>312</v>
      </c>
      <c r="B229" s="66">
        <v>-38995.56</v>
      </c>
      <c r="C229" s="50">
        <v>5</v>
      </c>
      <c r="D229" s="50">
        <v>7</v>
      </c>
      <c r="E229" s="50">
        <v>3</v>
      </c>
      <c r="F229" s="50">
        <v>1</v>
      </c>
    </row>
    <row r="230" spans="1:6" x14ac:dyDescent="0.25">
      <c r="A230" s="73" t="s">
        <v>313</v>
      </c>
      <c r="B230" s="66">
        <v>8174.23</v>
      </c>
      <c r="C230" s="50">
        <v>5</v>
      </c>
      <c r="D230" s="50">
        <v>9</v>
      </c>
      <c r="E230" s="50">
        <v>3</v>
      </c>
      <c r="F230" s="50">
        <v>1</v>
      </c>
    </row>
    <row r="231" spans="1:6" x14ac:dyDescent="0.25">
      <c r="A231" s="73" t="s">
        <v>314</v>
      </c>
      <c r="B231" s="66">
        <v>33588.160000000003</v>
      </c>
      <c r="C231" s="50">
        <v>7</v>
      </c>
      <c r="D231" s="50">
        <v>7</v>
      </c>
      <c r="E231" s="50">
        <v>4</v>
      </c>
      <c r="F231" s="50">
        <v>1</v>
      </c>
    </row>
    <row r="232" spans="1:6" x14ac:dyDescent="0.25">
      <c r="A232" s="73" t="s">
        <v>317</v>
      </c>
      <c r="B232" s="66">
        <v>-10963.05</v>
      </c>
      <c r="C232" s="50">
        <v>8</v>
      </c>
      <c r="D232" s="50">
        <v>6</v>
      </c>
      <c r="E232" s="50">
        <v>1</v>
      </c>
      <c r="F232" s="50">
        <v>1</v>
      </c>
    </row>
    <row r="233" spans="1:6" x14ac:dyDescent="0.25">
      <c r="A233" s="73" t="s">
        <v>320</v>
      </c>
      <c r="B233" s="66">
        <v>69894.73</v>
      </c>
      <c r="C233" s="50">
        <v>5</v>
      </c>
      <c r="D233" s="50">
        <v>8</v>
      </c>
      <c r="E233" s="50">
        <v>3</v>
      </c>
      <c r="F233" s="50">
        <v>1</v>
      </c>
    </row>
    <row r="234" spans="1:6" x14ac:dyDescent="0.25">
      <c r="A234" s="73" t="s">
        <v>322</v>
      </c>
      <c r="B234" s="66">
        <v>668.9</v>
      </c>
      <c r="C234" s="50">
        <v>5</v>
      </c>
      <c r="D234" s="50">
        <v>6</v>
      </c>
      <c r="E234" s="50">
        <v>2</v>
      </c>
      <c r="F234" s="50">
        <v>1</v>
      </c>
    </row>
    <row r="235" spans="1:6" x14ac:dyDescent="0.25">
      <c r="A235" s="73" t="s">
        <v>326</v>
      </c>
      <c r="B235" s="66">
        <v>-12370.51</v>
      </c>
      <c r="C235" s="50">
        <v>5</v>
      </c>
      <c r="D235" s="50">
        <v>1</v>
      </c>
      <c r="E235" s="50">
        <v>2</v>
      </c>
      <c r="F235" s="50">
        <v>1</v>
      </c>
    </row>
    <row r="236" spans="1:6" x14ac:dyDescent="0.25">
      <c r="A236" s="73" t="s">
        <v>327</v>
      </c>
      <c r="B236" s="66">
        <v>38902.300000000003</v>
      </c>
      <c r="C236" s="50">
        <v>5</v>
      </c>
      <c r="D236" s="50">
        <v>4</v>
      </c>
      <c r="E236" s="50">
        <v>2</v>
      </c>
      <c r="F236" s="50">
        <v>1</v>
      </c>
    </row>
    <row r="237" spans="1:6" x14ac:dyDescent="0.25">
      <c r="A237" s="73" t="s">
        <v>328</v>
      </c>
      <c r="B237" s="66">
        <v>-79198.8</v>
      </c>
      <c r="C237" s="50">
        <v>3</v>
      </c>
      <c r="D237" s="50">
        <v>1</v>
      </c>
      <c r="E237" s="50">
        <v>2</v>
      </c>
      <c r="F237" s="50">
        <v>1</v>
      </c>
    </row>
    <row r="238" spans="1:6" x14ac:dyDescent="0.25">
      <c r="A238" s="73" t="s">
        <v>329</v>
      </c>
      <c r="B238" s="66">
        <v>-31792.39</v>
      </c>
      <c r="C238" s="50">
        <v>4</v>
      </c>
      <c r="D238" s="50">
        <v>7</v>
      </c>
      <c r="E238" s="50">
        <v>3</v>
      </c>
      <c r="F238" s="50">
        <v>1</v>
      </c>
    </row>
    <row r="239" spans="1:6" x14ac:dyDescent="0.25">
      <c r="A239" s="73" t="s">
        <v>330</v>
      </c>
      <c r="B239" s="66">
        <v>-41399.300000000003</v>
      </c>
      <c r="C239" s="50">
        <v>5</v>
      </c>
      <c r="D239" s="50">
        <v>4</v>
      </c>
      <c r="E239" s="50">
        <v>2</v>
      </c>
      <c r="F239" s="50">
        <v>1</v>
      </c>
    </row>
    <row r="240" spans="1:6" x14ac:dyDescent="0.25">
      <c r="A240" s="73" t="s">
        <v>331</v>
      </c>
      <c r="B240" s="66">
        <v>41390.9</v>
      </c>
      <c r="C240" s="50">
        <v>4</v>
      </c>
      <c r="D240" s="50">
        <v>1</v>
      </c>
      <c r="E240" s="50">
        <v>2</v>
      </c>
      <c r="F240" s="50">
        <v>1</v>
      </c>
    </row>
    <row r="241" spans="1:6" x14ac:dyDescent="0.25">
      <c r="A241" s="73" t="s">
        <v>332</v>
      </c>
      <c r="B241" s="66">
        <v>-34836.5</v>
      </c>
      <c r="C241" s="50">
        <v>3</v>
      </c>
      <c r="D241" s="50">
        <v>3</v>
      </c>
      <c r="E241" s="50">
        <v>2</v>
      </c>
      <c r="F241" s="50">
        <v>1</v>
      </c>
    </row>
    <row r="242" spans="1:6" x14ac:dyDescent="0.25">
      <c r="A242" s="73" t="s">
        <v>333</v>
      </c>
      <c r="B242" s="66">
        <v>-7199.02</v>
      </c>
      <c r="C242" s="50">
        <v>7</v>
      </c>
      <c r="D242" s="50">
        <v>10</v>
      </c>
      <c r="E242" s="50">
        <v>4</v>
      </c>
      <c r="F242" s="50">
        <v>1</v>
      </c>
    </row>
    <row r="243" spans="1:6" x14ac:dyDescent="0.25">
      <c r="A243" s="73" t="s">
        <v>337</v>
      </c>
      <c r="B243" s="66">
        <v>-1789.01</v>
      </c>
      <c r="C243" s="50">
        <v>1</v>
      </c>
      <c r="D243" s="50">
        <v>2</v>
      </c>
      <c r="E243" s="50">
        <v>2</v>
      </c>
      <c r="F243" s="50">
        <v>1</v>
      </c>
    </row>
    <row r="244" spans="1:6" x14ac:dyDescent="0.25">
      <c r="A244" s="73" t="s">
        <v>338</v>
      </c>
      <c r="B244" s="66">
        <v>7806.65</v>
      </c>
      <c r="C244" s="50">
        <v>4</v>
      </c>
      <c r="D244" s="50">
        <v>6</v>
      </c>
      <c r="E244" s="50">
        <v>2</v>
      </c>
      <c r="F244" s="50">
        <v>1</v>
      </c>
    </row>
    <row r="245" spans="1:6" x14ac:dyDescent="0.25">
      <c r="A245" s="73" t="s">
        <v>339</v>
      </c>
      <c r="B245" s="66">
        <v>-11412.65</v>
      </c>
      <c r="C245" s="50">
        <v>4</v>
      </c>
      <c r="D245" s="50">
        <v>4</v>
      </c>
      <c r="E245" s="50">
        <v>2</v>
      </c>
      <c r="F245" s="50">
        <v>1</v>
      </c>
    </row>
    <row r="246" spans="1:6" x14ac:dyDescent="0.25">
      <c r="A246" s="73" t="s">
        <v>341</v>
      </c>
      <c r="B246" s="66">
        <v>6405.44</v>
      </c>
      <c r="C246" s="50">
        <v>5</v>
      </c>
      <c r="D246" s="50">
        <v>8</v>
      </c>
      <c r="E246" s="50">
        <v>3</v>
      </c>
      <c r="F246" s="50">
        <v>1</v>
      </c>
    </row>
    <row r="247" spans="1:6" x14ac:dyDescent="0.25">
      <c r="A247" s="73" t="s">
        <v>342</v>
      </c>
      <c r="B247" s="66">
        <v>33013.660000000003</v>
      </c>
      <c r="C247" s="50">
        <v>2</v>
      </c>
      <c r="D247" s="50">
        <v>2</v>
      </c>
      <c r="E247" s="50">
        <v>2</v>
      </c>
      <c r="F247" s="50">
        <v>1</v>
      </c>
    </row>
    <row r="248" spans="1:6" x14ac:dyDescent="0.25">
      <c r="A248" s="73" t="s">
        <v>344</v>
      </c>
      <c r="B248" s="66">
        <v>40800.480000000003</v>
      </c>
      <c r="C248" s="50">
        <v>5</v>
      </c>
      <c r="D248" s="50">
        <v>4</v>
      </c>
      <c r="E248" s="50">
        <v>2</v>
      </c>
      <c r="F248" s="50">
        <v>1</v>
      </c>
    </row>
    <row r="249" spans="1:6" x14ac:dyDescent="0.25">
      <c r="A249" s="73" t="s">
        <v>346</v>
      </c>
      <c r="B249" s="66">
        <v>10020.370000000001</v>
      </c>
      <c r="C249" s="50">
        <v>5</v>
      </c>
      <c r="D249" s="50">
        <v>7</v>
      </c>
      <c r="E249" s="50">
        <v>3</v>
      </c>
      <c r="F249" s="50">
        <v>1</v>
      </c>
    </row>
    <row r="250" spans="1:6" x14ac:dyDescent="0.25">
      <c r="A250" s="73" t="s">
        <v>347</v>
      </c>
      <c r="B250" s="66">
        <v>83604.570000000007</v>
      </c>
      <c r="C250" s="50">
        <v>5</v>
      </c>
      <c r="D250" s="50">
        <v>6</v>
      </c>
      <c r="E250" s="50">
        <v>2</v>
      </c>
      <c r="F250" s="50">
        <v>1</v>
      </c>
    </row>
    <row r="251" spans="1:6" x14ac:dyDescent="0.25">
      <c r="A251" s="73" t="s">
        <v>348</v>
      </c>
      <c r="B251" s="66">
        <v>-94790.98</v>
      </c>
      <c r="C251" s="50">
        <v>8</v>
      </c>
      <c r="D251" s="50">
        <v>9</v>
      </c>
      <c r="E251" s="50">
        <v>4</v>
      </c>
      <c r="F251" s="50">
        <v>1</v>
      </c>
    </row>
    <row r="252" spans="1:6" x14ac:dyDescent="0.25">
      <c r="A252" s="73" t="s">
        <v>349</v>
      </c>
      <c r="B252" s="66">
        <v>26439.55</v>
      </c>
      <c r="C252" s="50">
        <v>8</v>
      </c>
      <c r="D252" s="50">
        <v>9</v>
      </c>
      <c r="E252" s="50">
        <v>4</v>
      </c>
      <c r="F252" s="50">
        <v>1</v>
      </c>
    </row>
    <row r="253" spans="1:6" x14ac:dyDescent="0.25">
      <c r="A253" s="73" t="s">
        <v>351</v>
      </c>
      <c r="B253" s="66">
        <v>22274.58</v>
      </c>
      <c r="C253" s="50">
        <v>5</v>
      </c>
      <c r="D253" s="50">
        <v>5</v>
      </c>
      <c r="E253" s="50">
        <v>2</v>
      </c>
      <c r="F253" s="50">
        <v>1</v>
      </c>
    </row>
    <row r="254" spans="1:6" x14ac:dyDescent="0.25">
      <c r="A254" s="73" t="s">
        <v>352</v>
      </c>
      <c r="B254" s="66">
        <v>45633.5</v>
      </c>
      <c r="C254" s="50">
        <v>5</v>
      </c>
      <c r="D254" s="50">
        <v>9</v>
      </c>
      <c r="E254" s="50">
        <v>3</v>
      </c>
      <c r="F254" s="50">
        <v>1</v>
      </c>
    </row>
    <row r="255" spans="1:6" x14ac:dyDescent="0.25">
      <c r="A255" s="73" t="s">
        <v>355</v>
      </c>
      <c r="B255" s="66">
        <v>93092.66</v>
      </c>
      <c r="C255" s="50">
        <v>5</v>
      </c>
      <c r="D255" s="50">
        <v>2</v>
      </c>
      <c r="E255" s="50">
        <v>2</v>
      </c>
      <c r="F255" s="50">
        <v>1</v>
      </c>
    </row>
    <row r="256" spans="1:6" x14ac:dyDescent="0.25">
      <c r="A256" s="73" t="s">
        <v>356</v>
      </c>
      <c r="B256" s="66">
        <v>607.32000000000005</v>
      </c>
      <c r="C256" s="50">
        <v>5</v>
      </c>
      <c r="D256" s="50">
        <v>7</v>
      </c>
      <c r="E256" s="50">
        <v>3</v>
      </c>
      <c r="F256" s="50">
        <v>1</v>
      </c>
    </row>
    <row r="257" spans="1:6" x14ac:dyDescent="0.25">
      <c r="A257" s="73" t="s">
        <v>357</v>
      </c>
      <c r="B257" s="66">
        <v>-63008.62</v>
      </c>
      <c r="C257" s="50">
        <v>5</v>
      </c>
      <c r="D257" s="50">
        <v>5</v>
      </c>
      <c r="E257" s="50">
        <v>2</v>
      </c>
      <c r="F257" s="50">
        <v>1</v>
      </c>
    </row>
    <row r="258" spans="1:6" x14ac:dyDescent="0.25">
      <c r="A258" s="73" t="s">
        <v>358</v>
      </c>
      <c r="B258" s="66">
        <v>7773.3</v>
      </c>
      <c r="C258" s="50">
        <v>5</v>
      </c>
      <c r="D258" s="50">
        <v>7</v>
      </c>
      <c r="E258" s="50">
        <v>3</v>
      </c>
      <c r="F258" s="50">
        <v>1</v>
      </c>
    </row>
    <row r="259" spans="1:6" x14ac:dyDescent="0.25">
      <c r="A259" s="73" t="s">
        <v>360</v>
      </c>
      <c r="B259" s="66">
        <v>-22814.560000000001</v>
      </c>
      <c r="C259" s="50">
        <v>3</v>
      </c>
      <c r="D259" s="50">
        <v>7</v>
      </c>
      <c r="E259" s="50">
        <v>3</v>
      </c>
      <c r="F259" s="50">
        <v>1</v>
      </c>
    </row>
    <row r="260" spans="1:6" x14ac:dyDescent="0.25">
      <c r="A260" s="73" t="s">
        <v>361</v>
      </c>
      <c r="B260" s="66">
        <v>-1207.51</v>
      </c>
      <c r="C260" s="50">
        <v>6</v>
      </c>
      <c r="D260" s="50">
        <v>2</v>
      </c>
      <c r="E260" s="50">
        <v>1</v>
      </c>
      <c r="F260" s="50">
        <v>1</v>
      </c>
    </row>
    <row r="261" spans="1:6" x14ac:dyDescent="0.25">
      <c r="A261" s="73" t="s">
        <v>362</v>
      </c>
      <c r="B261" s="66">
        <v>-3616.42</v>
      </c>
      <c r="C261" s="50">
        <v>7</v>
      </c>
      <c r="D261" s="50">
        <v>5</v>
      </c>
      <c r="E261" s="50">
        <v>1</v>
      </c>
      <c r="F261" s="50">
        <v>1</v>
      </c>
    </row>
    <row r="262" spans="1:6" x14ac:dyDescent="0.25">
      <c r="A262" s="73" t="s">
        <v>366</v>
      </c>
      <c r="B262" s="66">
        <v>58224.21</v>
      </c>
      <c r="C262" s="50">
        <v>5</v>
      </c>
      <c r="D262" s="50">
        <v>3</v>
      </c>
      <c r="E262" s="50">
        <v>2</v>
      </c>
      <c r="F262" s="50">
        <v>1</v>
      </c>
    </row>
    <row r="263" spans="1:6" x14ac:dyDescent="0.25">
      <c r="A263" s="73" t="s">
        <v>367</v>
      </c>
      <c r="B263" s="66">
        <v>-96503.47</v>
      </c>
      <c r="C263" s="50">
        <v>4</v>
      </c>
      <c r="D263" s="50">
        <v>3</v>
      </c>
      <c r="E263" s="50">
        <v>2</v>
      </c>
      <c r="F263" s="50">
        <v>1</v>
      </c>
    </row>
    <row r="264" spans="1:6" x14ac:dyDescent="0.25">
      <c r="A264" s="73" t="s">
        <v>369</v>
      </c>
      <c r="B264" s="66">
        <v>20512.98</v>
      </c>
      <c r="C264" s="50">
        <v>7</v>
      </c>
      <c r="D264" s="50">
        <v>3</v>
      </c>
      <c r="E264" s="50">
        <v>1</v>
      </c>
      <c r="F264" s="50">
        <v>1</v>
      </c>
    </row>
    <row r="265" spans="1:6" x14ac:dyDescent="0.25">
      <c r="A265" s="73" t="s">
        <v>372</v>
      </c>
      <c r="B265" s="66">
        <v>-15620.46</v>
      </c>
      <c r="C265" s="50">
        <v>5</v>
      </c>
      <c r="D265" s="50">
        <v>9</v>
      </c>
      <c r="E265" s="50">
        <v>3</v>
      </c>
      <c r="F265" s="50">
        <v>1</v>
      </c>
    </row>
    <row r="266" spans="1:6" x14ac:dyDescent="0.25">
      <c r="A266" s="73" t="s">
        <v>373</v>
      </c>
      <c r="B266" s="66">
        <v>13500.44</v>
      </c>
      <c r="C266" s="50">
        <v>8</v>
      </c>
      <c r="D266" s="50">
        <v>5</v>
      </c>
      <c r="E266" s="50">
        <v>1</v>
      </c>
      <c r="F266" s="50">
        <v>1</v>
      </c>
    </row>
    <row r="267" spans="1:6" x14ac:dyDescent="0.25">
      <c r="A267" s="73" t="s">
        <v>377</v>
      </c>
      <c r="B267" s="66">
        <v>145791.89000000001</v>
      </c>
      <c r="C267" s="50">
        <v>5</v>
      </c>
      <c r="D267" s="50">
        <v>3</v>
      </c>
      <c r="E267" s="50">
        <v>2</v>
      </c>
      <c r="F267" s="50">
        <v>1</v>
      </c>
    </row>
    <row r="268" spans="1:6" x14ac:dyDescent="0.25">
      <c r="A268" s="73" t="s">
        <v>379</v>
      </c>
      <c r="B268" s="66">
        <v>18000.46</v>
      </c>
      <c r="C268" s="50">
        <v>4</v>
      </c>
      <c r="D268" s="50">
        <v>9</v>
      </c>
      <c r="E268" s="50">
        <v>3</v>
      </c>
      <c r="F268" s="50">
        <v>1</v>
      </c>
    </row>
    <row r="269" spans="1:6" x14ac:dyDescent="0.25">
      <c r="A269" s="73" t="s">
        <v>381</v>
      </c>
      <c r="B269" s="66">
        <v>12618.09</v>
      </c>
      <c r="C269" s="50">
        <v>7</v>
      </c>
      <c r="D269" s="50">
        <v>9</v>
      </c>
      <c r="E269" s="50">
        <v>4</v>
      </c>
      <c r="F269" s="50">
        <v>1</v>
      </c>
    </row>
    <row r="270" spans="1:6" x14ac:dyDescent="0.25">
      <c r="A270" s="73" t="s">
        <v>384</v>
      </c>
      <c r="B270" s="66">
        <v>-19698.099999999999</v>
      </c>
      <c r="C270" s="50">
        <v>4</v>
      </c>
      <c r="D270" s="50">
        <v>4</v>
      </c>
      <c r="E270" s="50">
        <v>2</v>
      </c>
      <c r="F270" s="50">
        <v>1</v>
      </c>
    </row>
    <row r="271" spans="1:6" x14ac:dyDescent="0.25">
      <c r="A271" s="73" t="s">
        <v>385</v>
      </c>
      <c r="B271" s="66">
        <v>-34304.6</v>
      </c>
      <c r="C271" s="50">
        <v>4</v>
      </c>
      <c r="D271" s="50">
        <v>4</v>
      </c>
      <c r="E271" s="50">
        <v>2</v>
      </c>
      <c r="F271" s="50">
        <v>1</v>
      </c>
    </row>
    <row r="272" spans="1:6" x14ac:dyDescent="0.25">
      <c r="A272" s="73" t="s">
        <v>389</v>
      </c>
      <c r="B272" s="66">
        <v>-60625.46</v>
      </c>
      <c r="C272" s="50">
        <v>3</v>
      </c>
      <c r="D272" s="50">
        <v>4</v>
      </c>
      <c r="E272" s="50">
        <v>2</v>
      </c>
      <c r="F272" s="50">
        <v>1</v>
      </c>
    </row>
    <row r="273" spans="1:6" x14ac:dyDescent="0.25">
      <c r="A273" s="73" t="s">
        <v>395</v>
      </c>
      <c r="B273" s="66">
        <v>-5485.8</v>
      </c>
      <c r="C273" s="50">
        <v>5</v>
      </c>
      <c r="D273" s="50">
        <v>9</v>
      </c>
      <c r="E273" s="50">
        <v>3</v>
      </c>
      <c r="F273" s="50">
        <v>1</v>
      </c>
    </row>
    <row r="274" spans="1:6" x14ac:dyDescent="0.25">
      <c r="A274" s="73" t="s">
        <v>396</v>
      </c>
      <c r="B274" s="66">
        <v>-36727.870000000003</v>
      </c>
      <c r="C274" s="50">
        <v>8</v>
      </c>
      <c r="D274" s="50">
        <v>9</v>
      </c>
      <c r="E274" s="50">
        <v>4</v>
      </c>
      <c r="F274" s="50">
        <v>1</v>
      </c>
    </row>
    <row r="275" spans="1:6" x14ac:dyDescent="0.25">
      <c r="A275" s="73" t="s">
        <v>398</v>
      </c>
      <c r="B275" s="66">
        <v>-20439.5</v>
      </c>
      <c r="C275" s="50">
        <v>5</v>
      </c>
      <c r="D275" s="50">
        <v>2</v>
      </c>
      <c r="E275" s="50">
        <v>2</v>
      </c>
      <c r="F275" s="50">
        <v>1</v>
      </c>
    </row>
    <row r="276" spans="1:6" x14ac:dyDescent="0.25">
      <c r="A276" s="73" t="s">
        <v>399</v>
      </c>
      <c r="B276" s="66">
        <v>-7235.5</v>
      </c>
      <c r="C276" s="50">
        <v>5</v>
      </c>
      <c r="D276" s="50">
        <v>9</v>
      </c>
      <c r="E276" s="50">
        <v>3</v>
      </c>
      <c r="F276" s="50">
        <v>1</v>
      </c>
    </row>
    <row r="277" spans="1:6" x14ac:dyDescent="0.25">
      <c r="A277" s="73" t="s">
        <v>400</v>
      </c>
      <c r="B277" s="66">
        <v>-60635.11</v>
      </c>
      <c r="C277" s="50">
        <v>7</v>
      </c>
      <c r="D277" s="50">
        <v>3</v>
      </c>
      <c r="E277" s="50">
        <v>1</v>
      </c>
      <c r="F277" s="50">
        <v>1</v>
      </c>
    </row>
    <row r="278" spans="1:6" x14ac:dyDescent="0.25">
      <c r="A278" s="73" t="s">
        <v>401</v>
      </c>
      <c r="B278" s="66">
        <v>7736.34</v>
      </c>
      <c r="C278" s="50">
        <v>7</v>
      </c>
      <c r="D278" s="50">
        <v>6</v>
      </c>
      <c r="E278" s="50">
        <v>1</v>
      </c>
      <c r="F278" s="50">
        <v>1</v>
      </c>
    </row>
    <row r="279" spans="1:6" x14ac:dyDescent="0.25">
      <c r="A279" s="73" t="s">
        <v>404</v>
      </c>
      <c r="B279" s="66">
        <v>6828.45</v>
      </c>
      <c r="C279" s="50">
        <v>2</v>
      </c>
      <c r="D279" s="50">
        <v>3</v>
      </c>
      <c r="E279" s="50">
        <v>2</v>
      </c>
      <c r="F279" s="50">
        <v>1</v>
      </c>
    </row>
    <row r="280" spans="1:6" x14ac:dyDescent="0.25">
      <c r="A280" s="73" t="s">
        <v>405</v>
      </c>
      <c r="B280" s="66">
        <v>-10782.67</v>
      </c>
      <c r="C280" s="50">
        <v>5</v>
      </c>
      <c r="D280" s="50">
        <v>7</v>
      </c>
      <c r="E280" s="50">
        <v>3</v>
      </c>
      <c r="F280" s="50">
        <v>1</v>
      </c>
    </row>
    <row r="281" spans="1:6" x14ac:dyDescent="0.25">
      <c r="A281" s="73" t="s">
        <v>406</v>
      </c>
      <c r="B281" s="66">
        <v>-103203.58</v>
      </c>
      <c r="C281" s="50">
        <v>4</v>
      </c>
      <c r="D281" s="50">
        <v>8</v>
      </c>
      <c r="E281" s="50">
        <v>3</v>
      </c>
      <c r="F281" s="50">
        <v>1</v>
      </c>
    </row>
    <row r="282" spans="1:6" x14ac:dyDescent="0.25">
      <c r="A282" s="73" t="s">
        <v>408</v>
      </c>
      <c r="B282" s="66">
        <v>41032.199999999997</v>
      </c>
      <c r="C282" s="50">
        <v>4</v>
      </c>
      <c r="D282" s="50">
        <v>7</v>
      </c>
      <c r="E282" s="50">
        <v>3</v>
      </c>
      <c r="F282" s="50">
        <v>1</v>
      </c>
    </row>
    <row r="283" spans="1:6" x14ac:dyDescent="0.25">
      <c r="A283" s="73" t="s">
        <v>409</v>
      </c>
      <c r="B283" s="66">
        <v>76644.070000000007</v>
      </c>
      <c r="C283" s="50">
        <v>4</v>
      </c>
      <c r="D283" s="50">
        <v>8</v>
      </c>
      <c r="E283" s="50">
        <v>3</v>
      </c>
      <c r="F283" s="50">
        <v>1</v>
      </c>
    </row>
    <row r="284" spans="1:6" x14ac:dyDescent="0.25">
      <c r="A284" s="73" t="s">
        <v>413</v>
      </c>
      <c r="B284" s="66">
        <v>-6772.32</v>
      </c>
      <c r="C284" s="50">
        <v>4</v>
      </c>
      <c r="D284" s="50">
        <v>1</v>
      </c>
      <c r="E284" s="50">
        <v>2</v>
      </c>
      <c r="F284" s="50">
        <v>1</v>
      </c>
    </row>
    <row r="285" spans="1:6" x14ac:dyDescent="0.25">
      <c r="A285" s="73" t="s">
        <v>414</v>
      </c>
      <c r="B285" s="66">
        <v>-98196.19</v>
      </c>
      <c r="C285" s="50">
        <v>5</v>
      </c>
      <c r="D285" s="50">
        <v>4</v>
      </c>
      <c r="E285" s="50">
        <v>2</v>
      </c>
      <c r="F285" s="50">
        <v>1</v>
      </c>
    </row>
    <row r="286" spans="1:6" x14ac:dyDescent="0.25">
      <c r="A286" s="73" t="s">
        <v>415</v>
      </c>
      <c r="B286" s="66">
        <v>-58638.86</v>
      </c>
      <c r="C286" s="50">
        <v>5</v>
      </c>
      <c r="D286" s="50">
        <v>8</v>
      </c>
      <c r="E286" s="50">
        <v>3</v>
      </c>
      <c r="F286" s="50">
        <v>1</v>
      </c>
    </row>
    <row r="287" spans="1:6" x14ac:dyDescent="0.25">
      <c r="A287" s="73" t="s">
        <v>417</v>
      </c>
      <c r="B287" s="66">
        <v>10486.26</v>
      </c>
      <c r="C287" s="50">
        <v>4</v>
      </c>
      <c r="D287" s="50">
        <v>3</v>
      </c>
      <c r="E287" s="50">
        <v>2</v>
      </c>
      <c r="F287" s="50">
        <v>1</v>
      </c>
    </row>
    <row r="288" spans="1:6" x14ac:dyDescent="0.25">
      <c r="A288" s="73" t="s">
        <v>419</v>
      </c>
      <c r="B288" s="66">
        <v>49632.92</v>
      </c>
      <c r="C288" s="50">
        <v>3</v>
      </c>
      <c r="D288" s="50">
        <v>6</v>
      </c>
      <c r="E288" s="50">
        <v>2</v>
      </c>
      <c r="F288" s="50">
        <v>1</v>
      </c>
    </row>
    <row r="289" spans="1:6" x14ac:dyDescent="0.25">
      <c r="A289" s="73" t="s">
        <v>420</v>
      </c>
      <c r="B289" s="66">
        <v>-11779.46</v>
      </c>
      <c r="C289" s="50">
        <v>2</v>
      </c>
      <c r="D289" s="50">
        <v>2</v>
      </c>
      <c r="E289" s="50">
        <v>2</v>
      </c>
      <c r="F289" s="50">
        <v>1</v>
      </c>
    </row>
    <row r="290" spans="1:6" x14ac:dyDescent="0.25">
      <c r="A290" s="73" t="s">
        <v>423</v>
      </c>
      <c r="B290" s="66">
        <v>10483.620000000001</v>
      </c>
      <c r="C290" s="50">
        <v>2</v>
      </c>
      <c r="D290" s="50">
        <v>5</v>
      </c>
      <c r="E290" s="50">
        <v>2</v>
      </c>
      <c r="F290" s="50">
        <v>1</v>
      </c>
    </row>
    <row r="291" spans="1:6" x14ac:dyDescent="0.25">
      <c r="A291" s="73" t="s">
        <v>426</v>
      </c>
      <c r="B291" s="66">
        <v>-14917.37</v>
      </c>
      <c r="C291" s="50">
        <v>5</v>
      </c>
      <c r="D291" s="50">
        <v>7</v>
      </c>
      <c r="E291" s="50">
        <v>3</v>
      </c>
      <c r="F291" s="50">
        <v>1</v>
      </c>
    </row>
    <row r="292" spans="1:6" x14ac:dyDescent="0.25">
      <c r="A292" s="73" t="s">
        <v>432</v>
      </c>
      <c r="B292" s="66">
        <v>77.23</v>
      </c>
      <c r="C292" s="50">
        <v>5</v>
      </c>
      <c r="D292" s="50">
        <v>4</v>
      </c>
      <c r="E292" s="50">
        <v>2</v>
      </c>
      <c r="F292" s="50">
        <v>1</v>
      </c>
    </row>
    <row r="293" spans="1:6" x14ac:dyDescent="0.25">
      <c r="A293" s="73" t="s">
        <v>433</v>
      </c>
      <c r="B293" s="66">
        <v>-17336.23</v>
      </c>
      <c r="C293" s="50">
        <v>7</v>
      </c>
      <c r="D293" s="50">
        <v>2</v>
      </c>
      <c r="E293" s="50">
        <v>1</v>
      </c>
      <c r="F293" s="50">
        <v>1</v>
      </c>
    </row>
    <row r="294" spans="1:6" x14ac:dyDescent="0.25">
      <c r="A294" s="73" t="s">
        <v>437</v>
      </c>
      <c r="B294" s="66">
        <v>-16326.83</v>
      </c>
      <c r="C294" s="50">
        <v>8</v>
      </c>
      <c r="D294" s="50">
        <v>7</v>
      </c>
      <c r="E294" s="50">
        <v>4</v>
      </c>
      <c r="F294" s="50">
        <v>1</v>
      </c>
    </row>
    <row r="295" spans="1:6" x14ac:dyDescent="0.25">
      <c r="A295" s="73" t="s">
        <v>438</v>
      </c>
      <c r="B295" s="66">
        <v>-97001.94</v>
      </c>
      <c r="C295" s="50">
        <v>7</v>
      </c>
      <c r="D295" s="50">
        <v>9</v>
      </c>
      <c r="E295" s="50">
        <v>4</v>
      </c>
      <c r="F295" s="50">
        <v>1</v>
      </c>
    </row>
    <row r="296" spans="1:6" x14ac:dyDescent="0.25">
      <c r="A296" s="73" t="s">
        <v>439</v>
      </c>
      <c r="B296" s="66">
        <v>52481.37</v>
      </c>
      <c r="C296" s="50">
        <v>5</v>
      </c>
      <c r="D296" s="50">
        <v>1</v>
      </c>
      <c r="E296" s="50">
        <v>2</v>
      </c>
      <c r="F296" s="50">
        <v>1</v>
      </c>
    </row>
    <row r="297" spans="1:6" x14ac:dyDescent="0.25">
      <c r="A297" s="73" t="s">
        <v>440</v>
      </c>
      <c r="B297" s="66">
        <v>-729.86</v>
      </c>
      <c r="C297" s="50">
        <v>2</v>
      </c>
      <c r="D297" s="50">
        <v>9</v>
      </c>
      <c r="E297" s="50">
        <v>3</v>
      </c>
      <c r="F297" s="50">
        <v>1</v>
      </c>
    </row>
    <row r="298" spans="1:6" x14ac:dyDescent="0.25">
      <c r="A298" s="73" t="s">
        <v>441</v>
      </c>
      <c r="B298" s="66">
        <v>-19096.099999999999</v>
      </c>
      <c r="C298" s="50">
        <v>5</v>
      </c>
      <c r="D298" s="50">
        <v>9</v>
      </c>
      <c r="E298" s="50">
        <v>3</v>
      </c>
      <c r="F298" s="50">
        <v>1</v>
      </c>
    </row>
    <row r="299" spans="1:6" x14ac:dyDescent="0.25">
      <c r="A299" s="73" t="s">
        <v>449</v>
      </c>
      <c r="B299" s="66">
        <v>16878.02</v>
      </c>
      <c r="C299" s="50">
        <v>4</v>
      </c>
      <c r="D299" s="50">
        <v>6</v>
      </c>
      <c r="E299" s="50">
        <v>2</v>
      </c>
      <c r="F299" s="50">
        <v>1</v>
      </c>
    </row>
    <row r="300" spans="1:6" x14ac:dyDescent="0.25">
      <c r="A300" s="73" t="s">
        <v>450</v>
      </c>
      <c r="B300" s="66">
        <v>-96608.66</v>
      </c>
      <c r="C300" s="50">
        <v>5</v>
      </c>
      <c r="D300" s="50">
        <v>5</v>
      </c>
      <c r="E300" s="50">
        <v>2</v>
      </c>
      <c r="F300" s="50">
        <v>1</v>
      </c>
    </row>
    <row r="301" spans="1:6" x14ac:dyDescent="0.25">
      <c r="A301" s="73" t="s">
        <v>451</v>
      </c>
      <c r="B301" s="66">
        <v>-101704.5</v>
      </c>
      <c r="C301" s="50">
        <v>3</v>
      </c>
      <c r="D301" s="50">
        <v>6</v>
      </c>
      <c r="E301" s="50">
        <v>2</v>
      </c>
      <c r="F301" s="50">
        <v>1</v>
      </c>
    </row>
    <row r="302" spans="1:6" x14ac:dyDescent="0.25">
      <c r="A302" s="73" t="s">
        <v>453</v>
      </c>
      <c r="B302" s="66">
        <v>162862.92000000001</v>
      </c>
      <c r="C302" s="50">
        <v>5</v>
      </c>
      <c r="D302" s="50">
        <v>7</v>
      </c>
      <c r="E302" s="50">
        <v>3</v>
      </c>
      <c r="F302" s="50">
        <v>1</v>
      </c>
    </row>
    <row r="303" spans="1:6" x14ac:dyDescent="0.25">
      <c r="A303" s="73" t="s">
        <v>455</v>
      </c>
      <c r="B303" s="66">
        <v>111583.42</v>
      </c>
      <c r="C303" s="50">
        <v>5</v>
      </c>
      <c r="D303" s="50">
        <v>5</v>
      </c>
      <c r="E303" s="50">
        <v>2</v>
      </c>
      <c r="F303" s="50">
        <v>1</v>
      </c>
    </row>
    <row r="304" spans="1:6" x14ac:dyDescent="0.25">
      <c r="A304" s="73" t="s">
        <v>459</v>
      </c>
      <c r="B304" s="66">
        <v>-62685.07</v>
      </c>
      <c r="C304" s="50">
        <v>5</v>
      </c>
      <c r="D304" s="50">
        <v>8</v>
      </c>
      <c r="E304" s="50">
        <v>3</v>
      </c>
      <c r="F304" s="50">
        <v>1</v>
      </c>
    </row>
    <row r="305" spans="1:6" x14ac:dyDescent="0.25">
      <c r="A305" s="73" t="s">
        <v>460</v>
      </c>
      <c r="B305" s="66">
        <v>-96770.04</v>
      </c>
      <c r="C305" s="50">
        <v>4</v>
      </c>
      <c r="D305" s="50">
        <v>6</v>
      </c>
      <c r="E305" s="50">
        <v>2</v>
      </c>
      <c r="F305" s="50">
        <v>1</v>
      </c>
    </row>
    <row r="306" spans="1:6" x14ac:dyDescent="0.25">
      <c r="A306" s="73" t="s">
        <v>461</v>
      </c>
      <c r="B306" s="66">
        <v>52141.09</v>
      </c>
      <c r="C306" s="50">
        <v>2</v>
      </c>
      <c r="D306" s="50">
        <v>3</v>
      </c>
      <c r="E306" s="50">
        <v>2</v>
      </c>
      <c r="F306" s="50">
        <v>1</v>
      </c>
    </row>
    <row r="307" spans="1:6" x14ac:dyDescent="0.25">
      <c r="A307" s="73" t="s">
        <v>465</v>
      </c>
      <c r="B307" s="66">
        <v>24901.54</v>
      </c>
      <c r="C307" s="50">
        <v>3</v>
      </c>
      <c r="D307" s="50">
        <v>1</v>
      </c>
      <c r="E307" s="50">
        <v>2</v>
      </c>
      <c r="F307" s="50">
        <v>1</v>
      </c>
    </row>
    <row r="308" spans="1:6" x14ac:dyDescent="0.25">
      <c r="A308" s="73" t="s">
        <v>466</v>
      </c>
      <c r="B308" s="66">
        <v>75.22</v>
      </c>
      <c r="C308" s="50">
        <v>5</v>
      </c>
      <c r="D308" s="50">
        <v>5</v>
      </c>
      <c r="E308" s="50">
        <v>2</v>
      </c>
      <c r="F308" s="50">
        <v>1</v>
      </c>
    </row>
    <row r="309" spans="1:6" x14ac:dyDescent="0.25">
      <c r="A309" s="73" t="s">
        <v>467</v>
      </c>
      <c r="B309" s="66">
        <v>-19392.07</v>
      </c>
      <c r="C309" s="50">
        <v>5</v>
      </c>
      <c r="D309" s="50">
        <v>3</v>
      </c>
      <c r="E309" s="50">
        <v>2</v>
      </c>
      <c r="F309" s="50">
        <v>1</v>
      </c>
    </row>
    <row r="310" spans="1:6" x14ac:dyDescent="0.25">
      <c r="A310" s="73" t="s">
        <v>468</v>
      </c>
      <c r="B310" s="66">
        <v>-28656.34</v>
      </c>
      <c r="C310" s="50">
        <v>5</v>
      </c>
      <c r="D310" s="50">
        <v>3</v>
      </c>
      <c r="E310" s="50">
        <v>2</v>
      </c>
      <c r="F310" s="50">
        <v>1</v>
      </c>
    </row>
    <row r="311" spans="1:6" x14ac:dyDescent="0.25">
      <c r="A311" s="73" t="s">
        <v>469</v>
      </c>
      <c r="B311" s="66">
        <v>-32910.379999999997</v>
      </c>
      <c r="C311" s="50">
        <v>3</v>
      </c>
      <c r="D311" s="50">
        <v>5</v>
      </c>
      <c r="E311" s="50">
        <v>2</v>
      </c>
      <c r="F311" s="50">
        <v>1</v>
      </c>
    </row>
    <row r="312" spans="1:6" x14ac:dyDescent="0.25">
      <c r="A312" s="73" t="s">
        <v>470</v>
      </c>
      <c r="B312" s="66">
        <v>76098.02</v>
      </c>
      <c r="C312" s="50">
        <v>5</v>
      </c>
      <c r="D312" s="50">
        <v>2</v>
      </c>
      <c r="E312" s="50">
        <v>2</v>
      </c>
      <c r="F312" s="50">
        <v>1</v>
      </c>
    </row>
    <row r="313" spans="1:6" x14ac:dyDescent="0.25">
      <c r="A313" s="73" t="s">
        <v>474</v>
      </c>
      <c r="B313" s="66">
        <v>56606.559999999998</v>
      </c>
      <c r="C313" s="50">
        <v>7</v>
      </c>
      <c r="D313" s="50">
        <v>3</v>
      </c>
      <c r="E313" s="50">
        <v>1</v>
      </c>
      <c r="F313" s="50">
        <v>1</v>
      </c>
    </row>
    <row r="314" spans="1:6" x14ac:dyDescent="0.25">
      <c r="A314" s="73" t="s">
        <v>475</v>
      </c>
      <c r="B314" s="66">
        <v>68.3</v>
      </c>
      <c r="C314" s="50">
        <v>7</v>
      </c>
      <c r="D314" s="50">
        <v>3</v>
      </c>
      <c r="E314" s="50">
        <v>1</v>
      </c>
      <c r="F314" s="50">
        <v>1</v>
      </c>
    </row>
    <row r="315" spans="1:6" x14ac:dyDescent="0.25">
      <c r="A315" s="73" t="s">
        <v>477</v>
      </c>
      <c r="B315" s="66">
        <v>-14014.22</v>
      </c>
      <c r="C315" s="50">
        <v>9</v>
      </c>
      <c r="D315" s="50">
        <v>7</v>
      </c>
      <c r="E315" s="50">
        <v>4</v>
      </c>
      <c r="F315" s="50">
        <v>1</v>
      </c>
    </row>
    <row r="316" spans="1:6" x14ac:dyDescent="0.25">
      <c r="A316" s="73" t="s">
        <v>481</v>
      </c>
      <c r="B316" s="66">
        <v>-6672.69</v>
      </c>
      <c r="C316" s="50">
        <v>8</v>
      </c>
      <c r="D316" s="50">
        <v>8</v>
      </c>
      <c r="E316" s="50">
        <v>4</v>
      </c>
      <c r="F316" s="50">
        <v>1</v>
      </c>
    </row>
    <row r="317" spans="1:6" x14ac:dyDescent="0.25">
      <c r="A317" s="73" t="s">
        <v>482</v>
      </c>
      <c r="B317" s="66">
        <v>16965.41</v>
      </c>
      <c r="C317" s="50">
        <v>10</v>
      </c>
      <c r="D317" s="50">
        <v>6</v>
      </c>
      <c r="E317" s="50">
        <v>1</v>
      </c>
      <c r="F317" s="50">
        <v>1</v>
      </c>
    </row>
    <row r="318" spans="1:6" x14ac:dyDescent="0.25">
      <c r="A318" s="73" t="s">
        <v>486</v>
      </c>
      <c r="B318" s="66">
        <v>-38824.44</v>
      </c>
      <c r="C318" s="50">
        <v>6</v>
      </c>
      <c r="D318" s="50">
        <v>10</v>
      </c>
      <c r="E318" s="50">
        <v>4</v>
      </c>
      <c r="F318" s="50">
        <v>1</v>
      </c>
    </row>
    <row r="319" spans="1:6" x14ac:dyDescent="0.25">
      <c r="A319" s="73" t="s">
        <v>487</v>
      </c>
      <c r="B319" s="66">
        <v>-5163.1000000000004</v>
      </c>
      <c r="C319" s="50">
        <v>8</v>
      </c>
      <c r="D319" s="50">
        <v>6</v>
      </c>
      <c r="E319" s="50">
        <v>1</v>
      </c>
      <c r="F319" s="50">
        <v>1</v>
      </c>
    </row>
    <row r="320" spans="1:6" x14ac:dyDescent="0.25">
      <c r="A320" s="73" t="s">
        <v>490</v>
      </c>
      <c r="B320" s="66">
        <v>79453.97</v>
      </c>
      <c r="C320" s="50">
        <v>6</v>
      </c>
      <c r="D320" s="50">
        <v>5</v>
      </c>
      <c r="E320" s="50">
        <v>1</v>
      </c>
      <c r="F320" s="50">
        <v>1</v>
      </c>
    </row>
    <row r="321" spans="1:6" x14ac:dyDescent="0.25">
      <c r="A321" s="73" t="s">
        <v>493</v>
      </c>
      <c r="B321" s="66">
        <v>65840.009999999995</v>
      </c>
      <c r="C321" s="50">
        <v>7</v>
      </c>
      <c r="D321" s="50">
        <v>8</v>
      </c>
      <c r="E321" s="50">
        <v>4</v>
      </c>
      <c r="F321" s="50">
        <v>1</v>
      </c>
    </row>
    <row r="322" spans="1:6" x14ac:dyDescent="0.25">
      <c r="A322" s="73" t="s">
        <v>494</v>
      </c>
      <c r="B322" s="66">
        <v>-106764.41</v>
      </c>
      <c r="C322" s="50">
        <v>2</v>
      </c>
      <c r="D322" s="50">
        <v>9</v>
      </c>
      <c r="E322" s="50">
        <v>3</v>
      </c>
      <c r="F322" s="50">
        <v>1</v>
      </c>
    </row>
    <row r="323" spans="1:6" x14ac:dyDescent="0.25">
      <c r="A323" s="73" t="s">
        <v>497</v>
      </c>
      <c r="B323" s="66">
        <v>43095.7</v>
      </c>
      <c r="C323" s="50">
        <v>6</v>
      </c>
      <c r="D323" s="50">
        <v>8</v>
      </c>
      <c r="E323" s="50">
        <v>4</v>
      </c>
      <c r="F323" s="50">
        <v>1</v>
      </c>
    </row>
    <row r="324" spans="1:6" x14ac:dyDescent="0.25">
      <c r="A324" s="73" t="s">
        <v>499</v>
      </c>
      <c r="B324" s="66">
        <v>112461.45</v>
      </c>
      <c r="C324" s="50">
        <v>5</v>
      </c>
      <c r="D324" s="50">
        <v>7</v>
      </c>
      <c r="E324" s="50">
        <v>3</v>
      </c>
      <c r="F324" s="50">
        <v>1</v>
      </c>
    </row>
    <row r="325" spans="1:6" x14ac:dyDescent="0.25">
      <c r="A325" s="73" t="s">
        <v>503</v>
      </c>
      <c r="B325" s="66">
        <v>-37684.129999999997</v>
      </c>
      <c r="C325" s="50">
        <v>4</v>
      </c>
      <c r="D325" s="50">
        <v>4</v>
      </c>
      <c r="E325" s="50">
        <v>2</v>
      </c>
      <c r="F325" s="50">
        <v>1</v>
      </c>
    </row>
    <row r="326" spans="1:6" x14ac:dyDescent="0.25">
      <c r="A326" s="73" t="s">
        <v>505</v>
      </c>
      <c r="B326" s="66">
        <v>26573.21</v>
      </c>
      <c r="C326" s="50">
        <v>5</v>
      </c>
      <c r="D326" s="50">
        <v>7</v>
      </c>
      <c r="E326" s="50">
        <v>3</v>
      </c>
      <c r="F326" s="50">
        <v>1</v>
      </c>
    </row>
    <row r="327" spans="1:6" x14ac:dyDescent="0.25">
      <c r="A327" s="73" t="s">
        <v>508</v>
      </c>
      <c r="B327" s="66">
        <v>-9433.56</v>
      </c>
      <c r="C327" s="50">
        <v>5</v>
      </c>
      <c r="D327" s="50">
        <v>4</v>
      </c>
      <c r="E327" s="50">
        <v>2</v>
      </c>
      <c r="F327" s="50">
        <v>1</v>
      </c>
    </row>
    <row r="328" spans="1:6" x14ac:dyDescent="0.25">
      <c r="A328" s="73" t="s">
        <v>509</v>
      </c>
      <c r="B328" s="66">
        <v>40954.85</v>
      </c>
      <c r="C328" s="50">
        <v>4</v>
      </c>
      <c r="D328" s="50">
        <v>1</v>
      </c>
      <c r="E328" s="50">
        <v>2</v>
      </c>
      <c r="F328" s="50">
        <v>1</v>
      </c>
    </row>
    <row r="329" spans="1:6" x14ac:dyDescent="0.25">
      <c r="A329" s="73" t="s">
        <v>511</v>
      </c>
      <c r="B329" s="66">
        <v>11668.02</v>
      </c>
      <c r="C329" s="50">
        <v>6</v>
      </c>
      <c r="D329" s="50">
        <v>10</v>
      </c>
      <c r="E329" s="50">
        <v>4</v>
      </c>
      <c r="F329" s="50">
        <v>1</v>
      </c>
    </row>
    <row r="330" spans="1:6" x14ac:dyDescent="0.25">
      <c r="A330" s="73" t="s">
        <v>512</v>
      </c>
      <c r="B330" s="66">
        <v>39300.06</v>
      </c>
      <c r="C330" s="50">
        <v>6</v>
      </c>
      <c r="D330" s="50">
        <v>7</v>
      </c>
      <c r="E330" s="50">
        <v>4</v>
      </c>
      <c r="F330" s="50">
        <v>1</v>
      </c>
    </row>
    <row r="331" spans="1:6" x14ac:dyDescent="0.25">
      <c r="A331" s="73" t="s">
        <v>513</v>
      </c>
      <c r="B331" s="66">
        <v>40074.449999999997</v>
      </c>
      <c r="C331" s="50">
        <v>5</v>
      </c>
      <c r="D331" s="50">
        <v>4</v>
      </c>
      <c r="E331" s="50">
        <v>2</v>
      </c>
      <c r="F331" s="50">
        <v>1</v>
      </c>
    </row>
    <row r="332" spans="1:6" x14ac:dyDescent="0.25">
      <c r="A332" s="73" t="s">
        <v>514</v>
      </c>
      <c r="B332" s="66">
        <v>95543.27</v>
      </c>
      <c r="C332" s="50">
        <v>5</v>
      </c>
      <c r="D332" s="50">
        <v>1</v>
      </c>
      <c r="E332" s="50">
        <v>2</v>
      </c>
      <c r="F332" s="50">
        <v>1</v>
      </c>
    </row>
    <row r="333" spans="1:6" x14ac:dyDescent="0.25">
      <c r="A333" s="73" t="s">
        <v>515</v>
      </c>
      <c r="B333" s="66">
        <v>-40646.230000000003</v>
      </c>
      <c r="C333" s="50">
        <v>7</v>
      </c>
      <c r="D333" s="50">
        <v>1</v>
      </c>
      <c r="E333" s="50">
        <v>1</v>
      </c>
      <c r="F333" s="50">
        <v>1</v>
      </c>
    </row>
    <row r="334" spans="1:6" x14ac:dyDescent="0.25">
      <c r="A334" s="73" t="s">
        <v>516</v>
      </c>
      <c r="B334" s="66">
        <v>18893.64</v>
      </c>
      <c r="C334" s="50">
        <v>5</v>
      </c>
      <c r="D334" s="50">
        <v>7</v>
      </c>
      <c r="E334" s="50">
        <v>3</v>
      </c>
      <c r="F334" s="50">
        <v>1</v>
      </c>
    </row>
    <row r="335" spans="1:6" x14ac:dyDescent="0.25">
      <c r="A335" s="73" t="s">
        <v>518</v>
      </c>
      <c r="B335" s="66">
        <v>-3924.65</v>
      </c>
      <c r="C335" s="50">
        <v>7</v>
      </c>
      <c r="D335" s="50">
        <v>6</v>
      </c>
      <c r="E335" s="50">
        <v>1</v>
      </c>
      <c r="F335" s="50">
        <v>1</v>
      </c>
    </row>
    <row r="336" spans="1:6" x14ac:dyDescent="0.25">
      <c r="A336" s="73" t="s">
        <v>519</v>
      </c>
      <c r="B336" s="66">
        <v>-29270.71</v>
      </c>
      <c r="C336" s="50">
        <v>5</v>
      </c>
      <c r="D336" s="50">
        <v>6</v>
      </c>
      <c r="E336" s="50">
        <v>2</v>
      </c>
      <c r="F336" s="50">
        <v>1</v>
      </c>
    </row>
    <row r="337" spans="1:6" x14ac:dyDescent="0.25">
      <c r="A337" s="73" t="s">
        <v>521</v>
      </c>
      <c r="B337" s="66">
        <v>-12702.82</v>
      </c>
      <c r="C337" s="50">
        <v>4</v>
      </c>
      <c r="D337" s="50">
        <v>3</v>
      </c>
      <c r="E337" s="50">
        <v>2</v>
      </c>
      <c r="F337" s="50">
        <v>1</v>
      </c>
    </row>
    <row r="338" spans="1:6" x14ac:dyDescent="0.25">
      <c r="A338" s="73" t="s">
        <v>522</v>
      </c>
      <c r="B338" s="66">
        <v>-94486.7</v>
      </c>
      <c r="C338" s="50">
        <v>8</v>
      </c>
      <c r="D338" s="50">
        <v>6</v>
      </c>
      <c r="E338" s="50">
        <v>1</v>
      </c>
      <c r="F338" s="50">
        <v>1</v>
      </c>
    </row>
    <row r="339" spans="1:6" x14ac:dyDescent="0.25">
      <c r="A339" s="73" t="s">
        <v>523</v>
      </c>
      <c r="B339" s="66">
        <v>-4052.93</v>
      </c>
      <c r="C339" s="50">
        <v>7</v>
      </c>
      <c r="D339" s="50">
        <v>9</v>
      </c>
      <c r="E339" s="50">
        <v>4</v>
      </c>
      <c r="F339" s="50">
        <v>1</v>
      </c>
    </row>
    <row r="340" spans="1:6" x14ac:dyDescent="0.25">
      <c r="A340" s="73" t="s">
        <v>525</v>
      </c>
      <c r="B340" s="66">
        <v>1944.05</v>
      </c>
      <c r="C340" s="50">
        <v>3</v>
      </c>
      <c r="D340" s="50">
        <v>5</v>
      </c>
      <c r="E340" s="50">
        <v>2</v>
      </c>
      <c r="F340" s="50">
        <v>1</v>
      </c>
    </row>
    <row r="341" spans="1:6" x14ac:dyDescent="0.25">
      <c r="A341" s="73" t="s">
        <v>526</v>
      </c>
      <c r="B341" s="66">
        <v>59898.26</v>
      </c>
      <c r="C341" s="50">
        <v>8</v>
      </c>
      <c r="D341" s="50">
        <v>6</v>
      </c>
      <c r="E341" s="50">
        <v>1</v>
      </c>
      <c r="F341" s="50">
        <v>1</v>
      </c>
    </row>
    <row r="342" spans="1:6" x14ac:dyDescent="0.25">
      <c r="A342" s="73" t="s">
        <v>529</v>
      </c>
      <c r="B342" s="66">
        <v>117191.19</v>
      </c>
      <c r="C342" s="50">
        <v>2</v>
      </c>
      <c r="D342" s="50">
        <v>1</v>
      </c>
      <c r="E342" s="50">
        <v>2</v>
      </c>
      <c r="F342" s="50">
        <v>1</v>
      </c>
    </row>
    <row r="343" spans="1:6" x14ac:dyDescent="0.25">
      <c r="A343" s="73" t="s">
        <v>530</v>
      </c>
      <c r="B343" s="66">
        <v>-19129.990000000002</v>
      </c>
      <c r="C343" s="50">
        <v>5</v>
      </c>
      <c r="D343" s="50">
        <v>5</v>
      </c>
      <c r="E343" s="50">
        <v>2</v>
      </c>
      <c r="F343" s="50">
        <v>1</v>
      </c>
    </row>
    <row r="344" spans="1:6" x14ac:dyDescent="0.25">
      <c r="A344" s="73" t="s">
        <v>531</v>
      </c>
      <c r="B344" s="66">
        <v>118670.34</v>
      </c>
      <c r="C344" s="50">
        <v>10</v>
      </c>
      <c r="D344" s="50">
        <v>7</v>
      </c>
      <c r="E344" s="50">
        <v>4</v>
      </c>
      <c r="F344" s="50">
        <v>1</v>
      </c>
    </row>
    <row r="345" spans="1:6" x14ac:dyDescent="0.25">
      <c r="A345" s="73" t="s">
        <v>533</v>
      </c>
      <c r="B345" s="66">
        <v>29156.78</v>
      </c>
      <c r="C345" s="50">
        <v>7</v>
      </c>
      <c r="D345" s="50">
        <v>1</v>
      </c>
      <c r="E345" s="50">
        <v>1</v>
      </c>
      <c r="F345" s="50">
        <v>1</v>
      </c>
    </row>
    <row r="346" spans="1:6" x14ac:dyDescent="0.25">
      <c r="A346" s="73" t="s">
        <v>534</v>
      </c>
      <c r="B346" s="66">
        <v>130820.77</v>
      </c>
      <c r="C346" s="50">
        <v>10</v>
      </c>
      <c r="D346" s="50">
        <v>8</v>
      </c>
      <c r="E346" s="50">
        <v>4</v>
      </c>
      <c r="F346" s="50">
        <v>1</v>
      </c>
    </row>
    <row r="347" spans="1:6" x14ac:dyDescent="0.25">
      <c r="A347" s="73" t="s">
        <v>536</v>
      </c>
      <c r="B347" s="66">
        <v>28142.87</v>
      </c>
      <c r="C347" s="50">
        <v>6</v>
      </c>
      <c r="D347" s="50">
        <v>9</v>
      </c>
      <c r="E347" s="50">
        <v>4</v>
      </c>
      <c r="F347" s="50">
        <v>1</v>
      </c>
    </row>
    <row r="348" spans="1:6" x14ac:dyDescent="0.25">
      <c r="A348" s="73" t="s">
        <v>538</v>
      </c>
      <c r="B348" s="66">
        <v>57242.13</v>
      </c>
      <c r="C348" s="50">
        <v>7</v>
      </c>
      <c r="D348" s="50">
        <v>3</v>
      </c>
      <c r="E348" s="50">
        <v>1</v>
      </c>
      <c r="F348" s="50">
        <v>1</v>
      </c>
    </row>
    <row r="349" spans="1:6" x14ac:dyDescent="0.25">
      <c r="A349" s="73" t="s">
        <v>539</v>
      </c>
      <c r="B349" s="66">
        <v>-40412.589999999997</v>
      </c>
      <c r="C349" s="50">
        <v>5</v>
      </c>
      <c r="D349" s="50">
        <v>1</v>
      </c>
      <c r="E349" s="50">
        <v>2</v>
      </c>
      <c r="F349" s="50">
        <v>1</v>
      </c>
    </row>
    <row r="350" spans="1:6" x14ac:dyDescent="0.25">
      <c r="A350" s="73" t="s">
        <v>540</v>
      </c>
      <c r="B350" s="66">
        <v>-56441.57</v>
      </c>
      <c r="C350" s="50">
        <v>8</v>
      </c>
      <c r="D350" s="50">
        <v>10</v>
      </c>
      <c r="E350" s="50">
        <v>4</v>
      </c>
      <c r="F350" s="50">
        <v>1</v>
      </c>
    </row>
    <row r="351" spans="1:6" x14ac:dyDescent="0.25">
      <c r="A351" s="73" t="s">
        <v>541</v>
      </c>
      <c r="B351" s="66">
        <v>5676.54</v>
      </c>
      <c r="C351" s="50">
        <v>8</v>
      </c>
      <c r="D351" s="50">
        <v>8</v>
      </c>
      <c r="E351" s="50">
        <v>4</v>
      </c>
      <c r="F351" s="50">
        <v>1</v>
      </c>
    </row>
    <row r="352" spans="1:6" x14ac:dyDescent="0.25">
      <c r="A352" s="73" t="s">
        <v>545</v>
      </c>
      <c r="B352" s="66">
        <v>-61964.13</v>
      </c>
      <c r="C352" s="50">
        <v>4</v>
      </c>
      <c r="D352" s="50">
        <v>7</v>
      </c>
      <c r="E352" s="50">
        <v>3</v>
      </c>
      <c r="F352" s="50">
        <v>1</v>
      </c>
    </row>
    <row r="353" spans="1:6" x14ac:dyDescent="0.25">
      <c r="A353" s="73" t="s">
        <v>546</v>
      </c>
      <c r="B353" s="66">
        <v>10618.78</v>
      </c>
      <c r="C353" s="50">
        <v>7</v>
      </c>
      <c r="D353" s="50">
        <v>2</v>
      </c>
      <c r="E353" s="50">
        <v>1</v>
      </c>
      <c r="F353" s="50">
        <v>1</v>
      </c>
    </row>
    <row r="354" spans="1:6" x14ac:dyDescent="0.25">
      <c r="A354" s="73" t="s">
        <v>547</v>
      </c>
      <c r="B354" s="66">
        <v>-99391.69</v>
      </c>
      <c r="C354" s="50">
        <v>10</v>
      </c>
      <c r="D354" s="50">
        <v>6</v>
      </c>
      <c r="E354" s="50">
        <v>1</v>
      </c>
      <c r="F354" s="50">
        <v>1</v>
      </c>
    </row>
    <row r="355" spans="1:6" x14ac:dyDescent="0.25">
      <c r="A355" s="73" t="s">
        <v>548</v>
      </c>
      <c r="B355" s="66">
        <v>-94248.1</v>
      </c>
      <c r="C355" s="50">
        <v>7</v>
      </c>
      <c r="D355" s="50">
        <v>9</v>
      </c>
      <c r="E355" s="50">
        <v>4</v>
      </c>
      <c r="F355" s="50">
        <v>1</v>
      </c>
    </row>
    <row r="356" spans="1:6" x14ac:dyDescent="0.25">
      <c r="A356" s="73" t="s">
        <v>549</v>
      </c>
      <c r="B356" s="66">
        <v>-100454.11</v>
      </c>
      <c r="C356" s="50">
        <v>7</v>
      </c>
      <c r="D356" s="50">
        <v>4</v>
      </c>
      <c r="E356" s="50">
        <v>1</v>
      </c>
      <c r="F356" s="50">
        <v>1</v>
      </c>
    </row>
    <row r="357" spans="1:6" x14ac:dyDescent="0.25">
      <c r="A357" s="73" t="s">
        <v>551</v>
      </c>
      <c r="B357" s="66">
        <v>959.5</v>
      </c>
      <c r="C357" s="50">
        <v>8</v>
      </c>
      <c r="D357" s="50">
        <v>7</v>
      </c>
      <c r="E357" s="50">
        <v>4</v>
      </c>
      <c r="F357" s="50">
        <v>1</v>
      </c>
    </row>
    <row r="358" spans="1:6" x14ac:dyDescent="0.25">
      <c r="A358" s="73" t="s">
        <v>552</v>
      </c>
      <c r="B358" s="66">
        <v>50059.32</v>
      </c>
      <c r="C358" s="50">
        <v>10</v>
      </c>
      <c r="D358" s="50">
        <v>9</v>
      </c>
      <c r="E358" s="50">
        <v>4</v>
      </c>
      <c r="F358" s="50">
        <v>1</v>
      </c>
    </row>
    <row r="359" spans="1:6" x14ac:dyDescent="0.25">
      <c r="A359" s="73" t="s">
        <v>553</v>
      </c>
      <c r="B359" s="66">
        <v>-94280.93</v>
      </c>
      <c r="C359" s="50">
        <v>8</v>
      </c>
      <c r="D359" s="50">
        <v>4</v>
      </c>
      <c r="E359" s="50">
        <v>1</v>
      </c>
      <c r="F359" s="50">
        <v>1</v>
      </c>
    </row>
    <row r="360" spans="1:6" x14ac:dyDescent="0.25">
      <c r="A360" s="73" t="s">
        <v>554</v>
      </c>
      <c r="B360" s="66">
        <v>-94255.87</v>
      </c>
      <c r="C360" s="50">
        <v>10</v>
      </c>
      <c r="D360" s="50">
        <v>4</v>
      </c>
      <c r="E360" s="50">
        <v>1</v>
      </c>
      <c r="F360" s="50">
        <v>1</v>
      </c>
    </row>
    <row r="361" spans="1:6" x14ac:dyDescent="0.25">
      <c r="A361" s="73" t="s">
        <v>555</v>
      </c>
      <c r="B361" s="66">
        <v>5234.7</v>
      </c>
      <c r="C361" s="50">
        <v>6</v>
      </c>
      <c r="D361" s="50">
        <v>7</v>
      </c>
      <c r="E361" s="50">
        <v>4</v>
      </c>
      <c r="F361" s="50">
        <v>1</v>
      </c>
    </row>
    <row r="362" spans="1:6" x14ac:dyDescent="0.25">
      <c r="A362" s="73" t="s">
        <v>556</v>
      </c>
      <c r="B362" s="66">
        <v>19460.18</v>
      </c>
      <c r="C362" s="50">
        <v>5</v>
      </c>
      <c r="D362" s="50">
        <v>6</v>
      </c>
      <c r="E362" s="50">
        <v>2</v>
      </c>
      <c r="F362" s="50">
        <v>1</v>
      </c>
    </row>
    <row r="363" spans="1:6" x14ac:dyDescent="0.25">
      <c r="A363" s="73" t="s">
        <v>557</v>
      </c>
      <c r="B363" s="66">
        <v>50806.54</v>
      </c>
      <c r="C363" s="50">
        <v>7</v>
      </c>
      <c r="D363" s="50">
        <v>10</v>
      </c>
      <c r="E363" s="50">
        <v>4</v>
      </c>
      <c r="F363" s="50">
        <v>1</v>
      </c>
    </row>
    <row r="364" spans="1:6" x14ac:dyDescent="0.25">
      <c r="A364" s="73" t="s">
        <v>560</v>
      </c>
      <c r="B364" s="66">
        <v>122691.73</v>
      </c>
      <c r="C364" s="50">
        <v>5</v>
      </c>
      <c r="D364" s="50">
        <v>1</v>
      </c>
      <c r="E364" s="50">
        <v>2</v>
      </c>
      <c r="F364" s="50">
        <v>1</v>
      </c>
    </row>
    <row r="365" spans="1:6" x14ac:dyDescent="0.25">
      <c r="A365" s="73" t="s">
        <v>561</v>
      </c>
      <c r="B365" s="66">
        <v>34187.18</v>
      </c>
      <c r="C365" s="50">
        <v>6</v>
      </c>
      <c r="D365" s="50">
        <v>6</v>
      </c>
      <c r="E365" s="50">
        <v>1</v>
      </c>
      <c r="F365" s="50">
        <v>1</v>
      </c>
    </row>
    <row r="366" spans="1:6" x14ac:dyDescent="0.25">
      <c r="A366" s="73" t="s">
        <v>562</v>
      </c>
      <c r="B366" s="66">
        <v>26879.47</v>
      </c>
      <c r="C366" s="50">
        <v>8</v>
      </c>
      <c r="D366" s="50">
        <v>1</v>
      </c>
      <c r="E366" s="50">
        <v>1</v>
      </c>
      <c r="F366" s="50">
        <v>1</v>
      </c>
    </row>
    <row r="367" spans="1:6" x14ac:dyDescent="0.25">
      <c r="A367" s="73" t="s">
        <v>563</v>
      </c>
      <c r="B367" s="66">
        <v>2199.46</v>
      </c>
      <c r="C367" s="50">
        <v>5</v>
      </c>
      <c r="D367" s="50">
        <v>2</v>
      </c>
      <c r="E367" s="50">
        <v>2</v>
      </c>
      <c r="F367" s="50">
        <v>1</v>
      </c>
    </row>
    <row r="368" spans="1:6" x14ac:dyDescent="0.25">
      <c r="A368" s="73" t="s">
        <v>564</v>
      </c>
      <c r="B368" s="66">
        <v>87441.24</v>
      </c>
      <c r="C368" s="50">
        <v>10</v>
      </c>
      <c r="D368" s="50">
        <v>7</v>
      </c>
      <c r="E368" s="50">
        <v>4</v>
      </c>
      <c r="F368" s="50">
        <v>1</v>
      </c>
    </row>
    <row r="369" spans="1:6" x14ac:dyDescent="0.25">
      <c r="A369" s="73" t="s">
        <v>567</v>
      </c>
      <c r="B369" s="66">
        <v>92156.3</v>
      </c>
      <c r="C369" s="50">
        <v>5</v>
      </c>
      <c r="D369" s="50">
        <v>5</v>
      </c>
      <c r="E369" s="50">
        <v>2</v>
      </c>
      <c r="F369" s="50">
        <v>1</v>
      </c>
    </row>
    <row r="370" spans="1:6" x14ac:dyDescent="0.25">
      <c r="A370" s="73" t="s">
        <v>571</v>
      </c>
      <c r="B370" s="66">
        <v>36911.35</v>
      </c>
      <c r="C370" s="50">
        <v>8</v>
      </c>
      <c r="D370" s="50">
        <v>4</v>
      </c>
      <c r="E370" s="50">
        <v>1</v>
      </c>
      <c r="F370" s="50">
        <v>1</v>
      </c>
    </row>
    <row r="371" spans="1:6" x14ac:dyDescent="0.25">
      <c r="A371" s="73" t="s">
        <v>572</v>
      </c>
      <c r="B371" s="66">
        <v>8707.39</v>
      </c>
      <c r="C371" s="50">
        <v>5</v>
      </c>
      <c r="D371" s="50">
        <v>7</v>
      </c>
      <c r="E371" s="50">
        <v>3</v>
      </c>
      <c r="F371" s="50">
        <v>1</v>
      </c>
    </row>
    <row r="372" spans="1:6" x14ac:dyDescent="0.25">
      <c r="A372" s="73" t="s">
        <v>573</v>
      </c>
      <c r="B372" s="66">
        <v>51803.9</v>
      </c>
      <c r="C372" s="50">
        <v>4</v>
      </c>
      <c r="D372" s="50">
        <v>7</v>
      </c>
      <c r="E372" s="50">
        <v>3</v>
      </c>
      <c r="F372" s="50">
        <v>1</v>
      </c>
    </row>
    <row r="373" spans="1:6" x14ac:dyDescent="0.25">
      <c r="A373" s="73" t="s">
        <v>574</v>
      </c>
      <c r="B373" s="66">
        <v>-53846.879999999997</v>
      </c>
      <c r="C373" s="50">
        <v>5</v>
      </c>
      <c r="D373" s="50">
        <v>10</v>
      </c>
      <c r="E373" s="50">
        <v>3</v>
      </c>
      <c r="F373" s="50">
        <v>1</v>
      </c>
    </row>
    <row r="374" spans="1:6" x14ac:dyDescent="0.25">
      <c r="A374" s="73" t="s">
        <v>575</v>
      </c>
      <c r="B374" s="66">
        <v>-94536.38</v>
      </c>
      <c r="C374" s="50">
        <v>5</v>
      </c>
      <c r="D374" s="50">
        <v>7</v>
      </c>
      <c r="E374" s="50">
        <v>3</v>
      </c>
      <c r="F374" s="50">
        <v>1</v>
      </c>
    </row>
    <row r="375" spans="1:6" x14ac:dyDescent="0.25">
      <c r="A375" s="73" t="s">
        <v>576</v>
      </c>
      <c r="B375" s="66">
        <v>1928.14</v>
      </c>
      <c r="C375" s="50">
        <v>8</v>
      </c>
      <c r="D375" s="50">
        <v>1</v>
      </c>
      <c r="E375" s="50">
        <v>1</v>
      </c>
      <c r="F375" s="50">
        <v>1</v>
      </c>
    </row>
    <row r="376" spans="1:6" x14ac:dyDescent="0.25">
      <c r="A376" s="73" t="s">
        <v>577</v>
      </c>
      <c r="B376" s="66">
        <v>6750.17</v>
      </c>
      <c r="C376" s="50">
        <v>7</v>
      </c>
      <c r="D376" s="50">
        <v>6</v>
      </c>
      <c r="E376" s="50">
        <v>1</v>
      </c>
      <c r="F376" s="50">
        <v>1</v>
      </c>
    </row>
    <row r="377" spans="1:6" x14ac:dyDescent="0.25">
      <c r="A377" s="73" t="s">
        <v>578</v>
      </c>
      <c r="B377" s="66">
        <v>-94475.04</v>
      </c>
      <c r="C377" s="50">
        <v>10</v>
      </c>
      <c r="D377" s="50">
        <v>6</v>
      </c>
      <c r="E377" s="50">
        <v>1</v>
      </c>
      <c r="F377" s="50">
        <v>1</v>
      </c>
    </row>
    <row r="378" spans="1:6" x14ac:dyDescent="0.25">
      <c r="A378" s="73" t="s">
        <v>579</v>
      </c>
      <c r="B378" s="66">
        <v>5104.8</v>
      </c>
      <c r="C378" s="50">
        <v>8</v>
      </c>
      <c r="D378" s="50">
        <v>7</v>
      </c>
      <c r="E378" s="50">
        <v>4</v>
      </c>
      <c r="F378" s="50">
        <v>1</v>
      </c>
    </row>
    <row r="379" spans="1:6" x14ac:dyDescent="0.25">
      <c r="A379" s="73" t="s">
        <v>580</v>
      </c>
      <c r="B379" s="66">
        <v>1697.57</v>
      </c>
      <c r="C379" s="50">
        <v>10</v>
      </c>
      <c r="D379" s="50">
        <v>10</v>
      </c>
      <c r="E379" s="50">
        <v>4</v>
      </c>
      <c r="F379" s="50">
        <v>1</v>
      </c>
    </row>
    <row r="380" spans="1:6" x14ac:dyDescent="0.25">
      <c r="A380" s="73" t="s">
        <v>581</v>
      </c>
      <c r="B380" s="66">
        <v>-96512.76</v>
      </c>
      <c r="C380" s="50">
        <v>8</v>
      </c>
      <c r="D380" s="50">
        <v>6</v>
      </c>
      <c r="E380" s="50">
        <v>1</v>
      </c>
      <c r="F380" s="50">
        <v>1</v>
      </c>
    </row>
    <row r="381" spans="1:6" x14ac:dyDescent="0.25">
      <c r="A381" s="73" t="s">
        <v>582</v>
      </c>
      <c r="B381" s="66">
        <v>-111775.85</v>
      </c>
      <c r="C381" s="50">
        <v>8</v>
      </c>
      <c r="D381" s="50">
        <v>7</v>
      </c>
      <c r="E381" s="50">
        <v>4</v>
      </c>
      <c r="F381" s="50">
        <v>1</v>
      </c>
    </row>
    <row r="382" spans="1:6" x14ac:dyDescent="0.25">
      <c r="A382" s="73" t="s">
        <v>583</v>
      </c>
      <c r="B382" s="66">
        <v>-29511.5</v>
      </c>
      <c r="C382" s="50">
        <v>5</v>
      </c>
      <c r="D382" s="50">
        <v>8</v>
      </c>
      <c r="E382" s="50">
        <v>3</v>
      </c>
      <c r="F382" s="50">
        <v>1</v>
      </c>
    </row>
    <row r="383" spans="1:6" x14ac:dyDescent="0.25">
      <c r="A383" s="73" t="s">
        <v>585</v>
      </c>
      <c r="B383" s="66">
        <v>-2713.33</v>
      </c>
      <c r="C383" s="50">
        <v>8</v>
      </c>
      <c r="D383" s="50">
        <v>7</v>
      </c>
      <c r="E383" s="50">
        <v>4</v>
      </c>
      <c r="F383" s="50">
        <v>1</v>
      </c>
    </row>
    <row r="384" spans="1:6" x14ac:dyDescent="0.25">
      <c r="A384" s="73" t="s">
        <v>586</v>
      </c>
      <c r="B384" s="66">
        <v>116032.15</v>
      </c>
      <c r="C384" s="50">
        <v>6</v>
      </c>
      <c r="D384" s="50">
        <v>4</v>
      </c>
      <c r="E384" s="50">
        <v>1</v>
      </c>
      <c r="F384" s="50">
        <v>1</v>
      </c>
    </row>
    <row r="385" spans="1:6" x14ac:dyDescent="0.25">
      <c r="A385" s="73" t="s">
        <v>587</v>
      </c>
      <c r="B385" s="66">
        <v>18701.419999999998</v>
      </c>
      <c r="C385" s="50">
        <v>10</v>
      </c>
      <c r="D385" s="50">
        <v>7</v>
      </c>
      <c r="E385" s="50">
        <v>4</v>
      </c>
      <c r="F385" s="50">
        <v>1</v>
      </c>
    </row>
    <row r="386" spans="1:6" x14ac:dyDescent="0.25">
      <c r="A386" s="73" t="s">
        <v>589</v>
      </c>
      <c r="B386" s="66">
        <v>-13574.18</v>
      </c>
      <c r="C386" s="50">
        <v>5</v>
      </c>
      <c r="D386" s="50">
        <v>5</v>
      </c>
      <c r="E386" s="50">
        <v>2</v>
      </c>
      <c r="F386" s="50">
        <v>1</v>
      </c>
    </row>
    <row r="387" spans="1:6" x14ac:dyDescent="0.25">
      <c r="A387" s="73" t="s">
        <v>592</v>
      </c>
      <c r="B387" s="66">
        <v>-25510.34</v>
      </c>
      <c r="C387" s="50">
        <v>8</v>
      </c>
      <c r="D387" s="50">
        <v>5</v>
      </c>
      <c r="E387" s="50">
        <v>1</v>
      </c>
      <c r="F387" s="50">
        <v>1</v>
      </c>
    </row>
    <row r="388" spans="1:6" x14ac:dyDescent="0.25">
      <c r="A388" s="73" t="s">
        <v>597</v>
      </c>
      <c r="B388" s="66">
        <v>-41901.17</v>
      </c>
      <c r="C388" s="50">
        <v>8</v>
      </c>
      <c r="D388" s="50">
        <v>8</v>
      </c>
      <c r="E388" s="50">
        <v>4</v>
      </c>
      <c r="F388" s="50">
        <v>1</v>
      </c>
    </row>
    <row r="389" spans="1:6" x14ac:dyDescent="0.25">
      <c r="A389" s="73" t="s">
        <v>598</v>
      </c>
      <c r="B389" s="66">
        <v>54494.92</v>
      </c>
      <c r="C389" s="50">
        <v>7</v>
      </c>
      <c r="D389" s="50">
        <v>3</v>
      </c>
      <c r="E389" s="50">
        <v>1</v>
      </c>
      <c r="F389" s="50">
        <v>1</v>
      </c>
    </row>
    <row r="390" spans="1:6" x14ac:dyDescent="0.25">
      <c r="A390" s="73" t="s">
        <v>599</v>
      </c>
      <c r="B390" s="66">
        <v>43412.12</v>
      </c>
      <c r="C390" s="50">
        <v>10</v>
      </c>
      <c r="D390" s="50">
        <v>7</v>
      </c>
      <c r="E390" s="50">
        <v>4</v>
      </c>
      <c r="F390" s="50">
        <v>1</v>
      </c>
    </row>
    <row r="391" spans="1:6" x14ac:dyDescent="0.25">
      <c r="A391" s="73" t="s">
        <v>601</v>
      </c>
      <c r="B391" s="66">
        <v>-20792.68</v>
      </c>
      <c r="C391" s="50">
        <v>9</v>
      </c>
      <c r="D391" s="50">
        <v>3</v>
      </c>
      <c r="E391" s="50">
        <v>1</v>
      </c>
      <c r="F391" s="50">
        <v>1</v>
      </c>
    </row>
    <row r="392" spans="1:6" x14ac:dyDescent="0.25">
      <c r="A392" s="73" t="s">
        <v>602</v>
      </c>
      <c r="B392" s="66">
        <v>-3813.79</v>
      </c>
      <c r="C392" s="50">
        <v>5</v>
      </c>
      <c r="D392" s="50">
        <v>4</v>
      </c>
      <c r="E392" s="50">
        <v>2</v>
      </c>
      <c r="F392" s="50">
        <v>1</v>
      </c>
    </row>
    <row r="393" spans="1:6" x14ac:dyDescent="0.25">
      <c r="A393" s="73" t="s">
        <v>603</v>
      </c>
      <c r="B393" s="66">
        <v>-7904.64</v>
      </c>
      <c r="C393" s="50">
        <v>10</v>
      </c>
      <c r="D393" s="50">
        <v>2</v>
      </c>
      <c r="E393" s="50">
        <v>1</v>
      </c>
      <c r="F393" s="50">
        <v>1</v>
      </c>
    </row>
    <row r="394" spans="1:6" x14ac:dyDescent="0.25">
      <c r="A394" s="73" t="s">
        <v>604</v>
      </c>
      <c r="B394" s="66">
        <v>-94510.75</v>
      </c>
      <c r="C394" s="50">
        <v>9</v>
      </c>
      <c r="D394" s="50">
        <v>9</v>
      </c>
      <c r="E394" s="50">
        <v>4</v>
      </c>
      <c r="F394" s="50">
        <v>1</v>
      </c>
    </row>
    <row r="395" spans="1:6" x14ac:dyDescent="0.25">
      <c r="A395" s="73" t="s">
        <v>605</v>
      </c>
      <c r="B395" s="66">
        <v>2667.79</v>
      </c>
      <c r="C395" s="50">
        <v>10</v>
      </c>
      <c r="D395" s="50">
        <v>8</v>
      </c>
      <c r="E395" s="50">
        <v>4</v>
      </c>
      <c r="F395" s="50">
        <v>1</v>
      </c>
    </row>
    <row r="396" spans="1:6" x14ac:dyDescent="0.25">
      <c r="A396" s="73" t="s">
        <v>607</v>
      </c>
      <c r="B396" s="66">
        <v>47655.91</v>
      </c>
      <c r="C396" s="50">
        <v>10</v>
      </c>
      <c r="D396" s="50">
        <v>6</v>
      </c>
      <c r="E396" s="50">
        <v>1</v>
      </c>
      <c r="F396" s="50">
        <v>1</v>
      </c>
    </row>
    <row r="397" spans="1:6" x14ac:dyDescent="0.25">
      <c r="A397" s="73" t="s">
        <v>612</v>
      </c>
      <c r="B397" s="66">
        <v>-32247.74</v>
      </c>
      <c r="C397" s="50">
        <v>5</v>
      </c>
      <c r="D397" s="50">
        <v>6</v>
      </c>
      <c r="E397" s="50">
        <v>2</v>
      </c>
      <c r="F397" s="50">
        <v>1</v>
      </c>
    </row>
    <row r="398" spans="1:6" x14ac:dyDescent="0.25">
      <c r="A398" s="73" t="s">
        <v>615</v>
      </c>
      <c r="B398" s="66">
        <v>-15497.68</v>
      </c>
      <c r="C398" s="50">
        <v>9</v>
      </c>
      <c r="D398" s="50">
        <v>2</v>
      </c>
      <c r="E398" s="50">
        <v>1</v>
      </c>
      <c r="F398" s="50">
        <v>1</v>
      </c>
    </row>
    <row r="399" spans="1:6" x14ac:dyDescent="0.25">
      <c r="A399" s="73" t="s">
        <v>616</v>
      </c>
      <c r="B399" s="66">
        <v>-94467.7</v>
      </c>
      <c r="C399" s="50">
        <v>10</v>
      </c>
      <c r="D399" s="50">
        <v>9</v>
      </c>
      <c r="E399" s="50">
        <v>4</v>
      </c>
      <c r="F399" s="50">
        <v>1</v>
      </c>
    </row>
    <row r="400" spans="1:6" x14ac:dyDescent="0.25">
      <c r="A400" s="73" t="s">
        <v>617</v>
      </c>
      <c r="B400" s="66">
        <v>11765.21</v>
      </c>
      <c r="C400" s="50">
        <v>5</v>
      </c>
      <c r="D400" s="50">
        <v>7</v>
      </c>
      <c r="E400" s="50">
        <v>3</v>
      </c>
      <c r="F400" s="50">
        <v>1</v>
      </c>
    </row>
    <row r="401" spans="1:6" x14ac:dyDescent="0.25">
      <c r="A401" s="73" t="s">
        <v>618</v>
      </c>
      <c r="B401" s="66">
        <v>59776.15</v>
      </c>
      <c r="C401" s="50">
        <v>8</v>
      </c>
      <c r="D401" s="50">
        <v>1</v>
      </c>
      <c r="E401" s="50">
        <v>1</v>
      </c>
      <c r="F401" s="50">
        <v>1</v>
      </c>
    </row>
    <row r="402" spans="1:6" x14ac:dyDescent="0.25">
      <c r="A402" s="73" t="s">
        <v>619</v>
      </c>
      <c r="B402" s="66">
        <v>-19020.099999999999</v>
      </c>
      <c r="C402" s="50">
        <v>9</v>
      </c>
      <c r="D402" s="50">
        <v>10</v>
      </c>
      <c r="E402" s="50">
        <v>4</v>
      </c>
      <c r="F402" s="50">
        <v>1</v>
      </c>
    </row>
    <row r="403" spans="1:6" x14ac:dyDescent="0.25">
      <c r="A403" s="73" t="s">
        <v>620</v>
      </c>
      <c r="B403" s="66">
        <v>23935.29</v>
      </c>
      <c r="C403" s="50">
        <v>9</v>
      </c>
      <c r="D403" s="50">
        <v>7</v>
      </c>
      <c r="E403" s="50">
        <v>4</v>
      </c>
      <c r="F403" s="50">
        <v>1</v>
      </c>
    </row>
    <row r="404" spans="1:6" x14ac:dyDescent="0.25">
      <c r="A404" s="73" t="s">
        <v>621</v>
      </c>
      <c r="B404" s="66">
        <v>58609.32</v>
      </c>
      <c r="C404" s="50">
        <v>7</v>
      </c>
      <c r="D404" s="50">
        <v>8</v>
      </c>
      <c r="E404" s="50">
        <v>4</v>
      </c>
      <c r="F404" s="50">
        <v>1</v>
      </c>
    </row>
    <row r="405" spans="1:6" x14ac:dyDescent="0.25">
      <c r="A405" s="73" t="s">
        <v>622</v>
      </c>
      <c r="B405" s="66">
        <v>-36668.980000000003</v>
      </c>
      <c r="C405" s="50">
        <v>8</v>
      </c>
      <c r="D405" s="50">
        <v>8</v>
      </c>
      <c r="E405" s="50">
        <v>4</v>
      </c>
      <c r="F405" s="50">
        <v>1</v>
      </c>
    </row>
    <row r="406" spans="1:6" x14ac:dyDescent="0.25">
      <c r="A406" s="73" t="s">
        <v>623</v>
      </c>
      <c r="B406" s="66">
        <v>-96380.28</v>
      </c>
      <c r="C406" s="50">
        <v>10</v>
      </c>
      <c r="D406" s="50">
        <v>7</v>
      </c>
      <c r="E406" s="50">
        <v>4</v>
      </c>
      <c r="F406" s="50">
        <v>1</v>
      </c>
    </row>
    <row r="407" spans="1:6" x14ac:dyDescent="0.25">
      <c r="A407" s="73" t="s">
        <v>624</v>
      </c>
      <c r="B407" s="66">
        <v>-60062.45</v>
      </c>
      <c r="C407" s="50">
        <v>7</v>
      </c>
      <c r="D407" s="50">
        <v>4</v>
      </c>
      <c r="E407" s="50">
        <v>1</v>
      </c>
      <c r="F407" s="50">
        <v>1</v>
      </c>
    </row>
    <row r="408" spans="1:6" x14ac:dyDescent="0.25">
      <c r="A408" s="73" t="s">
        <v>625</v>
      </c>
      <c r="B408" s="66">
        <v>-51494.71</v>
      </c>
      <c r="C408" s="50">
        <v>9</v>
      </c>
      <c r="D408" s="50">
        <v>6</v>
      </c>
      <c r="E408" s="50">
        <v>1</v>
      </c>
      <c r="F408" s="50">
        <v>1</v>
      </c>
    </row>
    <row r="409" spans="1:6" x14ac:dyDescent="0.25">
      <c r="A409" s="73" t="s">
        <v>626</v>
      </c>
      <c r="B409" s="66">
        <v>-94497.79</v>
      </c>
      <c r="C409" s="50">
        <v>10</v>
      </c>
      <c r="D409" s="50">
        <v>5</v>
      </c>
      <c r="E409" s="50">
        <v>1</v>
      </c>
      <c r="F409" s="50">
        <v>1</v>
      </c>
    </row>
    <row r="410" spans="1:6" x14ac:dyDescent="0.25">
      <c r="A410" s="73" t="s">
        <v>628</v>
      </c>
      <c r="B410" s="66">
        <v>38490.89</v>
      </c>
      <c r="C410" s="50">
        <v>7</v>
      </c>
      <c r="D410" s="50">
        <v>5</v>
      </c>
      <c r="E410" s="50">
        <v>1</v>
      </c>
      <c r="F410" s="50">
        <v>1</v>
      </c>
    </row>
    <row r="411" spans="1:6" x14ac:dyDescent="0.25">
      <c r="A411" s="73" t="s">
        <v>631</v>
      </c>
      <c r="B411" s="66">
        <v>56379.99</v>
      </c>
      <c r="C411" s="50">
        <v>7</v>
      </c>
      <c r="D411" s="50">
        <v>8</v>
      </c>
      <c r="E411" s="50">
        <v>4</v>
      </c>
      <c r="F411" s="50">
        <v>1</v>
      </c>
    </row>
    <row r="412" spans="1:6" x14ac:dyDescent="0.25">
      <c r="A412" s="73" t="s">
        <v>632</v>
      </c>
      <c r="B412" s="66">
        <v>-98063.59</v>
      </c>
      <c r="C412" s="50">
        <v>5</v>
      </c>
      <c r="D412" s="50">
        <v>6</v>
      </c>
      <c r="E412" s="50">
        <v>2</v>
      </c>
      <c r="F412" s="50">
        <v>1</v>
      </c>
    </row>
    <row r="413" spans="1:6" x14ac:dyDescent="0.25">
      <c r="A413" s="73" t="s">
        <v>633</v>
      </c>
      <c r="B413" s="66">
        <v>783.19</v>
      </c>
      <c r="C413" s="50">
        <v>7</v>
      </c>
      <c r="D413" s="50">
        <v>7</v>
      </c>
      <c r="E413" s="50">
        <v>4</v>
      </c>
      <c r="F413" s="50">
        <v>1</v>
      </c>
    </row>
    <row r="414" spans="1:6" x14ac:dyDescent="0.25">
      <c r="A414" s="73" t="s">
        <v>634</v>
      </c>
      <c r="B414" s="66">
        <v>32601.62</v>
      </c>
      <c r="C414" s="50">
        <v>5</v>
      </c>
      <c r="D414" s="50">
        <v>4</v>
      </c>
      <c r="E414" s="50">
        <v>2</v>
      </c>
      <c r="F414" s="50">
        <v>1</v>
      </c>
    </row>
    <row r="415" spans="1:6" x14ac:dyDescent="0.25">
      <c r="A415" s="73" t="s">
        <v>635</v>
      </c>
      <c r="B415" s="66">
        <v>-97699.11</v>
      </c>
      <c r="C415" s="50">
        <v>10</v>
      </c>
      <c r="D415" s="50">
        <v>9</v>
      </c>
      <c r="E415" s="50">
        <v>4</v>
      </c>
      <c r="F415" s="50">
        <v>1</v>
      </c>
    </row>
    <row r="416" spans="1:6" x14ac:dyDescent="0.25">
      <c r="A416" s="73" t="s">
        <v>636</v>
      </c>
      <c r="B416" s="66">
        <v>-26687.59</v>
      </c>
      <c r="C416" s="50">
        <v>3</v>
      </c>
      <c r="D416" s="50">
        <v>9</v>
      </c>
      <c r="E416" s="50">
        <v>3</v>
      </c>
      <c r="F416" s="50">
        <v>1</v>
      </c>
    </row>
    <row r="417" spans="1:6" x14ac:dyDescent="0.25">
      <c r="A417" s="73" t="s">
        <v>638</v>
      </c>
      <c r="B417" s="66">
        <v>6691.46</v>
      </c>
      <c r="C417" s="50">
        <v>6</v>
      </c>
      <c r="D417" s="50">
        <v>3</v>
      </c>
      <c r="E417" s="50">
        <v>1</v>
      </c>
      <c r="F417" s="50">
        <v>1</v>
      </c>
    </row>
    <row r="418" spans="1:6" x14ac:dyDescent="0.25">
      <c r="A418" s="73" t="s">
        <v>640</v>
      </c>
      <c r="B418" s="66">
        <v>42716.79</v>
      </c>
      <c r="C418" s="50">
        <v>8</v>
      </c>
      <c r="D418" s="50">
        <v>7</v>
      </c>
      <c r="E418" s="50">
        <v>4</v>
      </c>
      <c r="F418" s="50">
        <v>1</v>
      </c>
    </row>
    <row r="419" spans="1:6" x14ac:dyDescent="0.25">
      <c r="A419" s="73" t="s">
        <v>641</v>
      </c>
      <c r="B419" s="66">
        <v>14029.92</v>
      </c>
      <c r="C419" s="50">
        <v>7</v>
      </c>
      <c r="D419" s="50">
        <v>6</v>
      </c>
      <c r="E419" s="50">
        <v>1</v>
      </c>
      <c r="F419" s="50">
        <v>1</v>
      </c>
    </row>
    <row r="420" spans="1:6" x14ac:dyDescent="0.25">
      <c r="A420" s="73" t="s">
        <v>643</v>
      </c>
      <c r="B420" s="66">
        <v>-6771.34</v>
      </c>
      <c r="C420" s="50">
        <v>8</v>
      </c>
      <c r="D420" s="50">
        <v>3</v>
      </c>
      <c r="E420" s="50">
        <v>1</v>
      </c>
      <c r="F420" s="50">
        <v>1</v>
      </c>
    </row>
    <row r="421" spans="1:6" x14ac:dyDescent="0.25">
      <c r="A421" s="73" t="s">
        <v>644</v>
      </c>
      <c r="B421" s="66">
        <v>32410.18</v>
      </c>
      <c r="C421" s="50">
        <v>8</v>
      </c>
      <c r="D421" s="50">
        <v>6</v>
      </c>
      <c r="E421" s="50">
        <v>1</v>
      </c>
      <c r="F421" s="50">
        <v>1</v>
      </c>
    </row>
    <row r="422" spans="1:6" x14ac:dyDescent="0.25">
      <c r="A422" s="73" t="s">
        <v>646</v>
      </c>
      <c r="B422" s="66">
        <v>13825.06</v>
      </c>
      <c r="C422" s="50">
        <v>5</v>
      </c>
      <c r="D422" s="50">
        <v>7</v>
      </c>
      <c r="E422" s="50">
        <v>3</v>
      </c>
      <c r="F422" s="50">
        <v>1</v>
      </c>
    </row>
    <row r="423" spans="1:6" x14ac:dyDescent="0.25">
      <c r="A423" s="73" t="s">
        <v>647</v>
      </c>
      <c r="B423" s="66">
        <v>-15593.33</v>
      </c>
      <c r="C423" s="50">
        <v>10</v>
      </c>
      <c r="D423" s="50">
        <v>5</v>
      </c>
      <c r="E423" s="50">
        <v>1</v>
      </c>
      <c r="F423" s="50">
        <v>1</v>
      </c>
    </row>
    <row r="424" spans="1:6" x14ac:dyDescent="0.25">
      <c r="A424" s="73" t="s">
        <v>649</v>
      </c>
      <c r="B424" s="66">
        <v>73508.149999999994</v>
      </c>
      <c r="C424" s="50">
        <v>10</v>
      </c>
      <c r="D424" s="50">
        <v>9</v>
      </c>
      <c r="E424" s="50">
        <v>4</v>
      </c>
      <c r="F424" s="50">
        <v>1</v>
      </c>
    </row>
    <row r="425" spans="1:6" x14ac:dyDescent="0.25">
      <c r="A425" s="73" t="s">
        <v>650</v>
      </c>
      <c r="B425" s="66">
        <v>39043.1</v>
      </c>
      <c r="C425" s="50">
        <v>4</v>
      </c>
      <c r="D425" s="50">
        <v>5</v>
      </c>
      <c r="E425" s="50">
        <v>2</v>
      </c>
      <c r="F425" s="50">
        <v>1</v>
      </c>
    </row>
    <row r="426" spans="1:6" x14ac:dyDescent="0.25">
      <c r="A426" s="73" t="s">
        <v>651</v>
      </c>
      <c r="B426" s="66">
        <v>-99955.99</v>
      </c>
      <c r="C426" s="50">
        <v>5</v>
      </c>
      <c r="D426" s="50">
        <v>6</v>
      </c>
      <c r="E426" s="50">
        <v>2</v>
      </c>
      <c r="F426" s="50">
        <v>1</v>
      </c>
    </row>
    <row r="427" spans="1:6" x14ac:dyDescent="0.25">
      <c r="A427" s="73" t="s">
        <v>654</v>
      </c>
      <c r="B427" s="66">
        <v>237425.15</v>
      </c>
      <c r="C427" s="50">
        <v>5</v>
      </c>
      <c r="D427" s="50">
        <v>8</v>
      </c>
      <c r="E427" s="50">
        <v>3</v>
      </c>
      <c r="F427" s="50">
        <v>1</v>
      </c>
    </row>
    <row r="428" spans="1:6" x14ac:dyDescent="0.25">
      <c r="A428" s="73" t="s">
        <v>655</v>
      </c>
      <c r="B428" s="66">
        <v>-94682.11</v>
      </c>
      <c r="C428" s="50">
        <v>3</v>
      </c>
      <c r="D428" s="50">
        <v>6</v>
      </c>
      <c r="E428" s="50">
        <v>2</v>
      </c>
      <c r="F428" s="50">
        <v>1</v>
      </c>
    </row>
    <row r="429" spans="1:6" x14ac:dyDescent="0.25">
      <c r="A429" s="73" t="s">
        <v>656</v>
      </c>
      <c r="B429" s="66">
        <v>13212.55</v>
      </c>
      <c r="C429" s="50">
        <v>2</v>
      </c>
      <c r="D429" s="50">
        <v>1</v>
      </c>
      <c r="E429" s="50">
        <v>2</v>
      </c>
      <c r="F429" s="50">
        <v>1</v>
      </c>
    </row>
    <row r="430" spans="1:6" x14ac:dyDescent="0.25">
      <c r="A430" s="73" t="s">
        <v>659</v>
      </c>
      <c r="B430" s="66">
        <v>65970.78</v>
      </c>
      <c r="C430" s="50">
        <v>3</v>
      </c>
      <c r="D430" s="50">
        <v>3</v>
      </c>
      <c r="E430" s="50">
        <v>2</v>
      </c>
      <c r="F430" s="50">
        <v>1</v>
      </c>
    </row>
    <row r="431" spans="1:6" x14ac:dyDescent="0.25">
      <c r="A431" s="73" t="s">
        <v>662</v>
      </c>
      <c r="B431" s="66">
        <v>52524.82</v>
      </c>
      <c r="C431" s="50">
        <v>5</v>
      </c>
      <c r="D431" s="50">
        <v>9</v>
      </c>
      <c r="E431" s="50">
        <v>3</v>
      </c>
      <c r="F431" s="50">
        <v>1</v>
      </c>
    </row>
    <row r="432" spans="1:6" x14ac:dyDescent="0.25">
      <c r="A432" s="73" t="s">
        <v>664</v>
      </c>
      <c r="B432" s="66">
        <v>-26951.74</v>
      </c>
      <c r="C432" s="50">
        <v>5</v>
      </c>
      <c r="D432" s="50">
        <v>1</v>
      </c>
      <c r="E432" s="50">
        <v>2</v>
      </c>
      <c r="F432" s="50">
        <v>1</v>
      </c>
    </row>
    <row r="433" spans="1:6" x14ac:dyDescent="0.25">
      <c r="A433" s="73" t="s">
        <v>665</v>
      </c>
      <c r="B433" s="66">
        <v>-1584.75</v>
      </c>
      <c r="C433" s="50">
        <v>9</v>
      </c>
      <c r="D433" s="50">
        <v>10</v>
      </c>
      <c r="E433" s="50">
        <v>4</v>
      </c>
      <c r="F433" s="50">
        <v>1</v>
      </c>
    </row>
    <row r="434" spans="1:6" x14ac:dyDescent="0.25">
      <c r="A434" s="73" t="s">
        <v>666</v>
      </c>
      <c r="B434" s="66">
        <v>-96959.16</v>
      </c>
      <c r="C434" s="50">
        <v>5</v>
      </c>
      <c r="D434" s="50">
        <v>9</v>
      </c>
      <c r="E434" s="50">
        <v>3</v>
      </c>
      <c r="F434" s="50">
        <v>1</v>
      </c>
    </row>
    <row r="435" spans="1:6" x14ac:dyDescent="0.25">
      <c r="A435" s="73" t="s">
        <v>667</v>
      </c>
      <c r="B435" s="66">
        <v>-49779.79</v>
      </c>
      <c r="C435" s="50">
        <v>5</v>
      </c>
      <c r="D435" s="50">
        <v>6</v>
      </c>
      <c r="E435" s="50">
        <v>2</v>
      </c>
      <c r="F435" s="50">
        <v>1</v>
      </c>
    </row>
    <row r="436" spans="1:6" x14ac:dyDescent="0.25">
      <c r="A436" s="73" t="s">
        <v>668</v>
      </c>
      <c r="B436" s="66">
        <v>83443.5</v>
      </c>
      <c r="C436" s="50">
        <v>3</v>
      </c>
      <c r="D436" s="50">
        <v>6</v>
      </c>
      <c r="E436" s="50">
        <v>2</v>
      </c>
      <c r="F436" s="50">
        <v>1</v>
      </c>
    </row>
    <row r="437" spans="1:6" x14ac:dyDescent="0.25">
      <c r="A437" s="73" t="s">
        <v>669</v>
      </c>
      <c r="B437" s="66">
        <v>-96939.48</v>
      </c>
      <c r="C437" s="50">
        <v>4</v>
      </c>
      <c r="D437" s="50">
        <v>7</v>
      </c>
      <c r="E437" s="50">
        <v>3</v>
      </c>
      <c r="F437" s="50">
        <v>1</v>
      </c>
    </row>
    <row r="438" spans="1:6" x14ac:dyDescent="0.25">
      <c r="A438" s="73" t="s">
        <v>670</v>
      </c>
      <c r="B438" s="66">
        <v>-98674.35</v>
      </c>
      <c r="C438" s="50">
        <v>5</v>
      </c>
      <c r="D438" s="50">
        <v>3</v>
      </c>
      <c r="E438" s="50">
        <v>2</v>
      </c>
      <c r="F438" s="50">
        <v>1</v>
      </c>
    </row>
    <row r="439" spans="1:6" x14ac:dyDescent="0.25">
      <c r="A439" s="73" t="s">
        <v>671</v>
      </c>
      <c r="B439" s="66">
        <v>124218.19</v>
      </c>
      <c r="C439" s="50">
        <v>8</v>
      </c>
      <c r="D439" s="50">
        <v>1</v>
      </c>
      <c r="E439" s="50">
        <v>1</v>
      </c>
      <c r="F439" s="50">
        <v>1</v>
      </c>
    </row>
    <row r="440" spans="1:6" x14ac:dyDescent="0.25">
      <c r="A440" s="73" t="s">
        <v>672</v>
      </c>
      <c r="B440" s="66">
        <v>-96379.15</v>
      </c>
      <c r="C440" s="50">
        <v>6</v>
      </c>
      <c r="D440" s="50">
        <v>6</v>
      </c>
      <c r="E440" s="50">
        <v>1</v>
      </c>
      <c r="F440" s="50">
        <v>1</v>
      </c>
    </row>
    <row r="441" spans="1:6" x14ac:dyDescent="0.25">
      <c r="A441" s="73" t="s">
        <v>673</v>
      </c>
      <c r="B441" s="66">
        <v>160756.62</v>
      </c>
      <c r="C441" s="50">
        <v>5</v>
      </c>
      <c r="D441" s="50">
        <v>4</v>
      </c>
      <c r="E441" s="50">
        <v>2</v>
      </c>
      <c r="F441" s="50">
        <v>1</v>
      </c>
    </row>
    <row r="442" spans="1:6" x14ac:dyDescent="0.25">
      <c r="A442" s="73" t="s">
        <v>675</v>
      </c>
      <c r="B442" s="66">
        <v>-852.1</v>
      </c>
      <c r="C442" s="50">
        <v>7</v>
      </c>
      <c r="D442" s="50">
        <v>6</v>
      </c>
      <c r="E442" s="50">
        <v>1</v>
      </c>
      <c r="F442" s="50">
        <v>1</v>
      </c>
    </row>
    <row r="443" spans="1:6" x14ac:dyDescent="0.25">
      <c r="A443" s="73" t="s">
        <v>676</v>
      </c>
      <c r="B443" s="66">
        <v>-94852.9</v>
      </c>
      <c r="C443" s="50">
        <v>6</v>
      </c>
      <c r="D443" s="50">
        <v>5</v>
      </c>
      <c r="E443" s="50">
        <v>1</v>
      </c>
      <c r="F443" s="50">
        <v>1</v>
      </c>
    </row>
    <row r="444" spans="1:6" x14ac:dyDescent="0.25">
      <c r="A444" s="73" t="s">
        <v>677</v>
      </c>
      <c r="B444" s="66">
        <v>-103364.62</v>
      </c>
      <c r="C444" s="50">
        <v>7</v>
      </c>
      <c r="D444" s="50">
        <v>3</v>
      </c>
      <c r="E444" s="50">
        <v>1</v>
      </c>
      <c r="F444" s="50">
        <v>1</v>
      </c>
    </row>
    <row r="445" spans="1:6" x14ac:dyDescent="0.25">
      <c r="A445" s="73" t="s">
        <v>678</v>
      </c>
      <c r="B445" s="66">
        <v>784.24</v>
      </c>
      <c r="C445" s="50">
        <v>7</v>
      </c>
      <c r="D445" s="50">
        <v>5</v>
      </c>
      <c r="E445" s="50">
        <v>1</v>
      </c>
      <c r="F445" s="50">
        <v>1</v>
      </c>
    </row>
    <row r="446" spans="1:6" x14ac:dyDescent="0.25">
      <c r="A446" s="73" t="s">
        <v>679</v>
      </c>
      <c r="B446" s="66">
        <v>74479.61</v>
      </c>
      <c r="C446" s="50">
        <v>5</v>
      </c>
      <c r="D446" s="50">
        <v>1</v>
      </c>
      <c r="E446" s="50">
        <v>2</v>
      </c>
      <c r="F446" s="50">
        <v>1</v>
      </c>
    </row>
    <row r="447" spans="1:6" x14ac:dyDescent="0.25">
      <c r="A447" s="73" t="s">
        <v>680</v>
      </c>
      <c r="B447" s="66">
        <v>-40843.01</v>
      </c>
      <c r="C447" s="50">
        <v>7</v>
      </c>
      <c r="D447" s="50">
        <v>9</v>
      </c>
      <c r="E447" s="50">
        <v>4</v>
      </c>
      <c r="F447" s="50">
        <v>1</v>
      </c>
    </row>
    <row r="448" spans="1:6" x14ac:dyDescent="0.25">
      <c r="A448" s="73" t="s">
        <v>681</v>
      </c>
      <c r="B448" s="66">
        <v>-56432.86</v>
      </c>
      <c r="C448" s="50">
        <v>8</v>
      </c>
      <c r="D448" s="50">
        <v>6</v>
      </c>
      <c r="E448" s="50">
        <v>1</v>
      </c>
      <c r="F448" s="50">
        <v>1</v>
      </c>
    </row>
    <row r="449" spans="1:6" x14ac:dyDescent="0.25">
      <c r="A449" s="73" t="s">
        <v>682</v>
      </c>
      <c r="B449" s="66">
        <v>50353.58</v>
      </c>
      <c r="C449" s="50">
        <v>8</v>
      </c>
      <c r="D449" s="50">
        <v>4</v>
      </c>
      <c r="E449" s="50">
        <v>1</v>
      </c>
      <c r="F449" s="50">
        <v>1</v>
      </c>
    </row>
    <row r="450" spans="1:6" x14ac:dyDescent="0.25">
      <c r="A450" s="73" t="s">
        <v>684</v>
      </c>
      <c r="B450" s="66">
        <v>21949.71</v>
      </c>
      <c r="C450" s="50">
        <v>10</v>
      </c>
      <c r="D450" s="50">
        <v>1</v>
      </c>
      <c r="E450" s="50">
        <v>1</v>
      </c>
      <c r="F450" s="50">
        <v>1</v>
      </c>
    </row>
    <row r="451" spans="1:6" x14ac:dyDescent="0.25">
      <c r="A451" s="73" t="s">
        <v>685</v>
      </c>
      <c r="B451" s="66">
        <v>-18050.93</v>
      </c>
      <c r="C451" s="50">
        <v>10</v>
      </c>
      <c r="D451" s="50">
        <v>9</v>
      </c>
      <c r="E451" s="50">
        <v>4</v>
      </c>
      <c r="F451" s="50">
        <v>1</v>
      </c>
    </row>
    <row r="452" spans="1:6" x14ac:dyDescent="0.25">
      <c r="A452" s="73" t="s">
        <v>686</v>
      </c>
      <c r="B452" s="66">
        <v>37673.589999999997</v>
      </c>
      <c r="C452" s="50">
        <v>7</v>
      </c>
      <c r="D452" s="50">
        <v>3</v>
      </c>
      <c r="E452" s="50">
        <v>1</v>
      </c>
      <c r="F452" s="50">
        <v>1</v>
      </c>
    </row>
    <row r="453" spans="1:6" x14ac:dyDescent="0.25">
      <c r="A453" s="73" t="s">
        <v>689</v>
      </c>
      <c r="B453" s="66">
        <v>-32015.14</v>
      </c>
      <c r="C453" s="50">
        <v>8</v>
      </c>
      <c r="D453" s="50">
        <v>6</v>
      </c>
      <c r="E453" s="50">
        <v>1</v>
      </c>
      <c r="F453" s="50">
        <v>1</v>
      </c>
    </row>
    <row r="454" spans="1:6" x14ac:dyDescent="0.25">
      <c r="A454" s="73" t="s">
        <v>690</v>
      </c>
      <c r="B454" s="66">
        <v>-58984.39</v>
      </c>
      <c r="C454" s="50">
        <v>8</v>
      </c>
      <c r="D454" s="50">
        <v>10</v>
      </c>
      <c r="E454" s="50">
        <v>4</v>
      </c>
      <c r="F454" s="50">
        <v>1</v>
      </c>
    </row>
    <row r="455" spans="1:6" x14ac:dyDescent="0.25">
      <c r="A455" s="73" t="s">
        <v>691</v>
      </c>
      <c r="B455" s="66">
        <v>-33664.25</v>
      </c>
      <c r="C455" s="50">
        <v>8</v>
      </c>
      <c r="D455" s="50">
        <v>7</v>
      </c>
      <c r="E455" s="50">
        <v>4</v>
      </c>
      <c r="F455" s="50">
        <v>1</v>
      </c>
    </row>
    <row r="456" spans="1:6" x14ac:dyDescent="0.25">
      <c r="A456" s="73" t="s">
        <v>692</v>
      </c>
      <c r="B456" s="66">
        <v>-73269.72</v>
      </c>
      <c r="C456" s="50">
        <v>10</v>
      </c>
      <c r="D456" s="50">
        <v>1</v>
      </c>
      <c r="E456" s="50">
        <v>1</v>
      </c>
      <c r="F456" s="50">
        <v>1</v>
      </c>
    </row>
    <row r="457" spans="1:6" x14ac:dyDescent="0.25">
      <c r="A457" s="73" t="s">
        <v>696</v>
      </c>
      <c r="B457" s="66">
        <v>52686.91</v>
      </c>
      <c r="C457" s="50">
        <v>6</v>
      </c>
      <c r="D457" s="50">
        <v>7</v>
      </c>
      <c r="E457" s="50">
        <v>4</v>
      </c>
      <c r="F457" s="50">
        <v>1</v>
      </c>
    </row>
    <row r="458" spans="1:6" x14ac:dyDescent="0.25">
      <c r="A458" s="73" t="s">
        <v>697</v>
      </c>
      <c r="B458" s="66">
        <v>-94908.479999999996</v>
      </c>
      <c r="C458" s="50">
        <v>6</v>
      </c>
      <c r="D458" s="50">
        <v>4</v>
      </c>
      <c r="E458" s="50">
        <v>1</v>
      </c>
      <c r="F458" s="50">
        <v>1</v>
      </c>
    </row>
    <row r="459" spans="1:6" x14ac:dyDescent="0.25">
      <c r="A459" s="73" t="s">
        <v>698</v>
      </c>
      <c r="B459" s="66">
        <v>-98147.28</v>
      </c>
      <c r="C459" s="50">
        <v>9</v>
      </c>
      <c r="D459" s="50">
        <v>6</v>
      </c>
      <c r="E459" s="50">
        <v>1</v>
      </c>
      <c r="F459" s="50">
        <v>1</v>
      </c>
    </row>
    <row r="460" spans="1:6" x14ac:dyDescent="0.25">
      <c r="A460" s="73" t="s">
        <v>699</v>
      </c>
      <c r="B460" s="66">
        <v>61163.95</v>
      </c>
      <c r="C460" s="50">
        <v>4</v>
      </c>
      <c r="D460" s="50">
        <v>1</v>
      </c>
      <c r="E460" s="50">
        <v>2</v>
      </c>
      <c r="F460" s="50">
        <v>1</v>
      </c>
    </row>
    <row r="461" spans="1:6" x14ac:dyDescent="0.25">
      <c r="A461" s="73" t="s">
        <v>700</v>
      </c>
      <c r="B461" s="66">
        <v>-94879.1</v>
      </c>
      <c r="C461" s="50">
        <v>9</v>
      </c>
      <c r="D461" s="50">
        <v>8</v>
      </c>
      <c r="E461" s="50">
        <v>4</v>
      </c>
      <c r="F461" s="50">
        <v>1</v>
      </c>
    </row>
    <row r="462" spans="1:6" x14ac:dyDescent="0.25">
      <c r="A462" s="73" t="s">
        <v>701</v>
      </c>
      <c r="B462" s="66">
        <v>-2758.37</v>
      </c>
      <c r="C462" s="50">
        <v>8</v>
      </c>
      <c r="D462" s="50">
        <v>8</v>
      </c>
      <c r="E462" s="50">
        <v>4</v>
      </c>
      <c r="F462" s="50">
        <v>1</v>
      </c>
    </row>
    <row r="463" spans="1:6" x14ac:dyDescent="0.25">
      <c r="A463" s="73" t="s">
        <v>703</v>
      </c>
      <c r="B463" s="66">
        <v>200297.83</v>
      </c>
      <c r="C463" s="50">
        <v>8</v>
      </c>
      <c r="D463" s="50">
        <v>5</v>
      </c>
      <c r="E463" s="50">
        <v>1</v>
      </c>
      <c r="F463" s="50">
        <v>1</v>
      </c>
    </row>
    <row r="464" spans="1:6" x14ac:dyDescent="0.25">
      <c r="A464" s="73" t="s">
        <v>704</v>
      </c>
      <c r="B464" s="66">
        <v>64168.78</v>
      </c>
      <c r="C464" s="50">
        <v>10</v>
      </c>
      <c r="D464" s="50">
        <v>4</v>
      </c>
      <c r="E464" s="50">
        <v>1</v>
      </c>
      <c r="F464" s="50">
        <v>1</v>
      </c>
    </row>
    <row r="465" spans="1:6" x14ac:dyDescent="0.25">
      <c r="A465" s="73" t="s">
        <v>705</v>
      </c>
      <c r="B465" s="66">
        <v>1736.81</v>
      </c>
      <c r="C465" s="50">
        <v>3</v>
      </c>
      <c r="D465" s="50">
        <v>9</v>
      </c>
      <c r="E465" s="50">
        <v>3</v>
      </c>
      <c r="F465" s="50">
        <v>1</v>
      </c>
    </row>
    <row r="466" spans="1:6" x14ac:dyDescent="0.25">
      <c r="A466" s="73" t="s">
        <v>706</v>
      </c>
      <c r="B466" s="66">
        <v>57377.73</v>
      </c>
      <c r="C466" s="50">
        <v>5</v>
      </c>
      <c r="D466" s="50">
        <v>8</v>
      </c>
      <c r="E466" s="50">
        <v>3</v>
      </c>
      <c r="F466" s="50">
        <v>1</v>
      </c>
    </row>
    <row r="467" spans="1:6" x14ac:dyDescent="0.25">
      <c r="A467" s="73" t="s">
        <v>707</v>
      </c>
      <c r="B467" s="66">
        <v>-94971.55</v>
      </c>
      <c r="C467" s="50">
        <v>6</v>
      </c>
      <c r="D467" s="50">
        <v>2</v>
      </c>
      <c r="E467" s="50">
        <v>1</v>
      </c>
      <c r="F467" s="50">
        <v>1</v>
      </c>
    </row>
    <row r="468" spans="1:6" x14ac:dyDescent="0.25">
      <c r="A468" s="73" t="s">
        <v>708</v>
      </c>
      <c r="B468" s="66">
        <v>118713</v>
      </c>
      <c r="C468" s="50">
        <v>9</v>
      </c>
      <c r="D468" s="50">
        <v>7</v>
      </c>
      <c r="E468" s="50">
        <v>4</v>
      </c>
      <c r="F468" s="50">
        <v>1</v>
      </c>
    </row>
    <row r="469" spans="1:6" x14ac:dyDescent="0.25">
      <c r="A469" s="73" t="s">
        <v>711</v>
      </c>
      <c r="B469" s="66">
        <v>146770.23000000001</v>
      </c>
      <c r="C469" s="50">
        <v>8</v>
      </c>
      <c r="D469" s="50">
        <v>7</v>
      </c>
      <c r="E469" s="50">
        <v>4</v>
      </c>
      <c r="F469" s="50">
        <v>1</v>
      </c>
    </row>
    <row r="470" spans="1:6" x14ac:dyDescent="0.25">
      <c r="A470" s="73" t="s">
        <v>712</v>
      </c>
      <c r="B470" s="66">
        <v>80303.42</v>
      </c>
      <c r="C470" s="50">
        <v>5</v>
      </c>
      <c r="D470" s="50">
        <v>1</v>
      </c>
      <c r="E470" s="50">
        <v>2</v>
      </c>
      <c r="F470" s="50">
        <v>1</v>
      </c>
    </row>
    <row r="471" spans="1:6" x14ac:dyDescent="0.25">
      <c r="A471" s="73" t="s">
        <v>713</v>
      </c>
      <c r="B471" s="66">
        <v>-13564.27</v>
      </c>
      <c r="C471" s="50">
        <v>9</v>
      </c>
      <c r="D471" s="50">
        <v>8</v>
      </c>
      <c r="E471" s="50">
        <v>4</v>
      </c>
      <c r="F471" s="50">
        <v>1</v>
      </c>
    </row>
    <row r="472" spans="1:6" x14ac:dyDescent="0.25">
      <c r="A472" s="73" t="s">
        <v>714</v>
      </c>
      <c r="B472" s="66">
        <v>-1664.86</v>
      </c>
      <c r="C472" s="50">
        <v>9</v>
      </c>
      <c r="D472" s="50">
        <v>8</v>
      </c>
      <c r="E472" s="50">
        <v>4</v>
      </c>
      <c r="F472" s="50">
        <v>1</v>
      </c>
    </row>
    <row r="473" spans="1:6" x14ac:dyDescent="0.25">
      <c r="A473" s="73" t="s">
        <v>715</v>
      </c>
      <c r="B473" s="66">
        <v>13692.91</v>
      </c>
      <c r="C473" s="50">
        <v>9</v>
      </c>
      <c r="D473" s="50">
        <v>7</v>
      </c>
      <c r="E473" s="50">
        <v>4</v>
      </c>
      <c r="F473" s="50">
        <v>1</v>
      </c>
    </row>
    <row r="474" spans="1:6" x14ac:dyDescent="0.25">
      <c r="A474" s="73" t="s">
        <v>716</v>
      </c>
      <c r="B474" s="66">
        <v>50788.49</v>
      </c>
      <c r="C474" s="50">
        <v>5</v>
      </c>
      <c r="D474" s="50">
        <v>6</v>
      </c>
      <c r="E474" s="50">
        <v>2</v>
      </c>
      <c r="F474" s="50">
        <v>1</v>
      </c>
    </row>
    <row r="475" spans="1:6" x14ac:dyDescent="0.25">
      <c r="A475" s="73" t="s">
        <v>719</v>
      </c>
      <c r="B475" s="66">
        <v>-79380.05</v>
      </c>
      <c r="C475" s="50">
        <v>5</v>
      </c>
      <c r="D475" s="50">
        <v>7</v>
      </c>
      <c r="E475" s="50">
        <v>3</v>
      </c>
      <c r="F475" s="50">
        <v>1</v>
      </c>
    </row>
    <row r="476" spans="1:6" x14ac:dyDescent="0.25">
      <c r="A476" s="73" t="s">
        <v>721</v>
      </c>
      <c r="B476" s="66">
        <v>45971.93</v>
      </c>
      <c r="C476" s="50">
        <v>7</v>
      </c>
      <c r="D476" s="50">
        <v>2</v>
      </c>
      <c r="E476" s="50">
        <v>1</v>
      </c>
      <c r="F476" s="50">
        <v>1</v>
      </c>
    </row>
    <row r="477" spans="1:6" x14ac:dyDescent="0.25">
      <c r="A477" s="73" t="s">
        <v>722</v>
      </c>
      <c r="B477" s="66">
        <v>21488.880000000001</v>
      </c>
      <c r="C477" s="50">
        <v>6</v>
      </c>
      <c r="D477" s="50">
        <v>7</v>
      </c>
      <c r="E477" s="50">
        <v>4</v>
      </c>
      <c r="F477" s="50">
        <v>1</v>
      </c>
    </row>
    <row r="478" spans="1:6" x14ac:dyDescent="0.25">
      <c r="A478" s="73" t="s">
        <v>727</v>
      </c>
      <c r="B478" s="66">
        <v>130106.25</v>
      </c>
      <c r="C478" s="50">
        <v>7</v>
      </c>
      <c r="D478" s="50">
        <v>5</v>
      </c>
      <c r="E478" s="50">
        <v>1</v>
      </c>
      <c r="F478" s="50">
        <v>1</v>
      </c>
    </row>
    <row r="479" spans="1:6" x14ac:dyDescent="0.25">
      <c r="A479" s="73" t="s">
        <v>730</v>
      </c>
      <c r="B479" s="66">
        <v>-42112.06</v>
      </c>
      <c r="C479" s="50">
        <v>5</v>
      </c>
      <c r="D479" s="50">
        <v>4</v>
      </c>
      <c r="E479" s="50">
        <v>2</v>
      </c>
      <c r="F479" s="50">
        <v>1</v>
      </c>
    </row>
    <row r="480" spans="1:6" x14ac:dyDescent="0.25">
      <c r="A480" s="73" t="s">
        <v>731</v>
      </c>
      <c r="B480" s="66">
        <v>-18078.400000000001</v>
      </c>
      <c r="C480" s="50">
        <v>5</v>
      </c>
      <c r="D480" s="50">
        <v>8</v>
      </c>
      <c r="E480" s="50">
        <v>3</v>
      </c>
      <c r="F480" s="50">
        <v>1</v>
      </c>
    </row>
    <row r="481" spans="1:6" x14ac:dyDescent="0.25">
      <c r="A481" s="73" t="s">
        <v>732</v>
      </c>
      <c r="B481" s="66">
        <v>-7378.21</v>
      </c>
      <c r="C481" s="50">
        <v>8</v>
      </c>
      <c r="D481" s="50">
        <v>9</v>
      </c>
      <c r="E481" s="50">
        <v>4</v>
      </c>
      <c r="F481" s="50">
        <v>1</v>
      </c>
    </row>
    <row r="482" spans="1:6" x14ac:dyDescent="0.25">
      <c r="A482" s="73" t="s">
        <v>733</v>
      </c>
      <c r="B482" s="66">
        <v>-65519.62</v>
      </c>
      <c r="C482" s="50">
        <v>8</v>
      </c>
      <c r="D482" s="50">
        <v>2</v>
      </c>
      <c r="E482" s="50">
        <v>1</v>
      </c>
      <c r="F482" s="50">
        <v>1</v>
      </c>
    </row>
    <row r="483" spans="1:6" x14ac:dyDescent="0.25">
      <c r="A483" s="73" t="s">
        <v>734</v>
      </c>
      <c r="B483" s="66">
        <v>-55342.080000000002</v>
      </c>
      <c r="C483" s="50">
        <v>7</v>
      </c>
      <c r="D483" s="50">
        <v>5</v>
      </c>
      <c r="E483" s="50">
        <v>1</v>
      </c>
      <c r="F483" s="50">
        <v>1</v>
      </c>
    </row>
    <row r="484" spans="1:6" x14ac:dyDescent="0.25">
      <c r="A484" s="73" t="s">
        <v>735</v>
      </c>
      <c r="B484" s="66">
        <v>13074.41</v>
      </c>
      <c r="C484" s="50">
        <v>5</v>
      </c>
      <c r="D484" s="50">
        <v>4</v>
      </c>
      <c r="E484" s="50">
        <v>2</v>
      </c>
      <c r="F484" s="50">
        <v>1</v>
      </c>
    </row>
    <row r="485" spans="1:6" x14ac:dyDescent="0.25">
      <c r="A485" s="73" t="s">
        <v>737</v>
      </c>
      <c r="B485" s="66">
        <v>108149.02</v>
      </c>
      <c r="C485" s="50">
        <v>10</v>
      </c>
      <c r="D485" s="50">
        <v>1</v>
      </c>
      <c r="E485" s="50">
        <v>1</v>
      </c>
      <c r="F485" s="50">
        <v>1</v>
      </c>
    </row>
    <row r="486" spans="1:6" x14ac:dyDescent="0.25">
      <c r="A486" s="73" t="s">
        <v>740</v>
      </c>
      <c r="B486" s="66">
        <v>-7740.67</v>
      </c>
      <c r="C486" s="50">
        <v>10</v>
      </c>
      <c r="D486" s="50">
        <v>4</v>
      </c>
      <c r="E486" s="50">
        <v>1</v>
      </c>
      <c r="F486" s="50">
        <v>1</v>
      </c>
    </row>
    <row r="487" spans="1:6" x14ac:dyDescent="0.25">
      <c r="A487" s="73" t="s">
        <v>749</v>
      </c>
      <c r="B487" s="66">
        <v>48252.05</v>
      </c>
      <c r="C487" s="50">
        <v>10</v>
      </c>
      <c r="D487" s="50">
        <v>9</v>
      </c>
      <c r="E487" s="50">
        <v>4</v>
      </c>
      <c r="F487" s="50">
        <v>1</v>
      </c>
    </row>
    <row r="488" spans="1:6" x14ac:dyDescent="0.25">
      <c r="A488" s="73" t="s">
        <v>751</v>
      </c>
      <c r="B488" s="66">
        <v>121115.46</v>
      </c>
      <c r="C488" s="50">
        <v>4</v>
      </c>
      <c r="D488" s="50">
        <v>1</v>
      </c>
      <c r="E488" s="50">
        <v>2</v>
      </c>
      <c r="F488" s="50">
        <v>1</v>
      </c>
    </row>
    <row r="489" spans="1:6" x14ac:dyDescent="0.25">
      <c r="A489" s="73" t="s">
        <v>752</v>
      </c>
      <c r="B489" s="66">
        <v>-10105.780000000001</v>
      </c>
      <c r="C489" s="50">
        <v>7</v>
      </c>
      <c r="D489" s="50">
        <v>9</v>
      </c>
      <c r="E489" s="50">
        <v>4</v>
      </c>
      <c r="F489" s="50">
        <v>1</v>
      </c>
    </row>
    <row r="490" spans="1:6" x14ac:dyDescent="0.25">
      <c r="A490" s="73" t="s">
        <v>753</v>
      </c>
      <c r="B490" s="66">
        <v>47297.84</v>
      </c>
      <c r="C490" s="50">
        <v>8</v>
      </c>
      <c r="D490" s="50">
        <v>3</v>
      </c>
      <c r="E490" s="50">
        <v>1</v>
      </c>
      <c r="F490" s="50">
        <v>1</v>
      </c>
    </row>
    <row r="491" spans="1:6" x14ac:dyDescent="0.25">
      <c r="A491" s="73" t="s">
        <v>754</v>
      </c>
      <c r="B491" s="66">
        <v>-94938.86</v>
      </c>
      <c r="C491" s="50">
        <v>10</v>
      </c>
      <c r="D491" s="50">
        <v>7</v>
      </c>
      <c r="E491" s="50">
        <v>4</v>
      </c>
      <c r="F491" s="50">
        <v>1</v>
      </c>
    </row>
    <row r="492" spans="1:6" x14ac:dyDescent="0.25">
      <c r="A492" s="73" t="s">
        <v>755</v>
      </c>
      <c r="B492" s="66">
        <v>-25945.81</v>
      </c>
      <c r="C492" s="50">
        <v>9</v>
      </c>
      <c r="D492" s="50">
        <v>6</v>
      </c>
      <c r="E492" s="50">
        <v>1</v>
      </c>
      <c r="F492" s="50">
        <v>1</v>
      </c>
    </row>
    <row r="493" spans="1:6" x14ac:dyDescent="0.25">
      <c r="A493" s="73" t="s">
        <v>756</v>
      </c>
      <c r="B493" s="66">
        <v>13652.14</v>
      </c>
      <c r="C493" s="50">
        <v>8</v>
      </c>
      <c r="D493" s="50">
        <v>8</v>
      </c>
      <c r="E493" s="50">
        <v>4</v>
      </c>
      <c r="F493" s="50">
        <v>1</v>
      </c>
    </row>
    <row r="494" spans="1:6" x14ac:dyDescent="0.25">
      <c r="A494" s="73" t="s">
        <v>757</v>
      </c>
      <c r="B494" s="66">
        <v>-8058.05</v>
      </c>
      <c r="C494" s="50">
        <v>8</v>
      </c>
      <c r="D494" s="50">
        <v>2</v>
      </c>
      <c r="E494" s="50">
        <v>1</v>
      </c>
      <c r="F494" s="50">
        <v>1</v>
      </c>
    </row>
    <row r="495" spans="1:6" x14ac:dyDescent="0.25">
      <c r="A495" s="73" t="s">
        <v>760</v>
      </c>
      <c r="B495" s="66">
        <v>24391.55</v>
      </c>
      <c r="C495" s="50">
        <v>10</v>
      </c>
      <c r="D495" s="50">
        <v>8</v>
      </c>
      <c r="E495" s="50">
        <v>4</v>
      </c>
      <c r="F495" s="50">
        <v>1</v>
      </c>
    </row>
    <row r="496" spans="1:6" x14ac:dyDescent="0.25">
      <c r="A496" s="73" t="s">
        <v>761</v>
      </c>
      <c r="B496" s="66">
        <v>-58868.21</v>
      </c>
      <c r="C496" s="50">
        <v>10</v>
      </c>
      <c r="D496" s="50">
        <v>6</v>
      </c>
      <c r="E496" s="50">
        <v>1</v>
      </c>
      <c r="F496" s="50">
        <v>1</v>
      </c>
    </row>
    <row r="497" spans="1:6" x14ac:dyDescent="0.25">
      <c r="A497" s="73" t="s">
        <v>762</v>
      </c>
      <c r="B497" s="66">
        <v>49062.86</v>
      </c>
      <c r="C497" s="50">
        <v>5</v>
      </c>
      <c r="D497" s="50">
        <v>3</v>
      </c>
      <c r="E497" s="50">
        <v>2</v>
      </c>
      <c r="F497" s="50">
        <v>1</v>
      </c>
    </row>
    <row r="498" spans="1:6" x14ac:dyDescent="0.25">
      <c r="A498" s="73" t="s">
        <v>763</v>
      </c>
      <c r="B498" s="66">
        <v>-41472.31</v>
      </c>
      <c r="C498" s="50">
        <v>9</v>
      </c>
      <c r="D498" s="50">
        <v>8</v>
      </c>
      <c r="E498" s="50">
        <v>4</v>
      </c>
      <c r="F498" s="50">
        <v>1</v>
      </c>
    </row>
    <row r="499" spans="1:6" x14ac:dyDescent="0.25">
      <c r="A499" s="73" t="s">
        <v>764</v>
      </c>
      <c r="B499" s="66">
        <v>-94933.54</v>
      </c>
      <c r="C499" s="50">
        <v>10</v>
      </c>
      <c r="D499" s="50">
        <v>5</v>
      </c>
      <c r="E499" s="50">
        <v>1</v>
      </c>
      <c r="F499" s="50">
        <v>1</v>
      </c>
    </row>
    <row r="500" spans="1:6" x14ac:dyDescent="0.25">
      <c r="A500" s="73" t="s">
        <v>765</v>
      </c>
      <c r="B500" s="66">
        <v>10109.299999999999</v>
      </c>
      <c r="C500" s="50">
        <v>6</v>
      </c>
      <c r="D500" s="50">
        <v>1</v>
      </c>
      <c r="E500" s="50">
        <v>1</v>
      </c>
      <c r="F500" s="50">
        <v>1</v>
      </c>
    </row>
    <row r="501" spans="1:6" x14ac:dyDescent="0.25">
      <c r="A501" s="73" t="s">
        <v>766</v>
      </c>
      <c r="B501" s="66">
        <v>1748.21</v>
      </c>
      <c r="C501" s="50">
        <v>10</v>
      </c>
      <c r="D501" s="50">
        <v>10</v>
      </c>
      <c r="E501" s="50">
        <v>4</v>
      </c>
      <c r="F501" s="50">
        <v>1</v>
      </c>
    </row>
    <row r="502" spans="1:6" x14ac:dyDescent="0.25">
      <c r="A502" s="73" t="s">
        <v>770</v>
      </c>
      <c r="B502" s="66">
        <v>25911.599999999999</v>
      </c>
      <c r="C502" s="50">
        <v>6</v>
      </c>
      <c r="D502" s="50">
        <v>9</v>
      </c>
      <c r="E502" s="50">
        <v>4</v>
      </c>
      <c r="F502" s="50">
        <v>1</v>
      </c>
    </row>
    <row r="503" spans="1:6" x14ac:dyDescent="0.25">
      <c r="A503" s="73" t="s">
        <v>771</v>
      </c>
      <c r="B503" s="66">
        <v>-97477.42</v>
      </c>
      <c r="C503" s="50">
        <v>10</v>
      </c>
      <c r="D503" s="50">
        <v>10</v>
      </c>
      <c r="E503" s="50">
        <v>4</v>
      </c>
      <c r="F503" s="50">
        <v>1</v>
      </c>
    </row>
    <row r="504" spans="1:6" x14ac:dyDescent="0.25">
      <c r="A504" s="73" t="s">
        <v>772</v>
      </c>
      <c r="B504" s="66">
        <v>-98977.7</v>
      </c>
      <c r="C504" s="50">
        <v>9</v>
      </c>
      <c r="D504" s="50">
        <v>6</v>
      </c>
      <c r="E504" s="50">
        <v>1</v>
      </c>
      <c r="F504" s="50">
        <v>1</v>
      </c>
    </row>
    <row r="505" spans="1:6" x14ac:dyDescent="0.25">
      <c r="A505" s="73" t="s">
        <v>781</v>
      </c>
      <c r="B505" s="66">
        <v>19521.009999999998</v>
      </c>
      <c r="C505" s="50">
        <v>4</v>
      </c>
      <c r="D505" s="50">
        <v>8</v>
      </c>
      <c r="E505" s="50">
        <v>3</v>
      </c>
      <c r="F505" s="50">
        <v>1</v>
      </c>
    </row>
    <row r="506" spans="1:6" x14ac:dyDescent="0.25">
      <c r="A506" s="73" t="s">
        <v>782</v>
      </c>
      <c r="B506" s="66">
        <v>-99009.54</v>
      </c>
      <c r="C506" s="50">
        <v>6</v>
      </c>
      <c r="D506" s="50">
        <v>6</v>
      </c>
      <c r="E506" s="50">
        <v>1</v>
      </c>
      <c r="F506" s="50">
        <v>1</v>
      </c>
    </row>
    <row r="507" spans="1:6" x14ac:dyDescent="0.25">
      <c r="A507" s="73" t="s">
        <v>791</v>
      </c>
      <c r="B507" s="66">
        <v>-4813.3599999999997</v>
      </c>
      <c r="C507" s="50">
        <v>7</v>
      </c>
      <c r="D507" s="50">
        <v>7</v>
      </c>
      <c r="E507" s="50">
        <v>4</v>
      </c>
      <c r="F507" s="50">
        <v>1</v>
      </c>
    </row>
    <row r="508" spans="1:6" x14ac:dyDescent="0.25">
      <c r="A508" s="73" t="s">
        <v>792</v>
      </c>
      <c r="B508" s="66">
        <v>45382.39</v>
      </c>
      <c r="C508" s="50">
        <v>8</v>
      </c>
      <c r="D508" s="50">
        <v>8</v>
      </c>
      <c r="E508" s="50">
        <v>4</v>
      </c>
      <c r="F508" s="50">
        <v>1</v>
      </c>
    </row>
    <row r="509" spans="1:6" x14ac:dyDescent="0.25">
      <c r="A509" s="73" t="s">
        <v>796</v>
      </c>
      <c r="B509" s="66">
        <v>47758.92</v>
      </c>
      <c r="C509" s="50">
        <v>3</v>
      </c>
      <c r="D509" s="50">
        <v>5</v>
      </c>
      <c r="E509" s="50">
        <v>2</v>
      </c>
      <c r="F509" s="50">
        <v>1</v>
      </c>
    </row>
    <row r="510" spans="1:6" x14ac:dyDescent="0.25">
      <c r="A510" s="73" t="s">
        <v>797</v>
      </c>
      <c r="B510" s="66">
        <v>-21206.78</v>
      </c>
      <c r="C510" s="50">
        <v>6</v>
      </c>
      <c r="D510" s="50">
        <v>1</v>
      </c>
      <c r="E510" s="50">
        <v>1</v>
      </c>
      <c r="F510" s="50">
        <v>1</v>
      </c>
    </row>
    <row r="511" spans="1:6" x14ac:dyDescent="0.25">
      <c r="A511" s="73" t="s">
        <v>798</v>
      </c>
      <c r="B511" s="66">
        <v>-52747.18</v>
      </c>
      <c r="C511" s="50">
        <v>5</v>
      </c>
      <c r="D511" s="50">
        <v>5</v>
      </c>
      <c r="E511" s="50">
        <v>2</v>
      </c>
      <c r="F511" s="50">
        <v>1</v>
      </c>
    </row>
    <row r="512" spans="1:6" x14ac:dyDescent="0.25">
      <c r="A512" s="73" t="s">
        <v>800</v>
      </c>
      <c r="B512" s="66">
        <v>-72572.899999999994</v>
      </c>
      <c r="C512" s="50">
        <v>6</v>
      </c>
      <c r="D512" s="50">
        <v>7</v>
      </c>
      <c r="E512" s="50">
        <v>4</v>
      </c>
      <c r="F512" s="50">
        <v>1</v>
      </c>
    </row>
    <row r="513" spans="1:6" x14ac:dyDescent="0.25">
      <c r="A513" s="73" t="s">
        <v>801</v>
      </c>
      <c r="B513" s="66">
        <v>14406.85</v>
      </c>
      <c r="C513" s="50">
        <v>5</v>
      </c>
      <c r="D513" s="50">
        <v>3</v>
      </c>
      <c r="E513" s="50">
        <v>2</v>
      </c>
      <c r="F513" s="50">
        <v>1</v>
      </c>
    </row>
    <row r="514" spans="1:6" x14ac:dyDescent="0.25">
      <c r="A514" s="73" t="s">
        <v>802</v>
      </c>
      <c r="B514" s="66">
        <v>-20212.78</v>
      </c>
      <c r="C514" s="50">
        <v>6</v>
      </c>
      <c r="D514" s="50">
        <v>6</v>
      </c>
      <c r="E514" s="50">
        <v>1</v>
      </c>
      <c r="F514" s="50">
        <v>1</v>
      </c>
    </row>
    <row r="515" spans="1:6" x14ac:dyDescent="0.25">
      <c r="A515" s="73" t="s">
        <v>803</v>
      </c>
      <c r="B515" s="66">
        <v>-96909.72</v>
      </c>
      <c r="C515" s="50">
        <v>5</v>
      </c>
      <c r="D515" s="50">
        <v>3</v>
      </c>
      <c r="E515" s="50">
        <v>2</v>
      </c>
      <c r="F515" s="50">
        <v>1</v>
      </c>
    </row>
    <row r="516" spans="1:6" x14ac:dyDescent="0.25">
      <c r="A516" s="73" t="s">
        <v>805</v>
      </c>
      <c r="B516" s="66">
        <v>71290.350000000006</v>
      </c>
      <c r="C516" s="50">
        <v>7</v>
      </c>
      <c r="D516" s="50">
        <v>7</v>
      </c>
      <c r="E516" s="50">
        <v>4</v>
      </c>
      <c r="F516" s="50">
        <v>1</v>
      </c>
    </row>
    <row r="517" spans="1:6" x14ac:dyDescent="0.25">
      <c r="A517" s="73" t="s">
        <v>806</v>
      </c>
      <c r="B517" s="66">
        <v>-124334.03</v>
      </c>
      <c r="C517" s="50">
        <v>4</v>
      </c>
      <c r="D517" s="50">
        <v>5</v>
      </c>
      <c r="E517" s="50">
        <v>2</v>
      </c>
      <c r="F517" s="50">
        <v>1</v>
      </c>
    </row>
    <row r="518" spans="1:6" x14ac:dyDescent="0.25">
      <c r="A518" s="73" t="s">
        <v>807</v>
      </c>
      <c r="B518" s="66">
        <v>-6806.06</v>
      </c>
      <c r="C518" s="50">
        <v>6</v>
      </c>
      <c r="D518" s="50">
        <v>9</v>
      </c>
      <c r="E518" s="50">
        <v>4</v>
      </c>
      <c r="F518" s="50">
        <v>1</v>
      </c>
    </row>
    <row r="519" spans="1:6" x14ac:dyDescent="0.25">
      <c r="A519" s="73" t="s">
        <v>808</v>
      </c>
      <c r="B519" s="66">
        <v>34186.49</v>
      </c>
      <c r="C519" s="50">
        <v>5</v>
      </c>
      <c r="D519" s="50">
        <v>8</v>
      </c>
      <c r="E519" s="50">
        <v>3</v>
      </c>
      <c r="F519" s="50">
        <v>1</v>
      </c>
    </row>
    <row r="520" spans="1:6" x14ac:dyDescent="0.25">
      <c r="A520" s="73" t="s">
        <v>809</v>
      </c>
      <c r="B520" s="66">
        <v>64458.66</v>
      </c>
      <c r="C520" s="50">
        <v>4</v>
      </c>
      <c r="D520" s="50">
        <v>2</v>
      </c>
      <c r="E520" s="50">
        <v>2</v>
      </c>
      <c r="F520" s="50">
        <v>1</v>
      </c>
    </row>
    <row r="521" spans="1:6" x14ac:dyDescent="0.25">
      <c r="A521" s="73" t="s">
        <v>813</v>
      </c>
      <c r="B521" s="66">
        <v>2377.94</v>
      </c>
      <c r="C521" s="50">
        <v>5</v>
      </c>
      <c r="D521" s="50">
        <v>8</v>
      </c>
      <c r="E521" s="50">
        <v>3</v>
      </c>
      <c r="F521" s="50">
        <v>1</v>
      </c>
    </row>
    <row r="522" spans="1:6" x14ac:dyDescent="0.25">
      <c r="A522" s="73" t="s">
        <v>819</v>
      </c>
      <c r="B522" s="66">
        <v>21194.19</v>
      </c>
      <c r="C522" s="50">
        <v>5</v>
      </c>
      <c r="D522" s="50">
        <v>8</v>
      </c>
      <c r="E522" s="50">
        <v>3</v>
      </c>
      <c r="F522" s="50">
        <v>1</v>
      </c>
    </row>
    <row r="523" spans="1:6" x14ac:dyDescent="0.25">
      <c r="A523" s="73" t="s">
        <v>820</v>
      </c>
      <c r="B523" s="66">
        <v>6536.49</v>
      </c>
      <c r="C523" s="50">
        <v>4</v>
      </c>
      <c r="D523" s="50">
        <v>7</v>
      </c>
      <c r="E523" s="50">
        <v>3</v>
      </c>
      <c r="F523" s="50">
        <v>1</v>
      </c>
    </row>
    <row r="524" spans="1:6" x14ac:dyDescent="0.25">
      <c r="A524" s="73" t="s">
        <v>828</v>
      </c>
      <c r="B524" s="66">
        <v>-12088.32</v>
      </c>
      <c r="C524" s="50">
        <v>4</v>
      </c>
      <c r="D524" s="50">
        <v>2</v>
      </c>
      <c r="E524" s="50">
        <v>2</v>
      </c>
      <c r="F524" s="50">
        <v>1</v>
      </c>
    </row>
    <row r="525" spans="1:6" x14ac:dyDescent="0.25">
      <c r="A525" s="73" t="s">
        <v>829</v>
      </c>
      <c r="B525" s="66">
        <v>-19819.97</v>
      </c>
      <c r="C525" s="50">
        <v>7</v>
      </c>
      <c r="D525" s="50">
        <v>6</v>
      </c>
      <c r="E525" s="50">
        <v>1</v>
      </c>
      <c r="F525" s="50">
        <v>1</v>
      </c>
    </row>
    <row r="526" spans="1:6" x14ac:dyDescent="0.25">
      <c r="A526" s="73" t="s">
        <v>830</v>
      </c>
      <c r="B526" s="66">
        <v>-101622.49</v>
      </c>
      <c r="C526" s="50">
        <v>6</v>
      </c>
      <c r="D526" s="50">
        <v>1</v>
      </c>
      <c r="E526" s="50">
        <v>1</v>
      </c>
      <c r="F526" s="50">
        <v>1</v>
      </c>
    </row>
    <row r="527" spans="1:6" x14ac:dyDescent="0.25">
      <c r="A527" s="73" t="s">
        <v>831</v>
      </c>
      <c r="B527" s="66">
        <v>24371.97</v>
      </c>
      <c r="C527" s="50">
        <v>10</v>
      </c>
      <c r="D527" s="50">
        <v>9</v>
      </c>
      <c r="E527" s="50">
        <v>4</v>
      </c>
      <c r="F527" s="50">
        <v>1</v>
      </c>
    </row>
    <row r="528" spans="1:6" x14ac:dyDescent="0.25">
      <c r="A528" s="73" t="s">
        <v>832</v>
      </c>
      <c r="B528" s="66">
        <v>-34047.550000000003</v>
      </c>
      <c r="C528" s="50">
        <v>10</v>
      </c>
      <c r="D528" s="50">
        <v>7</v>
      </c>
      <c r="E528" s="50">
        <v>4</v>
      </c>
      <c r="F528" s="50">
        <v>1</v>
      </c>
    </row>
    <row r="529" spans="1:6" x14ac:dyDescent="0.25">
      <c r="A529" s="73" t="s">
        <v>833</v>
      </c>
      <c r="B529" s="66">
        <v>71136.25</v>
      </c>
      <c r="C529" s="50">
        <v>8</v>
      </c>
      <c r="D529" s="50">
        <v>4</v>
      </c>
      <c r="E529" s="50">
        <v>1</v>
      </c>
      <c r="F529" s="50">
        <v>1</v>
      </c>
    </row>
    <row r="530" spans="1:6" x14ac:dyDescent="0.25">
      <c r="A530" s="73" t="s">
        <v>834</v>
      </c>
      <c r="B530" s="66">
        <v>85263.46</v>
      </c>
      <c r="C530" s="50">
        <v>9</v>
      </c>
      <c r="D530" s="50">
        <v>7</v>
      </c>
      <c r="E530" s="50">
        <v>4</v>
      </c>
      <c r="F530" s="50">
        <v>1</v>
      </c>
    </row>
    <row r="531" spans="1:6" x14ac:dyDescent="0.25">
      <c r="A531" s="73" t="s">
        <v>836</v>
      </c>
      <c r="B531" s="66">
        <v>2025.74</v>
      </c>
      <c r="C531" s="50">
        <v>9</v>
      </c>
      <c r="D531" s="50">
        <v>4</v>
      </c>
      <c r="E531" s="50">
        <v>1</v>
      </c>
      <c r="F531" s="50">
        <v>1</v>
      </c>
    </row>
    <row r="532" spans="1:6" x14ac:dyDescent="0.25">
      <c r="A532" s="73" t="s">
        <v>838</v>
      </c>
      <c r="B532" s="66">
        <v>-19214.86</v>
      </c>
      <c r="C532" s="50">
        <v>10</v>
      </c>
      <c r="D532" s="50">
        <v>9</v>
      </c>
      <c r="E532" s="50">
        <v>4</v>
      </c>
      <c r="F532" s="50">
        <v>1</v>
      </c>
    </row>
    <row r="533" spans="1:6" x14ac:dyDescent="0.25">
      <c r="A533" s="73" t="s">
        <v>840</v>
      </c>
      <c r="B533" s="66">
        <v>-14512.97</v>
      </c>
      <c r="C533" s="50">
        <v>10</v>
      </c>
      <c r="D533" s="50">
        <v>5</v>
      </c>
      <c r="E533" s="50">
        <v>1</v>
      </c>
      <c r="F533" s="50">
        <v>1</v>
      </c>
    </row>
    <row r="534" spans="1:6" x14ac:dyDescent="0.25">
      <c r="A534" s="73" t="s">
        <v>841</v>
      </c>
      <c r="B534" s="66">
        <v>-17440.060000000001</v>
      </c>
      <c r="C534" s="50">
        <v>10</v>
      </c>
      <c r="D534" s="50">
        <v>8</v>
      </c>
      <c r="E534" s="50">
        <v>4</v>
      </c>
      <c r="F534" s="50">
        <v>1</v>
      </c>
    </row>
    <row r="535" spans="1:6" x14ac:dyDescent="0.25">
      <c r="A535" s="73" t="s">
        <v>844</v>
      </c>
      <c r="B535" s="66">
        <v>5114.7700000000004</v>
      </c>
      <c r="C535" s="50">
        <v>8</v>
      </c>
      <c r="D535" s="50">
        <v>6</v>
      </c>
      <c r="E535" s="50">
        <v>1</v>
      </c>
      <c r="F535" s="50">
        <v>1</v>
      </c>
    </row>
    <row r="536" spans="1:6" x14ac:dyDescent="0.25">
      <c r="A536" s="73" t="s">
        <v>845</v>
      </c>
      <c r="B536" s="66">
        <v>5116.3</v>
      </c>
      <c r="C536" s="50">
        <v>7</v>
      </c>
      <c r="D536" s="50">
        <v>8</v>
      </c>
      <c r="E536" s="50">
        <v>4</v>
      </c>
      <c r="F536" s="50">
        <v>1</v>
      </c>
    </row>
    <row r="537" spans="1:6" x14ac:dyDescent="0.25">
      <c r="A537" s="73" t="s">
        <v>846</v>
      </c>
      <c r="B537" s="66">
        <v>-51692.97</v>
      </c>
      <c r="C537" s="50">
        <v>9</v>
      </c>
      <c r="D537" s="50">
        <v>6</v>
      </c>
      <c r="E537" s="50">
        <v>1</v>
      </c>
      <c r="F537" s="50">
        <v>1</v>
      </c>
    </row>
    <row r="538" spans="1:6" x14ac:dyDescent="0.25">
      <c r="A538" s="73" t="s">
        <v>848</v>
      </c>
      <c r="B538" s="66">
        <v>4112.76</v>
      </c>
      <c r="C538" s="50">
        <v>9</v>
      </c>
      <c r="D538" s="50">
        <v>7</v>
      </c>
      <c r="E538" s="50">
        <v>4</v>
      </c>
      <c r="F538" s="50">
        <v>1</v>
      </c>
    </row>
    <row r="539" spans="1:6" x14ac:dyDescent="0.25">
      <c r="A539" s="73" t="s">
        <v>850</v>
      </c>
      <c r="B539" s="66">
        <v>11548.67</v>
      </c>
      <c r="C539" s="50">
        <v>9</v>
      </c>
      <c r="D539" s="50">
        <v>7</v>
      </c>
      <c r="E539" s="50">
        <v>4</v>
      </c>
      <c r="F539" s="50">
        <v>1</v>
      </c>
    </row>
    <row r="540" spans="1:6" x14ac:dyDescent="0.25">
      <c r="A540" s="73" t="s">
        <v>851</v>
      </c>
      <c r="B540" s="66">
        <v>15571.39</v>
      </c>
      <c r="C540" s="50">
        <v>10</v>
      </c>
      <c r="D540" s="50">
        <v>4</v>
      </c>
      <c r="E540" s="50">
        <v>1</v>
      </c>
      <c r="F540" s="50">
        <v>1</v>
      </c>
    </row>
    <row r="541" spans="1:6" x14ac:dyDescent="0.25">
      <c r="A541" s="73" t="s">
        <v>852</v>
      </c>
      <c r="B541" s="66">
        <v>136847.39000000001</v>
      </c>
      <c r="C541" s="50">
        <v>7</v>
      </c>
      <c r="D541" s="50">
        <v>8</v>
      </c>
      <c r="E541" s="50">
        <v>4</v>
      </c>
      <c r="F541" s="50">
        <v>1</v>
      </c>
    </row>
    <row r="542" spans="1:6" x14ac:dyDescent="0.25">
      <c r="A542" s="73" t="s">
        <v>853</v>
      </c>
      <c r="B542" s="66">
        <v>20169.259999999998</v>
      </c>
      <c r="C542" s="50">
        <v>6</v>
      </c>
      <c r="D542" s="50">
        <v>2</v>
      </c>
      <c r="E542" s="50">
        <v>1</v>
      </c>
      <c r="F542" s="50">
        <v>1</v>
      </c>
    </row>
    <row r="543" spans="1:6" x14ac:dyDescent="0.25">
      <c r="A543" s="73" t="s">
        <v>854</v>
      </c>
      <c r="B543" s="66">
        <v>-21235.1</v>
      </c>
      <c r="C543" s="50">
        <v>8</v>
      </c>
      <c r="D543" s="50">
        <v>9</v>
      </c>
      <c r="E543" s="50">
        <v>4</v>
      </c>
      <c r="F543" s="50">
        <v>1</v>
      </c>
    </row>
    <row r="544" spans="1:6" x14ac:dyDescent="0.25">
      <c r="A544" s="73" t="s">
        <v>855</v>
      </c>
      <c r="B544" s="66">
        <v>-94894.080000000002</v>
      </c>
      <c r="C544" s="50">
        <v>4</v>
      </c>
      <c r="D544" s="50">
        <v>6</v>
      </c>
      <c r="E544" s="50">
        <v>2</v>
      </c>
      <c r="F544" s="50">
        <v>1</v>
      </c>
    </row>
    <row r="545" spans="1:6" x14ac:dyDescent="0.25">
      <c r="A545" s="73" t="s">
        <v>856</v>
      </c>
      <c r="B545" s="66">
        <v>-94929.36</v>
      </c>
      <c r="C545" s="50">
        <v>7</v>
      </c>
      <c r="D545" s="50">
        <v>9</v>
      </c>
      <c r="E545" s="50">
        <v>4</v>
      </c>
      <c r="F545" s="50">
        <v>1</v>
      </c>
    </row>
    <row r="546" spans="1:6" x14ac:dyDescent="0.25">
      <c r="A546" s="73" t="s">
        <v>857</v>
      </c>
      <c r="B546" s="66">
        <v>4129.2700000000004</v>
      </c>
      <c r="C546" s="50">
        <v>5</v>
      </c>
      <c r="D546" s="50">
        <v>3</v>
      </c>
      <c r="E546" s="50">
        <v>2</v>
      </c>
      <c r="F546" s="50">
        <v>1</v>
      </c>
    </row>
    <row r="547" spans="1:6" x14ac:dyDescent="0.25">
      <c r="A547" s="73" t="s">
        <v>858</v>
      </c>
      <c r="B547" s="66">
        <v>55313.17</v>
      </c>
      <c r="C547" s="50">
        <v>7</v>
      </c>
      <c r="D547" s="50">
        <v>10</v>
      </c>
      <c r="E547" s="50">
        <v>4</v>
      </c>
      <c r="F547" s="50">
        <v>1</v>
      </c>
    </row>
    <row r="548" spans="1:6" x14ac:dyDescent="0.25">
      <c r="A548" s="73" t="s">
        <v>859</v>
      </c>
      <c r="B548" s="66">
        <v>58109.33</v>
      </c>
      <c r="C548" s="50">
        <v>6</v>
      </c>
      <c r="D548" s="50">
        <v>2</v>
      </c>
      <c r="E548" s="50">
        <v>1</v>
      </c>
      <c r="F548" s="50">
        <v>1</v>
      </c>
    </row>
    <row r="549" spans="1:6" x14ac:dyDescent="0.25">
      <c r="A549" s="73" t="s">
        <v>860</v>
      </c>
      <c r="B549" s="66">
        <v>-5319.98</v>
      </c>
      <c r="C549" s="50">
        <v>9</v>
      </c>
      <c r="D549" s="50">
        <v>6</v>
      </c>
      <c r="E549" s="50">
        <v>1</v>
      </c>
      <c r="F549" s="50">
        <v>1</v>
      </c>
    </row>
    <row r="550" spans="1:6" x14ac:dyDescent="0.25">
      <c r="A550" s="73" t="s">
        <v>861</v>
      </c>
      <c r="B550" s="66">
        <v>-3085.99</v>
      </c>
      <c r="C550" s="50">
        <v>6</v>
      </c>
      <c r="D550" s="50">
        <v>8</v>
      </c>
      <c r="E550" s="50">
        <v>4</v>
      </c>
      <c r="F550" s="50">
        <v>1</v>
      </c>
    </row>
    <row r="551" spans="1:6" x14ac:dyDescent="0.25">
      <c r="A551" s="73" t="s">
        <v>865</v>
      </c>
      <c r="B551" s="66">
        <v>6742.82</v>
      </c>
      <c r="C551" s="50">
        <v>2</v>
      </c>
      <c r="D551" s="50">
        <v>9</v>
      </c>
      <c r="E551" s="50">
        <v>3</v>
      </c>
      <c r="F551" s="50">
        <v>1</v>
      </c>
    </row>
    <row r="552" spans="1:6" x14ac:dyDescent="0.25">
      <c r="A552" s="73" t="s">
        <v>866</v>
      </c>
      <c r="B552" s="66">
        <v>-21257.4</v>
      </c>
      <c r="C552" s="50">
        <v>2</v>
      </c>
      <c r="D552" s="50">
        <v>9</v>
      </c>
      <c r="E552" s="50">
        <v>3</v>
      </c>
      <c r="F552" s="50">
        <v>1</v>
      </c>
    </row>
    <row r="553" spans="1:6" x14ac:dyDescent="0.25">
      <c r="A553" s="73" t="s">
        <v>872</v>
      </c>
      <c r="B553" s="66">
        <v>45996.32</v>
      </c>
      <c r="C553" s="50">
        <v>9</v>
      </c>
      <c r="D553" s="50">
        <v>5</v>
      </c>
      <c r="E553" s="50">
        <v>1</v>
      </c>
      <c r="F553" s="50">
        <v>1</v>
      </c>
    </row>
    <row r="554" spans="1:6" x14ac:dyDescent="0.25">
      <c r="A554" s="73" t="s">
        <v>874</v>
      </c>
      <c r="B554" s="66">
        <v>-4036.45</v>
      </c>
      <c r="C554" s="50">
        <v>8</v>
      </c>
      <c r="D554" s="50">
        <v>1</v>
      </c>
      <c r="E554" s="50">
        <v>1</v>
      </c>
      <c r="F554" s="50">
        <v>1</v>
      </c>
    </row>
    <row r="555" spans="1:6" x14ac:dyDescent="0.25">
      <c r="A555" s="73" t="s">
        <v>875</v>
      </c>
      <c r="B555" s="66">
        <v>14575.38</v>
      </c>
      <c r="C555" s="50">
        <v>10</v>
      </c>
      <c r="D555" s="50">
        <v>3</v>
      </c>
      <c r="E555" s="50">
        <v>1</v>
      </c>
      <c r="F555" s="50">
        <v>1</v>
      </c>
    </row>
    <row r="556" spans="1:6" x14ac:dyDescent="0.25">
      <c r="A556" s="73" t="s">
        <v>876</v>
      </c>
      <c r="B556" s="66">
        <v>-82274.45</v>
      </c>
      <c r="C556" s="50">
        <v>8</v>
      </c>
      <c r="D556" s="50">
        <v>8</v>
      </c>
      <c r="E556" s="50">
        <v>4</v>
      </c>
      <c r="F556" s="50">
        <v>1</v>
      </c>
    </row>
    <row r="557" spans="1:6" x14ac:dyDescent="0.25">
      <c r="A557" s="73" t="s">
        <v>877</v>
      </c>
      <c r="B557" s="66">
        <v>38524.94</v>
      </c>
      <c r="C557" s="50">
        <v>3</v>
      </c>
      <c r="D557" s="50">
        <v>1</v>
      </c>
      <c r="E557" s="50">
        <v>2</v>
      </c>
      <c r="F557" s="50">
        <v>1</v>
      </c>
    </row>
    <row r="558" spans="1:6" x14ac:dyDescent="0.25">
      <c r="A558" s="73" t="s">
        <v>883</v>
      </c>
      <c r="B558" s="66">
        <v>-6776.3</v>
      </c>
      <c r="C558" s="50">
        <v>4</v>
      </c>
      <c r="D558" s="50">
        <v>8</v>
      </c>
      <c r="E558" s="50">
        <v>3</v>
      </c>
      <c r="F558" s="50">
        <v>1</v>
      </c>
    </row>
    <row r="559" spans="1:6" x14ac:dyDescent="0.25">
      <c r="A559" s="73" t="s">
        <v>884</v>
      </c>
      <c r="B559" s="66">
        <v>-80561.97</v>
      </c>
      <c r="C559" s="50">
        <v>4</v>
      </c>
      <c r="D559" s="50">
        <v>4</v>
      </c>
      <c r="E559" s="50">
        <v>2</v>
      </c>
      <c r="F559" s="50">
        <v>1</v>
      </c>
    </row>
    <row r="560" spans="1:6" x14ac:dyDescent="0.25">
      <c r="A560" s="73" t="s">
        <v>885</v>
      </c>
      <c r="B560" s="66">
        <v>-10915.73</v>
      </c>
      <c r="C560" s="50">
        <v>5</v>
      </c>
      <c r="D560" s="50">
        <v>5</v>
      </c>
      <c r="E560" s="50">
        <v>2</v>
      </c>
      <c r="F560" s="50">
        <v>1</v>
      </c>
    </row>
    <row r="561" spans="1:6" x14ac:dyDescent="0.25">
      <c r="A561" s="73" t="s">
        <v>887</v>
      </c>
      <c r="B561" s="66">
        <v>57504.22</v>
      </c>
      <c r="C561" s="50">
        <v>2</v>
      </c>
      <c r="D561" s="50">
        <v>6</v>
      </c>
      <c r="E561" s="50">
        <v>2</v>
      </c>
      <c r="F561" s="50">
        <v>1</v>
      </c>
    </row>
    <row r="562" spans="1:6" x14ac:dyDescent="0.25">
      <c r="A562" s="73" t="s">
        <v>889</v>
      </c>
      <c r="B562" s="66">
        <v>10751.15</v>
      </c>
      <c r="C562" s="50">
        <v>5</v>
      </c>
      <c r="D562" s="50">
        <v>8</v>
      </c>
      <c r="E562" s="50">
        <v>3</v>
      </c>
      <c r="F562" s="50">
        <v>1</v>
      </c>
    </row>
    <row r="563" spans="1:6" x14ac:dyDescent="0.25">
      <c r="A563" s="73" t="s">
        <v>890</v>
      </c>
      <c r="B563" s="66">
        <v>-447.89</v>
      </c>
      <c r="C563" s="50">
        <v>7</v>
      </c>
      <c r="D563" s="50">
        <v>4</v>
      </c>
      <c r="E563" s="50">
        <v>1</v>
      </c>
      <c r="F563" s="50">
        <v>1</v>
      </c>
    </row>
    <row r="564" spans="1:6" x14ac:dyDescent="0.25">
      <c r="A564" s="73" t="s">
        <v>891</v>
      </c>
      <c r="B564" s="66">
        <v>11103.81</v>
      </c>
      <c r="C564" s="50">
        <v>4</v>
      </c>
      <c r="D564" s="50">
        <v>1</v>
      </c>
      <c r="E564" s="50">
        <v>2</v>
      </c>
      <c r="F564" s="50">
        <v>1</v>
      </c>
    </row>
    <row r="565" spans="1:6" x14ac:dyDescent="0.25">
      <c r="A565" s="73" t="s">
        <v>892</v>
      </c>
      <c r="B565" s="66">
        <v>25977.64</v>
      </c>
      <c r="C565" s="50">
        <v>8</v>
      </c>
      <c r="D565" s="50">
        <v>8</v>
      </c>
      <c r="E565" s="50">
        <v>4</v>
      </c>
      <c r="F565" s="50">
        <v>1</v>
      </c>
    </row>
    <row r="566" spans="1:6" x14ac:dyDescent="0.25">
      <c r="A566" s="73" t="s">
        <v>893</v>
      </c>
      <c r="B566" s="66">
        <v>56419.26</v>
      </c>
      <c r="C566" s="50">
        <v>2</v>
      </c>
      <c r="D566" s="50">
        <v>1</v>
      </c>
      <c r="E566" s="50">
        <v>2</v>
      </c>
      <c r="F566" s="50">
        <v>1</v>
      </c>
    </row>
    <row r="567" spans="1:6" x14ac:dyDescent="0.25">
      <c r="A567" s="73" t="s">
        <v>894</v>
      </c>
      <c r="B567" s="66">
        <v>-12796.48</v>
      </c>
      <c r="C567" s="50">
        <v>2</v>
      </c>
      <c r="D567" s="50">
        <v>3</v>
      </c>
      <c r="E567" s="50">
        <v>2</v>
      </c>
      <c r="F567" s="50">
        <v>1</v>
      </c>
    </row>
    <row r="568" spans="1:6" x14ac:dyDescent="0.25">
      <c r="A568" s="73" t="s">
        <v>895</v>
      </c>
      <c r="B568" s="66">
        <v>1213.06</v>
      </c>
      <c r="C568" s="50">
        <v>4</v>
      </c>
      <c r="D568" s="50">
        <v>10</v>
      </c>
      <c r="E568" s="50">
        <v>3</v>
      </c>
      <c r="F568" s="50">
        <v>1</v>
      </c>
    </row>
    <row r="569" spans="1:6" x14ac:dyDescent="0.25">
      <c r="A569" s="73" t="s">
        <v>896</v>
      </c>
      <c r="B569" s="66">
        <v>-3299.03</v>
      </c>
      <c r="C569" s="50">
        <v>5</v>
      </c>
      <c r="D569" s="50">
        <v>6</v>
      </c>
      <c r="E569" s="50">
        <v>2</v>
      </c>
      <c r="F569" s="50">
        <v>1</v>
      </c>
    </row>
    <row r="570" spans="1:6" x14ac:dyDescent="0.25">
      <c r="A570" s="73" t="s">
        <v>899</v>
      </c>
      <c r="B570" s="66">
        <v>109442.22</v>
      </c>
      <c r="C570" s="50">
        <v>5</v>
      </c>
      <c r="D570" s="50">
        <v>7</v>
      </c>
      <c r="E570" s="50">
        <v>3</v>
      </c>
      <c r="F570" s="50">
        <v>1</v>
      </c>
    </row>
    <row r="571" spans="1:6" x14ac:dyDescent="0.25">
      <c r="A571" s="73" t="s">
        <v>900</v>
      </c>
      <c r="B571" s="66">
        <v>32542.9</v>
      </c>
      <c r="C571" s="50">
        <v>7</v>
      </c>
      <c r="D571" s="50">
        <v>8</v>
      </c>
      <c r="E571" s="50">
        <v>4</v>
      </c>
      <c r="F571" s="50">
        <v>1</v>
      </c>
    </row>
    <row r="572" spans="1:6" x14ac:dyDescent="0.25">
      <c r="A572" s="73" t="s">
        <v>901</v>
      </c>
      <c r="B572" s="66">
        <v>-67703.69</v>
      </c>
      <c r="C572" s="50">
        <v>3</v>
      </c>
      <c r="D572" s="50">
        <v>4</v>
      </c>
      <c r="E572" s="50">
        <v>2</v>
      </c>
      <c r="F572" s="50">
        <v>1</v>
      </c>
    </row>
    <row r="573" spans="1:6" x14ac:dyDescent="0.25">
      <c r="A573" s="73" t="s">
        <v>902</v>
      </c>
      <c r="B573" s="66">
        <v>10576.13</v>
      </c>
      <c r="C573" s="50">
        <v>5</v>
      </c>
      <c r="D573" s="50">
        <v>8</v>
      </c>
      <c r="E573" s="50">
        <v>3</v>
      </c>
      <c r="F573" s="50">
        <v>1</v>
      </c>
    </row>
    <row r="574" spans="1:6" x14ac:dyDescent="0.25">
      <c r="A574" s="73" t="s">
        <v>903</v>
      </c>
      <c r="B574" s="66">
        <v>81164.179999999993</v>
      </c>
      <c r="C574" s="50">
        <v>2</v>
      </c>
      <c r="D574" s="50">
        <v>4</v>
      </c>
      <c r="E574" s="50">
        <v>2</v>
      </c>
      <c r="F574" s="50">
        <v>1</v>
      </c>
    </row>
    <row r="575" spans="1:6" x14ac:dyDescent="0.25">
      <c r="A575" s="73" t="s">
        <v>904</v>
      </c>
      <c r="B575" s="66">
        <v>172.39</v>
      </c>
      <c r="C575" s="50">
        <v>5</v>
      </c>
      <c r="D575" s="50">
        <v>8</v>
      </c>
      <c r="E575" s="50">
        <v>3</v>
      </c>
      <c r="F575" s="50">
        <v>1</v>
      </c>
    </row>
    <row r="576" spans="1:6" x14ac:dyDescent="0.25">
      <c r="A576" s="73" t="s">
        <v>905</v>
      </c>
      <c r="B576" s="66">
        <v>153293.5</v>
      </c>
      <c r="C576" s="50">
        <v>3</v>
      </c>
      <c r="D576" s="50">
        <v>3</v>
      </c>
      <c r="E576" s="50">
        <v>2</v>
      </c>
      <c r="F576" s="50">
        <v>1</v>
      </c>
    </row>
    <row r="577" spans="1:6" x14ac:dyDescent="0.25">
      <c r="A577" s="73" t="s">
        <v>906</v>
      </c>
      <c r="B577" s="66">
        <v>72539.11</v>
      </c>
      <c r="C577" s="50">
        <v>5</v>
      </c>
      <c r="D577" s="50">
        <v>5</v>
      </c>
      <c r="E577" s="50">
        <v>2</v>
      </c>
      <c r="F577" s="50">
        <v>1</v>
      </c>
    </row>
    <row r="578" spans="1:6" x14ac:dyDescent="0.25">
      <c r="A578" s="73" t="s">
        <v>908</v>
      </c>
      <c r="B578" s="66">
        <v>34773.699999999997</v>
      </c>
      <c r="C578" s="50">
        <v>3</v>
      </c>
      <c r="D578" s="50">
        <v>1</v>
      </c>
      <c r="E578" s="50">
        <v>2</v>
      </c>
      <c r="F578" s="50">
        <v>1</v>
      </c>
    </row>
    <row r="579" spans="1:6" x14ac:dyDescent="0.25">
      <c r="A579" s="73" t="s">
        <v>910</v>
      </c>
      <c r="B579" s="66">
        <v>119356.07</v>
      </c>
      <c r="C579" s="50">
        <v>7</v>
      </c>
      <c r="D579" s="50">
        <v>5</v>
      </c>
      <c r="E579" s="50">
        <v>1</v>
      </c>
      <c r="F579" s="50">
        <v>1</v>
      </c>
    </row>
    <row r="580" spans="1:6" x14ac:dyDescent="0.25">
      <c r="A580" s="73" t="s">
        <v>911</v>
      </c>
      <c r="B580" s="66">
        <v>-60640.06</v>
      </c>
      <c r="C580" s="50">
        <v>7</v>
      </c>
      <c r="D580" s="50">
        <v>1</v>
      </c>
      <c r="E580" s="50">
        <v>1</v>
      </c>
      <c r="F580" s="50">
        <v>1</v>
      </c>
    </row>
    <row r="581" spans="1:6" x14ac:dyDescent="0.25">
      <c r="A581" s="73" t="s">
        <v>912</v>
      </c>
      <c r="B581" s="66">
        <v>-666.12</v>
      </c>
      <c r="C581" s="50">
        <v>3</v>
      </c>
      <c r="D581" s="50">
        <v>2</v>
      </c>
      <c r="E581" s="50">
        <v>2</v>
      </c>
      <c r="F581" s="50">
        <v>1</v>
      </c>
    </row>
    <row r="582" spans="1:6" x14ac:dyDescent="0.25">
      <c r="A582" s="73" t="s">
        <v>917</v>
      </c>
      <c r="B582" s="66">
        <v>-5236.75</v>
      </c>
      <c r="C582" s="50">
        <v>9</v>
      </c>
      <c r="D582" s="50">
        <v>10</v>
      </c>
      <c r="E582" s="50">
        <v>4</v>
      </c>
      <c r="F582" s="50">
        <v>1</v>
      </c>
    </row>
    <row r="583" spans="1:6" x14ac:dyDescent="0.25">
      <c r="A583" s="73" t="s">
        <v>919</v>
      </c>
      <c r="B583" s="66">
        <v>31099.77</v>
      </c>
      <c r="C583" s="50">
        <v>5</v>
      </c>
      <c r="D583" s="50">
        <v>3</v>
      </c>
      <c r="E583" s="50">
        <v>2</v>
      </c>
      <c r="F583" s="50">
        <v>1</v>
      </c>
    </row>
    <row r="584" spans="1:6" x14ac:dyDescent="0.25">
      <c r="A584" s="73" t="s">
        <v>922</v>
      </c>
      <c r="B584" s="66">
        <v>-4020.27</v>
      </c>
      <c r="C584" s="50">
        <v>5</v>
      </c>
      <c r="D584" s="50">
        <v>6</v>
      </c>
      <c r="E584" s="50">
        <v>2</v>
      </c>
      <c r="F584" s="50">
        <v>1</v>
      </c>
    </row>
    <row r="585" spans="1:6" x14ac:dyDescent="0.25">
      <c r="A585" s="73" t="s">
        <v>924</v>
      </c>
      <c r="B585" s="66">
        <v>-37809.96</v>
      </c>
      <c r="C585" s="50">
        <v>4</v>
      </c>
      <c r="D585" s="50">
        <v>6</v>
      </c>
      <c r="E585" s="50">
        <v>2</v>
      </c>
      <c r="F585" s="50">
        <v>1</v>
      </c>
    </row>
    <row r="586" spans="1:6" x14ac:dyDescent="0.25">
      <c r="A586" s="73" t="s">
        <v>930</v>
      </c>
      <c r="B586" s="66">
        <v>32197.7</v>
      </c>
      <c r="C586" s="50">
        <v>2</v>
      </c>
      <c r="D586" s="50">
        <v>8</v>
      </c>
      <c r="E586" s="50">
        <v>3</v>
      </c>
      <c r="F586" s="50">
        <v>1</v>
      </c>
    </row>
    <row r="587" spans="1:6" x14ac:dyDescent="0.25">
      <c r="A587" s="73" t="s">
        <v>931</v>
      </c>
      <c r="B587" s="66">
        <v>20437.89</v>
      </c>
      <c r="C587" s="50">
        <v>2</v>
      </c>
      <c r="D587" s="50">
        <v>7</v>
      </c>
      <c r="E587" s="50">
        <v>3</v>
      </c>
      <c r="F587" s="50">
        <v>1</v>
      </c>
    </row>
    <row r="588" spans="1:6" x14ac:dyDescent="0.25">
      <c r="A588" s="73" t="s">
        <v>935</v>
      </c>
      <c r="B588" s="66">
        <v>18459.3</v>
      </c>
      <c r="C588" s="50">
        <v>7</v>
      </c>
      <c r="D588" s="50">
        <v>7</v>
      </c>
      <c r="E588" s="50">
        <v>4</v>
      </c>
      <c r="F588" s="50">
        <v>1</v>
      </c>
    </row>
    <row r="589" spans="1:6" x14ac:dyDescent="0.25">
      <c r="A589" s="73" t="s">
        <v>936</v>
      </c>
      <c r="B589" s="66">
        <v>-94695.360000000001</v>
      </c>
      <c r="C589" s="50">
        <v>2</v>
      </c>
      <c r="D589" s="50">
        <v>1</v>
      </c>
      <c r="E589" s="50">
        <v>2</v>
      </c>
      <c r="F589" s="50">
        <v>1</v>
      </c>
    </row>
    <row r="590" spans="1:6" x14ac:dyDescent="0.25">
      <c r="A590" s="73" t="s">
        <v>938</v>
      </c>
      <c r="B590" s="66">
        <v>-4778.9399999999996</v>
      </c>
      <c r="C590" s="50">
        <v>3</v>
      </c>
      <c r="D590" s="50">
        <v>3</v>
      </c>
      <c r="E590" s="50">
        <v>2</v>
      </c>
      <c r="F590" s="50">
        <v>1</v>
      </c>
    </row>
    <row r="591" spans="1:6" x14ac:dyDescent="0.25">
      <c r="A591" s="73" t="s">
        <v>940</v>
      </c>
      <c r="B591" s="66">
        <v>60147.360000000001</v>
      </c>
      <c r="C591" s="50">
        <v>5</v>
      </c>
      <c r="D591" s="50">
        <v>10</v>
      </c>
      <c r="E591" s="50">
        <v>3</v>
      </c>
      <c r="F591" s="50">
        <v>1</v>
      </c>
    </row>
    <row r="592" spans="1:6" x14ac:dyDescent="0.25">
      <c r="A592" s="73" t="s">
        <v>941</v>
      </c>
      <c r="B592" s="66">
        <v>-96473.77</v>
      </c>
      <c r="C592" s="50">
        <v>6</v>
      </c>
      <c r="D592" s="50">
        <v>7</v>
      </c>
      <c r="E592" s="50">
        <v>4</v>
      </c>
      <c r="F592" s="50">
        <v>1</v>
      </c>
    </row>
    <row r="593" spans="1:6" x14ac:dyDescent="0.25">
      <c r="A593" s="73" t="s">
        <v>945</v>
      </c>
      <c r="B593" s="66">
        <v>-56900.78</v>
      </c>
      <c r="C593" s="50">
        <v>3</v>
      </c>
      <c r="D593" s="50">
        <v>5</v>
      </c>
      <c r="E593" s="50">
        <v>2</v>
      </c>
      <c r="F593" s="50">
        <v>1</v>
      </c>
    </row>
    <row r="594" spans="1:6" x14ac:dyDescent="0.25">
      <c r="A594" s="73" t="s">
        <v>946</v>
      </c>
      <c r="B594" s="66">
        <v>-35350.85</v>
      </c>
      <c r="C594" s="50">
        <v>3</v>
      </c>
      <c r="D594" s="50">
        <v>8</v>
      </c>
      <c r="E594" s="50">
        <v>3</v>
      </c>
      <c r="F594" s="50">
        <v>1</v>
      </c>
    </row>
    <row r="595" spans="1:6" x14ac:dyDescent="0.25">
      <c r="A595" s="73" t="s">
        <v>947</v>
      </c>
      <c r="B595" s="66">
        <v>19572.41</v>
      </c>
      <c r="C595" s="50">
        <v>5</v>
      </c>
      <c r="D595" s="50">
        <v>6</v>
      </c>
      <c r="E595" s="50">
        <v>2</v>
      </c>
      <c r="F595" s="50">
        <v>1</v>
      </c>
    </row>
    <row r="596" spans="1:6" x14ac:dyDescent="0.25">
      <c r="A596" s="73" t="s">
        <v>948</v>
      </c>
      <c r="B596" s="66">
        <v>-36427.129999999997</v>
      </c>
      <c r="C596" s="50">
        <v>5</v>
      </c>
      <c r="D596" s="50">
        <v>6</v>
      </c>
      <c r="E596" s="50">
        <v>2</v>
      </c>
      <c r="F596" s="50">
        <v>1</v>
      </c>
    </row>
    <row r="597" spans="1:6" x14ac:dyDescent="0.25">
      <c r="A597" s="73" t="s">
        <v>950</v>
      </c>
      <c r="B597" s="66">
        <v>31109.71</v>
      </c>
      <c r="C597" s="50">
        <v>3</v>
      </c>
      <c r="D597" s="50">
        <v>7</v>
      </c>
      <c r="E597" s="50">
        <v>3</v>
      </c>
      <c r="F597" s="50">
        <v>1</v>
      </c>
    </row>
    <row r="598" spans="1:6" x14ac:dyDescent="0.25">
      <c r="A598" s="73" t="s">
        <v>951</v>
      </c>
      <c r="B598" s="66">
        <v>69680.59</v>
      </c>
      <c r="C598" s="50">
        <v>5</v>
      </c>
      <c r="D598" s="50">
        <v>8</v>
      </c>
      <c r="E598" s="50">
        <v>3</v>
      </c>
      <c r="F598" s="50">
        <v>1</v>
      </c>
    </row>
    <row r="599" spans="1:6" x14ac:dyDescent="0.25">
      <c r="A599" s="73" t="s">
        <v>953</v>
      </c>
      <c r="B599" s="66">
        <v>30703.7</v>
      </c>
      <c r="C599" s="50">
        <v>7</v>
      </c>
      <c r="D599" s="50">
        <v>10</v>
      </c>
      <c r="E599" s="50">
        <v>4</v>
      </c>
      <c r="F599" s="50">
        <v>1</v>
      </c>
    </row>
    <row r="600" spans="1:6" x14ac:dyDescent="0.25">
      <c r="A600" s="73" t="s">
        <v>954</v>
      </c>
      <c r="B600" s="66">
        <v>36545.949999999997</v>
      </c>
      <c r="C600" s="50">
        <v>5</v>
      </c>
      <c r="D600" s="50">
        <v>6</v>
      </c>
      <c r="E600" s="50">
        <v>2</v>
      </c>
      <c r="F600" s="50">
        <v>1</v>
      </c>
    </row>
    <row r="601" spans="1:6" x14ac:dyDescent="0.25">
      <c r="A601" s="73" t="s">
        <v>955</v>
      </c>
      <c r="B601" s="66">
        <v>-96895.56</v>
      </c>
      <c r="C601" s="50">
        <v>7</v>
      </c>
      <c r="D601" s="50">
        <v>2</v>
      </c>
      <c r="E601" s="50">
        <v>1</v>
      </c>
      <c r="F601" s="50">
        <v>1</v>
      </c>
    </row>
    <row r="602" spans="1:6" x14ac:dyDescent="0.25">
      <c r="A602" s="73" t="s">
        <v>956</v>
      </c>
      <c r="B602" s="66">
        <v>-50969.14</v>
      </c>
      <c r="C602" s="50">
        <v>3</v>
      </c>
      <c r="D602" s="50">
        <v>3</v>
      </c>
      <c r="E602" s="50">
        <v>2</v>
      </c>
      <c r="F602" s="50">
        <v>1</v>
      </c>
    </row>
    <row r="603" spans="1:6" x14ac:dyDescent="0.25">
      <c r="A603" s="73" t="s">
        <v>957</v>
      </c>
      <c r="B603" s="66">
        <v>-101442.91</v>
      </c>
      <c r="C603" s="50">
        <v>5</v>
      </c>
      <c r="D603" s="50">
        <v>4</v>
      </c>
      <c r="E603" s="50">
        <v>2</v>
      </c>
      <c r="F603" s="50">
        <v>1</v>
      </c>
    </row>
    <row r="604" spans="1:6" x14ac:dyDescent="0.25">
      <c r="A604" s="73" t="s">
        <v>958</v>
      </c>
      <c r="B604" s="66">
        <v>-101468.75</v>
      </c>
      <c r="C604" s="50">
        <v>8</v>
      </c>
      <c r="D604" s="50">
        <v>4</v>
      </c>
      <c r="E604" s="50">
        <v>1</v>
      </c>
      <c r="F604" s="50">
        <v>1</v>
      </c>
    </row>
    <row r="605" spans="1:6" x14ac:dyDescent="0.25">
      <c r="A605" s="73" t="s">
        <v>959</v>
      </c>
      <c r="B605" s="66">
        <v>-19771.509999999998</v>
      </c>
      <c r="C605" s="50">
        <v>5</v>
      </c>
      <c r="D605" s="50">
        <v>5</v>
      </c>
      <c r="E605" s="50">
        <v>2</v>
      </c>
      <c r="F605" s="50">
        <v>1</v>
      </c>
    </row>
    <row r="606" spans="1:6" x14ac:dyDescent="0.25">
      <c r="A606" s="73" t="s">
        <v>963</v>
      </c>
      <c r="B606" s="66">
        <v>-54359.86</v>
      </c>
      <c r="C606" s="50">
        <v>9</v>
      </c>
      <c r="D606" s="50">
        <v>4</v>
      </c>
      <c r="E606" s="50">
        <v>1</v>
      </c>
      <c r="F606" s="50">
        <v>1</v>
      </c>
    </row>
    <row r="607" spans="1:6" x14ac:dyDescent="0.25">
      <c r="A607" s="73" t="s">
        <v>964</v>
      </c>
      <c r="B607" s="66">
        <v>-10023.959999999999</v>
      </c>
      <c r="C607" s="50">
        <v>10</v>
      </c>
      <c r="D607" s="50">
        <v>6</v>
      </c>
      <c r="E607" s="50">
        <v>1</v>
      </c>
      <c r="F607" s="50">
        <v>1</v>
      </c>
    </row>
    <row r="608" spans="1:6" x14ac:dyDescent="0.25">
      <c r="A608" s="73" t="s">
        <v>965</v>
      </c>
      <c r="B608" s="66">
        <v>55010.98</v>
      </c>
      <c r="C608" s="50">
        <v>7</v>
      </c>
      <c r="D608" s="50">
        <v>9</v>
      </c>
      <c r="E608" s="50">
        <v>4</v>
      </c>
      <c r="F608" s="50">
        <v>1</v>
      </c>
    </row>
    <row r="609" spans="1:6" x14ac:dyDescent="0.25">
      <c r="A609" s="73" t="s">
        <v>966</v>
      </c>
      <c r="B609" s="66">
        <v>64369.22</v>
      </c>
      <c r="C609" s="50">
        <v>8</v>
      </c>
      <c r="D609" s="50">
        <v>4</v>
      </c>
      <c r="E609" s="50">
        <v>1</v>
      </c>
      <c r="F609" s="50">
        <v>1</v>
      </c>
    </row>
    <row r="610" spans="1:6" x14ac:dyDescent="0.25">
      <c r="A610" s="73" t="s">
        <v>967</v>
      </c>
      <c r="B610" s="66">
        <v>62284.800000000003</v>
      </c>
      <c r="C610" s="50">
        <v>8</v>
      </c>
      <c r="D610" s="50">
        <v>10</v>
      </c>
      <c r="E610" s="50">
        <v>4</v>
      </c>
      <c r="F610" s="50">
        <v>1</v>
      </c>
    </row>
    <row r="611" spans="1:6" x14ac:dyDescent="0.25">
      <c r="A611" s="73" t="s">
        <v>970</v>
      </c>
      <c r="B611" s="66">
        <v>53507.02</v>
      </c>
      <c r="C611" s="50">
        <v>6</v>
      </c>
      <c r="D611" s="50">
        <v>4</v>
      </c>
      <c r="E611" s="50">
        <v>1</v>
      </c>
      <c r="F611" s="50">
        <v>1</v>
      </c>
    </row>
    <row r="612" spans="1:6" x14ac:dyDescent="0.25">
      <c r="A612" s="73" t="s">
        <v>972</v>
      </c>
      <c r="B612" s="66">
        <v>12085.6</v>
      </c>
      <c r="C612" s="50">
        <v>2</v>
      </c>
      <c r="D612" s="50">
        <v>4</v>
      </c>
      <c r="E612" s="50">
        <v>2</v>
      </c>
      <c r="F612" s="50">
        <v>1</v>
      </c>
    </row>
    <row r="613" spans="1:6" x14ac:dyDescent="0.25">
      <c r="A613" s="73" t="s">
        <v>973</v>
      </c>
      <c r="B613" s="66">
        <v>26149.46</v>
      </c>
      <c r="C613" s="50">
        <v>4</v>
      </c>
      <c r="D613" s="50">
        <v>4</v>
      </c>
      <c r="E613" s="50">
        <v>2</v>
      </c>
      <c r="F613" s="50">
        <v>1</v>
      </c>
    </row>
    <row r="614" spans="1:6" x14ac:dyDescent="0.25">
      <c r="A614" s="73" t="s">
        <v>974</v>
      </c>
      <c r="B614" s="66">
        <v>-12978.1</v>
      </c>
      <c r="C614" s="50">
        <v>6</v>
      </c>
      <c r="D614" s="50">
        <v>5</v>
      </c>
      <c r="E614" s="50">
        <v>1</v>
      </c>
      <c r="F614" s="50">
        <v>1</v>
      </c>
    </row>
    <row r="615" spans="1:6" x14ac:dyDescent="0.25">
      <c r="A615" s="73" t="s">
        <v>975</v>
      </c>
      <c r="B615" s="66">
        <v>71502.12</v>
      </c>
      <c r="C615" s="50">
        <v>2</v>
      </c>
      <c r="D615" s="50">
        <v>1</v>
      </c>
      <c r="E615" s="50">
        <v>2</v>
      </c>
      <c r="F615" s="50">
        <v>1</v>
      </c>
    </row>
    <row r="616" spans="1:6" x14ac:dyDescent="0.25">
      <c r="A616" s="73" t="s">
        <v>976</v>
      </c>
      <c r="B616" s="66">
        <v>-71338.25</v>
      </c>
      <c r="C616" s="50">
        <v>2</v>
      </c>
      <c r="D616" s="50">
        <v>6</v>
      </c>
      <c r="E616" s="50">
        <v>2</v>
      </c>
      <c r="F616" s="50">
        <v>1</v>
      </c>
    </row>
    <row r="617" spans="1:6" x14ac:dyDescent="0.25">
      <c r="A617" s="73" t="s">
        <v>978</v>
      </c>
      <c r="B617" s="66">
        <v>-8690.02</v>
      </c>
      <c r="C617" s="50">
        <v>2</v>
      </c>
      <c r="D617" s="50">
        <v>7</v>
      </c>
      <c r="E617" s="50">
        <v>3</v>
      </c>
      <c r="F617" s="50">
        <v>1</v>
      </c>
    </row>
    <row r="618" spans="1:6" x14ac:dyDescent="0.25">
      <c r="A618" s="73" t="s">
        <v>979</v>
      </c>
      <c r="B618" s="66">
        <v>-94619.47</v>
      </c>
      <c r="C618" s="50">
        <v>4</v>
      </c>
      <c r="D618" s="50">
        <v>7</v>
      </c>
      <c r="E618" s="50">
        <v>3</v>
      </c>
      <c r="F618" s="50">
        <v>1</v>
      </c>
    </row>
    <row r="619" spans="1:6" x14ac:dyDescent="0.25">
      <c r="A619" s="73" t="s">
        <v>980</v>
      </c>
      <c r="B619" s="66">
        <v>55360.06</v>
      </c>
      <c r="C619" s="50">
        <v>4</v>
      </c>
      <c r="D619" s="50">
        <v>1</v>
      </c>
      <c r="E619" s="50">
        <v>2</v>
      </c>
      <c r="F619" s="50">
        <v>1</v>
      </c>
    </row>
    <row r="620" spans="1:6" x14ac:dyDescent="0.25">
      <c r="A620" s="73" t="s">
        <v>981</v>
      </c>
      <c r="B620" s="66">
        <v>58761.39</v>
      </c>
      <c r="C620" s="50">
        <v>6</v>
      </c>
      <c r="D620" s="50">
        <v>6</v>
      </c>
      <c r="E620" s="50">
        <v>1</v>
      </c>
      <c r="F620" s="50">
        <v>1</v>
      </c>
    </row>
    <row r="621" spans="1:6" x14ac:dyDescent="0.25">
      <c r="A621" s="73" t="s">
        <v>983</v>
      </c>
      <c r="B621" s="66">
        <v>24256.76</v>
      </c>
      <c r="C621" s="50">
        <v>2</v>
      </c>
      <c r="D621" s="50">
        <v>1</v>
      </c>
      <c r="E621" s="50">
        <v>2</v>
      </c>
      <c r="F621" s="50">
        <v>1</v>
      </c>
    </row>
    <row r="622" spans="1:6" x14ac:dyDescent="0.25">
      <c r="A622" s="73" t="s">
        <v>989</v>
      </c>
      <c r="B622" s="66">
        <v>-6402.71</v>
      </c>
      <c r="C622" s="50">
        <v>6</v>
      </c>
      <c r="D622" s="50">
        <v>5</v>
      </c>
      <c r="E622" s="50">
        <v>1</v>
      </c>
      <c r="F622" s="50">
        <v>1</v>
      </c>
    </row>
    <row r="623" spans="1:6" x14ac:dyDescent="0.25">
      <c r="A623" s="73" t="s">
        <v>991</v>
      </c>
      <c r="B623" s="66">
        <v>-10152.540000000001</v>
      </c>
      <c r="C623" s="50">
        <v>7</v>
      </c>
      <c r="D623" s="50">
        <v>8</v>
      </c>
      <c r="E623" s="50">
        <v>4</v>
      </c>
      <c r="F623" s="50">
        <v>1</v>
      </c>
    </row>
    <row r="624" spans="1:6" x14ac:dyDescent="0.25">
      <c r="A624" s="73" t="s">
        <v>992</v>
      </c>
      <c r="B624" s="66">
        <v>-96415.08</v>
      </c>
      <c r="C624" s="50">
        <v>10</v>
      </c>
      <c r="D624" s="50">
        <v>2</v>
      </c>
      <c r="E624" s="50">
        <v>1</v>
      </c>
      <c r="F624" s="50">
        <v>1</v>
      </c>
    </row>
    <row r="625" spans="1:6" x14ac:dyDescent="0.25">
      <c r="A625" s="73" t="s">
        <v>996</v>
      </c>
      <c r="B625" s="66">
        <v>14579.9</v>
      </c>
      <c r="C625" s="50">
        <v>5</v>
      </c>
      <c r="D625" s="50">
        <v>7</v>
      </c>
      <c r="E625" s="50">
        <v>3</v>
      </c>
      <c r="F625" s="50">
        <v>1</v>
      </c>
    </row>
    <row r="626" spans="1:6" x14ac:dyDescent="0.25">
      <c r="A626" s="73" t="s">
        <v>998</v>
      </c>
      <c r="B626" s="66">
        <v>-5881.12</v>
      </c>
      <c r="C626" s="50">
        <v>9</v>
      </c>
      <c r="D626" s="50">
        <v>7</v>
      </c>
      <c r="E626" s="50">
        <v>4</v>
      </c>
      <c r="F626" s="50">
        <v>1</v>
      </c>
    </row>
    <row r="627" spans="1:6" x14ac:dyDescent="0.25">
      <c r="A627" s="73" t="s">
        <v>999</v>
      </c>
      <c r="B627" s="66">
        <v>-75419.02</v>
      </c>
      <c r="C627" s="50">
        <v>2</v>
      </c>
      <c r="D627" s="50">
        <v>5</v>
      </c>
      <c r="E627" s="50">
        <v>2</v>
      </c>
      <c r="F627" s="50">
        <v>1</v>
      </c>
    </row>
    <row r="628" spans="1:6" x14ac:dyDescent="0.25">
      <c r="A628" s="73" t="s">
        <v>1007</v>
      </c>
      <c r="B628" s="66">
        <v>6282.35</v>
      </c>
      <c r="C628" s="50">
        <v>3</v>
      </c>
      <c r="D628" s="50">
        <v>6</v>
      </c>
      <c r="E628" s="50">
        <v>2</v>
      </c>
      <c r="F628" s="50">
        <v>1</v>
      </c>
    </row>
    <row r="629" spans="1:6" x14ac:dyDescent="0.25">
      <c r="A629" s="73" t="s">
        <v>1008</v>
      </c>
      <c r="B629" s="66">
        <v>-98408.11</v>
      </c>
      <c r="C629" s="50">
        <v>3</v>
      </c>
      <c r="D629" s="50">
        <v>5</v>
      </c>
      <c r="E629" s="50">
        <v>2</v>
      </c>
      <c r="F629" s="50">
        <v>1</v>
      </c>
    </row>
    <row r="630" spans="1:6" x14ac:dyDescent="0.25">
      <c r="A630" s="73" t="s">
        <v>1010</v>
      </c>
      <c r="B630" s="66">
        <v>-28163.45</v>
      </c>
      <c r="C630" s="50">
        <v>5</v>
      </c>
      <c r="D630" s="50">
        <v>4</v>
      </c>
      <c r="E630" s="50">
        <v>2</v>
      </c>
      <c r="F630" s="50">
        <v>1</v>
      </c>
    </row>
    <row r="631" spans="1:6" x14ac:dyDescent="0.25">
      <c r="A631" s="73" t="s">
        <v>1015</v>
      </c>
      <c r="B631" s="66">
        <v>-23462.3</v>
      </c>
      <c r="C631" s="50">
        <v>2</v>
      </c>
      <c r="D631" s="50">
        <v>1</v>
      </c>
      <c r="E631" s="50">
        <v>2</v>
      </c>
      <c r="F631" s="50">
        <v>1</v>
      </c>
    </row>
    <row r="632" spans="1:6" x14ac:dyDescent="0.25">
      <c r="A632" s="73" t="s">
        <v>1016</v>
      </c>
      <c r="B632" s="66">
        <v>3780.54</v>
      </c>
      <c r="C632" s="50">
        <v>8</v>
      </c>
      <c r="D632" s="50">
        <v>3</v>
      </c>
      <c r="E632" s="50">
        <v>1</v>
      </c>
      <c r="F632" s="50">
        <v>1</v>
      </c>
    </row>
    <row r="633" spans="1:6" x14ac:dyDescent="0.25">
      <c r="A633" s="73" t="s">
        <v>1017</v>
      </c>
      <c r="B633" s="66">
        <v>-101730.84</v>
      </c>
      <c r="C633" s="50">
        <v>3</v>
      </c>
      <c r="D633" s="50">
        <v>1</v>
      </c>
      <c r="E633" s="50">
        <v>2</v>
      </c>
      <c r="F633" s="50">
        <v>1</v>
      </c>
    </row>
    <row r="634" spans="1:6" x14ac:dyDescent="0.25">
      <c r="A634" s="73" t="s">
        <v>1019</v>
      </c>
      <c r="B634" s="66">
        <v>-17036.05</v>
      </c>
      <c r="C634" s="50">
        <v>5</v>
      </c>
      <c r="D634" s="50">
        <v>7</v>
      </c>
      <c r="E634" s="50">
        <v>3</v>
      </c>
      <c r="F634" s="50">
        <v>1</v>
      </c>
    </row>
    <row r="635" spans="1:6" x14ac:dyDescent="0.25">
      <c r="A635" s="73" t="s">
        <v>1020</v>
      </c>
      <c r="B635" s="66">
        <v>-17268.77</v>
      </c>
      <c r="C635" s="50">
        <v>5</v>
      </c>
      <c r="D635" s="50">
        <v>8</v>
      </c>
      <c r="E635" s="50">
        <v>3</v>
      </c>
      <c r="F635" s="50">
        <v>1</v>
      </c>
    </row>
    <row r="636" spans="1:6" x14ac:dyDescent="0.25">
      <c r="A636" s="73" t="s">
        <v>1022</v>
      </c>
      <c r="B636" s="66">
        <v>61090.78</v>
      </c>
      <c r="C636" s="50">
        <v>5</v>
      </c>
      <c r="D636" s="50">
        <v>8</v>
      </c>
      <c r="E636" s="50">
        <v>3</v>
      </c>
      <c r="F636" s="50">
        <v>1</v>
      </c>
    </row>
    <row r="637" spans="1:6" x14ac:dyDescent="0.25">
      <c r="A637" s="73" t="s">
        <v>1027</v>
      </c>
      <c r="B637" s="66">
        <v>-10513.9</v>
      </c>
      <c r="C637" s="50">
        <v>8</v>
      </c>
      <c r="D637" s="50">
        <v>5</v>
      </c>
      <c r="E637" s="50">
        <v>1</v>
      </c>
      <c r="F637" s="50">
        <v>1</v>
      </c>
    </row>
    <row r="638" spans="1:6" x14ac:dyDescent="0.25">
      <c r="A638" s="73" t="s">
        <v>1028</v>
      </c>
      <c r="B638" s="66">
        <v>8404.51</v>
      </c>
      <c r="C638" s="50">
        <v>7</v>
      </c>
      <c r="D638" s="50">
        <v>6</v>
      </c>
      <c r="E638" s="50">
        <v>1</v>
      </c>
      <c r="F638" s="50">
        <v>1</v>
      </c>
    </row>
    <row r="639" spans="1:6" x14ac:dyDescent="0.25">
      <c r="A639" s="73" t="s">
        <v>1029</v>
      </c>
      <c r="B639" s="66">
        <v>-27302.45</v>
      </c>
      <c r="C639" s="50">
        <v>3</v>
      </c>
      <c r="D639" s="50">
        <v>7</v>
      </c>
      <c r="E639" s="50">
        <v>3</v>
      </c>
      <c r="F639" s="50">
        <v>1</v>
      </c>
    </row>
    <row r="640" spans="1:6" x14ac:dyDescent="0.25">
      <c r="A640" s="73" t="s">
        <v>1030</v>
      </c>
      <c r="B640" s="66">
        <v>16185.74</v>
      </c>
      <c r="C640" s="50">
        <v>2</v>
      </c>
      <c r="D640" s="50">
        <v>3</v>
      </c>
      <c r="E640" s="50">
        <v>2</v>
      </c>
      <c r="F640" s="50">
        <v>1</v>
      </c>
    </row>
    <row r="641" spans="1:6" x14ac:dyDescent="0.25">
      <c r="A641" s="73" t="s">
        <v>1032</v>
      </c>
      <c r="B641" s="66">
        <v>3278.18</v>
      </c>
      <c r="C641" s="50">
        <v>7</v>
      </c>
      <c r="D641" s="50">
        <v>7</v>
      </c>
      <c r="E641" s="50">
        <v>4</v>
      </c>
      <c r="F641" s="50">
        <v>1</v>
      </c>
    </row>
    <row r="642" spans="1:6" x14ac:dyDescent="0.25">
      <c r="A642" s="73" t="s">
        <v>1039</v>
      </c>
      <c r="B642" s="66">
        <v>24861.09</v>
      </c>
      <c r="C642" s="50">
        <v>6</v>
      </c>
      <c r="D642" s="50">
        <v>4</v>
      </c>
      <c r="E642" s="50">
        <v>1</v>
      </c>
      <c r="F642" s="50">
        <v>1</v>
      </c>
    </row>
    <row r="643" spans="1:6" x14ac:dyDescent="0.25">
      <c r="A643" s="73" t="s">
        <v>1041</v>
      </c>
      <c r="B643" s="66">
        <v>-445.41</v>
      </c>
      <c r="C643" s="50">
        <v>8</v>
      </c>
      <c r="D643" s="50">
        <v>6</v>
      </c>
      <c r="E643" s="50">
        <v>1</v>
      </c>
      <c r="F643" s="50">
        <v>1</v>
      </c>
    </row>
    <row r="644" spans="1:6" x14ac:dyDescent="0.25">
      <c r="A644" s="73" t="s">
        <v>1042</v>
      </c>
      <c r="B644" s="66">
        <v>5345.28</v>
      </c>
      <c r="C644" s="50">
        <v>7</v>
      </c>
      <c r="D644" s="50">
        <v>7</v>
      </c>
      <c r="E644" s="50">
        <v>4</v>
      </c>
      <c r="F644" s="50">
        <v>1</v>
      </c>
    </row>
    <row r="645" spans="1:6" x14ac:dyDescent="0.25">
      <c r="A645" s="73" t="s">
        <v>1045</v>
      </c>
      <c r="B645" s="66">
        <v>40941.300000000003</v>
      </c>
      <c r="C645" s="50">
        <v>7</v>
      </c>
      <c r="D645" s="50">
        <v>9</v>
      </c>
      <c r="E645" s="50">
        <v>4</v>
      </c>
      <c r="F645" s="50">
        <v>1</v>
      </c>
    </row>
    <row r="646" spans="1:6" x14ac:dyDescent="0.25">
      <c r="A646" s="73" t="s">
        <v>1046</v>
      </c>
      <c r="B646" s="66">
        <v>-43509</v>
      </c>
      <c r="C646" s="50">
        <v>3</v>
      </c>
      <c r="D646" s="50">
        <v>1</v>
      </c>
      <c r="E646" s="50">
        <v>2</v>
      </c>
      <c r="F646" s="50">
        <v>1</v>
      </c>
    </row>
    <row r="647" spans="1:6" x14ac:dyDescent="0.25">
      <c r="A647" s="73" t="s">
        <v>1048</v>
      </c>
      <c r="B647" s="66">
        <v>-19194.189999999999</v>
      </c>
      <c r="C647" s="50">
        <v>5</v>
      </c>
      <c r="D647" s="50">
        <v>6</v>
      </c>
      <c r="E647" s="50">
        <v>2</v>
      </c>
      <c r="F647" s="50">
        <v>1</v>
      </c>
    </row>
    <row r="648" spans="1:6" x14ac:dyDescent="0.25">
      <c r="A648" s="73" t="s">
        <v>1049</v>
      </c>
      <c r="B648" s="66">
        <v>-78273.94</v>
      </c>
      <c r="C648" s="50">
        <v>2</v>
      </c>
      <c r="D648" s="50">
        <v>4</v>
      </c>
      <c r="E648" s="50">
        <v>2</v>
      </c>
      <c r="F648" s="50">
        <v>1</v>
      </c>
    </row>
    <row r="649" spans="1:6" x14ac:dyDescent="0.25">
      <c r="A649" s="73" t="s">
        <v>1050</v>
      </c>
      <c r="B649" s="66">
        <v>-94157.95</v>
      </c>
      <c r="C649" s="50">
        <v>6</v>
      </c>
      <c r="D649" s="50">
        <v>3</v>
      </c>
      <c r="E649" s="50">
        <v>1</v>
      </c>
      <c r="F649" s="50">
        <v>1</v>
      </c>
    </row>
    <row r="650" spans="1:6" x14ac:dyDescent="0.25">
      <c r="A650" s="73" t="s">
        <v>1057</v>
      </c>
      <c r="B650" s="66">
        <v>-1531.97</v>
      </c>
      <c r="C650" s="50">
        <v>1</v>
      </c>
      <c r="D650" s="50">
        <v>4</v>
      </c>
      <c r="E650" s="50">
        <v>2</v>
      </c>
      <c r="F650" s="50">
        <v>1</v>
      </c>
    </row>
    <row r="651" spans="1:6" x14ac:dyDescent="0.25">
      <c r="A651" s="73" t="s">
        <v>1061</v>
      </c>
      <c r="B651" s="66">
        <v>-1216.8</v>
      </c>
      <c r="C651" s="50">
        <v>3</v>
      </c>
      <c r="D651" s="50">
        <v>4</v>
      </c>
      <c r="E651" s="50">
        <v>2</v>
      </c>
      <c r="F651" s="50">
        <v>1</v>
      </c>
    </row>
    <row r="652" spans="1:6" x14ac:dyDescent="0.25">
      <c r="A652" s="73" t="s">
        <v>1062</v>
      </c>
      <c r="B652" s="66">
        <v>19986.68</v>
      </c>
      <c r="C652" s="50">
        <v>2</v>
      </c>
      <c r="D652" s="50">
        <v>8</v>
      </c>
      <c r="E652" s="50">
        <v>3</v>
      </c>
      <c r="F652" s="50">
        <v>1</v>
      </c>
    </row>
    <row r="653" spans="1:6" x14ac:dyDescent="0.25">
      <c r="A653" s="73" t="s">
        <v>1065</v>
      </c>
      <c r="B653" s="66">
        <v>163367.76999999999</v>
      </c>
      <c r="C653" s="50">
        <v>3</v>
      </c>
      <c r="D653" s="50">
        <v>9</v>
      </c>
      <c r="E653" s="50">
        <v>3</v>
      </c>
      <c r="F653" s="50">
        <v>1</v>
      </c>
    </row>
    <row r="654" spans="1:6" x14ac:dyDescent="0.25">
      <c r="A654" s="73" t="s">
        <v>1072</v>
      </c>
      <c r="B654" s="66">
        <v>589.01</v>
      </c>
      <c r="C654" s="50">
        <v>2</v>
      </c>
      <c r="D654" s="50">
        <v>4</v>
      </c>
      <c r="E654" s="50">
        <v>2</v>
      </c>
      <c r="F654" s="50">
        <v>1</v>
      </c>
    </row>
    <row r="655" spans="1:6" x14ac:dyDescent="0.25">
      <c r="A655" s="73" t="s">
        <v>1073</v>
      </c>
      <c r="B655" s="66">
        <v>-5108.8599999999997</v>
      </c>
      <c r="C655" s="50">
        <v>6</v>
      </c>
      <c r="D655" s="50">
        <v>5</v>
      </c>
      <c r="E655" s="50">
        <v>1</v>
      </c>
      <c r="F655" s="50">
        <v>1</v>
      </c>
    </row>
    <row r="656" spans="1:6" x14ac:dyDescent="0.25">
      <c r="A656" s="73" t="s">
        <v>1074</v>
      </c>
      <c r="B656" s="66">
        <v>-46498.27</v>
      </c>
      <c r="C656" s="50">
        <v>5</v>
      </c>
      <c r="D656" s="50">
        <v>10</v>
      </c>
      <c r="E656" s="50">
        <v>3</v>
      </c>
      <c r="F656" s="50">
        <v>1</v>
      </c>
    </row>
    <row r="657" spans="1:6" x14ac:dyDescent="0.25">
      <c r="A657" s="73" t="s">
        <v>1080</v>
      </c>
      <c r="B657" s="66">
        <v>-1409.98</v>
      </c>
      <c r="C657" s="50">
        <v>7</v>
      </c>
      <c r="D657" s="50">
        <v>10</v>
      </c>
      <c r="E657" s="50">
        <v>4</v>
      </c>
      <c r="F657" s="50">
        <v>1</v>
      </c>
    </row>
    <row r="658" spans="1:6" x14ac:dyDescent="0.25">
      <c r="A658" s="73" t="s">
        <v>1081</v>
      </c>
      <c r="B658" s="66">
        <v>-31179.1</v>
      </c>
      <c r="C658" s="50">
        <v>7</v>
      </c>
      <c r="D658" s="50">
        <v>7</v>
      </c>
      <c r="E658" s="50">
        <v>4</v>
      </c>
      <c r="F658" s="50">
        <v>1</v>
      </c>
    </row>
    <row r="659" spans="1:6" x14ac:dyDescent="0.25">
      <c r="A659" s="73" t="s">
        <v>1083</v>
      </c>
      <c r="B659" s="66">
        <v>-24920.09</v>
      </c>
      <c r="C659" s="50">
        <v>3</v>
      </c>
      <c r="D659" s="50">
        <v>4</v>
      </c>
      <c r="E659" s="50">
        <v>2</v>
      </c>
      <c r="F659" s="50">
        <v>1</v>
      </c>
    </row>
    <row r="660" spans="1:6" x14ac:dyDescent="0.25">
      <c r="A660" s="73" t="s">
        <v>1086</v>
      </c>
      <c r="B660" s="66">
        <v>-21925.56</v>
      </c>
      <c r="C660" s="50">
        <v>5</v>
      </c>
      <c r="D660" s="50">
        <v>4</v>
      </c>
      <c r="E660" s="50">
        <v>2</v>
      </c>
      <c r="F660" s="50">
        <v>1</v>
      </c>
    </row>
    <row r="661" spans="1:6" x14ac:dyDescent="0.25">
      <c r="A661" s="73" t="s">
        <v>1088</v>
      </c>
      <c r="B661" s="66">
        <v>44410.87</v>
      </c>
      <c r="C661" s="50">
        <v>5</v>
      </c>
      <c r="D661" s="50">
        <v>4</v>
      </c>
      <c r="E661" s="50">
        <v>2</v>
      </c>
      <c r="F661" s="50">
        <v>1</v>
      </c>
    </row>
    <row r="662" spans="1:6" x14ac:dyDescent="0.25">
      <c r="A662" s="73" t="s">
        <v>1089</v>
      </c>
      <c r="B662" s="66">
        <v>-30300.07</v>
      </c>
      <c r="C662" s="50">
        <v>4</v>
      </c>
      <c r="D662" s="50">
        <v>4</v>
      </c>
      <c r="E662" s="50">
        <v>2</v>
      </c>
      <c r="F662" s="50">
        <v>1</v>
      </c>
    </row>
    <row r="663" spans="1:6" x14ac:dyDescent="0.25">
      <c r="A663" s="73" t="s">
        <v>1090</v>
      </c>
      <c r="B663" s="66">
        <v>-83696.759999999995</v>
      </c>
      <c r="C663" s="50">
        <v>8</v>
      </c>
      <c r="D663" s="50">
        <v>7</v>
      </c>
      <c r="E663" s="50">
        <v>4</v>
      </c>
      <c r="F663" s="50">
        <v>1</v>
      </c>
    </row>
    <row r="664" spans="1:6" x14ac:dyDescent="0.25">
      <c r="A664" s="73" t="s">
        <v>1091</v>
      </c>
      <c r="B664" s="66">
        <v>85272.09</v>
      </c>
      <c r="C664" s="50">
        <v>4</v>
      </c>
      <c r="D664" s="50">
        <v>8</v>
      </c>
      <c r="E664" s="50">
        <v>3</v>
      </c>
      <c r="F664" s="50">
        <v>1</v>
      </c>
    </row>
    <row r="665" spans="1:6" x14ac:dyDescent="0.25">
      <c r="A665" s="73" t="s">
        <v>1092</v>
      </c>
      <c r="B665" s="66">
        <v>-6291.86</v>
      </c>
      <c r="C665" s="50">
        <v>5</v>
      </c>
      <c r="D665" s="50">
        <v>9</v>
      </c>
      <c r="E665" s="50">
        <v>3</v>
      </c>
      <c r="F665" s="50">
        <v>1</v>
      </c>
    </row>
    <row r="666" spans="1:6" x14ac:dyDescent="0.25">
      <c r="A666" s="73" t="s">
        <v>1093</v>
      </c>
      <c r="B666" s="66">
        <v>102291</v>
      </c>
      <c r="C666" s="50">
        <v>3</v>
      </c>
      <c r="D666" s="50">
        <v>1</v>
      </c>
      <c r="E666" s="50">
        <v>2</v>
      </c>
      <c r="F666" s="50">
        <v>1</v>
      </c>
    </row>
    <row r="667" spans="1:6" x14ac:dyDescent="0.25">
      <c r="A667" s="73" t="s">
        <v>1094</v>
      </c>
      <c r="B667" s="66">
        <v>69627.289999999994</v>
      </c>
      <c r="C667" s="50">
        <v>5</v>
      </c>
      <c r="D667" s="50">
        <v>2</v>
      </c>
      <c r="E667" s="50">
        <v>2</v>
      </c>
      <c r="F667" s="50">
        <v>1</v>
      </c>
    </row>
    <row r="668" spans="1:6" x14ac:dyDescent="0.25">
      <c r="A668" s="73" t="s">
        <v>1102</v>
      </c>
      <c r="B668" s="66">
        <v>21814.11</v>
      </c>
      <c r="C668" s="50">
        <v>7</v>
      </c>
      <c r="D668" s="50">
        <v>9</v>
      </c>
      <c r="E668" s="50">
        <v>4</v>
      </c>
      <c r="F668" s="50">
        <v>1</v>
      </c>
    </row>
    <row r="669" spans="1:6" x14ac:dyDescent="0.25">
      <c r="A669" s="73" t="s">
        <v>1103</v>
      </c>
      <c r="B669" s="66">
        <v>-97680.19</v>
      </c>
      <c r="C669" s="50">
        <v>4</v>
      </c>
      <c r="D669" s="50">
        <v>1</v>
      </c>
      <c r="E669" s="50">
        <v>2</v>
      </c>
      <c r="F669" s="50">
        <v>1</v>
      </c>
    </row>
    <row r="670" spans="1:6" x14ac:dyDescent="0.25">
      <c r="A670" s="73" t="s">
        <v>1104</v>
      </c>
      <c r="B670" s="66">
        <v>15641.18</v>
      </c>
      <c r="C670" s="50">
        <v>5</v>
      </c>
      <c r="D670" s="50">
        <v>4</v>
      </c>
      <c r="E670" s="50">
        <v>2</v>
      </c>
      <c r="F670" s="50">
        <v>1</v>
      </c>
    </row>
    <row r="671" spans="1:6" x14ac:dyDescent="0.25">
      <c r="A671" s="73" t="s">
        <v>1105</v>
      </c>
      <c r="B671" s="66">
        <v>-42872.57</v>
      </c>
      <c r="C671" s="50">
        <v>8</v>
      </c>
      <c r="D671" s="50">
        <v>8</v>
      </c>
      <c r="E671" s="50">
        <v>4</v>
      </c>
      <c r="F671" s="50">
        <v>1</v>
      </c>
    </row>
    <row r="672" spans="1:6" x14ac:dyDescent="0.25">
      <c r="A672" s="73" t="s">
        <v>1110</v>
      </c>
      <c r="B672" s="66">
        <v>-24851.18</v>
      </c>
      <c r="C672" s="50">
        <v>9</v>
      </c>
      <c r="D672" s="50">
        <v>8</v>
      </c>
      <c r="E672" s="50">
        <v>4</v>
      </c>
      <c r="F672" s="50">
        <v>1</v>
      </c>
    </row>
    <row r="673" spans="1:6" x14ac:dyDescent="0.25">
      <c r="A673" s="73" t="s">
        <v>1111</v>
      </c>
      <c r="B673" s="66">
        <v>-2945.56</v>
      </c>
      <c r="C673" s="50">
        <v>9</v>
      </c>
      <c r="D673" s="50">
        <v>8</v>
      </c>
      <c r="E673" s="50">
        <v>4</v>
      </c>
      <c r="F673" s="50">
        <v>1</v>
      </c>
    </row>
    <row r="674" spans="1:6" x14ac:dyDescent="0.25">
      <c r="A674" s="73" t="s">
        <v>1119</v>
      </c>
      <c r="B674" s="66">
        <v>14753.82</v>
      </c>
      <c r="C674" s="50">
        <v>8</v>
      </c>
      <c r="D674" s="50">
        <v>4</v>
      </c>
      <c r="E674" s="50">
        <v>1</v>
      </c>
      <c r="F674" s="50">
        <v>1</v>
      </c>
    </row>
    <row r="675" spans="1:6" x14ac:dyDescent="0.25">
      <c r="A675" s="73" t="s">
        <v>1120</v>
      </c>
      <c r="B675" s="66">
        <v>-5093.0600000000004</v>
      </c>
      <c r="C675" s="50">
        <v>7</v>
      </c>
      <c r="D675" s="50">
        <v>1</v>
      </c>
      <c r="E675" s="50">
        <v>1</v>
      </c>
      <c r="F675" s="50">
        <v>1</v>
      </c>
    </row>
    <row r="676" spans="1:6" x14ac:dyDescent="0.25">
      <c r="A676" s="73" t="s">
        <v>1121</v>
      </c>
      <c r="B676" s="66">
        <v>-14419.03</v>
      </c>
      <c r="C676" s="50">
        <v>7</v>
      </c>
      <c r="D676" s="50">
        <v>9</v>
      </c>
      <c r="E676" s="50">
        <v>4</v>
      </c>
      <c r="F676" s="50">
        <v>1</v>
      </c>
    </row>
    <row r="677" spans="1:6" x14ac:dyDescent="0.25">
      <c r="A677" s="73" t="s">
        <v>1122</v>
      </c>
      <c r="B677" s="66">
        <v>-94046.78</v>
      </c>
      <c r="C677" s="50">
        <v>10</v>
      </c>
      <c r="D677" s="50">
        <v>7</v>
      </c>
      <c r="E677" s="50">
        <v>4</v>
      </c>
      <c r="F677" s="50">
        <v>1</v>
      </c>
    </row>
    <row r="678" spans="1:6" x14ac:dyDescent="0.25">
      <c r="A678" s="73" t="s">
        <v>1123</v>
      </c>
      <c r="B678" s="66">
        <v>-35200.78</v>
      </c>
      <c r="C678" s="50">
        <v>10</v>
      </c>
      <c r="D678" s="50">
        <v>4</v>
      </c>
      <c r="E678" s="50">
        <v>1</v>
      </c>
      <c r="F678" s="50">
        <v>1</v>
      </c>
    </row>
    <row r="679" spans="1:6" x14ac:dyDescent="0.25">
      <c r="A679" s="73" t="s">
        <v>1126</v>
      </c>
      <c r="B679" s="66">
        <v>-22602.51</v>
      </c>
      <c r="C679" s="50">
        <v>10</v>
      </c>
      <c r="D679" s="50">
        <v>6</v>
      </c>
      <c r="E679" s="50">
        <v>1</v>
      </c>
      <c r="F679" s="50">
        <v>1</v>
      </c>
    </row>
    <row r="680" spans="1:6" x14ac:dyDescent="0.25">
      <c r="A680" s="73" t="s">
        <v>1128</v>
      </c>
      <c r="B680" s="66">
        <v>12394.46</v>
      </c>
      <c r="C680" s="50">
        <v>10</v>
      </c>
      <c r="D680" s="50">
        <v>1</v>
      </c>
      <c r="E680" s="50">
        <v>1</v>
      </c>
      <c r="F680" s="50">
        <v>1</v>
      </c>
    </row>
    <row r="681" spans="1:6" x14ac:dyDescent="0.25">
      <c r="A681" s="73" t="s">
        <v>1132</v>
      </c>
      <c r="B681" s="66">
        <v>-526.55999999999995</v>
      </c>
      <c r="C681" s="50">
        <v>7</v>
      </c>
      <c r="D681" s="50">
        <v>9</v>
      </c>
      <c r="E681" s="50">
        <v>4</v>
      </c>
      <c r="F681" s="50">
        <v>1</v>
      </c>
    </row>
    <row r="682" spans="1:6" x14ac:dyDescent="0.25">
      <c r="A682" s="73" t="s">
        <v>1133</v>
      </c>
      <c r="B682" s="66">
        <v>1072.54</v>
      </c>
      <c r="C682" s="50">
        <v>5</v>
      </c>
      <c r="D682" s="50">
        <v>9</v>
      </c>
      <c r="E682" s="50">
        <v>3</v>
      </c>
      <c r="F682" s="50">
        <v>1</v>
      </c>
    </row>
    <row r="683" spans="1:6" x14ac:dyDescent="0.25">
      <c r="A683" s="73" t="s">
        <v>1134</v>
      </c>
      <c r="B683" s="66">
        <v>-34629.5</v>
      </c>
      <c r="C683" s="50">
        <v>9</v>
      </c>
      <c r="D683" s="50">
        <v>6</v>
      </c>
      <c r="E683" s="50">
        <v>1</v>
      </c>
      <c r="F683" s="50">
        <v>1</v>
      </c>
    </row>
    <row r="684" spans="1:6" x14ac:dyDescent="0.25">
      <c r="A684" s="73" t="s">
        <v>1135</v>
      </c>
      <c r="B684" s="66">
        <v>-3630.98</v>
      </c>
      <c r="C684" s="50">
        <v>4</v>
      </c>
      <c r="D684" s="50">
        <v>7</v>
      </c>
      <c r="E684" s="50">
        <v>3</v>
      </c>
      <c r="F684" s="50">
        <v>1</v>
      </c>
    </row>
    <row r="685" spans="1:6" x14ac:dyDescent="0.25">
      <c r="A685" s="73" t="s">
        <v>1138</v>
      </c>
      <c r="B685" s="66">
        <v>72983.47</v>
      </c>
      <c r="C685" s="50">
        <v>3</v>
      </c>
      <c r="D685" s="50">
        <v>1</v>
      </c>
      <c r="E685" s="50">
        <v>2</v>
      </c>
      <c r="F685" s="50">
        <v>1</v>
      </c>
    </row>
    <row r="686" spans="1:6" x14ac:dyDescent="0.25">
      <c r="A686" s="73" t="s">
        <v>1139</v>
      </c>
      <c r="B686" s="66">
        <v>-17517.150000000001</v>
      </c>
      <c r="C686" s="50">
        <v>2</v>
      </c>
      <c r="D686" s="50">
        <v>3</v>
      </c>
      <c r="E686" s="50">
        <v>2</v>
      </c>
      <c r="F686" s="50">
        <v>1</v>
      </c>
    </row>
    <row r="687" spans="1:6" x14ac:dyDescent="0.25">
      <c r="A687" s="73" t="s">
        <v>1140</v>
      </c>
      <c r="B687" s="66">
        <v>-94977.31</v>
      </c>
      <c r="C687" s="50">
        <v>5</v>
      </c>
      <c r="D687" s="50">
        <v>3</v>
      </c>
      <c r="E687" s="50">
        <v>2</v>
      </c>
      <c r="F687" s="50">
        <v>1</v>
      </c>
    </row>
    <row r="688" spans="1:6" x14ac:dyDescent="0.25">
      <c r="A688" s="73" t="s">
        <v>1141</v>
      </c>
      <c r="B688" s="66">
        <v>-93965.71</v>
      </c>
      <c r="C688" s="50">
        <v>2</v>
      </c>
      <c r="D688" s="50">
        <v>7</v>
      </c>
      <c r="E688" s="50">
        <v>3</v>
      </c>
      <c r="F688" s="50">
        <v>1</v>
      </c>
    </row>
    <row r="689" spans="1:6" x14ac:dyDescent="0.25">
      <c r="A689" s="73" t="s">
        <v>1144</v>
      </c>
      <c r="B689" s="66">
        <v>15825.43</v>
      </c>
      <c r="C689" s="50">
        <v>4</v>
      </c>
      <c r="D689" s="50">
        <v>2</v>
      </c>
      <c r="E689" s="50">
        <v>2</v>
      </c>
      <c r="F689" s="50">
        <v>1</v>
      </c>
    </row>
    <row r="690" spans="1:6" x14ac:dyDescent="0.25">
      <c r="A690" s="73" t="s">
        <v>1146</v>
      </c>
      <c r="B690" s="66">
        <v>-20115.95</v>
      </c>
      <c r="C690" s="50">
        <v>2</v>
      </c>
      <c r="D690" s="50">
        <v>7</v>
      </c>
      <c r="E690" s="50">
        <v>3</v>
      </c>
      <c r="F690" s="50">
        <v>1</v>
      </c>
    </row>
    <row r="691" spans="1:6" x14ac:dyDescent="0.25">
      <c r="A691" s="73" t="s">
        <v>1147</v>
      </c>
      <c r="B691" s="66">
        <v>58464.05</v>
      </c>
      <c r="C691" s="50">
        <v>3</v>
      </c>
      <c r="D691" s="50">
        <v>4</v>
      </c>
      <c r="E691" s="50">
        <v>2</v>
      </c>
      <c r="F691" s="50">
        <v>1</v>
      </c>
    </row>
    <row r="692" spans="1:6" x14ac:dyDescent="0.25">
      <c r="A692" s="73" t="s">
        <v>1148</v>
      </c>
      <c r="B692" s="66">
        <v>-66161.179999999993</v>
      </c>
      <c r="C692" s="50">
        <v>2</v>
      </c>
      <c r="D692" s="50">
        <v>8</v>
      </c>
      <c r="E692" s="50">
        <v>3</v>
      </c>
      <c r="F692" s="50">
        <v>1</v>
      </c>
    </row>
    <row r="693" spans="1:6" x14ac:dyDescent="0.25">
      <c r="A693" s="73" t="s">
        <v>1150</v>
      </c>
      <c r="B693" s="66">
        <v>103150.96</v>
      </c>
      <c r="C693" s="50">
        <v>5</v>
      </c>
      <c r="D693" s="50">
        <v>9</v>
      </c>
      <c r="E693" s="50">
        <v>3</v>
      </c>
      <c r="F693" s="50">
        <v>1</v>
      </c>
    </row>
    <row r="694" spans="1:6" x14ac:dyDescent="0.25">
      <c r="A694" s="73" t="s">
        <v>1152</v>
      </c>
      <c r="B694" s="66">
        <v>-9415.82</v>
      </c>
      <c r="C694" s="50">
        <v>5</v>
      </c>
      <c r="D694" s="50">
        <v>9</v>
      </c>
      <c r="E694" s="50">
        <v>3</v>
      </c>
      <c r="F694" s="50">
        <v>1</v>
      </c>
    </row>
    <row r="695" spans="1:6" x14ac:dyDescent="0.25">
      <c r="A695" s="73" t="s">
        <v>1153</v>
      </c>
      <c r="B695" s="66">
        <v>-33016.89</v>
      </c>
      <c r="C695" s="50">
        <v>7</v>
      </c>
      <c r="D695" s="50">
        <v>7</v>
      </c>
      <c r="E695" s="50">
        <v>4</v>
      </c>
      <c r="F695" s="50">
        <v>1</v>
      </c>
    </row>
    <row r="696" spans="1:6" x14ac:dyDescent="0.25">
      <c r="A696" s="73" t="s">
        <v>1156</v>
      </c>
      <c r="B696" s="66">
        <v>71915.240000000005</v>
      </c>
      <c r="C696" s="50">
        <v>3</v>
      </c>
      <c r="D696" s="50">
        <v>5</v>
      </c>
      <c r="E696" s="50">
        <v>2</v>
      </c>
      <c r="F696" s="50">
        <v>1</v>
      </c>
    </row>
    <row r="697" spans="1:6" x14ac:dyDescent="0.25">
      <c r="A697" s="73" t="s">
        <v>1157</v>
      </c>
      <c r="B697" s="66">
        <v>-13700.4</v>
      </c>
      <c r="C697" s="50">
        <v>7</v>
      </c>
      <c r="D697" s="50">
        <v>7</v>
      </c>
      <c r="E697" s="50">
        <v>4</v>
      </c>
      <c r="F697" s="50">
        <v>1</v>
      </c>
    </row>
    <row r="698" spans="1:6" x14ac:dyDescent="0.25">
      <c r="A698" s="73" t="s">
        <v>1158</v>
      </c>
      <c r="B698" s="66">
        <v>-22607.9</v>
      </c>
      <c r="C698" s="50">
        <v>4</v>
      </c>
      <c r="D698" s="50">
        <v>7</v>
      </c>
      <c r="E698" s="50">
        <v>3</v>
      </c>
      <c r="F698" s="50">
        <v>1</v>
      </c>
    </row>
    <row r="699" spans="1:6" x14ac:dyDescent="0.25">
      <c r="A699" s="73" t="s">
        <v>1159</v>
      </c>
      <c r="B699" s="66">
        <v>-54144.77</v>
      </c>
      <c r="C699" s="50">
        <v>5</v>
      </c>
      <c r="D699" s="50">
        <v>4</v>
      </c>
      <c r="E699" s="50">
        <v>2</v>
      </c>
      <c r="F699" s="50">
        <v>1</v>
      </c>
    </row>
    <row r="700" spans="1:6" x14ac:dyDescent="0.25">
      <c r="A700" s="73" t="s">
        <v>1160</v>
      </c>
      <c r="B700" s="66">
        <v>5728.18</v>
      </c>
      <c r="C700" s="50">
        <v>8</v>
      </c>
      <c r="D700" s="50">
        <v>9</v>
      </c>
      <c r="E700" s="50">
        <v>4</v>
      </c>
      <c r="F700" s="50">
        <v>1</v>
      </c>
    </row>
    <row r="701" spans="1:6" x14ac:dyDescent="0.25">
      <c r="A701" s="73" t="s">
        <v>1161</v>
      </c>
      <c r="B701" s="66">
        <v>13717.97</v>
      </c>
      <c r="C701" s="50">
        <v>5</v>
      </c>
      <c r="D701" s="50">
        <v>4</v>
      </c>
      <c r="E701" s="50">
        <v>2</v>
      </c>
      <c r="F701" s="50">
        <v>1</v>
      </c>
    </row>
    <row r="702" spans="1:6" x14ac:dyDescent="0.25">
      <c r="A702" s="73" t="s">
        <v>1165</v>
      </c>
      <c r="B702" s="66">
        <v>11028.29</v>
      </c>
      <c r="C702" s="50">
        <v>4</v>
      </c>
      <c r="D702" s="50">
        <v>6</v>
      </c>
      <c r="E702" s="50">
        <v>2</v>
      </c>
      <c r="F702" s="50">
        <v>1</v>
      </c>
    </row>
    <row r="703" spans="1:6" x14ac:dyDescent="0.25">
      <c r="A703" s="73" t="s">
        <v>1166</v>
      </c>
      <c r="B703" s="66">
        <v>9697.32</v>
      </c>
      <c r="C703" s="50">
        <v>3</v>
      </c>
      <c r="D703" s="50">
        <v>10</v>
      </c>
      <c r="E703" s="50">
        <v>3</v>
      </c>
      <c r="F703" s="50">
        <v>1</v>
      </c>
    </row>
    <row r="704" spans="1:6" x14ac:dyDescent="0.25">
      <c r="A704" s="73" t="s">
        <v>1167</v>
      </c>
      <c r="B704" s="66">
        <v>34735.89</v>
      </c>
      <c r="C704" s="50">
        <v>5</v>
      </c>
      <c r="D704" s="50">
        <v>4</v>
      </c>
      <c r="E704" s="50">
        <v>2</v>
      </c>
      <c r="F704" s="50">
        <v>1</v>
      </c>
    </row>
    <row r="705" spans="1:6" x14ac:dyDescent="0.25">
      <c r="A705" s="73" t="s">
        <v>1169</v>
      </c>
      <c r="B705" s="66">
        <v>31612.92</v>
      </c>
      <c r="C705" s="50">
        <v>8</v>
      </c>
      <c r="D705" s="50">
        <v>9</v>
      </c>
      <c r="E705" s="50">
        <v>4</v>
      </c>
      <c r="F705" s="50">
        <v>1</v>
      </c>
    </row>
    <row r="706" spans="1:6" x14ac:dyDescent="0.25">
      <c r="A706" s="73" t="s">
        <v>1171</v>
      </c>
      <c r="B706" s="66">
        <v>67607.740000000005</v>
      </c>
      <c r="C706" s="50">
        <v>8</v>
      </c>
      <c r="D706" s="50">
        <v>2</v>
      </c>
      <c r="E706" s="50">
        <v>1</v>
      </c>
      <c r="F706" s="50">
        <v>1</v>
      </c>
    </row>
    <row r="707" spans="1:6" x14ac:dyDescent="0.25">
      <c r="A707" s="73" t="s">
        <v>1173</v>
      </c>
      <c r="B707" s="66">
        <v>43125.58</v>
      </c>
      <c r="C707" s="50">
        <v>8</v>
      </c>
      <c r="D707" s="50">
        <v>3</v>
      </c>
      <c r="E707" s="50">
        <v>1</v>
      </c>
      <c r="F707" s="50">
        <v>1</v>
      </c>
    </row>
    <row r="708" spans="1:6" x14ac:dyDescent="0.25">
      <c r="A708" s="73" t="s">
        <v>1174</v>
      </c>
      <c r="B708" s="66">
        <v>-93686.5</v>
      </c>
      <c r="C708" s="50">
        <v>10</v>
      </c>
      <c r="D708" s="50">
        <v>7</v>
      </c>
      <c r="E708" s="50">
        <v>4</v>
      </c>
      <c r="F708" s="50">
        <v>1</v>
      </c>
    </row>
    <row r="709" spans="1:6" x14ac:dyDescent="0.25">
      <c r="A709" s="73" t="s">
        <v>1176</v>
      </c>
      <c r="B709" s="66">
        <v>-15610.3</v>
      </c>
      <c r="C709" s="50">
        <v>9</v>
      </c>
      <c r="D709" s="50">
        <v>8</v>
      </c>
      <c r="E709" s="50">
        <v>4</v>
      </c>
      <c r="F709" s="50">
        <v>1</v>
      </c>
    </row>
    <row r="710" spans="1:6" x14ac:dyDescent="0.25">
      <c r="A710" s="73" t="s">
        <v>1177</v>
      </c>
      <c r="B710" s="66">
        <v>-93648.19</v>
      </c>
      <c r="C710" s="50">
        <v>9</v>
      </c>
      <c r="D710" s="50">
        <v>1</v>
      </c>
      <c r="E710" s="50">
        <v>1</v>
      </c>
      <c r="F710" s="50">
        <v>1</v>
      </c>
    </row>
    <row r="711" spans="1:6" x14ac:dyDescent="0.25">
      <c r="A711" s="73" t="s">
        <v>1178</v>
      </c>
      <c r="B711" s="66">
        <v>67048.7</v>
      </c>
      <c r="C711" s="50">
        <v>10</v>
      </c>
      <c r="D711" s="50">
        <v>9</v>
      </c>
      <c r="E711" s="50">
        <v>4</v>
      </c>
      <c r="F711" s="50">
        <v>1</v>
      </c>
    </row>
    <row r="712" spans="1:6" x14ac:dyDescent="0.25">
      <c r="A712" s="73" t="s">
        <v>1179</v>
      </c>
      <c r="B712" s="66">
        <v>-93743.66</v>
      </c>
      <c r="C712" s="50">
        <v>7</v>
      </c>
      <c r="D712" s="50">
        <v>10</v>
      </c>
      <c r="E712" s="50">
        <v>4</v>
      </c>
      <c r="F712" s="50">
        <v>1</v>
      </c>
    </row>
    <row r="713" spans="1:6" x14ac:dyDescent="0.25">
      <c r="A713" s="73" t="s">
        <v>1181</v>
      </c>
      <c r="B713" s="66">
        <v>-26147.33</v>
      </c>
      <c r="C713" s="50">
        <v>8</v>
      </c>
      <c r="D713" s="50">
        <v>5</v>
      </c>
      <c r="E713" s="50">
        <v>1</v>
      </c>
      <c r="F713" s="50">
        <v>1</v>
      </c>
    </row>
    <row r="714" spans="1:6" x14ac:dyDescent="0.25">
      <c r="A714" s="73" t="s">
        <v>1183</v>
      </c>
      <c r="B714" s="66">
        <v>33813.620000000003</v>
      </c>
      <c r="C714" s="50">
        <v>5</v>
      </c>
      <c r="D714" s="50">
        <v>8</v>
      </c>
      <c r="E714" s="50">
        <v>3</v>
      </c>
      <c r="F714" s="50">
        <v>1</v>
      </c>
    </row>
    <row r="715" spans="1:6" x14ac:dyDescent="0.25">
      <c r="A715" s="73" t="s">
        <v>1185</v>
      </c>
      <c r="B715" s="66">
        <v>-34404.17</v>
      </c>
      <c r="C715" s="50">
        <v>5</v>
      </c>
      <c r="D715" s="50">
        <v>4</v>
      </c>
      <c r="E715" s="50">
        <v>2</v>
      </c>
      <c r="F715" s="50">
        <v>1</v>
      </c>
    </row>
    <row r="716" spans="1:6" x14ac:dyDescent="0.25">
      <c r="A716" s="73" t="s">
        <v>1189</v>
      </c>
      <c r="B716" s="66">
        <v>15319.95</v>
      </c>
      <c r="C716" s="50">
        <v>5</v>
      </c>
      <c r="D716" s="50">
        <v>4</v>
      </c>
      <c r="E716" s="50">
        <v>2</v>
      </c>
      <c r="F716" s="50">
        <v>1</v>
      </c>
    </row>
    <row r="717" spans="1:6" x14ac:dyDescent="0.25">
      <c r="A717" s="73" t="s">
        <v>1190</v>
      </c>
      <c r="B717" s="66">
        <v>3789</v>
      </c>
      <c r="C717" s="50">
        <v>5</v>
      </c>
      <c r="D717" s="50">
        <v>3</v>
      </c>
      <c r="E717" s="50">
        <v>2</v>
      </c>
      <c r="F717" s="50">
        <v>1</v>
      </c>
    </row>
    <row r="718" spans="1:6" x14ac:dyDescent="0.25">
      <c r="A718" s="73" t="s">
        <v>1199</v>
      </c>
      <c r="B718" s="66">
        <v>-27244.42</v>
      </c>
      <c r="C718" s="50">
        <v>5</v>
      </c>
      <c r="D718" s="50">
        <v>7</v>
      </c>
      <c r="E718" s="50">
        <v>3</v>
      </c>
      <c r="F718" s="50">
        <v>1</v>
      </c>
    </row>
    <row r="719" spans="1:6" x14ac:dyDescent="0.25">
      <c r="A719" s="73" t="s">
        <v>1202</v>
      </c>
      <c r="B719" s="66">
        <v>10244.74</v>
      </c>
      <c r="C719" s="50">
        <v>6</v>
      </c>
      <c r="D719" s="50">
        <v>6</v>
      </c>
      <c r="E719" s="50">
        <v>1</v>
      </c>
      <c r="F719" s="50">
        <v>1</v>
      </c>
    </row>
    <row r="720" spans="1:6" x14ac:dyDescent="0.25">
      <c r="A720" s="73" t="s">
        <v>1203</v>
      </c>
      <c r="B720" s="66">
        <v>37235.440000000002</v>
      </c>
      <c r="C720" s="50">
        <v>10</v>
      </c>
      <c r="D720" s="50">
        <v>5</v>
      </c>
      <c r="E720" s="50">
        <v>1</v>
      </c>
      <c r="F720" s="50">
        <v>1</v>
      </c>
    </row>
    <row r="721" spans="1:6" x14ac:dyDescent="0.25">
      <c r="A721" s="73" t="s">
        <v>1205</v>
      </c>
      <c r="B721" s="66">
        <v>-8038.51</v>
      </c>
      <c r="C721" s="50">
        <v>9</v>
      </c>
      <c r="D721" s="50">
        <v>10</v>
      </c>
      <c r="E721" s="50">
        <v>4</v>
      </c>
      <c r="F721" s="50">
        <v>1</v>
      </c>
    </row>
    <row r="722" spans="1:6" x14ac:dyDescent="0.25">
      <c r="A722" s="73" t="s">
        <v>1208</v>
      </c>
      <c r="B722" s="66">
        <v>34116.46</v>
      </c>
      <c r="C722" s="50">
        <v>6</v>
      </c>
      <c r="D722" s="50">
        <v>3</v>
      </c>
      <c r="E722" s="50">
        <v>1</v>
      </c>
      <c r="F722" s="50">
        <v>1</v>
      </c>
    </row>
    <row r="723" spans="1:6" x14ac:dyDescent="0.25">
      <c r="A723" s="73" t="s">
        <v>1209</v>
      </c>
      <c r="B723" s="66">
        <v>6154.15</v>
      </c>
      <c r="C723" s="50">
        <v>6</v>
      </c>
      <c r="D723" s="50">
        <v>1</v>
      </c>
      <c r="E723" s="50">
        <v>1</v>
      </c>
      <c r="F723" s="50">
        <v>1</v>
      </c>
    </row>
    <row r="724" spans="1:6" x14ac:dyDescent="0.25">
      <c r="A724" s="73" t="s">
        <v>1223</v>
      </c>
      <c r="B724" s="66">
        <v>9424.0499999999993</v>
      </c>
      <c r="C724" s="50">
        <v>2</v>
      </c>
      <c r="D724" s="50">
        <v>1</v>
      </c>
      <c r="E724" s="50">
        <v>2</v>
      </c>
      <c r="F724" s="50">
        <v>1</v>
      </c>
    </row>
    <row r="725" spans="1:6" x14ac:dyDescent="0.25">
      <c r="A725" s="73" t="s">
        <v>1224</v>
      </c>
      <c r="B725" s="66">
        <v>67.61</v>
      </c>
      <c r="C725" s="50">
        <v>3</v>
      </c>
      <c r="D725" s="50">
        <v>7</v>
      </c>
      <c r="E725" s="50">
        <v>3</v>
      </c>
      <c r="F725" s="50">
        <v>1</v>
      </c>
    </row>
    <row r="726" spans="1:6" x14ac:dyDescent="0.25">
      <c r="A726" s="73" t="s">
        <v>1235</v>
      </c>
      <c r="B726" s="66">
        <v>5141.1099999999997</v>
      </c>
      <c r="C726" s="50">
        <v>10</v>
      </c>
      <c r="D726" s="50">
        <v>6</v>
      </c>
      <c r="E726" s="50">
        <v>1</v>
      </c>
      <c r="F726" s="50">
        <v>1</v>
      </c>
    </row>
    <row r="727" spans="1:6" x14ac:dyDescent="0.25">
      <c r="A727" s="73" t="s">
        <v>1236</v>
      </c>
      <c r="B727" s="66">
        <v>4880.42</v>
      </c>
      <c r="C727" s="50">
        <v>5</v>
      </c>
      <c r="D727" s="50">
        <v>6</v>
      </c>
      <c r="E727" s="50">
        <v>2</v>
      </c>
      <c r="F727" s="50">
        <v>1</v>
      </c>
    </row>
    <row r="728" spans="1:6" x14ac:dyDescent="0.25">
      <c r="A728" s="73" t="s">
        <v>1238</v>
      </c>
      <c r="B728" s="66">
        <v>-10307.76</v>
      </c>
      <c r="C728" s="50">
        <v>7</v>
      </c>
      <c r="D728" s="50">
        <v>3</v>
      </c>
      <c r="E728" s="50">
        <v>1</v>
      </c>
      <c r="F728" s="50">
        <v>1</v>
      </c>
    </row>
    <row r="729" spans="1:6" x14ac:dyDescent="0.25">
      <c r="A729" s="73" t="s">
        <v>1242</v>
      </c>
      <c r="B729" s="66">
        <v>10554.02</v>
      </c>
      <c r="C729" s="50">
        <v>7</v>
      </c>
      <c r="D729" s="50">
        <v>9</v>
      </c>
      <c r="E729" s="50">
        <v>4</v>
      </c>
      <c r="F729" s="50">
        <v>1</v>
      </c>
    </row>
    <row r="730" spans="1:6" x14ac:dyDescent="0.25">
      <c r="A730" s="73" t="s">
        <v>1243</v>
      </c>
      <c r="B730" s="66">
        <v>6145.51</v>
      </c>
      <c r="C730" s="50">
        <v>8</v>
      </c>
      <c r="D730" s="50">
        <v>6</v>
      </c>
      <c r="E730" s="50">
        <v>1</v>
      </c>
      <c r="F730" s="50">
        <v>1</v>
      </c>
    </row>
    <row r="731" spans="1:6" x14ac:dyDescent="0.25">
      <c r="A731" s="73"/>
      <c r="B731" s="66"/>
      <c r="C731" s="50"/>
      <c r="D731" s="50"/>
      <c r="E731" s="50"/>
      <c r="F731" s="50"/>
    </row>
    <row r="732" spans="1:6" x14ac:dyDescent="0.25">
      <c r="A732" s="73"/>
      <c r="B732" s="66"/>
      <c r="C732" s="50"/>
      <c r="D732" s="50"/>
      <c r="E732" s="50"/>
      <c r="F732" s="50"/>
    </row>
    <row r="733" spans="1:6" x14ac:dyDescent="0.25">
      <c r="A733" s="73"/>
      <c r="B733" s="66"/>
      <c r="C733" s="50"/>
      <c r="D733" s="50"/>
      <c r="E733" s="50"/>
      <c r="F733" s="50"/>
    </row>
    <row r="734" spans="1:6" x14ac:dyDescent="0.25">
      <c r="A734" s="73"/>
      <c r="B734" s="66"/>
      <c r="C734" s="50"/>
      <c r="D734" s="50"/>
      <c r="E734" s="50"/>
      <c r="F734" s="50"/>
    </row>
    <row r="735" spans="1:6" x14ac:dyDescent="0.25">
      <c r="A735" s="73"/>
      <c r="B735" s="66"/>
      <c r="C735" s="50"/>
      <c r="D735" s="50"/>
      <c r="E735" s="50"/>
      <c r="F735" s="50"/>
    </row>
    <row r="736" spans="1:6" x14ac:dyDescent="0.25">
      <c r="A736" s="73"/>
      <c r="B736" s="66"/>
      <c r="C736" s="50"/>
      <c r="D736" s="50"/>
      <c r="E736" s="50"/>
      <c r="F736" s="50"/>
    </row>
    <row r="737" spans="1:6" x14ac:dyDescent="0.25">
      <c r="A737" s="73"/>
      <c r="B737" s="66"/>
      <c r="C737" s="50"/>
      <c r="D737" s="50"/>
      <c r="E737" s="50"/>
      <c r="F737" s="50"/>
    </row>
    <row r="738" spans="1:6" x14ac:dyDescent="0.25">
      <c r="A738" s="73"/>
      <c r="B738" s="66"/>
      <c r="C738" s="50"/>
      <c r="D738" s="50"/>
      <c r="E738" s="50"/>
      <c r="F738" s="50"/>
    </row>
    <row r="739" spans="1:6" x14ac:dyDescent="0.25">
      <c r="A739" s="73"/>
      <c r="B739" s="66"/>
      <c r="C739" s="50"/>
      <c r="D739" s="50"/>
      <c r="E739" s="50"/>
      <c r="F739" s="50"/>
    </row>
    <row r="740" spans="1:6" x14ac:dyDescent="0.25">
      <c r="A740" s="73"/>
      <c r="B740" s="66"/>
      <c r="C740" s="50"/>
      <c r="D740" s="50"/>
      <c r="E740" s="50"/>
      <c r="F740" s="50"/>
    </row>
    <row r="741" spans="1:6" x14ac:dyDescent="0.25">
      <c r="A741" s="73"/>
      <c r="B741" s="66"/>
      <c r="C741" s="50"/>
      <c r="D741" s="50"/>
      <c r="E741" s="50"/>
      <c r="F741" s="50"/>
    </row>
    <row r="742" spans="1:6" x14ac:dyDescent="0.25">
      <c r="A742" s="73"/>
      <c r="B742" s="66"/>
      <c r="C742" s="50"/>
      <c r="D742" s="50"/>
      <c r="E742" s="50"/>
      <c r="F742" s="50"/>
    </row>
    <row r="743" spans="1:6" x14ac:dyDescent="0.25">
      <c r="A743" s="73"/>
      <c r="B743" s="66"/>
      <c r="C743" s="50"/>
      <c r="D743" s="50"/>
      <c r="E743" s="50"/>
      <c r="F743" s="50"/>
    </row>
    <row r="744" spans="1:6" x14ac:dyDescent="0.25">
      <c r="A744" s="73"/>
      <c r="B744" s="66"/>
      <c r="C744" s="50"/>
      <c r="D744" s="50"/>
      <c r="E744" s="50"/>
      <c r="F744" s="50"/>
    </row>
    <row r="745" spans="1:6" x14ac:dyDescent="0.25">
      <c r="A745" s="73"/>
      <c r="B745" s="66"/>
      <c r="C745" s="50"/>
      <c r="D745" s="50"/>
      <c r="E745" s="50"/>
      <c r="F745" s="50"/>
    </row>
    <row r="746" spans="1:6" x14ac:dyDescent="0.25">
      <c r="A746" s="73"/>
      <c r="B746" s="66"/>
      <c r="C746" s="50"/>
      <c r="D746" s="50"/>
      <c r="E746" s="50"/>
      <c r="F746" s="50"/>
    </row>
    <row r="747" spans="1:6" x14ac:dyDescent="0.25">
      <c r="A747" s="73"/>
      <c r="B747" s="66"/>
      <c r="C747" s="50"/>
      <c r="D747" s="50"/>
      <c r="E747" s="50"/>
      <c r="F747" s="50"/>
    </row>
    <row r="748" spans="1:6" x14ac:dyDescent="0.25">
      <c r="A748" s="73"/>
      <c r="B748" s="66"/>
      <c r="C748" s="50"/>
      <c r="D748" s="50"/>
      <c r="E748" s="50"/>
      <c r="F748" s="50"/>
    </row>
    <row r="749" spans="1:6" x14ac:dyDescent="0.25">
      <c r="A749" s="73"/>
      <c r="B749" s="66"/>
      <c r="C749" s="50"/>
      <c r="D749" s="50"/>
      <c r="E749" s="50"/>
      <c r="F749" s="50"/>
    </row>
    <row r="750" spans="1:6" x14ac:dyDescent="0.25">
      <c r="A750" s="73"/>
      <c r="B750" s="66"/>
      <c r="C750" s="50"/>
      <c r="D750" s="50"/>
      <c r="E750" s="50"/>
      <c r="F750" s="50"/>
    </row>
    <row r="751" spans="1:6" x14ac:dyDescent="0.25">
      <c r="A751" s="73"/>
      <c r="B751" s="66"/>
      <c r="C751" s="50"/>
      <c r="D751" s="50"/>
      <c r="E751" s="50"/>
      <c r="F751" s="50"/>
    </row>
    <row r="752" spans="1:6" x14ac:dyDescent="0.25">
      <c r="A752" s="73"/>
      <c r="B752" s="66"/>
      <c r="C752" s="50"/>
      <c r="D752" s="50"/>
      <c r="E752" s="50"/>
      <c r="F752" s="50"/>
    </row>
    <row r="753" spans="1:6" x14ac:dyDescent="0.25">
      <c r="A753" s="73"/>
      <c r="B753" s="66"/>
      <c r="C753" s="50"/>
      <c r="D753" s="50"/>
      <c r="E753" s="50"/>
      <c r="F753" s="50"/>
    </row>
    <row r="754" spans="1:6" x14ac:dyDescent="0.25">
      <c r="A754" s="73"/>
      <c r="B754" s="66"/>
      <c r="C754" s="50"/>
      <c r="D754" s="50"/>
      <c r="E754" s="50"/>
      <c r="F754" s="50"/>
    </row>
    <row r="755" spans="1:6" x14ac:dyDescent="0.25">
      <c r="A755" s="73"/>
      <c r="B755" s="66"/>
      <c r="C755" s="50"/>
      <c r="D755" s="50"/>
      <c r="E755" s="50"/>
      <c r="F755" s="50"/>
    </row>
    <row r="756" spans="1:6" x14ac:dyDescent="0.25">
      <c r="A756" s="73"/>
      <c r="B756" s="66"/>
      <c r="C756" s="50"/>
      <c r="D756" s="50"/>
      <c r="E756" s="50"/>
      <c r="F756" s="50"/>
    </row>
    <row r="757" spans="1:6" x14ac:dyDescent="0.25">
      <c r="A757" s="73"/>
      <c r="B757" s="66"/>
      <c r="C757" s="50"/>
      <c r="D757" s="50"/>
      <c r="E757" s="50"/>
      <c r="F757" s="50"/>
    </row>
    <row r="758" spans="1:6" x14ac:dyDescent="0.25">
      <c r="A758" s="73"/>
      <c r="B758" s="66"/>
      <c r="C758" s="50"/>
      <c r="D758" s="50"/>
      <c r="E758" s="50"/>
      <c r="F758" s="50"/>
    </row>
    <row r="759" spans="1:6" x14ac:dyDescent="0.25">
      <c r="A759" s="73"/>
      <c r="B759" s="66"/>
      <c r="C759" s="50"/>
      <c r="D759" s="50"/>
      <c r="E759" s="50"/>
      <c r="F759" s="50"/>
    </row>
    <row r="760" spans="1:6" x14ac:dyDescent="0.25">
      <c r="A760" s="73"/>
      <c r="B760" s="66"/>
      <c r="C760" s="50"/>
      <c r="D760" s="50"/>
      <c r="E760" s="50"/>
      <c r="F760" s="50"/>
    </row>
    <row r="761" spans="1:6" x14ac:dyDescent="0.25">
      <c r="A761" s="73"/>
      <c r="B761" s="66"/>
      <c r="C761" s="50"/>
      <c r="D761" s="50"/>
      <c r="E761" s="50"/>
      <c r="F761" s="50"/>
    </row>
    <row r="762" spans="1:6" x14ac:dyDescent="0.25">
      <c r="A762" s="73"/>
      <c r="B762" s="66"/>
      <c r="C762" s="50"/>
      <c r="D762" s="50"/>
      <c r="E762" s="50"/>
      <c r="F762" s="50"/>
    </row>
    <row r="763" spans="1:6" x14ac:dyDescent="0.25">
      <c r="A763" s="73"/>
      <c r="B763" s="66"/>
      <c r="C763" s="50"/>
      <c r="D763" s="50"/>
      <c r="E763" s="50"/>
      <c r="F763" s="50"/>
    </row>
    <row r="764" spans="1:6" x14ac:dyDescent="0.25">
      <c r="A764" s="73"/>
      <c r="B764" s="66"/>
      <c r="C764" s="50"/>
      <c r="D764" s="50"/>
      <c r="E764" s="50"/>
      <c r="F764" s="50"/>
    </row>
    <row r="765" spans="1:6" x14ac:dyDescent="0.25">
      <c r="A765" s="73"/>
      <c r="B765" s="66"/>
      <c r="C765" s="50"/>
      <c r="D765" s="50"/>
      <c r="E765" s="50"/>
      <c r="F765" s="50"/>
    </row>
    <row r="766" spans="1:6" x14ac:dyDescent="0.25">
      <c r="A766" s="73"/>
      <c r="B766" s="66"/>
      <c r="C766" s="50"/>
      <c r="D766" s="50"/>
      <c r="E766" s="50"/>
      <c r="F766" s="50"/>
    </row>
    <row r="767" spans="1:6" x14ac:dyDescent="0.25">
      <c r="A767" s="73"/>
      <c r="B767" s="66"/>
      <c r="C767" s="50"/>
      <c r="D767" s="50"/>
      <c r="E767" s="50"/>
      <c r="F767" s="50"/>
    </row>
    <row r="768" spans="1:6" x14ac:dyDescent="0.25">
      <c r="A768" s="73"/>
      <c r="B768" s="66"/>
      <c r="C768" s="50"/>
      <c r="D768" s="50"/>
      <c r="E768" s="50"/>
      <c r="F768" s="50"/>
    </row>
    <row r="769" spans="1:6" x14ac:dyDescent="0.25">
      <c r="A769" s="73"/>
      <c r="B769" s="66"/>
      <c r="C769" s="50"/>
      <c r="D769" s="50"/>
      <c r="E769" s="50"/>
      <c r="F769" s="50"/>
    </row>
    <row r="770" spans="1:6" x14ac:dyDescent="0.25">
      <c r="A770" s="73"/>
      <c r="B770" s="66"/>
      <c r="C770" s="50"/>
      <c r="D770" s="50"/>
      <c r="E770" s="50"/>
      <c r="F770" s="50"/>
    </row>
    <row r="771" spans="1:6" x14ac:dyDescent="0.25">
      <c r="A771" s="73"/>
      <c r="B771" s="66"/>
      <c r="C771" s="50"/>
      <c r="D771" s="50"/>
      <c r="E771" s="50"/>
      <c r="F771" s="50"/>
    </row>
    <row r="772" spans="1:6" x14ac:dyDescent="0.25">
      <c r="A772" s="73"/>
      <c r="B772" s="66"/>
      <c r="C772" s="50"/>
      <c r="D772" s="50"/>
      <c r="E772" s="50"/>
      <c r="F772" s="50"/>
    </row>
    <row r="773" spans="1:6" x14ac:dyDescent="0.25">
      <c r="A773" s="73"/>
      <c r="B773" s="66"/>
      <c r="C773" s="50"/>
      <c r="D773" s="50"/>
      <c r="E773" s="50"/>
      <c r="F773" s="50"/>
    </row>
    <row r="774" spans="1:6" x14ac:dyDescent="0.25">
      <c r="A774" s="73"/>
      <c r="B774" s="66"/>
      <c r="C774" s="50"/>
      <c r="D774" s="50"/>
      <c r="E774" s="50"/>
      <c r="F774" s="50"/>
    </row>
    <row r="775" spans="1:6" x14ac:dyDescent="0.25">
      <c r="A775" s="73"/>
      <c r="B775" s="66"/>
      <c r="C775" s="50"/>
      <c r="D775" s="50"/>
      <c r="E775" s="50"/>
      <c r="F775" s="50"/>
    </row>
    <row r="776" spans="1:6" x14ac:dyDescent="0.25">
      <c r="A776" s="73"/>
      <c r="B776" s="66"/>
      <c r="C776" s="50"/>
      <c r="D776" s="50"/>
      <c r="E776" s="50"/>
      <c r="F776" s="50"/>
    </row>
    <row r="777" spans="1:6" x14ac:dyDescent="0.25">
      <c r="A777" s="73"/>
      <c r="B777" s="66"/>
      <c r="C777" s="50"/>
      <c r="D777" s="50"/>
      <c r="E777" s="50"/>
      <c r="F777" s="50"/>
    </row>
    <row r="778" spans="1:6" x14ac:dyDescent="0.25">
      <c r="A778" s="73"/>
      <c r="B778" s="66"/>
      <c r="C778" s="50"/>
      <c r="D778" s="50"/>
      <c r="E778" s="50"/>
      <c r="F778" s="50"/>
    </row>
    <row r="779" spans="1:6" x14ac:dyDescent="0.25">
      <c r="A779" s="73"/>
      <c r="B779" s="66"/>
      <c r="C779" s="50"/>
      <c r="D779" s="50"/>
      <c r="E779" s="50"/>
      <c r="F779" s="50"/>
    </row>
    <row r="780" spans="1:6" x14ac:dyDescent="0.25">
      <c r="A780" s="73"/>
      <c r="B780" s="66"/>
      <c r="C780" s="50"/>
      <c r="D780" s="50"/>
      <c r="E780" s="50"/>
      <c r="F780" s="50"/>
    </row>
    <row r="781" spans="1:6" x14ac:dyDescent="0.25">
      <c r="A781" s="73"/>
      <c r="B781" s="66"/>
      <c r="C781" s="50"/>
      <c r="D781" s="50"/>
      <c r="E781" s="50"/>
      <c r="F781" s="50"/>
    </row>
    <row r="782" spans="1:6" x14ac:dyDescent="0.25">
      <c r="A782" s="73"/>
      <c r="B782" s="66"/>
      <c r="C782" s="50"/>
      <c r="D782" s="50"/>
      <c r="E782" s="50"/>
      <c r="F782" s="50"/>
    </row>
    <row r="783" spans="1:6" x14ac:dyDescent="0.25">
      <c r="A783" s="73"/>
      <c r="B783" s="66"/>
      <c r="C783" s="50"/>
      <c r="D783" s="50"/>
      <c r="E783" s="50"/>
      <c r="F783" s="50"/>
    </row>
    <row r="784" spans="1:6" x14ac:dyDescent="0.25">
      <c r="A784" s="73"/>
      <c r="B784" s="66"/>
      <c r="C784" s="50"/>
      <c r="D784" s="50"/>
      <c r="E784" s="50"/>
      <c r="F784" s="50"/>
    </row>
    <row r="785" spans="1:6" x14ac:dyDescent="0.25">
      <c r="A785" s="73"/>
      <c r="B785" s="66"/>
      <c r="C785" s="50"/>
      <c r="D785" s="50"/>
      <c r="E785" s="50"/>
      <c r="F785" s="50"/>
    </row>
    <row r="786" spans="1:6" x14ac:dyDescent="0.25">
      <c r="A786" s="73"/>
      <c r="B786" s="66"/>
      <c r="C786" s="50"/>
      <c r="D786" s="50"/>
      <c r="E786" s="50"/>
      <c r="F786" s="50"/>
    </row>
    <row r="787" spans="1:6" x14ac:dyDescent="0.25">
      <c r="A787" s="73"/>
      <c r="B787" s="66"/>
      <c r="C787" s="50"/>
      <c r="D787" s="50"/>
      <c r="E787" s="50"/>
      <c r="F787" s="50"/>
    </row>
    <row r="788" spans="1:6" x14ac:dyDescent="0.25">
      <c r="A788" s="73"/>
      <c r="B788" s="66"/>
      <c r="C788" s="50"/>
      <c r="D788" s="50"/>
      <c r="E788" s="50"/>
      <c r="F788" s="50"/>
    </row>
    <row r="789" spans="1:6" x14ac:dyDescent="0.25">
      <c r="A789" s="73"/>
      <c r="B789" s="66"/>
      <c r="C789" s="50"/>
      <c r="D789" s="50"/>
      <c r="E789" s="50"/>
      <c r="F789" s="50"/>
    </row>
    <row r="790" spans="1:6" x14ac:dyDescent="0.25">
      <c r="A790" s="73"/>
      <c r="B790" s="66"/>
      <c r="C790" s="50"/>
      <c r="D790" s="50"/>
      <c r="E790" s="50"/>
      <c r="F790" s="50"/>
    </row>
    <row r="791" spans="1:6" x14ac:dyDescent="0.25">
      <c r="A791" s="73"/>
      <c r="B791" s="66"/>
      <c r="C791" s="50"/>
      <c r="D791" s="50"/>
      <c r="E791" s="50"/>
      <c r="F791" s="50"/>
    </row>
    <row r="792" spans="1:6" x14ac:dyDescent="0.25">
      <c r="A792" s="73"/>
      <c r="B792" s="66"/>
      <c r="C792" s="50"/>
      <c r="D792" s="50"/>
      <c r="E792" s="50"/>
      <c r="F792" s="50"/>
    </row>
    <row r="793" spans="1:6" x14ac:dyDescent="0.25">
      <c r="A793" s="73"/>
      <c r="B793" s="66"/>
      <c r="C793" s="50"/>
      <c r="D793" s="50"/>
      <c r="E793" s="50"/>
      <c r="F793" s="50"/>
    </row>
    <row r="794" spans="1:6" x14ac:dyDescent="0.25">
      <c r="A794" s="73"/>
      <c r="B794" s="66"/>
      <c r="C794" s="50"/>
      <c r="D794" s="50"/>
      <c r="E794" s="50"/>
      <c r="F794" s="50"/>
    </row>
    <row r="795" spans="1:6" x14ac:dyDescent="0.25">
      <c r="A795" s="73"/>
      <c r="B795" s="66"/>
      <c r="C795" s="50"/>
      <c r="D795" s="50"/>
      <c r="E795" s="50"/>
      <c r="F795" s="50"/>
    </row>
    <row r="796" spans="1:6" x14ac:dyDescent="0.25">
      <c r="A796" s="73"/>
      <c r="B796" s="66"/>
      <c r="C796" s="50"/>
      <c r="D796" s="50"/>
      <c r="E796" s="50"/>
      <c r="F796" s="50"/>
    </row>
    <row r="797" spans="1:6" x14ac:dyDescent="0.25">
      <c r="A797" s="73"/>
      <c r="B797" s="66"/>
      <c r="C797" s="50"/>
      <c r="D797" s="50"/>
      <c r="E797" s="50"/>
      <c r="F797" s="50"/>
    </row>
    <row r="798" spans="1:6" x14ac:dyDescent="0.25">
      <c r="A798" s="73"/>
      <c r="B798" s="66"/>
      <c r="C798" s="50"/>
      <c r="D798" s="50"/>
      <c r="E798" s="50"/>
      <c r="F798" s="50"/>
    </row>
    <row r="799" spans="1:6" x14ac:dyDescent="0.25">
      <c r="A799" s="73"/>
      <c r="B799" s="66"/>
      <c r="C799" s="50"/>
      <c r="D799" s="50"/>
      <c r="E799" s="50"/>
      <c r="F799" s="50"/>
    </row>
    <row r="800" spans="1:6" x14ac:dyDescent="0.25">
      <c r="A800" s="73"/>
      <c r="B800" s="66"/>
      <c r="C800" s="50"/>
      <c r="D800" s="50"/>
      <c r="E800" s="50"/>
      <c r="F800" s="50"/>
    </row>
    <row r="801" spans="1:6" x14ac:dyDescent="0.25">
      <c r="A801" s="73"/>
      <c r="B801" s="66"/>
      <c r="C801" s="50"/>
      <c r="D801" s="50"/>
      <c r="E801" s="50"/>
      <c r="F801" s="50"/>
    </row>
    <row r="802" spans="1:6" x14ac:dyDescent="0.25">
      <c r="A802" s="73"/>
      <c r="B802" s="66"/>
      <c r="C802" s="50"/>
      <c r="D802" s="50"/>
      <c r="E802" s="50"/>
      <c r="F802" s="50"/>
    </row>
    <row r="803" spans="1:6" x14ac:dyDescent="0.25">
      <c r="A803" s="73"/>
      <c r="B803" s="66"/>
      <c r="C803" s="50"/>
      <c r="D803" s="50"/>
      <c r="E803" s="50"/>
      <c r="F803" s="50"/>
    </row>
    <row r="804" spans="1:6" x14ac:dyDescent="0.25">
      <c r="A804" s="73"/>
      <c r="B804" s="66"/>
      <c r="C804" s="50"/>
      <c r="D804" s="50"/>
      <c r="E804" s="50"/>
      <c r="F804" s="50"/>
    </row>
    <row r="805" spans="1:6" x14ac:dyDescent="0.25">
      <c r="A805" s="73"/>
      <c r="B805" s="66"/>
      <c r="C805" s="50"/>
      <c r="D805" s="50"/>
      <c r="E805" s="50"/>
      <c r="F805" s="50"/>
    </row>
    <row r="806" spans="1:6" x14ac:dyDescent="0.25">
      <c r="A806" s="73"/>
      <c r="B806" s="66"/>
      <c r="C806" s="50"/>
      <c r="D806" s="50"/>
      <c r="E806" s="50"/>
      <c r="F806" s="50"/>
    </row>
    <row r="807" spans="1:6" x14ac:dyDescent="0.25">
      <c r="A807" s="73"/>
      <c r="B807" s="66"/>
      <c r="C807" s="50"/>
      <c r="D807" s="50"/>
      <c r="E807" s="50"/>
      <c r="F807" s="50"/>
    </row>
    <row r="808" spans="1:6" x14ac:dyDescent="0.25">
      <c r="A808" s="73"/>
      <c r="B808" s="66"/>
      <c r="C808" s="50"/>
      <c r="D808" s="50"/>
      <c r="E808" s="50"/>
      <c r="F808" s="50"/>
    </row>
    <row r="809" spans="1:6" x14ac:dyDescent="0.25">
      <c r="A809" s="73"/>
      <c r="B809" s="66"/>
      <c r="C809" s="50"/>
      <c r="D809" s="50"/>
      <c r="E809" s="50"/>
      <c r="F809" s="50"/>
    </row>
    <row r="810" spans="1:6" x14ac:dyDescent="0.25">
      <c r="A810" s="73"/>
      <c r="B810" s="66"/>
      <c r="C810" s="50"/>
      <c r="D810" s="50"/>
      <c r="E810" s="50"/>
      <c r="F810" s="50"/>
    </row>
    <row r="811" spans="1:6" x14ac:dyDescent="0.25">
      <c r="A811" s="73"/>
      <c r="B811" s="66"/>
      <c r="C811" s="50"/>
      <c r="D811" s="50"/>
      <c r="E811" s="50"/>
      <c r="F811" s="50"/>
    </row>
    <row r="812" spans="1:6" x14ac:dyDescent="0.25">
      <c r="A812" s="73"/>
      <c r="B812" s="66"/>
      <c r="C812" s="50"/>
      <c r="D812" s="50"/>
      <c r="E812" s="50"/>
      <c r="F812" s="50"/>
    </row>
    <row r="813" spans="1:6" x14ac:dyDescent="0.25">
      <c r="A813" s="73"/>
      <c r="B813" s="66"/>
      <c r="C813" s="50"/>
      <c r="D813" s="50"/>
      <c r="E813" s="50"/>
      <c r="F813" s="50"/>
    </row>
    <row r="814" spans="1:6" x14ac:dyDescent="0.25">
      <c r="A814" s="73"/>
      <c r="B814" s="66"/>
      <c r="C814" s="50"/>
      <c r="D814" s="50"/>
      <c r="E814" s="50"/>
      <c r="F814" s="50"/>
    </row>
    <row r="815" spans="1:6" x14ac:dyDescent="0.25">
      <c r="A815" s="73"/>
      <c r="B815" s="66"/>
      <c r="C815" s="50"/>
      <c r="D815" s="50"/>
      <c r="E815" s="50"/>
      <c r="F815" s="50"/>
    </row>
    <row r="816" spans="1:6" x14ac:dyDescent="0.25">
      <c r="A816" s="73"/>
      <c r="B816" s="66"/>
      <c r="C816" s="50"/>
      <c r="D816" s="50"/>
      <c r="E816" s="50"/>
      <c r="F816" s="50"/>
    </row>
    <row r="817" spans="1:6" x14ac:dyDescent="0.25">
      <c r="A817" s="73"/>
      <c r="B817" s="66"/>
      <c r="C817" s="50"/>
      <c r="D817" s="50"/>
      <c r="E817" s="50"/>
      <c r="F817" s="50"/>
    </row>
    <row r="818" spans="1:6" x14ac:dyDescent="0.25">
      <c r="A818" s="73"/>
      <c r="B818" s="66"/>
      <c r="C818" s="50"/>
      <c r="D818" s="50"/>
      <c r="E818" s="50"/>
      <c r="F818" s="50"/>
    </row>
    <row r="819" spans="1:6" x14ac:dyDescent="0.25">
      <c r="A819" s="73"/>
      <c r="B819" s="66"/>
      <c r="C819" s="50"/>
      <c r="D819" s="50"/>
      <c r="E819" s="50"/>
      <c r="F819" s="50"/>
    </row>
    <row r="820" spans="1:6" x14ac:dyDescent="0.25">
      <c r="A820" s="73"/>
      <c r="B820" s="66"/>
      <c r="C820" s="50"/>
      <c r="D820" s="50"/>
      <c r="E820" s="50"/>
      <c r="F820" s="50"/>
    </row>
    <row r="821" spans="1:6" x14ac:dyDescent="0.25">
      <c r="A821" s="73"/>
      <c r="B821" s="66"/>
      <c r="C821" s="50"/>
      <c r="D821" s="50"/>
      <c r="E821" s="50"/>
      <c r="F821" s="50"/>
    </row>
    <row r="822" spans="1:6" x14ac:dyDescent="0.25">
      <c r="A822" s="73"/>
      <c r="B822" s="66"/>
      <c r="C822" s="50"/>
      <c r="D822" s="50"/>
      <c r="E822" s="50"/>
      <c r="F822" s="50"/>
    </row>
    <row r="823" spans="1:6" x14ac:dyDescent="0.25">
      <c r="A823" s="73"/>
      <c r="B823" s="66"/>
      <c r="C823" s="50"/>
      <c r="D823" s="50"/>
      <c r="E823" s="50"/>
      <c r="F823" s="50"/>
    </row>
    <row r="824" spans="1:6" x14ac:dyDescent="0.25">
      <c r="A824" s="73"/>
      <c r="B824" s="66"/>
      <c r="C824" s="50"/>
      <c r="D824" s="50"/>
      <c r="E824" s="50"/>
      <c r="F824" s="50"/>
    </row>
    <row r="825" spans="1:6" x14ac:dyDescent="0.25">
      <c r="A825" s="73"/>
      <c r="B825" s="66"/>
      <c r="C825" s="50"/>
      <c r="D825" s="50"/>
      <c r="E825" s="50"/>
      <c r="F825" s="50"/>
    </row>
    <row r="826" spans="1:6" x14ac:dyDescent="0.25">
      <c r="A826" s="73"/>
      <c r="B826" s="66"/>
      <c r="C826" s="50"/>
      <c r="D826" s="50"/>
      <c r="E826" s="50"/>
      <c r="F826" s="50"/>
    </row>
    <row r="827" spans="1:6" x14ac:dyDescent="0.25">
      <c r="A827" s="73"/>
      <c r="B827" s="66"/>
      <c r="C827" s="50"/>
      <c r="D827" s="50"/>
      <c r="E827" s="50"/>
      <c r="F827" s="50"/>
    </row>
    <row r="828" spans="1:6" x14ac:dyDescent="0.25">
      <c r="A828" s="73"/>
      <c r="B828" s="66"/>
      <c r="C828" s="50"/>
      <c r="D828" s="50"/>
      <c r="E828" s="50"/>
      <c r="F828" s="50"/>
    </row>
    <row r="829" spans="1:6" x14ac:dyDescent="0.25">
      <c r="A829" s="73"/>
      <c r="B829" s="66"/>
      <c r="C829" s="50"/>
      <c r="D829" s="50"/>
      <c r="E829" s="50"/>
      <c r="F829" s="50"/>
    </row>
    <row r="830" spans="1:6" x14ac:dyDescent="0.25">
      <c r="A830" s="73"/>
      <c r="B830" s="66"/>
      <c r="C830" s="50"/>
      <c r="D830" s="50"/>
      <c r="E830" s="50"/>
      <c r="F830" s="50"/>
    </row>
    <row r="831" spans="1:6" x14ac:dyDescent="0.25">
      <c r="A831" s="73"/>
      <c r="B831" s="66"/>
      <c r="C831" s="50"/>
      <c r="D831" s="50"/>
      <c r="E831" s="50"/>
      <c r="F831" s="50"/>
    </row>
    <row r="832" spans="1:6" x14ac:dyDescent="0.25">
      <c r="A832" s="73"/>
      <c r="B832" s="66"/>
      <c r="C832" s="50"/>
      <c r="D832" s="50"/>
      <c r="E832" s="50"/>
      <c r="F832" s="50"/>
    </row>
    <row r="833" spans="1:6" x14ac:dyDescent="0.25">
      <c r="A833" s="73"/>
      <c r="B833" s="66"/>
      <c r="C833" s="50"/>
      <c r="D833" s="50"/>
      <c r="E833" s="50"/>
      <c r="F833" s="50"/>
    </row>
    <row r="834" spans="1:6" x14ac:dyDescent="0.25">
      <c r="A834" s="73"/>
      <c r="B834" s="66"/>
      <c r="C834" s="50"/>
      <c r="D834" s="50"/>
      <c r="E834" s="50"/>
      <c r="F834" s="50"/>
    </row>
    <row r="835" spans="1:6" x14ac:dyDescent="0.25">
      <c r="A835" s="73"/>
      <c r="B835" s="66"/>
      <c r="C835" s="50"/>
      <c r="D835" s="50"/>
      <c r="E835" s="50"/>
      <c r="F835" s="50"/>
    </row>
    <row r="836" spans="1:6" x14ac:dyDescent="0.25">
      <c r="A836" s="73"/>
      <c r="B836" s="66"/>
      <c r="C836" s="50"/>
      <c r="D836" s="50"/>
      <c r="E836" s="50"/>
      <c r="F836" s="50"/>
    </row>
    <row r="837" spans="1:6" x14ac:dyDescent="0.25">
      <c r="A837" s="73"/>
      <c r="B837" s="66"/>
      <c r="C837" s="50"/>
      <c r="D837" s="50"/>
      <c r="E837" s="50"/>
      <c r="F837" s="50"/>
    </row>
    <row r="838" spans="1:6" x14ac:dyDescent="0.25">
      <c r="A838" s="73"/>
      <c r="B838" s="66"/>
      <c r="C838" s="50"/>
      <c r="D838" s="50"/>
      <c r="E838" s="50"/>
      <c r="F838" s="50"/>
    </row>
    <row r="839" spans="1:6" x14ac:dyDescent="0.25">
      <c r="A839" s="73"/>
      <c r="B839" s="66"/>
      <c r="C839" s="50"/>
      <c r="D839" s="50"/>
      <c r="E839" s="50"/>
      <c r="F839" s="50"/>
    </row>
    <row r="840" spans="1:6" x14ac:dyDescent="0.25">
      <c r="A840" s="73"/>
      <c r="B840" s="66"/>
      <c r="C840" s="50"/>
      <c r="D840" s="50"/>
      <c r="E840" s="50"/>
      <c r="F840" s="50"/>
    </row>
    <row r="841" spans="1:6" x14ac:dyDescent="0.25">
      <c r="A841" s="73"/>
      <c r="B841" s="66"/>
      <c r="C841" s="50"/>
      <c r="D841" s="50"/>
      <c r="E841" s="50"/>
      <c r="F841" s="50"/>
    </row>
    <row r="842" spans="1:6" x14ac:dyDescent="0.25">
      <c r="A842" s="73"/>
      <c r="B842" s="66"/>
      <c r="C842" s="50"/>
      <c r="D842" s="50"/>
      <c r="E842" s="50"/>
      <c r="F842" s="50"/>
    </row>
    <row r="843" spans="1:6" x14ac:dyDescent="0.25">
      <c r="A843" s="73"/>
      <c r="B843" s="66"/>
      <c r="C843" s="50"/>
      <c r="D843" s="50"/>
      <c r="E843" s="50"/>
      <c r="F843" s="50"/>
    </row>
    <row r="844" spans="1:6" x14ac:dyDescent="0.25">
      <c r="A844" s="73"/>
      <c r="B844" s="66"/>
      <c r="C844" s="50"/>
      <c r="D844" s="50"/>
      <c r="E844" s="50"/>
      <c r="F844" s="50"/>
    </row>
    <row r="845" spans="1:6" x14ac:dyDescent="0.25">
      <c r="A845" s="73"/>
      <c r="B845" s="66"/>
      <c r="C845" s="50"/>
      <c r="D845" s="50"/>
      <c r="E845" s="50"/>
      <c r="F845" s="50"/>
    </row>
    <row r="846" spans="1:6" x14ac:dyDescent="0.25">
      <c r="A846" s="73"/>
      <c r="B846" s="66"/>
      <c r="C846" s="50"/>
      <c r="D846" s="50"/>
      <c r="E846" s="50"/>
      <c r="F846" s="50"/>
    </row>
    <row r="847" spans="1:6" x14ac:dyDescent="0.25">
      <c r="A847" s="73"/>
      <c r="B847" s="66"/>
      <c r="C847" s="50"/>
      <c r="D847" s="50"/>
      <c r="E847" s="50"/>
      <c r="F847" s="50"/>
    </row>
    <row r="848" spans="1:6" x14ac:dyDescent="0.25">
      <c r="A848" s="73"/>
      <c r="B848" s="66"/>
      <c r="C848" s="50"/>
      <c r="D848" s="50"/>
      <c r="E848" s="50"/>
      <c r="F848" s="50"/>
    </row>
    <row r="849" spans="1:6" x14ac:dyDescent="0.25">
      <c r="A849" s="73"/>
      <c r="B849" s="66"/>
      <c r="C849" s="50"/>
      <c r="D849" s="50"/>
      <c r="E849" s="50"/>
      <c r="F849" s="50"/>
    </row>
    <row r="850" spans="1:6" x14ac:dyDescent="0.25">
      <c r="A850" s="73"/>
      <c r="B850" s="66"/>
      <c r="C850" s="50"/>
      <c r="D850" s="50"/>
      <c r="E850" s="50"/>
      <c r="F850" s="50"/>
    </row>
    <row r="851" spans="1:6" x14ac:dyDescent="0.25">
      <c r="A851" s="73"/>
      <c r="B851" s="66"/>
      <c r="C851" s="50"/>
      <c r="D851" s="50"/>
      <c r="E851" s="50"/>
      <c r="F851" s="50"/>
    </row>
    <row r="852" spans="1:6" x14ac:dyDescent="0.25">
      <c r="A852" s="73"/>
      <c r="B852" s="66"/>
      <c r="C852" s="50"/>
      <c r="D852" s="50"/>
      <c r="E852" s="50"/>
      <c r="F852" s="50"/>
    </row>
    <row r="853" spans="1:6" x14ac:dyDescent="0.25">
      <c r="A853" s="73"/>
      <c r="B853" s="66"/>
      <c r="C853" s="50"/>
      <c r="D853" s="50"/>
      <c r="E853" s="50"/>
      <c r="F853" s="50"/>
    </row>
    <row r="854" spans="1:6" x14ac:dyDescent="0.25">
      <c r="A854" s="73"/>
      <c r="B854" s="66"/>
      <c r="C854" s="50"/>
      <c r="D854" s="50"/>
      <c r="E854" s="50"/>
      <c r="F854" s="50"/>
    </row>
    <row r="855" spans="1:6" x14ac:dyDescent="0.25">
      <c r="A855" s="73"/>
      <c r="B855" s="66"/>
      <c r="C855" s="50"/>
      <c r="D855" s="50"/>
      <c r="E855" s="50"/>
      <c r="F855" s="50"/>
    </row>
    <row r="856" spans="1:6" x14ac:dyDescent="0.25">
      <c r="A856" s="73"/>
      <c r="B856" s="66"/>
      <c r="C856" s="50"/>
      <c r="D856" s="50"/>
      <c r="E856" s="50"/>
      <c r="F856" s="50"/>
    </row>
    <row r="857" spans="1:6" x14ac:dyDescent="0.25">
      <c r="A857" s="73"/>
      <c r="B857" s="66"/>
      <c r="C857" s="50"/>
      <c r="D857" s="50"/>
      <c r="E857" s="50"/>
      <c r="F857" s="50"/>
    </row>
    <row r="858" spans="1:6" x14ac:dyDescent="0.25">
      <c r="A858" s="73"/>
      <c r="B858" s="66"/>
      <c r="C858" s="50"/>
      <c r="D858" s="50"/>
      <c r="E858" s="50"/>
      <c r="F858" s="50"/>
    </row>
    <row r="859" spans="1:6" x14ac:dyDescent="0.25">
      <c r="A859" s="73"/>
      <c r="B859" s="66"/>
      <c r="C859" s="50"/>
      <c r="D859" s="50"/>
      <c r="E859" s="50"/>
      <c r="F859" s="50"/>
    </row>
    <row r="860" spans="1:6" x14ac:dyDescent="0.25">
      <c r="A860" s="73"/>
      <c r="B860" s="66"/>
      <c r="C860" s="50"/>
      <c r="D860" s="50"/>
      <c r="E860" s="50"/>
      <c r="F860" s="50"/>
    </row>
    <row r="861" spans="1:6" x14ac:dyDescent="0.25">
      <c r="A861" s="73"/>
      <c r="B861" s="66"/>
      <c r="C861" s="50"/>
      <c r="D861" s="50"/>
      <c r="E861" s="50"/>
      <c r="F861" s="50"/>
    </row>
    <row r="862" spans="1:6" x14ac:dyDescent="0.25">
      <c r="A862" s="73"/>
      <c r="B862" s="66"/>
      <c r="C862" s="50"/>
      <c r="D862" s="50"/>
      <c r="E862" s="50"/>
      <c r="F862" s="50"/>
    </row>
    <row r="863" spans="1:6" x14ac:dyDescent="0.25">
      <c r="A863" s="73"/>
      <c r="B863" s="66"/>
      <c r="C863" s="50"/>
      <c r="D863" s="50"/>
      <c r="E863" s="50"/>
      <c r="F863" s="50"/>
    </row>
    <row r="864" spans="1:6" x14ac:dyDescent="0.25">
      <c r="A864" s="73"/>
      <c r="B864" s="66"/>
      <c r="C864" s="50"/>
      <c r="D864" s="50"/>
      <c r="E864" s="50"/>
      <c r="F864" s="50"/>
    </row>
    <row r="865" spans="1:6" x14ac:dyDescent="0.25">
      <c r="A865" s="73"/>
      <c r="B865" s="66"/>
      <c r="C865" s="50"/>
      <c r="D865" s="50"/>
      <c r="E865" s="50"/>
      <c r="F865" s="50"/>
    </row>
    <row r="866" spans="1:6" x14ac:dyDescent="0.25">
      <c r="A866" s="73"/>
      <c r="B866" s="66"/>
      <c r="C866" s="50"/>
      <c r="D866" s="50"/>
      <c r="E866" s="50"/>
      <c r="F866" s="50"/>
    </row>
    <row r="867" spans="1:6" x14ac:dyDescent="0.25">
      <c r="A867" s="73"/>
      <c r="B867" s="66"/>
      <c r="C867" s="50"/>
      <c r="D867" s="50"/>
      <c r="E867" s="50"/>
      <c r="F867" s="50"/>
    </row>
    <row r="868" spans="1:6" x14ac:dyDescent="0.25">
      <c r="A868" s="73"/>
      <c r="B868" s="66"/>
      <c r="C868" s="50"/>
      <c r="D868" s="50"/>
      <c r="E868" s="50"/>
      <c r="F868" s="50"/>
    </row>
    <row r="869" spans="1:6" x14ac:dyDescent="0.25">
      <c r="A869" s="73"/>
      <c r="B869" s="66"/>
      <c r="C869" s="50"/>
      <c r="D869" s="50"/>
      <c r="E869" s="50"/>
      <c r="F869" s="50"/>
    </row>
    <row r="870" spans="1:6" x14ac:dyDescent="0.25">
      <c r="A870" s="73"/>
      <c r="B870" s="66"/>
      <c r="C870" s="50"/>
      <c r="D870" s="50"/>
      <c r="E870" s="50"/>
      <c r="F870" s="50"/>
    </row>
    <row r="871" spans="1:6" x14ac:dyDescent="0.25">
      <c r="A871" s="73"/>
      <c r="B871" s="66"/>
      <c r="C871" s="50"/>
      <c r="D871" s="50"/>
      <c r="E871" s="50"/>
      <c r="F871" s="50"/>
    </row>
    <row r="872" spans="1:6" x14ac:dyDescent="0.25">
      <c r="A872" s="73"/>
      <c r="B872" s="66"/>
      <c r="C872" s="50"/>
      <c r="D872" s="50"/>
      <c r="E872" s="50"/>
      <c r="F872" s="50"/>
    </row>
    <row r="873" spans="1:6" x14ac:dyDescent="0.25">
      <c r="A873" s="73"/>
      <c r="B873" s="66"/>
      <c r="C873" s="50"/>
      <c r="D873" s="50"/>
      <c r="E873" s="50"/>
      <c r="F873" s="50"/>
    </row>
    <row r="874" spans="1:6" x14ac:dyDescent="0.25">
      <c r="A874" s="73"/>
      <c r="B874" s="66"/>
      <c r="C874" s="50"/>
      <c r="D874" s="50"/>
      <c r="E874" s="50"/>
      <c r="F874" s="50"/>
    </row>
    <row r="875" spans="1:6" x14ac:dyDescent="0.25">
      <c r="A875" s="73"/>
      <c r="B875" s="66"/>
      <c r="C875" s="50"/>
      <c r="D875" s="50"/>
      <c r="E875" s="50"/>
      <c r="F875" s="50"/>
    </row>
    <row r="876" spans="1:6" x14ac:dyDescent="0.25">
      <c r="A876" s="73"/>
      <c r="B876" s="66"/>
      <c r="C876" s="50"/>
      <c r="D876" s="50"/>
      <c r="E876" s="50"/>
      <c r="F876" s="50"/>
    </row>
    <row r="877" spans="1:6" x14ac:dyDescent="0.25">
      <c r="A877" s="73"/>
      <c r="B877" s="66"/>
      <c r="C877" s="50"/>
      <c r="D877" s="50"/>
      <c r="E877" s="50"/>
      <c r="F877" s="50"/>
    </row>
    <row r="878" spans="1:6" x14ac:dyDescent="0.25">
      <c r="A878" s="73"/>
      <c r="B878" s="66"/>
      <c r="C878" s="50"/>
      <c r="D878" s="50"/>
      <c r="E878" s="50"/>
      <c r="F878" s="50"/>
    </row>
    <row r="879" spans="1:6" x14ac:dyDescent="0.25">
      <c r="A879" s="73"/>
      <c r="B879" s="66"/>
      <c r="C879" s="50"/>
      <c r="D879" s="50"/>
      <c r="E879" s="50"/>
      <c r="F879" s="50"/>
    </row>
    <row r="880" spans="1:6" x14ac:dyDescent="0.25">
      <c r="A880" s="73"/>
      <c r="B880" s="66"/>
      <c r="C880" s="50"/>
      <c r="D880" s="50"/>
      <c r="E880" s="50"/>
      <c r="F880" s="50"/>
    </row>
    <row r="881" spans="1:6" x14ac:dyDescent="0.25">
      <c r="A881" s="73"/>
      <c r="B881" s="66"/>
      <c r="C881" s="50"/>
      <c r="D881" s="50"/>
      <c r="E881" s="50"/>
      <c r="F881" s="50"/>
    </row>
    <row r="882" spans="1:6" x14ac:dyDescent="0.25">
      <c r="A882" s="73"/>
      <c r="B882" s="66"/>
      <c r="C882" s="50"/>
      <c r="D882" s="50"/>
      <c r="E882" s="50"/>
      <c r="F882" s="50"/>
    </row>
    <row r="883" spans="1:6" x14ac:dyDescent="0.25">
      <c r="A883" s="73"/>
      <c r="B883" s="66"/>
      <c r="C883" s="50"/>
      <c r="D883" s="50"/>
      <c r="E883" s="50"/>
      <c r="F883" s="50"/>
    </row>
    <row r="884" spans="1:6" x14ac:dyDescent="0.25">
      <c r="A884" s="73"/>
      <c r="B884" s="66"/>
      <c r="C884" s="50"/>
      <c r="D884" s="50"/>
      <c r="E884" s="50"/>
      <c r="F884" s="50"/>
    </row>
    <row r="885" spans="1:6" x14ac:dyDescent="0.25">
      <c r="A885" s="73"/>
      <c r="B885" s="66"/>
      <c r="C885" s="50"/>
      <c r="D885" s="50"/>
      <c r="E885" s="50"/>
      <c r="F885" s="50"/>
    </row>
    <row r="886" spans="1:6" x14ac:dyDescent="0.25">
      <c r="A886" s="73"/>
      <c r="B886" s="66"/>
      <c r="C886" s="50"/>
      <c r="D886" s="50"/>
      <c r="E886" s="50"/>
      <c r="F886" s="50"/>
    </row>
    <row r="887" spans="1:6" x14ac:dyDescent="0.25">
      <c r="A887" s="73"/>
      <c r="B887" s="66"/>
      <c r="C887" s="50"/>
      <c r="D887" s="50"/>
      <c r="E887" s="50"/>
      <c r="F887" s="50"/>
    </row>
    <row r="888" spans="1:6" x14ac:dyDescent="0.25">
      <c r="A888" s="73"/>
      <c r="B888" s="66"/>
      <c r="C888" s="50"/>
      <c r="D888" s="50"/>
      <c r="E888" s="50"/>
      <c r="F888" s="50"/>
    </row>
    <row r="889" spans="1:6" x14ac:dyDescent="0.25">
      <c r="A889" s="73"/>
      <c r="B889" s="66"/>
      <c r="C889" s="50"/>
      <c r="D889" s="50"/>
      <c r="E889" s="50"/>
      <c r="F889" s="50"/>
    </row>
    <row r="890" spans="1:6" x14ac:dyDescent="0.25">
      <c r="A890" s="73"/>
      <c r="B890" s="66"/>
      <c r="C890" s="50"/>
      <c r="D890" s="50"/>
      <c r="E890" s="50"/>
      <c r="F890" s="50"/>
    </row>
    <row r="891" spans="1:6" x14ac:dyDescent="0.25">
      <c r="A891" s="73"/>
      <c r="B891" s="66"/>
      <c r="C891" s="50"/>
      <c r="D891" s="50"/>
      <c r="E891" s="50"/>
      <c r="F891" s="50"/>
    </row>
    <row r="892" spans="1:6" x14ac:dyDescent="0.25">
      <c r="A892" s="73"/>
      <c r="B892" s="66"/>
      <c r="C892" s="50"/>
      <c r="D892" s="50"/>
      <c r="E892" s="50"/>
      <c r="F892" s="50"/>
    </row>
    <row r="893" spans="1:6" x14ac:dyDescent="0.25">
      <c r="A893" s="73"/>
      <c r="B893" s="66"/>
      <c r="C893" s="50"/>
      <c r="D893" s="50"/>
      <c r="E893" s="50"/>
      <c r="F893" s="50"/>
    </row>
    <row r="894" spans="1:6" x14ac:dyDescent="0.25">
      <c r="A894" s="73"/>
      <c r="B894" s="66"/>
      <c r="C894" s="50"/>
      <c r="D894" s="50"/>
      <c r="E894" s="50"/>
      <c r="F894" s="50"/>
    </row>
    <row r="895" spans="1:6" x14ac:dyDescent="0.25">
      <c r="A895" s="73"/>
      <c r="B895" s="66"/>
      <c r="C895" s="50"/>
      <c r="D895" s="50"/>
      <c r="E895" s="50"/>
      <c r="F895" s="50"/>
    </row>
    <row r="896" spans="1:6" x14ac:dyDescent="0.25">
      <c r="A896" s="73"/>
      <c r="B896" s="66"/>
      <c r="C896" s="50"/>
      <c r="D896" s="50"/>
      <c r="E896" s="50"/>
      <c r="F896" s="50"/>
    </row>
    <row r="897" spans="1:6" x14ac:dyDescent="0.25">
      <c r="A897" s="73"/>
      <c r="B897" s="66"/>
      <c r="C897" s="50"/>
      <c r="D897" s="50"/>
      <c r="E897" s="50"/>
      <c r="F897" s="50"/>
    </row>
    <row r="898" spans="1:6" x14ac:dyDescent="0.25">
      <c r="A898" s="73"/>
      <c r="B898" s="66"/>
      <c r="C898" s="50"/>
      <c r="D898" s="50"/>
      <c r="E898" s="50"/>
      <c r="F898" s="50"/>
    </row>
    <row r="899" spans="1:6" x14ac:dyDescent="0.25">
      <c r="A899" s="73"/>
      <c r="B899" s="66"/>
      <c r="C899" s="50"/>
      <c r="D899" s="50"/>
      <c r="E899" s="50"/>
      <c r="F899" s="50"/>
    </row>
    <row r="900" spans="1:6" x14ac:dyDescent="0.25">
      <c r="A900" s="73"/>
      <c r="B900" s="66"/>
      <c r="C900" s="50"/>
      <c r="D900" s="50"/>
      <c r="E900" s="50"/>
      <c r="F900" s="50"/>
    </row>
    <row r="901" spans="1:6" x14ac:dyDescent="0.25">
      <c r="A901" s="73"/>
      <c r="B901" s="66"/>
      <c r="C901" s="50"/>
      <c r="D901" s="50"/>
      <c r="E901" s="50"/>
      <c r="F901" s="50"/>
    </row>
    <row r="902" spans="1:6" x14ac:dyDescent="0.25">
      <c r="A902" s="73"/>
      <c r="B902" s="66"/>
      <c r="C902" s="50"/>
      <c r="D902" s="50"/>
      <c r="E902" s="50"/>
      <c r="F902" s="50"/>
    </row>
    <row r="903" spans="1:6" x14ac:dyDescent="0.25">
      <c r="A903" s="73"/>
      <c r="B903" s="66"/>
      <c r="C903" s="50"/>
      <c r="D903" s="50"/>
      <c r="E903" s="50"/>
      <c r="F903" s="50"/>
    </row>
    <row r="904" spans="1:6" x14ac:dyDescent="0.25">
      <c r="A904" s="73"/>
      <c r="B904" s="66"/>
      <c r="C904" s="50"/>
      <c r="D904" s="50"/>
      <c r="E904" s="50"/>
      <c r="F904" s="50"/>
    </row>
    <row r="905" spans="1:6" x14ac:dyDescent="0.25">
      <c r="A905" s="73"/>
      <c r="B905" s="66"/>
      <c r="C905" s="50"/>
      <c r="D905" s="50"/>
      <c r="E905" s="50"/>
      <c r="F905" s="50"/>
    </row>
    <row r="906" spans="1:6" x14ac:dyDescent="0.25">
      <c r="A906" s="73"/>
      <c r="B906" s="66"/>
      <c r="C906" s="50"/>
      <c r="D906" s="50"/>
      <c r="E906" s="50"/>
      <c r="F906" s="50"/>
    </row>
    <row r="907" spans="1:6" x14ac:dyDescent="0.25">
      <c r="A907" s="73"/>
      <c r="B907" s="66"/>
      <c r="C907" s="50"/>
      <c r="D907" s="50"/>
      <c r="E907" s="50"/>
      <c r="F907" s="50"/>
    </row>
    <row r="908" spans="1:6" x14ac:dyDescent="0.25">
      <c r="A908" s="73"/>
      <c r="B908" s="66"/>
      <c r="C908" s="50"/>
      <c r="D908" s="50"/>
      <c r="E908" s="50"/>
      <c r="F908" s="50"/>
    </row>
    <row r="909" spans="1:6" x14ac:dyDescent="0.25">
      <c r="A909" s="73"/>
      <c r="B909" s="66"/>
      <c r="C909" s="50"/>
      <c r="D909" s="50"/>
      <c r="E909" s="50"/>
      <c r="F909" s="50"/>
    </row>
    <row r="910" spans="1:6" x14ac:dyDescent="0.25">
      <c r="A910" s="73"/>
      <c r="B910" s="66"/>
      <c r="C910" s="50"/>
      <c r="D910" s="50"/>
      <c r="E910" s="50"/>
      <c r="F910" s="50"/>
    </row>
    <row r="911" spans="1:6" x14ac:dyDescent="0.25">
      <c r="A911" s="73"/>
      <c r="B911" s="66"/>
      <c r="C911" s="50"/>
      <c r="D911" s="50"/>
      <c r="E911" s="50"/>
      <c r="F911" s="50"/>
    </row>
    <row r="912" spans="1:6" x14ac:dyDescent="0.25">
      <c r="A912" s="73"/>
      <c r="B912" s="66"/>
      <c r="C912" s="50"/>
      <c r="D912" s="50"/>
      <c r="E912" s="50"/>
      <c r="F912" s="50"/>
    </row>
    <row r="913" spans="1:6" x14ac:dyDescent="0.25">
      <c r="A913" s="73"/>
      <c r="B913" s="66"/>
      <c r="C913" s="50"/>
      <c r="D913" s="50"/>
      <c r="E913" s="50"/>
      <c r="F913" s="50"/>
    </row>
    <row r="914" spans="1:6" x14ac:dyDescent="0.25">
      <c r="A914" s="73"/>
      <c r="B914" s="66"/>
      <c r="C914" s="50"/>
      <c r="D914" s="50"/>
      <c r="E914" s="50"/>
      <c r="F914" s="50"/>
    </row>
    <row r="915" spans="1:6" x14ac:dyDescent="0.25">
      <c r="A915" s="73"/>
      <c r="B915" s="66"/>
      <c r="C915" s="50"/>
      <c r="D915" s="50"/>
      <c r="E915" s="50"/>
      <c r="F915" s="50"/>
    </row>
    <row r="916" spans="1:6" x14ac:dyDescent="0.25">
      <c r="A916" s="73"/>
      <c r="B916" s="66"/>
      <c r="C916" s="50"/>
      <c r="D916" s="50"/>
      <c r="E916" s="50"/>
      <c r="F916" s="50"/>
    </row>
    <row r="917" spans="1:6" x14ac:dyDescent="0.25">
      <c r="A917" s="73"/>
      <c r="B917" s="66"/>
      <c r="C917" s="50"/>
      <c r="D917" s="50"/>
      <c r="E917" s="50"/>
      <c r="F917" s="50"/>
    </row>
    <row r="918" spans="1:6" x14ac:dyDescent="0.25">
      <c r="A918" s="73"/>
      <c r="B918" s="66"/>
      <c r="C918" s="50"/>
      <c r="D918" s="50"/>
      <c r="E918" s="50"/>
      <c r="F918" s="50"/>
    </row>
    <row r="919" spans="1:6" x14ac:dyDescent="0.25">
      <c r="A919" s="73"/>
      <c r="B919" s="66"/>
      <c r="C919" s="50"/>
      <c r="D919" s="50"/>
      <c r="E919" s="50"/>
      <c r="F919" s="50"/>
    </row>
    <row r="920" spans="1:6" x14ac:dyDescent="0.25">
      <c r="A920" s="73"/>
      <c r="B920" s="66"/>
      <c r="C920" s="50"/>
      <c r="D920" s="50"/>
      <c r="E920" s="50"/>
      <c r="F920" s="50"/>
    </row>
    <row r="921" spans="1:6" x14ac:dyDescent="0.25">
      <c r="A921" s="73"/>
      <c r="B921" s="66"/>
      <c r="C921" s="50"/>
      <c r="D921" s="50"/>
      <c r="E921" s="50"/>
      <c r="F921" s="50"/>
    </row>
    <row r="922" spans="1:6" x14ac:dyDescent="0.25">
      <c r="A922" s="73"/>
      <c r="B922" s="66"/>
      <c r="C922" s="50"/>
      <c r="D922" s="50"/>
      <c r="E922" s="50"/>
      <c r="F922" s="50"/>
    </row>
    <row r="923" spans="1:6" x14ac:dyDescent="0.25">
      <c r="A923" s="73"/>
      <c r="B923" s="66"/>
      <c r="C923" s="50"/>
      <c r="D923" s="50"/>
      <c r="E923" s="50"/>
      <c r="F923" s="50"/>
    </row>
    <row r="924" spans="1:6" x14ac:dyDescent="0.25">
      <c r="A924" s="73"/>
      <c r="B924" s="66"/>
      <c r="C924" s="50"/>
      <c r="D924" s="50"/>
      <c r="E924" s="50"/>
      <c r="F924" s="50"/>
    </row>
    <row r="925" spans="1:6" x14ac:dyDescent="0.25">
      <c r="A925" s="73"/>
      <c r="B925" s="66"/>
      <c r="C925" s="50"/>
      <c r="D925" s="50"/>
      <c r="E925" s="50"/>
      <c r="F925" s="50"/>
    </row>
    <row r="926" spans="1:6" x14ac:dyDescent="0.25">
      <c r="A926" s="73"/>
      <c r="B926" s="66"/>
      <c r="C926" s="50"/>
      <c r="D926" s="50"/>
      <c r="E926" s="50"/>
      <c r="F926" s="50"/>
    </row>
    <row r="927" spans="1:6" x14ac:dyDescent="0.25">
      <c r="A927" s="73"/>
      <c r="B927" s="66"/>
      <c r="C927" s="50"/>
      <c r="D927" s="50"/>
      <c r="E927" s="50"/>
      <c r="F927" s="50"/>
    </row>
    <row r="928" spans="1:6" x14ac:dyDescent="0.25">
      <c r="A928" s="73"/>
      <c r="B928" s="49"/>
      <c r="C928" s="49"/>
      <c r="D928" s="49"/>
      <c r="E928" s="49"/>
      <c r="F928" s="49"/>
    </row>
    <row r="929" spans="1:1" x14ac:dyDescent="0.25">
      <c r="A929" s="73"/>
    </row>
    <row r="930" spans="1:1" x14ac:dyDescent="0.25">
      <c r="A930" s="73"/>
    </row>
    <row r="931" spans="1:1" x14ac:dyDescent="0.25">
      <c r="A931" s="73"/>
    </row>
    <row r="932" spans="1:1" x14ac:dyDescent="0.25">
      <c r="A932" s="73"/>
    </row>
    <row r="933" spans="1:1" x14ac:dyDescent="0.25">
      <c r="A933" s="73"/>
    </row>
    <row r="934" spans="1:1" x14ac:dyDescent="0.25">
      <c r="A934" s="73"/>
    </row>
    <row r="935" spans="1:1" x14ac:dyDescent="0.25">
      <c r="A935" s="73"/>
    </row>
    <row r="936" spans="1:1" x14ac:dyDescent="0.25">
      <c r="A936" s="73"/>
    </row>
    <row r="937" spans="1:1" x14ac:dyDescent="0.25">
      <c r="A937" s="73"/>
    </row>
    <row r="938" spans="1:1" x14ac:dyDescent="0.25">
      <c r="A938" s="73"/>
    </row>
    <row r="939" spans="1:1" x14ac:dyDescent="0.25">
      <c r="A939" s="73"/>
    </row>
    <row r="940" spans="1:1" x14ac:dyDescent="0.25">
      <c r="A940" s="73"/>
    </row>
    <row r="941" spans="1:1" x14ac:dyDescent="0.25">
      <c r="A941" s="73"/>
    </row>
    <row r="942" spans="1:1" x14ac:dyDescent="0.25">
      <c r="A942" s="73"/>
    </row>
    <row r="943" spans="1:1" x14ac:dyDescent="0.25">
      <c r="A943" s="73"/>
    </row>
    <row r="944" spans="1:1" x14ac:dyDescent="0.25">
      <c r="A944" s="73"/>
    </row>
    <row r="945" spans="1:1" x14ac:dyDescent="0.25">
      <c r="A945" s="73"/>
    </row>
    <row r="946" spans="1:1" x14ac:dyDescent="0.25">
      <c r="A946" s="73"/>
    </row>
    <row r="947" spans="1:1" x14ac:dyDescent="0.25">
      <c r="A947" s="73"/>
    </row>
    <row r="948" spans="1:1" x14ac:dyDescent="0.25">
      <c r="A948" s="73"/>
    </row>
    <row r="949" spans="1:1" x14ac:dyDescent="0.25">
      <c r="A949" s="73"/>
    </row>
    <row r="950" spans="1:1" x14ac:dyDescent="0.25">
      <c r="A950" s="73"/>
    </row>
    <row r="951" spans="1:1" x14ac:dyDescent="0.25">
      <c r="A951" s="73"/>
    </row>
    <row r="952" spans="1:1" x14ac:dyDescent="0.25">
      <c r="A952" s="73"/>
    </row>
    <row r="953" spans="1:1" x14ac:dyDescent="0.25">
      <c r="A953" s="73"/>
    </row>
    <row r="954" spans="1:1" x14ac:dyDescent="0.25">
      <c r="A954" s="73"/>
    </row>
    <row r="955" spans="1:1" x14ac:dyDescent="0.25">
      <c r="A955" s="73"/>
    </row>
    <row r="956" spans="1:1" x14ac:dyDescent="0.25">
      <c r="A956" s="73"/>
    </row>
    <row r="957" spans="1:1" x14ac:dyDescent="0.25">
      <c r="A957" s="73"/>
    </row>
    <row r="958" spans="1:1" x14ac:dyDescent="0.25">
      <c r="A958" s="73"/>
    </row>
    <row r="959" spans="1:1" x14ac:dyDescent="0.25">
      <c r="A959" s="73"/>
    </row>
    <row r="960" spans="1:1" x14ac:dyDescent="0.25">
      <c r="A960" s="73"/>
    </row>
    <row r="961" spans="1:1" x14ac:dyDescent="0.25">
      <c r="A961" s="73"/>
    </row>
    <row r="962" spans="1:1" x14ac:dyDescent="0.25">
      <c r="A962" s="73"/>
    </row>
    <row r="963" spans="1:1" x14ac:dyDescent="0.25">
      <c r="A963" s="73"/>
    </row>
    <row r="964" spans="1:1" x14ac:dyDescent="0.25">
      <c r="A964" s="73"/>
    </row>
    <row r="965" spans="1:1" x14ac:dyDescent="0.25">
      <c r="A965" s="73"/>
    </row>
    <row r="966" spans="1:1" x14ac:dyDescent="0.25">
      <c r="A966" s="73"/>
    </row>
    <row r="967" spans="1:1" x14ac:dyDescent="0.25">
      <c r="A967" s="73"/>
    </row>
    <row r="968" spans="1:1" x14ac:dyDescent="0.25">
      <c r="A968" s="73"/>
    </row>
    <row r="969" spans="1:1" x14ac:dyDescent="0.25">
      <c r="A969" s="73"/>
    </row>
    <row r="970" spans="1:1" x14ac:dyDescent="0.25">
      <c r="A970" s="73"/>
    </row>
    <row r="971" spans="1:1" x14ac:dyDescent="0.25">
      <c r="A971" s="73"/>
    </row>
    <row r="972" spans="1:1" x14ac:dyDescent="0.25">
      <c r="A972" s="73"/>
    </row>
    <row r="973" spans="1:1" x14ac:dyDescent="0.25">
      <c r="A973" s="73"/>
    </row>
    <row r="974" spans="1:1" x14ac:dyDescent="0.25">
      <c r="A974" s="73"/>
    </row>
    <row r="975" spans="1:1" x14ac:dyDescent="0.25">
      <c r="A975" s="73"/>
    </row>
    <row r="976" spans="1:1" x14ac:dyDescent="0.25">
      <c r="A976" s="73"/>
    </row>
    <row r="977" spans="1:1" x14ac:dyDescent="0.25">
      <c r="A977" s="73"/>
    </row>
    <row r="978" spans="1:1" x14ac:dyDescent="0.25">
      <c r="A978" s="73"/>
    </row>
    <row r="979" spans="1:1" x14ac:dyDescent="0.25">
      <c r="A979" s="73"/>
    </row>
    <row r="980" spans="1:1" x14ac:dyDescent="0.25">
      <c r="A980" s="73"/>
    </row>
    <row r="981" spans="1:1" x14ac:dyDescent="0.25">
      <c r="A981" s="73"/>
    </row>
    <row r="982" spans="1:1" x14ac:dyDescent="0.25">
      <c r="A982" s="73"/>
    </row>
    <row r="983" spans="1:1" x14ac:dyDescent="0.25">
      <c r="A983" s="73"/>
    </row>
    <row r="984" spans="1:1" x14ac:dyDescent="0.25">
      <c r="A984" s="73"/>
    </row>
    <row r="985" spans="1:1" x14ac:dyDescent="0.25">
      <c r="A985" s="73"/>
    </row>
    <row r="986" spans="1:1" x14ac:dyDescent="0.25">
      <c r="A986" s="73"/>
    </row>
    <row r="987" spans="1:1" x14ac:dyDescent="0.25">
      <c r="A987" s="73"/>
    </row>
    <row r="988" spans="1:1" x14ac:dyDescent="0.25">
      <c r="A988" s="73"/>
    </row>
    <row r="989" spans="1:1" x14ac:dyDescent="0.25">
      <c r="A989" s="73"/>
    </row>
    <row r="990" spans="1:1" x14ac:dyDescent="0.25">
      <c r="A990" s="73"/>
    </row>
    <row r="991" spans="1:1" x14ac:dyDescent="0.25">
      <c r="A991" s="73"/>
    </row>
    <row r="992" spans="1:1" x14ac:dyDescent="0.25">
      <c r="A992" s="73"/>
    </row>
    <row r="993" spans="1:1" x14ac:dyDescent="0.25">
      <c r="A993" s="73"/>
    </row>
    <row r="994" spans="1:1" x14ac:dyDescent="0.25">
      <c r="A994" s="73"/>
    </row>
    <row r="995" spans="1:1" x14ac:dyDescent="0.25">
      <c r="A995" s="73"/>
    </row>
    <row r="996" spans="1:1" x14ac:dyDescent="0.25">
      <c r="A996" s="73"/>
    </row>
    <row r="997" spans="1:1" x14ac:dyDescent="0.25">
      <c r="A997" s="73"/>
    </row>
    <row r="998" spans="1:1" x14ac:dyDescent="0.25">
      <c r="A998" s="73"/>
    </row>
    <row r="999" spans="1:1" x14ac:dyDescent="0.25">
      <c r="A999" s="73"/>
    </row>
    <row r="1000" spans="1:1" x14ac:dyDescent="0.25">
      <c r="A1000" s="73"/>
    </row>
    <row r="1001" spans="1:1" x14ac:dyDescent="0.25">
      <c r="A1001" s="73"/>
    </row>
    <row r="1002" spans="1:1" x14ac:dyDescent="0.25">
      <c r="A1002" s="73"/>
    </row>
    <row r="1003" spans="1:1" x14ac:dyDescent="0.25">
      <c r="A1003" s="73"/>
    </row>
    <row r="1004" spans="1:1" x14ac:dyDescent="0.25">
      <c r="A1004" s="73"/>
    </row>
    <row r="1005" spans="1:1" x14ac:dyDescent="0.25">
      <c r="A1005" s="73"/>
    </row>
    <row r="1006" spans="1:1" x14ac:dyDescent="0.25">
      <c r="A1006" s="73"/>
    </row>
    <row r="1007" spans="1:1" x14ac:dyDescent="0.25">
      <c r="A1007" s="73"/>
    </row>
    <row r="1008" spans="1:1" x14ac:dyDescent="0.25">
      <c r="A1008" s="73"/>
    </row>
    <row r="1009" spans="1:1" x14ac:dyDescent="0.25">
      <c r="A1009" s="73"/>
    </row>
    <row r="1010" spans="1:1" x14ac:dyDescent="0.25">
      <c r="A1010" s="73"/>
    </row>
    <row r="1011" spans="1:1" x14ac:dyDescent="0.25">
      <c r="A1011" s="73"/>
    </row>
    <row r="1012" spans="1:1" x14ac:dyDescent="0.25">
      <c r="A1012" s="73"/>
    </row>
    <row r="1013" spans="1:1" x14ac:dyDescent="0.25">
      <c r="A1013" s="73"/>
    </row>
    <row r="1014" spans="1:1" x14ac:dyDescent="0.25">
      <c r="A1014" s="73"/>
    </row>
    <row r="1015" spans="1:1" x14ac:dyDescent="0.25">
      <c r="A1015" s="73"/>
    </row>
    <row r="1016" spans="1:1" x14ac:dyDescent="0.25">
      <c r="A1016" s="73"/>
    </row>
    <row r="1017" spans="1:1" x14ac:dyDescent="0.25">
      <c r="A1017" s="73"/>
    </row>
    <row r="1018" spans="1:1" x14ac:dyDescent="0.25">
      <c r="A1018" s="73"/>
    </row>
    <row r="1019" spans="1:1" x14ac:dyDescent="0.25">
      <c r="A1019" s="73"/>
    </row>
    <row r="1020" spans="1:1" x14ac:dyDescent="0.25">
      <c r="A1020" s="73"/>
    </row>
    <row r="1021" spans="1:1" x14ac:dyDescent="0.25">
      <c r="A1021" s="73"/>
    </row>
    <row r="1022" spans="1:1" x14ac:dyDescent="0.25">
      <c r="A1022" s="73"/>
    </row>
    <row r="1023" spans="1:1" x14ac:dyDescent="0.25">
      <c r="A1023" s="73"/>
    </row>
    <row r="1024" spans="1:1" x14ac:dyDescent="0.25">
      <c r="A1024" s="73"/>
    </row>
    <row r="1025" spans="1:1" x14ac:dyDescent="0.25">
      <c r="A1025" s="73"/>
    </row>
    <row r="1026" spans="1:1" x14ac:dyDescent="0.25">
      <c r="A1026" s="73"/>
    </row>
    <row r="1027" spans="1:1" x14ac:dyDescent="0.25">
      <c r="A1027" s="73"/>
    </row>
    <row r="1028" spans="1:1" x14ac:dyDescent="0.25">
      <c r="A1028" s="73"/>
    </row>
    <row r="1029" spans="1:1" x14ac:dyDescent="0.25">
      <c r="A1029" s="73"/>
    </row>
    <row r="1030" spans="1:1" x14ac:dyDescent="0.25">
      <c r="A1030" s="73"/>
    </row>
    <row r="1031" spans="1:1" x14ac:dyDescent="0.25">
      <c r="A1031" s="73"/>
    </row>
    <row r="1032" spans="1:1" x14ac:dyDescent="0.25">
      <c r="A1032" s="73"/>
    </row>
    <row r="1033" spans="1:1" x14ac:dyDescent="0.25">
      <c r="A1033" s="73"/>
    </row>
    <row r="1034" spans="1:1" x14ac:dyDescent="0.25">
      <c r="A1034" s="73"/>
    </row>
    <row r="1035" spans="1:1" x14ac:dyDescent="0.25">
      <c r="A1035" s="73"/>
    </row>
    <row r="1036" spans="1:1" x14ac:dyDescent="0.25">
      <c r="A1036" s="73"/>
    </row>
    <row r="1037" spans="1:1" x14ac:dyDescent="0.25">
      <c r="A1037" s="73"/>
    </row>
    <row r="1038" spans="1:1" x14ac:dyDescent="0.25">
      <c r="A1038" s="73"/>
    </row>
    <row r="1039" spans="1:1" x14ac:dyDescent="0.25">
      <c r="A1039" s="73"/>
    </row>
    <row r="1040" spans="1:1" x14ac:dyDescent="0.25">
      <c r="A1040" s="73"/>
    </row>
    <row r="1041" spans="1:1" x14ac:dyDescent="0.25">
      <c r="A1041" s="73"/>
    </row>
    <row r="1042" spans="1:1" x14ac:dyDescent="0.25">
      <c r="A1042" s="73"/>
    </row>
    <row r="1043" spans="1:1" x14ac:dyDescent="0.25">
      <c r="A1043" s="73"/>
    </row>
    <row r="1044" spans="1:1" x14ac:dyDescent="0.25">
      <c r="A1044" s="73"/>
    </row>
    <row r="1045" spans="1:1" x14ac:dyDescent="0.25">
      <c r="A1045" s="73"/>
    </row>
    <row r="1046" spans="1:1" x14ac:dyDescent="0.25">
      <c r="A1046" s="73"/>
    </row>
    <row r="1047" spans="1:1" x14ac:dyDescent="0.25">
      <c r="A1047" s="73"/>
    </row>
    <row r="1048" spans="1:1" x14ac:dyDescent="0.25">
      <c r="A1048" s="73"/>
    </row>
    <row r="1049" spans="1:1" x14ac:dyDescent="0.25">
      <c r="A1049" s="73"/>
    </row>
    <row r="1050" spans="1:1" x14ac:dyDescent="0.25">
      <c r="A1050" s="73"/>
    </row>
    <row r="1051" spans="1:1" x14ac:dyDescent="0.25">
      <c r="A1051" s="73"/>
    </row>
    <row r="1052" spans="1:1" x14ac:dyDescent="0.25">
      <c r="A1052" s="73"/>
    </row>
    <row r="1053" spans="1:1" x14ac:dyDescent="0.25">
      <c r="A1053" s="73"/>
    </row>
    <row r="1054" spans="1:1" x14ac:dyDescent="0.25">
      <c r="A1054" s="73"/>
    </row>
    <row r="1055" spans="1:1" x14ac:dyDescent="0.25">
      <c r="A1055" s="73"/>
    </row>
    <row r="1056" spans="1:1" x14ac:dyDescent="0.25">
      <c r="A1056" s="73"/>
    </row>
    <row r="1057" spans="1:1" x14ac:dyDescent="0.25">
      <c r="A1057" s="73"/>
    </row>
    <row r="1058" spans="1:1" x14ac:dyDescent="0.25">
      <c r="A1058" s="73"/>
    </row>
    <row r="1059" spans="1:1" x14ac:dyDescent="0.25">
      <c r="A1059" s="73"/>
    </row>
    <row r="1060" spans="1:1" x14ac:dyDescent="0.25">
      <c r="A1060" s="73"/>
    </row>
    <row r="1061" spans="1:1" x14ac:dyDescent="0.25">
      <c r="A1061" s="73"/>
    </row>
    <row r="1062" spans="1:1" x14ac:dyDescent="0.25">
      <c r="A1062" s="73"/>
    </row>
    <row r="1063" spans="1:1" x14ac:dyDescent="0.25">
      <c r="A1063" s="73"/>
    </row>
    <row r="1064" spans="1:1" x14ac:dyDescent="0.25">
      <c r="A1064" s="73"/>
    </row>
    <row r="1065" spans="1:1" x14ac:dyDescent="0.25">
      <c r="A1065" s="73"/>
    </row>
    <row r="1066" spans="1:1" x14ac:dyDescent="0.25">
      <c r="A1066" s="73"/>
    </row>
    <row r="1067" spans="1:1" x14ac:dyDescent="0.25">
      <c r="A1067" s="73"/>
    </row>
    <row r="1068" spans="1:1" x14ac:dyDescent="0.25">
      <c r="A1068" s="73"/>
    </row>
    <row r="1069" spans="1:1" x14ac:dyDescent="0.25">
      <c r="A1069" s="73"/>
    </row>
    <row r="1070" spans="1:1" x14ac:dyDescent="0.25">
      <c r="A1070" s="73"/>
    </row>
    <row r="1071" spans="1:1" x14ac:dyDescent="0.25">
      <c r="A1071" s="73"/>
    </row>
    <row r="1072" spans="1:1" x14ac:dyDescent="0.25">
      <c r="A1072" s="73"/>
    </row>
    <row r="1073" spans="1:1" x14ac:dyDescent="0.25">
      <c r="A1073" s="73"/>
    </row>
    <row r="1074" spans="1:1" x14ac:dyDescent="0.25">
      <c r="A1074" s="73"/>
    </row>
    <row r="1075" spans="1:1" x14ac:dyDescent="0.25">
      <c r="A1075" s="73"/>
    </row>
    <row r="1076" spans="1:1" x14ac:dyDescent="0.25">
      <c r="A1076" s="73"/>
    </row>
    <row r="1077" spans="1:1" x14ac:dyDescent="0.25">
      <c r="A1077" s="73"/>
    </row>
    <row r="1078" spans="1:1" x14ac:dyDescent="0.25">
      <c r="A1078" s="73"/>
    </row>
    <row r="1079" spans="1:1" x14ac:dyDescent="0.25">
      <c r="A1079" s="73"/>
    </row>
    <row r="1080" spans="1:1" x14ac:dyDescent="0.25">
      <c r="A1080" s="73"/>
    </row>
    <row r="1081" spans="1:1" x14ac:dyDescent="0.25">
      <c r="A1081" s="73"/>
    </row>
    <row r="1082" spans="1:1" x14ac:dyDescent="0.25">
      <c r="A1082" s="73"/>
    </row>
    <row r="1083" spans="1:1" x14ac:dyDescent="0.25">
      <c r="A1083" s="73"/>
    </row>
    <row r="1084" spans="1:1" x14ac:dyDescent="0.25">
      <c r="A1084" s="73"/>
    </row>
    <row r="1085" spans="1:1" x14ac:dyDescent="0.25">
      <c r="A1085" s="73"/>
    </row>
    <row r="1086" spans="1:1" x14ac:dyDescent="0.25">
      <c r="A1086" s="73"/>
    </row>
    <row r="1087" spans="1:1" x14ac:dyDescent="0.25">
      <c r="A1087" s="73"/>
    </row>
    <row r="1088" spans="1:1" x14ac:dyDescent="0.25">
      <c r="A1088" s="73"/>
    </row>
    <row r="1089" spans="1:1" x14ac:dyDescent="0.25">
      <c r="A1089" s="73"/>
    </row>
    <row r="1090" spans="1:1" x14ac:dyDescent="0.25">
      <c r="A1090" s="73"/>
    </row>
    <row r="1091" spans="1:1" x14ac:dyDescent="0.25">
      <c r="A1091" s="73"/>
    </row>
    <row r="1092" spans="1:1" x14ac:dyDescent="0.25">
      <c r="A1092" s="73"/>
    </row>
    <row r="1093" spans="1:1" x14ac:dyDescent="0.25">
      <c r="A1093" s="73"/>
    </row>
    <row r="1094" spans="1:1" x14ac:dyDescent="0.25">
      <c r="A1094" s="73"/>
    </row>
    <row r="1095" spans="1:1" x14ac:dyDescent="0.25">
      <c r="A1095" s="73"/>
    </row>
    <row r="1096" spans="1:1" x14ac:dyDescent="0.25">
      <c r="A1096" s="73"/>
    </row>
    <row r="1097" spans="1:1" x14ac:dyDescent="0.25">
      <c r="A1097" s="73"/>
    </row>
    <row r="1098" spans="1:1" x14ac:dyDescent="0.25">
      <c r="A1098" s="73"/>
    </row>
    <row r="1099" spans="1:1" x14ac:dyDescent="0.25">
      <c r="A1099" s="73"/>
    </row>
    <row r="1100" spans="1:1" x14ac:dyDescent="0.25">
      <c r="A1100" s="73"/>
    </row>
    <row r="1101" spans="1:1" x14ac:dyDescent="0.25">
      <c r="A1101" s="73"/>
    </row>
    <row r="1102" spans="1:1" x14ac:dyDescent="0.25">
      <c r="A1102" s="73"/>
    </row>
    <row r="1103" spans="1:1" x14ac:dyDescent="0.25">
      <c r="A1103" s="73"/>
    </row>
    <row r="1104" spans="1:1" x14ac:dyDescent="0.25">
      <c r="A1104" s="73"/>
    </row>
    <row r="1105" spans="1:1" x14ac:dyDescent="0.25">
      <c r="A1105" s="73"/>
    </row>
    <row r="1106" spans="1:1" x14ac:dyDescent="0.25">
      <c r="A1106" s="73"/>
    </row>
    <row r="1107" spans="1:1" x14ac:dyDescent="0.25">
      <c r="A1107" s="73"/>
    </row>
    <row r="1108" spans="1:1" x14ac:dyDescent="0.25">
      <c r="A1108" s="73"/>
    </row>
    <row r="1109" spans="1:1" x14ac:dyDescent="0.25">
      <c r="A1109" s="73"/>
    </row>
    <row r="1110" spans="1:1" x14ac:dyDescent="0.25">
      <c r="A1110" s="73"/>
    </row>
    <row r="1111" spans="1:1" x14ac:dyDescent="0.25">
      <c r="A1111" s="73"/>
    </row>
    <row r="1112" spans="1:1" x14ac:dyDescent="0.25">
      <c r="A1112" s="73"/>
    </row>
    <row r="1113" spans="1:1" x14ac:dyDescent="0.25">
      <c r="A1113" s="73"/>
    </row>
    <row r="1114" spans="1:1" x14ac:dyDescent="0.25">
      <c r="A1114" s="73"/>
    </row>
    <row r="1115" spans="1:1" x14ac:dyDescent="0.25">
      <c r="A1115" s="73"/>
    </row>
    <row r="1116" spans="1:1" x14ac:dyDescent="0.25">
      <c r="A1116" s="73"/>
    </row>
    <row r="1117" spans="1:1" x14ac:dyDescent="0.25">
      <c r="A1117" s="73"/>
    </row>
    <row r="1118" spans="1:1" x14ac:dyDescent="0.25">
      <c r="A1118" s="73"/>
    </row>
    <row r="1119" spans="1:1" x14ac:dyDescent="0.25">
      <c r="A1119" s="73"/>
    </row>
    <row r="1120" spans="1:1" x14ac:dyDescent="0.25">
      <c r="A1120" s="73"/>
    </row>
    <row r="1121" spans="1:1" x14ac:dyDescent="0.25">
      <c r="A1121" s="73"/>
    </row>
    <row r="1122" spans="1:1" x14ac:dyDescent="0.25">
      <c r="A1122" s="73"/>
    </row>
    <row r="1123" spans="1:1" x14ac:dyDescent="0.25">
      <c r="A1123" s="73"/>
    </row>
    <row r="1124" spans="1:1" x14ac:dyDescent="0.25">
      <c r="A1124" s="73"/>
    </row>
    <row r="1125" spans="1:1" x14ac:dyDescent="0.25">
      <c r="A1125" s="73"/>
    </row>
    <row r="1126" spans="1:1" x14ac:dyDescent="0.25">
      <c r="A1126" s="73"/>
    </row>
    <row r="1127" spans="1:1" x14ac:dyDescent="0.25">
      <c r="A1127" s="73"/>
    </row>
    <row r="1128" spans="1:1" x14ac:dyDescent="0.25">
      <c r="A1128" s="73"/>
    </row>
    <row r="1129" spans="1:1" x14ac:dyDescent="0.25">
      <c r="A1129" s="73"/>
    </row>
    <row r="1130" spans="1:1" x14ac:dyDescent="0.25">
      <c r="A1130" s="73"/>
    </row>
    <row r="1131" spans="1:1" x14ac:dyDescent="0.25">
      <c r="A1131" s="73"/>
    </row>
    <row r="1132" spans="1:1" x14ac:dyDescent="0.25">
      <c r="A1132" s="73"/>
    </row>
    <row r="1133" spans="1:1" x14ac:dyDescent="0.25">
      <c r="A1133" s="73"/>
    </row>
    <row r="1134" spans="1:1" x14ac:dyDescent="0.25">
      <c r="A1134" s="73"/>
    </row>
    <row r="1135" spans="1:1" x14ac:dyDescent="0.25">
      <c r="A1135" s="73"/>
    </row>
    <row r="1136" spans="1:1" x14ac:dyDescent="0.25">
      <c r="A1136" s="73"/>
    </row>
    <row r="1137" spans="1:1" x14ac:dyDescent="0.25">
      <c r="A1137" s="73"/>
    </row>
    <row r="1138" spans="1:1" x14ac:dyDescent="0.25">
      <c r="A1138" s="73"/>
    </row>
    <row r="1139" spans="1:1" x14ac:dyDescent="0.25">
      <c r="A1139" s="73"/>
    </row>
    <row r="1140" spans="1:1" x14ac:dyDescent="0.25">
      <c r="A1140" s="73"/>
    </row>
    <row r="1141" spans="1:1" x14ac:dyDescent="0.25">
      <c r="A1141" s="73"/>
    </row>
    <row r="1142" spans="1:1" x14ac:dyDescent="0.25">
      <c r="A1142" s="73"/>
    </row>
    <row r="1143" spans="1:1" x14ac:dyDescent="0.25">
      <c r="A1143" s="73"/>
    </row>
    <row r="1144" spans="1:1" x14ac:dyDescent="0.25">
      <c r="A1144" s="73"/>
    </row>
    <row r="1145" spans="1:1" x14ac:dyDescent="0.25">
      <c r="A1145" s="73"/>
    </row>
    <row r="1146" spans="1:1" x14ac:dyDescent="0.25">
      <c r="A1146" s="73"/>
    </row>
    <row r="1147" spans="1:1" x14ac:dyDescent="0.25">
      <c r="A1147" s="73"/>
    </row>
    <row r="1148" spans="1:1" x14ac:dyDescent="0.25">
      <c r="A1148" s="73"/>
    </row>
    <row r="1149" spans="1:1" x14ac:dyDescent="0.25">
      <c r="A1149" s="73"/>
    </row>
    <row r="1150" spans="1:1" x14ac:dyDescent="0.25">
      <c r="A1150" s="73"/>
    </row>
    <row r="1151" spans="1:1" x14ac:dyDescent="0.25">
      <c r="A1151" s="73"/>
    </row>
    <row r="1152" spans="1:1" x14ac:dyDescent="0.25">
      <c r="A1152" s="73"/>
    </row>
    <row r="1153" spans="1:1" x14ac:dyDescent="0.25">
      <c r="A1153" s="73"/>
    </row>
    <row r="1154" spans="1:1" x14ac:dyDescent="0.25">
      <c r="A1154" s="73"/>
    </row>
    <row r="1155" spans="1:1" x14ac:dyDescent="0.25">
      <c r="A1155" s="73"/>
    </row>
    <row r="1156" spans="1:1" x14ac:dyDescent="0.25">
      <c r="A1156" s="73"/>
    </row>
    <row r="1157" spans="1:1" x14ac:dyDescent="0.25">
      <c r="A1157" s="73"/>
    </row>
    <row r="1158" spans="1:1" x14ac:dyDescent="0.25">
      <c r="A1158" s="73"/>
    </row>
    <row r="1159" spans="1:1" x14ac:dyDescent="0.25">
      <c r="A1159" s="73"/>
    </row>
    <row r="1160" spans="1:1" x14ac:dyDescent="0.25">
      <c r="A1160" s="73"/>
    </row>
    <row r="1161" spans="1:1" x14ac:dyDescent="0.25">
      <c r="A1161" s="73"/>
    </row>
    <row r="1162" spans="1:1" x14ac:dyDescent="0.25">
      <c r="A1162" s="73"/>
    </row>
    <row r="1163" spans="1:1" x14ac:dyDescent="0.25">
      <c r="A1163" s="73"/>
    </row>
    <row r="1164" spans="1:1" x14ac:dyDescent="0.25">
      <c r="A1164" s="73"/>
    </row>
    <row r="1165" spans="1:1" x14ac:dyDescent="0.25">
      <c r="A1165" s="73"/>
    </row>
    <row r="1166" spans="1:1" x14ac:dyDescent="0.25">
      <c r="A1166" s="73"/>
    </row>
    <row r="1167" spans="1:1" x14ac:dyDescent="0.25">
      <c r="A1167" s="73"/>
    </row>
    <row r="1168" spans="1:1" x14ac:dyDescent="0.25">
      <c r="A1168" s="73"/>
    </row>
    <row r="1169" spans="1:1" x14ac:dyDescent="0.25">
      <c r="A1169" s="73"/>
    </row>
    <row r="1170" spans="1:1" x14ac:dyDescent="0.25">
      <c r="A1170" s="73"/>
    </row>
    <row r="1171" spans="1:1" x14ac:dyDescent="0.25">
      <c r="A1171" s="73"/>
    </row>
    <row r="1172" spans="1:1" x14ac:dyDescent="0.25">
      <c r="A1172" s="73"/>
    </row>
    <row r="1173" spans="1:1" x14ac:dyDescent="0.25">
      <c r="A1173" s="73"/>
    </row>
    <row r="1174" spans="1:1" x14ac:dyDescent="0.25">
      <c r="A1174" s="73"/>
    </row>
    <row r="1175" spans="1:1" x14ac:dyDescent="0.25">
      <c r="A1175" s="73"/>
    </row>
    <row r="1176" spans="1:1" x14ac:dyDescent="0.25">
      <c r="A1176" s="73"/>
    </row>
    <row r="1177" spans="1:1" x14ac:dyDescent="0.25">
      <c r="A1177" s="73"/>
    </row>
    <row r="1178" spans="1:1" x14ac:dyDescent="0.25">
      <c r="A1178" s="73"/>
    </row>
    <row r="1179" spans="1:1" x14ac:dyDescent="0.25">
      <c r="A1179" s="73"/>
    </row>
    <row r="1180" spans="1:1" x14ac:dyDescent="0.25">
      <c r="A1180" s="73"/>
    </row>
    <row r="1181" spans="1:1" x14ac:dyDescent="0.25">
      <c r="A1181" s="73"/>
    </row>
    <row r="1182" spans="1:1" x14ac:dyDescent="0.25">
      <c r="A1182" s="73"/>
    </row>
    <row r="1183" spans="1:1" x14ac:dyDescent="0.25">
      <c r="A1183" s="73"/>
    </row>
    <row r="1184" spans="1:1" x14ac:dyDescent="0.25">
      <c r="A1184" s="73"/>
    </row>
    <row r="1185" spans="1:1" x14ac:dyDescent="0.25">
      <c r="A1185" s="73"/>
    </row>
    <row r="1186" spans="1:1" x14ac:dyDescent="0.25">
      <c r="A1186" s="73"/>
    </row>
    <row r="1187" spans="1:1" x14ac:dyDescent="0.25">
      <c r="A1187" s="73"/>
    </row>
    <row r="1188" spans="1:1" x14ac:dyDescent="0.25">
      <c r="A1188" s="73"/>
    </row>
    <row r="1189" spans="1:1" x14ac:dyDescent="0.25">
      <c r="A1189" s="73"/>
    </row>
    <row r="1190" spans="1:1" x14ac:dyDescent="0.25">
      <c r="A1190" s="73"/>
    </row>
    <row r="1191" spans="1:1" x14ac:dyDescent="0.25">
      <c r="A1191" s="73"/>
    </row>
    <row r="1192" spans="1:1" x14ac:dyDescent="0.25">
      <c r="A1192" s="73"/>
    </row>
    <row r="1193" spans="1:1" x14ac:dyDescent="0.25">
      <c r="A1193" s="73"/>
    </row>
    <row r="1194" spans="1:1" x14ac:dyDescent="0.25">
      <c r="A1194" s="73"/>
    </row>
    <row r="1195" spans="1:1" x14ac:dyDescent="0.25">
      <c r="A1195" s="73"/>
    </row>
    <row r="1196" spans="1:1" x14ac:dyDescent="0.25">
      <c r="A1196" s="73"/>
    </row>
    <row r="1197" spans="1:1" x14ac:dyDescent="0.25">
      <c r="A1197" s="73"/>
    </row>
    <row r="1198" spans="1:1" x14ac:dyDescent="0.25">
      <c r="A1198" s="73"/>
    </row>
    <row r="1199" spans="1:1" x14ac:dyDescent="0.25">
      <c r="A1199" s="73"/>
    </row>
    <row r="1200" spans="1:1" x14ac:dyDescent="0.25">
      <c r="A1200" s="73"/>
    </row>
    <row r="1201" spans="1:1" x14ac:dyDescent="0.25">
      <c r="A1201" s="73"/>
    </row>
    <row r="1202" spans="1:1" x14ac:dyDescent="0.25">
      <c r="A1202" s="73"/>
    </row>
    <row r="1203" spans="1:1" x14ac:dyDescent="0.25">
      <c r="A1203" s="73"/>
    </row>
    <row r="1204" spans="1:1" x14ac:dyDescent="0.25">
      <c r="A1204" s="73"/>
    </row>
    <row r="1205" spans="1:1" x14ac:dyDescent="0.25">
      <c r="A1205" s="73"/>
    </row>
    <row r="1206" spans="1:1" x14ac:dyDescent="0.25">
      <c r="A1206" s="73"/>
    </row>
    <row r="1207" spans="1:1" x14ac:dyDescent="0.25">
      <c r="A1207" s="73"/>
    </row>
    <row r="1208" spans="1:1" x14ac:dyDescent="0.25">
      <c r="A1208" s="73"/>
    </row>
    <row r="1209" spans="1:1" x14ac:dyDescent="0.25">
      <c r="A1209" s="73"/>
    </row>
    <row r="1210" spans="1:1" x14ac:dyDescent="0.25">
      <c r="A1210" s="73"/>
    </row>
    <row r="1211" spans="1:1" x14ac:dyDescent="0.25">
      <c r="A1211" s="73"/>
    </row>
    <row r="1212" spans="1:1" x14ac:dyDescent="0.25">
      <c r="A1212" s="73"/>
    </row>
    <row r="1213" spans="1:1" x14ac:dyDescent="0.25">
      <c r="A1213" s="73"/>
    </row>
    <row r="1214" spans="1:1" x14ac:dyDescent="0.25">
      <c r="A1214" s="73"/>
    </row>
    <row r="1215" spans="1:1" x14ac:dyDescent="0.25">
      <c r="A1215" s="73"/>
    </row>
    <row r="1216" spans="1:1" x14ac:dyDescent="0.25">
      <c r="A1216" s="73"/>
    </row>
    <row r="1217" spans="1:1" x14ac:dyDescent="0.25">
      <c r="A1217" s="73"/>
    </row>
    <row r="1218" spans="1:1" x14ac:dyDescent="0.25">
      <c r="A1218" s="73"/>
    </row>
    <row r="1219" spans="1:1" x14ac:dyDescent="0.25">
      <c r="A1219" s="73"/>
    </row>
    <row r="1220" spans="1:1" x14ac:dyDescent="0.25">
      <c r="A1220" s="73"/>
    </row>
    <row r="1221" spans="1:1" x14ac:dyDescent="0.25">
      <c r="A1221" s="73"/>
    </row>
    <row r="1222" spans="1:1" x14ac:dyDescent="0.25">
      <c r="A1222" s="73"/>
    </row>
    <row r="1223" spans="1:1" x14ac:dyDescent="0.25">
      <c r="A1223" s="73"/>
    </row>
    <row r="1224" spans="1:1" x14ac:dyDescent="0.25">
      <c r="A1224" s="73"/>
    </row>
    <row r="1225" spans="1:1" x14ac:dyDescent="0.25">
      <c r="A1225" s="73"/>
    </row>
    <row r="1226" spans="1:1" x14ac:dyDescent="0.25">
      <c r="A1226" s="73"/>
    </row>
    <row r="1227" spans="1:1" x14ac:dyDescent="0.25">
      <c r="A1227" s="73"/>
    </row>
    <row r="1228" spans="1:1" x14ac:dyDescent="0.25">
      <c r="A1228" s="73"/>
    </row>
    <row r="1229" spans="1:1" x14ac:dyDescent="0.25">
      <c r="A1229" s="73"/>
    </row>
    <row r="1230" spans="1:1" x14ac:dyDescent="0.25">
      <c r="A1230" s="73"/>
    </row>
    <row r="1231" spans="1:1" x14ac:dyDescent="0.25">
      <c r="A1231" s="73"/>
    </row>
    <row r="1232" spans="1:1" x14ac:dyDescent="0.25">
      <c r="A1232" s="73"/>
    </row>
    <row r="1233" spans="1:1" x14ac:dyDescent="0.25">
      <c r="A1233" s="73"/>
    </row>
    <row r="1234" spans="1:1" x14ac:dyDescent="0.25">
      <c r="A1234" s="73"/>
    </row>
    <row r="1235" spans="1:1" x14ac:dyDescent="0.25">
      <c r="A1235" s="73"/>
    </row>
    <row r="1236" spans="1:1" x14ac:dyDescent="0.25">
      <c r="A1236" s="73"/>
    </row>
    <row r="1237" spans="1:1" x14ac:dyDescent="0.25">
      <c r="A1237" s="73"/>
    </row>
    <row r="1238" spans="1:1" x14ac:dyDescent="0.25">
      <c r="A1238" s="73"/>
    </row>
    <row r="1239" spans="1:1" x14ac:dyDescent="0.25">
      <c r="A1239" s="73"/>
    </row>
    <row r="1240" spans="1:1" x14ac:dyDescent="0.25">
      <c r="A1240" s="73"/>
    </row>
    <row r="1241" spans="1:1" x14ac:dyDescent="0.25">
      <c r="A1241" s="73"/>
    </row>
    <row r="1242" spans="1:1" x14ac:dyDescent="0.25">
      <c r="A1242" s="73"/>
    </row>
    <row r="1243" spans="1:1" x14ac:dyDescent="0.25">
      <c r="A1243" s="73"/>
    </row>
    <row r="1244" spans="1:1" x14ac:dyDescent="0.25">
      <c r="A1244" s="73"/>
    </row>
    <row r="1245" spans="1:1" x14ac:dyDescent="0.25">
      <c r="A1245" s="73"/>
    </row>
    <row r="1246" spans="1:1" x14ac:dyDescent="0.25">
      <c r="A1246" s="73"/>
    </row>
    <row r="1247" spans="1:1" x14ac:dyDescent="0.25">
      <c r="A1247" s="73"/>
    </row>
    <row r="1248" spans="1:1" x14ac:dyDescent="0.25">
      <c r="A1248" s="73"/>
    </row>
    <row r="1249" spans="1:1" x14ac:dyDescent="0.25">
      <c r="A1249" s="73"/>
    </row>
    <row r="1250" spans="1:1" x14ac:dyDescent="0.25">
      <c r="A1250" s="73"/>
    </row>
    <row r="1251" spans="1:1" x14ac:dyDescent="0.25">
      <c r="A1251" s="73"/>
    </row>
    <row r="1252" spans="1:1" x14ac:dyDescent="0.25">
      <c r="A1252" s="73"/>
    </row>
    <row r="1253" spans="1:1" x14ac:dyDescent="0.25">
      <c r="A1253" s="73"/>
    </row>
    <row r="1254" spans="1:1" x14ac:dyDescent="0.25">
      <c r="A1254" s="73"/>
    </row>
    <row r="1255" spans="1:1" x14ac:dyDescent="0.25">
      <c r="A1255" s="73"/>
    </row>
    <row r="1256" spans="1:1" x14ac:dyDescent="0.25">
      <c r="A1256" s="73"/>
    </row>
    <row r="1257" spans="1:1" x14ac:dyDescent="0.25">
      <c r="A1257" s="73"/>
    </row>
    <row r="1258" spans="1:1" x14ac:dyDescent="0.25">
      <c r="A1258" s="73"/>
    </row>
    <row r="1259" spans="1:1" x14ac:dyDescent="0.25">
      <c r="A1259" s="73"/>
    </row>
    <row r="1260" spans="1:1" x14ac:dyDescent="0.25">
      <c r="A1260" s="73"/>
    </row>
    <row r="1261" spans="1:1" x14ac:dyDescent="0.25">
      <c r="A1261" s="73"/>
    </row>
    <row r="1262" spans="1:1" x14ac:dyDescent="0.25">
      <c r="A1262" s="73"/>
    </row>
    <row r="1263" spans="1:1" x14ac:dyDescent="0.25">
      <c r="A1263" s="73"/>
    </row>
    <row r="1264" spans="1:1" x14ac:dyDescent="0.25">
      <c r="A1264" s="73"/>
    </row>
    <row r="1265" spans="1:1" x14ac:dyDescent="0.25">
      <c r="A1265" s="73"/>
    </row>
    <row r="1266" spans="1:1" x14ac:dyDescent="0.25">
      <c r="A1266" s="73"/>
    </row>
    <row r="1267" spans="1:1" x14ac:dyDescent="0.25">
      <c r="A1267" s="73"/>
    </row>
    <row r="1268" spans="1:1" x14ac:dyDescent="0.25">
      <c r="A1268" s="73"/>
    </row>
    <row r="1269" spans="1:1" x14ac:dyDescent="0.25">
      <c r="A1269" s="73"/>
    </row>
    <row r="1270" spans="1:1" x14ac:dyDescent="0.25">
      <c r="A1270" s="73"/>
    </row>
    <row r="1271" spans="1:1" x14ac:dyDescent="0.25">
      <c r="A1271" s="73"/>
    </row>
    <row r="1272" spans="1:1" x14ac:dyDescent="0.25">
      <c r="A1272" s="73"/>
    </row>
    <row r="1273" spans="1:1" x14ac:dyDescent="0.25">
      <c r="A1273" s="73"/>
    </row>
    <row r="1274" spans="1:1" x14ac:dyDescent="0.25">
      <c r="A1274" s="73"/>
    </row>
    <row r="1275" spans="1:1" x14ac:dyDescent="0.25">
      <c r="A1275" s="73"/>
    </row>
    <row r="1276" spans="1:1" x14ac:dyDescent="0.25">
      <c r="A1276" s="73"/>
    </row>
    <row r="1277" spans="1:1" x14ac:dyDescent="0.25">
      <c r="A1277" s="73"/>
    </row>
    <row r="1278" spans="1:1" x14ac:dyDescent="0.25">
      <c r="A1278" s="73"/>
    </row>
    <row r="1279" spans="1:1" x14ac:dyDescent="0.25">
      <c r="A1279" s="73"/>
    </row>
    <row r="1280" spans="1:1" x14ac:dyDescent="0.25">
      <c r="A1280" s="73"/>
    </row>
    <row r="1281" spans="1:1" x14ac:dyDescent="0.25">
      <c r="A1281" s="73"/>
    </row>
    <row r="1282" spans="1:1" x14ac:dyDescent="0.25">
      <c r="A1282" s="73"/>
    </row>
    <row r="1283" spans="1:1" x14ac:dyDescent="0.25">
      <c r="A1283" s="73"/>
    </row>
    <row r="1284" spans="1:1" x14ac:dyDescent="0.25">
      <c r="A1284" s="73"/>
    </row>
    <row r="1285" spans="1:1" x14ac:dyDescent="0.25">
      <c r="A1285" s="73"/>
    </row>
    <row r="1286" spans="1:1" x14ac:dyDescent="0.25">
      <c r="A1286" s="73"/>
    </row>
    <row r="1287" spans="1:1" x14ac:dyDescent="0.25">
      <c r="A1287" s="73"/>
    </row>
    <row r="1288" spans="1:1" x14ac:dyDescent="0.25">
      <c r="A1288" s="73"/>
    </row>
    <row r="1289" spans="1:1" x14ac:dyDescent="0.25">
      <c r="A1289" s="73"/>
    </row>
    <row r="1290" spans="1:1" x14ac:dyDescent="0.25">
      <c r="A1290" s="73"/>
    </row>
    <row r="1291" spans="1:1" x14ac:dyDescent="0.25">
      <c r="A1291" s="73"/>
    </row>
    <row r="1292" spans="1:1" x14ac:dyDescent="0.25">
      <c r="A1292" s="73"/>
    </row>
    <row r="1293" spans="1:1" x14ac:dyDescent="0.25">
      <c r="A1293" s="73"/>
    </row>
    <row r="1294" spans="1:1" x14ac:dyDescent="0.25">
      <c r="A1294" s="73"/>
    </row>
    <row r="1295" spans="1:1" x14ac:dyDescent="0.25">
      <c r="A1295" s="73"/>
    </row>
    <row r="1296" spans="1:1" x14ac:dyDescent="0.25">
      <c r="A1296" s="73"/>
    </row>
    <row r="1297" spans="1:1" x14ac:dyDescent="0.25">
      <c r="A1297" s="73"/>
    </row>
    <row r="1298" spans="1:1" x14ac:dyDescent="0.25">
      <c r="A1298" s="73"/>
    </row>
    <row r="1299" spans="1:1" x14ac:dyDescent="0.25">
      <c r="A1299" s="73"/>
    </row>
    <row r="1300" spans="1:1" x14ac:dyDescent="0.25">
      <c r="A1300" s="73"/>
    </row>
    <row r="1301" spans="1:1" x14ac:dyDescent="0.25">
      <c r="A1301" s="73"/>
    </row>
    <row r="1302" spans="1:1" x14ac:dyDescent="0.25">
      <c r="A1302" s="73"/>
    </row>
    <row r="1303" spans="1:1" x14ac:dyDescent="0.25">
      <c r="A1303" s="73"/>
    </row>
    <row r="1304" spans="1:1" x14ac:dyDescent="0.25">
      <c r="A1304" s="73"/>
    </row>
    <row r="1305" spans="1:1" x14ac:dyDescent="0.25">
      <c r="A1305" s="73"/>
    </row>
    <row r="1306" spans="1:1" x14ac:dyDescent="0.25">
      <c r="A1306" s="73"/>
    </row>
    <row r="1307" spans="1:1" x14ac:dyDescent="0.25">
      <c r="A1307" s="32"/>
    </row>
    <row r="1308" spans="1:1" x14ac:dyDescent="0.25">
      <c r="A1308" s="73"/>
    </row>
    <row r="1309" spans="1:1" x14ac:dyDescent="0.25">
      <c r="A1309" s="73"/>
    </row>
    <row r="1310" spans="1:1" x14ac:dyDescent="0.25">
      <c r="A1310" s="73"/>
    </row>
    <row r="1311" spans="1:1" x14ac:dyDescent="0.25">
      <c r="A1311" s="73"/>
    </row>
    <row r="1312" spans="1:1" x14ac:dyDescent="0.25">
      <c r="A1312" s="73"/>
    </row>
    <row r="1313" spans="1:1" x14ac:dyDescent="0.25">
      <c r="A1313" s="73"/>
    </row>
    <row r="1314" spans="1:1" x14ac:dyDescent="0.25">
      <c r="A1314" s="73"/>
    </row>
    <row r="1315" spans="1:1" x14ac:dyDescent="0.25">
      <c r="A1315" s="73"/>
    </row>
    <row r="1316" spans="1:1" x14ac:dyDescent="0.25">
      <c r="A1316" s="73"/>
    </row>
    <row r="1317" spans="1:1" x14ac:dyDescent="0.25">
      <c r="A1317" s="73"/>
    </row>
    <row r="1318" spans="1:1" x14ac:dyDescent="0.25">
      <c r="A1318" s="73"/>
    </row>
    <row r="1319" spans="1:1" x14ac:dyDescent="0.25">
      <c r="A1319" s="73"/>
    </row>
    <row r="1320" spans="1:1" x14ac:dyDescent="0.25">
      <c r="A1320" s="73"/>
    </row>
    <row r="1321" spans="1:1" x14ac:dyDescent="0.25">
      <c r="A1321" s="73"/>
    </row>
    <row r="1322" spans="1:1" x14ac:dyDescent="0.25">
      <c r="A1322" s="73"/>
    </row>
    <row r="1323" spans="1:1" x14ac:dyDescent="0.25">
      <c r="A1323" s="73"/>
    </row>
    <row r="1324" spans="1:1" x14ac:dyDescent="0.25">
      <c r="A1324" s="73"/>
    </row>
    <row r="1325" spans="1:1" x14ac:dyDescent="0.25">
      <c r="A1325" s="73"/>
    </row>
    <row r="1326" spans="1:1" x14ac:dyDescent="0.25">
      <c r="A1326" s="73"/>
    </row>
    <row r="1327" spans="1:1" x14ac:dyDescent="0.25">
      <c r="A1327" s="73"/>
    </row>
    <row r="1328" spans="1:1" x14ac:dyDescent="0.25">
      <c r="A1328" s="73"/>
    </row>
    <row r="1329" spans="1:1" x14ac:dyDescent="0.25">
      <c r="A1329" s="73"/>
    </row>
    <row r="1330" spans="1:1" x14ac:dyDescent="0.25">
      <c r="A1330" s="73"/>
    </row>
    <row r="1331" spans="1:1" x14ac:dyDescent="0.25">
      <c r="A1331" s="73"/>
    </row>
    <row r="1332" spans="1:1" x14ac:dyDescent="0.25">
      <c r="A1332" s="73"/>
    </row>
    <row r="1333" spans="1:1" x14ac:dyDescent="0.25">
      <c r="A1333" s="73"/>
    </row>
    <row r="1334" spans="1:1" x14ac:dyDescent="0.25">
      <c r="A1334" s="73"/>
    </row>
    <row r="1335" spans="1:1" x14ac:dyDescent="0.25">
      <c r="A1335" s="73"/>
    </row>
    <row r="1336" spans="1:1" x14ac:dyDescent="0.25">
      <c r="A1336" s="73"/>
    </row>
    <row r="1337" spans="1:1" x14ac:dyDescent="0.25">
      <c r="A1337" s="73"/>
    </row>
    <row r="1338" spans="1:1" x14ac:dyDescent="0.25">
      <c r="A1338" s="73"/>
    </row>
    <row r="1339" spans="1:1" x14ac:dyDescent="0.25">
      <c r="A1339" s="73"/>
    </row>
    <row r="1340" spans="1:1" x14ac:dyDescent="0.25">
      <c r="A1340" s="73"/>
    </row>
    <row r="1341" spans="1:1" x14ac:dyDescent="0.25">
      <c r="A1341" s="73"/>
    </row>
    <row r="1342" spans="1:1" x14ac:dyDescent="0.25">
      <c r="A1342" s="73"/>
    </row>
    <row r="1343" spans="1:1" x14ac:dyDescent="0.25">
      <c r="A1343" s="73"/>
    </row>
    <row r="1344" spans="1:1" x14ac:dyDescent="0.25">
      <c r="A1344" s="73"/>
    </row>
    <row r="1345" spans="1:1" x14ac:dyDescent="0.25">
      <c r="A1345" s="73"/>
    </row>
    <row r="1346" spans="1:1" x14ac:dyDescent="0.25">
      <c r="A1346" s="73"/>
    </row>
    <row r="1347" spans="1:1" x14ac:dyDescent="0.25">
      <c r="A1347" s="73"/>
    </row>
    <row r="1348" spans="1:1" x14ac:dyDescent="0.25">
      <c r="A1348" s="73"/>
    </row>
    <row r="1349" spans="1:1" x14ac:dyDescent="0.25">
      <c r="A1349" s="73"/>
    </row>
    <row r="1350" spans="1:1" x14ac:dyDescent="0.25">
      <c r="A1350" s="73"/>
    </row>
    <row r="1351" spans="1:1" x14ac:dyDescent="0.25">
      <c r="A1351" s="73"/>
    </row>
    <row r="1352" spans="1:1" x14ac:dyDescent="0.25">
      <c r="A1352" s="73"/>
    </row>
    <row r="1353" spans="1:1" x14ac:dyDescent="0.25">
      <c r="A1353" s="73"/>
    </row>
    <row r="1354" spans="1:1" x14ac:dyDescent="0.25">
      <c r="A1354" s="73"/>
    </row>
    <row r="1355" spans="1:1" x14ac:dyDescent="0.25">
      <c r="A1355" s="73"/>
    </row>
    <row r="1356" spans="1:1" x14ac:dyDescent="0.25">
      <c r="A1356" s="73"/>
    </row>
    <row r="1357" spans="1:1" x14ac:dyDescent="0.25">
      <c r="A1357" s="73"/>
    </row>
    <row r="1358" spans="1:1" x14ac:dyDescent="0.25">
      <c r="A1358" s="73"/>
    </row>
    <row r="1359" spans="1:1" x14ac:dyDescent="0.25">
      <c r="A1359" s="73"/>
    </row>
    <row r="1360" spans="1:1" x14ac:dyDescent="0.25">
      <c r="A1360" s="73"/>
    </row>
    <row r="1361" spans="1:1" x14ac:dyDescent="0.25">
      <c r="A1361" s="73"/>
    </row>
    <row r="1362" spans="1:1" x14ac:dyDescent="0.25">
      <c r="A1362" s="73"/>
    </row>
    <row r="1363" spans="1:1" x14ac:dyDescent="0.25">
      <c r="A1363" s="73"/>
    </row>
    <row r="1364" spans="1:1" x14ac:dyDescent="0.25">
      <c r="A1364" s="32"/>
    </row>
    <row r="1365" spans="1:1" x14ac:dyDescent="0.25">
      <c r="A1365" s="32"/>
    </row>
    <row r="1366" spans="1:1" x14ac:dyDescent="0.25">
      <c r="A1366" s="32"/>
    </row>
    <row r="1367" spans="1:1" x14ac:dyDescent="0.25">
      <c r="A1367" s="32"/>
    </row>
    <row r="1368" spans="1:1" x14ac:dyDescent="0.25">
      <c r="A1368" s="32"/>
    </row>
    <row r="1369" spans="1:1" x14ac:dyDescent="0.25">
      <c r="A1369" s="32"/>
    </row>
    <row r="1370" spans="1:1" x14ac:dyDescent="0.25">
      <c r="A1370" s="32"/>
    </row>
    <row r="1371" spans="1:1" x14ac:dyDescent="0.25">
      <c r="A1371" s="32"/>
    </row>
    <row r="1372" spans="1:1" x14ac:dyDescent="0.25">
      <c r="A1372" s="32"/>
    </row>
    <row r="4446" spans="1:1" ht="18.75" x14ac:dyDescent="0.25">
      <c r="A4446" s="72"/>
    </row>
    <row r="4463" spans="1:1" ht="18.75" x14ac:dyDescent="0.25">
      <c r="A4463" s="72"/>
    </row>
    <row r="4466" spans="1:1" x14ac:dyDescent="0.25">
      <c r="A4466" s="34"/>
    </row>
    <row r="4467" spans="1:1" x14ac:dyDescent="0.25">
      <c r="A4467" s="34"/>
    </row>
    <row r="4468" spans="1:1" x14ac:dyDescent="0.25">
      <c r="A4468" s="34"/>
    </row>
    <row r="4469" spans="1:1" x14ac:dyDescent="0.25">
      <c r="A4469" s="34"/>
    </row>
    <row r="4470" spans="1:1" x14ac:dyDescent="0.25">
      <c r="A4470" s="34"/>
    </row>
    <row r="4471" spans="1:1" x14ac:dyDescent="0.25">
      <c r="A4471" s="34"/>
    </row>
    <row r="4472" spans="1:1" x14ac:dyDescent="0.25">
      <c r="A4472" s="34"/>
    </row>
    <row r="4473" spans="1:1" x14ac:dyDescent="0.25">
      <c r="A4473" s="34"/>
    </row>
    <row r="4474" spans="1:1" x14ac:dyDescent="0.25">
      <c r="A4474" s="34"/>
    </row>
    <row r="4475" spans="1:1" x14ac:dyDescent="0.25">
      <c r="A4475" s="34"/>
    </row>
    <row r="4476" spans="1:1" x14ac:dyDescent="0.25">
      <c r="A4476" s="34"/>
    </row>
    <row r="4477" spans="1:1" x14ac:dyDescent="0.25">
      <c r="A4477" s="34"/>
    </row>
    <row r="4478" spans="1:1" x14ac:dyDescent="0.25">
      <c r="A4478" s="34"/>
    </row>
    <row r="4479" spans="1:1" x14ac:dyDescent="0.25">
      <c r="A4479" s="34"/>
    </row>
    <row r="4480" spans="1:1" x14ac:dyDescent="0.25">
      <c r="A4480" s="34"/>
    </row>
    <row r="4481" spans="1:1" x14ac:dyDescent="0.25">
      <c r="A4481" s="34"/>
    </row>
    <row r="4482" spans="1:1" x14ac:dyDescent="0.25">
      <c r="A4482" s="34"/>
    </row>
    <row r="4483" spans="1:1" x14ac:dyDescent="0.25">
      <c r="A4483" s="34"/>
    </row>
    <row r="4484" spans="1:1" x14ac:dyDescent="0.25">
      <c r="A4484" s="34"/>
    </row>
    <row r="4485" spans="1:1" x14ac:dyDescent="0.25">
      <c r="A4485" s="34"/>
    </row>
    <row r="4486" spans="1:1" x14ac:dyDescent="0.25">
      <c r="A4486" s="34"/>
    </row>
    <row r="4487" spans="1:1" x14ac:dyDescent="0.25">
      <c r="A4487" s="34"/>
    </row>
    <row r="4488" spans="1:1" x14ac:dyDescent="0.25">
      <c r="A4488" s="34"/>
    </row>
    <row r="4489" spans="1:1" x14ac:dyDescent="0.25">
      <c r="A4489" s="34"/>
    </row>
    <row r="4490" spans="1:1" x14ac:dyDescent="0.25">
      <c r="A4490" s="34"/>
    </row>
    <row r="4491" spans="1:1" x14ac:dyDescent="0.25">
      <c r="A4491" s="34"/>
    </row>
    <row r="4492" spans="1:1" x14ac:dyDescent="0.25">
      <c r="A4492" s="34"/>
    </row>
    <row r="4493" spans="1:1" x14ac:dyDescent="0.25">
      <c r="A4493" s="34"/>
    </row>
    <row r="4494" spans="1:1" x14ac:dyDescent="0.25">
      <c r="A4494" s="34"/>
    </row>
    <row r="4495" spans="1:1" x14ac:dyDescent="0.25">
      <c r="A4495" s="34"/>
    </row>
    <row r="4496" spans="1:1" x14ac:dyDescent="0.25">
      <c r="A4496" s="34"/>
    </row>
    <row r="4497" spans="1:1" x14ac:dyDescent="0.25">
      <c r="A4497" s="34"/>
    </row>
    <row r="4498" spans="1:1" x14ac:dyDescent="0.25">
      <c r="A4498" s="34"/>
    </row>
    <row r="4499" spans="1:1" x14ac:dyDescent="0.25">
      <c r="A4499" s="34"/>
    </row>
    <row r="4500" spans="1:1" x14ac:dyDescent="0.25">
      <c r="A4500" s="34"/>
    </row>
    <row r="4501" spans="1:1" x14ac:dyDescent="0.25">
      <c r="A4501" s="34"/>
    </row>
    <row r="4502" spans="1:1" x14ac:dyDescent="0.25">
      <c r="A4502" s="34"/>
    </row>
    <row r="4503" spans="1:1" x14ac:dyDescent="0.25">
      <c r="A4503" s="34"/>
    </row>
    <row r="4504" spans="1:1" x14ac:dyDescent="0.25">
      <c r="A4504" s="34"/>
    </row>
    <row r="4505" spans="1:1" x14ac:dyDescent="0.25">
      <c r="A4505" s="34"/>
    </row>
    <row r="4506" spans="1:1" x14ac:dyDescent="0.25">
      <c r="A4506" s="34"/>
    </row>
    <row r="4507" spans="1:1" x14ac:dyDescent="0.25">
      <c r="A4507" s="34"/>
    </row>
    <row r="4508" spans="1:1" x14ac:dyDescent="0.25">
      <c r="A4508" s="34"/>
    </row>
    <row r="4509" spans="1:1" x14ac:dyDescent="0.25">
      <c r="A4509" s="34"/>
    </row>
    <row r="4510" spans="1:1" x14ac:dyDescent="0.25">
      <c r="A4510" s="34"/>
    </row>
    <row r="4511" spans="1:1" x14ac:dyDescent="0.25">
      <c r="A4511" s="34"/>
    </row>
    <row r="4512" spans="1:1" x14ac:dyDescent="0.25">
      <c r="A4512" s="34"/>
    </row>
    <row r="4513" spans="1:1" x14ac:dyDescent="0.25">
      <c r="A4513" s="34"/>
    </row>
    <row r="4514" spans="1:1" x14ac:dyDescent="0.25">
      <c r="A4514" s="34"/>
    </row>
    <row r="4515" spans="1:1" x14ac:dyDescent="0.25">
      <c r="A4515" s="34"/>
    </row>
    <row r="4516" spans="1:1" x14ac:dyDescent="0.25">
      <c r="A4516" s="34"/>
    </row>
    <row r="4517" spans="1:1" x14ac:dyDescent="0.25">
      <c r="A4517" s="34"/>
    </row>
    <row r="4518" spans="1:1" x14ac:dyDescent="0.25">
      <c r="A4518" s="34"/>
    </row>
    <row r="4519" spans="1:1" x14ac:dyDescent="0.25">
      <c r="A4519" s="34"/>
    </row>
    <row r="4520" spans="1:1" x14ac:dyDescent="0.25">
      <c r="A4520" s="34"/>
    </row>
    <row r="4521" spans="1:1" x14ac:dyDescent="0.25">
      <c r="A4521" s="34"/>
    </row>
    <row r="4522" spans="1:1" x14ac:dyDescent="0.25">
      <c r="A4522" s="34"/>
    </row>
    <row r="4523" spans="1:1" x14ac:dyDescent="0.25">
      <c r="A4523" s="34"/>
    </row>
    <row r="4524" spans="1:1" x14ac:dyDescent="0.25">
      <c r="A4524" s="34"/>
    </row>
    <row r="4525" spans="1:1" x14ac:dyDescent="0.25">
      <c r="A4525" s="34"/>
    </row>
    <row r="4526" spans="1:1" x14ac:dyDescent="0.25">
      <c r="A4526" s="34"/>
    </row>
    <row r="4527" spans="1:1" x14ac:dyDescent="0.25">
      <c r="A4527" s="34"/>
    </row>
    <row r="4528" spans="1:1" x14ac:dyDescent="0.25">
      <c r="A4528" s="34"/>
    </row>
    <row r="4529" spans="1:1" x14ac:dyDescent="0.25">
      <c r="A4529" s="34"/>
    </row>
    <row r="4530" spans="1:1" x14ac:dyDescent="0.25">
      <c r="A4530" s="34"/>
    </row>
    <row r="4531" spans="1:1" x14ac:dyDescent="0.25">
      <c r="A4531" s="34"/>
    </row>
    <row r="4532" spans="1:1" x14ac:dyDescent="0.25">
      <c r="A4532" s="34"/>
    </row>
    <row r="4533" spans="1:1" x14ac:dyDescent="0.25">
      <c r="A4533" s="34"/>
    </row>
    <row r="4534" spans="1:1" x14ac:dyDescent="0.25">
      <c r="A4534" s="34"/>
    </row>
    <row r="4535" spans="1:1" x14ac:dyDescent="0.25">
      <c r="A4535" s="34"/>
    </row>
    <row r="4536" spans="1:1" x14ac:dyDescent="0.25">
      <c r="A4536" s="34"/>
    </row>
    <row r="4537" spans="1:1" x14ac:dyDescent="0.25">
      <c r="A4537" s="34"/>
    </row>
    <row r="4538" spans="1:1" x14ac:dyDescent="0.25">
      <c r="A4538" s="34"/>
    </row>
    <row r="4539" spans="1:1" x14ac:dyDescent="0.25">
      <c r="A4539" s="34"/>
    </row>
    <row r="4540" spans="1:1" x14ac:dyDescent="0.25">
      <c r="A4540" s="34"/>
    </row>
    <row r="4541" spans="1:1" x14ac:dyDescent="0.25">
      <c r="A4541" s="34"/>
    </row>
    <row r="4542" spans="1:1" x14ac:dyDescent="0.25">
      <c r="A4542" s="34"/>
    </row>
    <row r="4543" spans="1:1" x14ac:dyDescent="0.25">
      <c r="A4543" s="34"/>
    </row>
    <row r="4544" spans="1:1" x14ac:dyDescent="0.25">
      <c r="A4544" s="34"/>
    </row>
    <row r="4545" spans="1:1" x14ac:dyDescent="0.25">
      <c r="A4545" s="34"/>
    </row>
    <row r="4546" spans="1:1" x14ac:dyDescent="0.25">
      <c r="A4546" s="34"/>
    </row>
    <row r="4547" spans="1:1" x14ac:dyDescent="0.25">
      <c r="A4547" s="34"/>
    </row>
    <row r="4548" spans="1:1" x14ac:dyDescent="0.25">
      <c r="A4548" s="34"/>
    </row>
    <row r="4549" spans="1:1" x14ac:dyDescent="0.25">
      <c r="A4549" s="34"/>
    </row>
    <row r="4550" spans="1:1" x14ac:dyDescent="0.25">
      <c r="A4550" s="34"/>
    </row>
    <row r="4551" spans="1:1" x14ac:dyDescent="0.25">
      <c r="A4551" s="34"/>
    </row>
    <row r="4552" spans="1:1" x14ac:dyDescent="0.25">
      <c r="A4552" s="34"/>
    </row>
    <row r="4553" spans="1:1" x14ac:dyDescent="0.25">
      <c r="A4553" s="34"/>
    </row>
    <row r="4554" spans="1:1" x14ac:dyDescent="0.25">
      <c r="A4554" s="34"/>
    </row>
    <row r="4555" spans="1:1" x14ac:dyDescent="0.25">
      <c r="A4555" s="34"/>
    </row>
    <row r="4556" spans="1:1" x14ac:dyDescent="0.25">
      <c r="A4556" s="34"/>
    </row>
    <row r="4557" spans="1:1" x14ac:dyDescent="0.25">
      <c r="A4557" s="34"/>
    </row>
    <row r="4558" spans="1:1" x14ac:dyDescent="0.25">
      <c r="A4558" s="34"/>
    </row>
    <row r="4559" spans="1:1" x14ac:dyDescent="0.25">
      <c r="A4559" s="34"/>
    </row>
    <row r="4560" spans="1:1" x14ac:dyDescent="0.25">
      <c r="A4560" s="34"/>
    </row>
    <row r="4561" spans="1:1" x14ac:dyDescent="0.25">
      <c r="A4561" s="34"/>
    </row>
    <row r="4562" spans="1:1" x14ac:dyDescent="0.25">
      <c r="A4562" s="34"/>
    </row>
    <row r="4563" spans="1:1" x14ac:dyDescent="0.25">
      <c r="A4563" s="34"/>
    </row>
    <row r="4564" spans="1:1" x14ac:dyDescent="0.25">
      <c r="A4564" s="34"/>
    </row>
    <row r="4565" spans="1:1" x14ac:dyDescent="0.25">
      <c r="A4565" s="34"/>
    </row>
    <row r="4566" spans="1:1" x14ac:dyDescent="0.25">
      <c r="A4566" s="34"/>
    </row>
    <row r="4567" spans="1:1" x14ac:dyDescent="0.25">
      <c r="A4567" s="34"/>
    </row>
    <row r="4568" spans="1:1" x14ac:dyDescent="0.25">
      <c r="A4568" s="34"/>
    </row>
    <row r="4569" spans="1:1" x14ac:dyDescent="0.25">
      <c r="A4569" s="34"/>
    </row>
    <row r="4570" spans="1:1" x14ac:dyDescent="0.25">
      <c r="A4570" s="34"/>
    </row>
    <row r="4571" spans="1:1" x14ac:dyDescent="0.25">
      <c r="A4571" s="34"/>
    </row>
    <row r="4572" spans="1:1" x14ac:dyDescent="0.25">
      <c r="A4572" s="34"/>
    </row>
    <row r="4573" spans="1:1" x14ac:dyDescent="0.25">
      <c r="A4573" s="34"/>
    </row>
    <row r="4574" spans="1:1" x14ac:dyDescent="0.25">
      <c r="A4574" s="34"/>
    </row>
    <row r="4575" spans="1:1" x14ac:dyDescent="0.25">
      <c r="A4575" s="34"/>
    </row>
    <row r="4576" spans="1:1" x14ac:dyDescent="0.25">
      <c r="A4576" s="34"/>
    </row>
    <row r="4577" spans="1:1" x14ac:dyDescent="0.25">
      <c r="A4577" s="34"/>
    </row>
    <row r="4578" spans="1:1" x14ac:dyDescent="0.25">
      <c r="A4578" s="34"/>
    </row>
    <row r="4579" spans="1:1" x14ac:dyDescent="0.25">
      <c r="A4579" s="34"/>
    </row>
    <row r="4580" spans="1:1" x14ac:dyDescent="0.25">
      <c r="A4580" s="34"/>
    </row>
    <row r="4581" spans="1:1" x14ac:dyDescent="0.25">
      <c r="A4581" s="34"/>
    </row>
    <row r="4582" spans="1:1" x14ac:dyDescent="0.25">
      <c r="A4582" s="34"/>
    </row>
    <row r="4583" spans="1:1" x14ac:dyDescent="0.25">
      <c r="A4583" s="34"/>
    </row>
    <row r="4584" spans="1:1" x14ac:dyDescent="0.25">
      <c r="A4584" s="34"/>
    </row>
    <row r="4587" spans="1:1" ht="18.75" x14ac:dyDescent="0.25">
      <c r="A4587" s="72"/>
    </row>
    <row r="4711" spans="1:1" ht="18.75" x14ac:dyDescent="0.25">
      <c r="A4711" s="72"/>
    </row>
    <row r="4726" spans="1:1" ht="18.75" x14ac:dyDescent="0.25">
      <c r="A4726" s="72"/>
    </row>
    <row r="4741" spans="1:1" ht="18.75" x14ac:dyDescent="0.25">
      <c r="A4741" s="72"/>
    </row>
    <row r="4793" spans="1:1" ht="18.75" x14ac:dyDescent="0.25">
      <c r="A4793" s="72"/>
    </row>
    <row r="4845" spans="1:1" ht="18.75" x14ac:dyDescent="0.25">
      <c r="A4845" s="72"/>
    </row>
    <row r="4897" spans="1:1" ht="18.75" x14ac:dyDescent="0.25">
      <c r="A4897" s="72"/>
    </row>
    <row r="4949" spans="1:1" ht="18.75" x14ac:dyDescent="0.25">
      <c r="A4949" s="72"/>
    </row>
    <row r="5001" spans="1:1" ht="18.75" x14ac:dyDescent="0.25">
      <c r="A5001" s="72"/>
    </row>
    <row r="5053" spans="1:1" ht="18.75" x14ac:dyDescent="0.25">
      <c r="A5053" s="72"/>
    </row>
  </sheetData>
  <phoneticPr fontId="2" type="noConversion"/>
  <conditionalFormatting sqref="B1:B1048576">
    <cfRule type="top10" dxfId="11" priority="1" bottom="1" rank="1"/>
    <cfRule type="top10" dxfId="10" priority="2" rank="1"/>
    <cfRule type="cellIs" dxfId="9" priority="3" operator="lessThan">
      <formula>-120000</formula>
    </cfRule>
    <cfRule type="cellIs" dxfId="8" priority="4" operator="lessThan">
      <formula>0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38D48-2E6B-4443-AC59-BAF3D658B840}">
  <dimension ref="A1:O5053"/>
  <sheetViews>
    <sheetView workbookViewId="0">
      <selection activeCell="I6" sqref="I6"/>
    </sheetView>
  </sheetViews>
  <sheetFormatPr defaultRowHeight="16.5" x14ac:dyDescent="0.25"/>
  <cols>
    <col min="1" max="1" width="15.625" style="32" customWidth="1"/>
    <col min="2" max="2" width="20.625" style="66" customWidth="1"/>
    <col min="3" max="3" width="14.75" style="50" customWidth="1"/>
    <col min="4" max="4" width="13.875" style="50" customWidth="1"/>
    <col min="5" max="6" width="9" style="50"/>
    <col min="7" max="7" width="13.875" style="51" bestFit="1" customWidth="1"/>
    <col min="8" max="8" width="12.625" style="51" bestFit="1" customWidth="1"/>
    <col min="9" max="9" width="11.75" style="51" bestFit="1" customWidth="1"/>
    <col min="10" max="10" width="12" style="51" customWidth="1"/>
    <col min="11" max="11" width="10.125" style="51" bestFit="1" customWidth="1"/>
    <col min="12" max="12" width="21.375" style="51" bestFit="1" customWidth="1"/>
    <col min="13" max="16384" width="9" style="49"/>
  </cols>
  <sheetData>
    <row r="1" spans="1:15" x14ac:dyDescent="0.25">
      <c r="A1" s="71" t="s">
        <v>1437</v>
      </c>
      <c r="B1" s="70" t="s">
        <v>1438</v>
      </c>
      <c r="C1" s="50" t="s">
        <v>1439</v>
      </c>
      <c r="D1" s="50" t="s">
        <v>1440</v>
      </c>
      <c r="E1" s="50" t="s">
        <v>1441</v>
      </c>
    </row>
    <row r="2" spans="1:15" x14ac:dyDescent="0.25">
      <c r="A2" s="73" t="s">
        <v>1434</v>
      </c>
      <c r="B2" s="66">
        <v>-107493.41</v>
      </c>
      <c r="C2" s="50" t="e">
        <f>VLOOKUP($A2,[1]級距!$A:$K,9,FALSE)</f>
        <v>#N/A</v>
      </c>
      <c r="D2" s="50" t="e">
        <f>VLOOKUP($A2,[1]級距!A:K,10,FALSE)</f>
        <v>#N/A</v>
      </c>
      <c r="E2" s="50" t="e">
        <f>VLOOKUP($A2,[1]級距!A:K,11,FALSE)</f>
        <v>#N/A</v>
      </c>
      <c r="G2" s="53" t="s">
        <v>1401</v>
      </c>
      <c r="H2" s="4">
        <f>MAX(B2:B1100)</f>
        <v>680009.62</v>
      </c>
      <c r="I2" s="35">
        <f>ABS(H2/H3)</f>
        <v>5.2051346702379506</v>
      </c>
      <c r="J2" s="53"/>
      <c r="K2" s="53"/>
      <c r="O2" s="61" t="s">
        <v>22</v>
      </c>
    </row>
    <row r="3" spans="1:15" x14ac:dyDescent="0.25">
      <c r="A3" s="73" t="s">
        <v>1435</v>
      </c>
      <c r="B3" s="66">
        <v>49674.19</v>
      </c>
      <c r="C3" s="50" t="e">
        <f>VLOOKUP($A3,[1]級距!$A:$K,9,FALSE)</f>
        <v>#N/A</v>
      </c>
      <c r="D3" s="50" t="e">
        <f>VLOOKUP($A3,[1]級距!A:K,10,FALSE)</f>
        <v>#N/A</v>
      </c>
      <c r="E3" s="50" t="e">
        <f>VLOOKUP($A3,[1]級距!A:K,11,FALSE)</f>
        <v>#N/A</v>
      </c>
      <c r="G3" s="53" t="s">
        <v>1404</v>
      </c>
      <c r="H3" s="4">
        <f>MIN(B2:B1100)</f>
        <v>-130642.08</v>
      </c>
      <c r="I3" s="53"/>
      <c r="J3" s="53"/>
      <c r="K3" s="53"/>
    </row>
    <row r="4" spans="1:15" x14ac:dyDescent="0.25">
      <c r="A4" s="73" t="s">
        <v>1400</v>
      </c>
      <c r="B4" s="66">
        <v>8042.42</v>
      </c>
      <c r="C4" s="50" t="e">
        <f>VLOOKUP($A4,[1]級距!$A:$K,9,FALSE)</f>
        <v>#N/A</v>
      </c>
      <c r="D4" s="50" t="e">
        <f>VLOOKUP($A4,[1]級距!A:K,10,FALSE)</f>
        <v>#N/A</v>
      </c>
      <c r="E4" s="50" t="e">
        <f>VLOOKUP($A4,[1]級距!A:K,11,FALSE)</f>
        <v>#N/A</v>
      </c>
      <c r="G4" s="53" t="s">
        <v>1399</v>
      </c>
      <c r="H4" s="53">
        <v>1</v>
      </c>
      <c r="I4" s="53">
        <v>2</v>
      </c>
      <c r="J4" s="53">
        <v>3</v>
      </c>
      <c r="K4" s="53">
        <v>4</v>
      </c>
      <c r="L4" s="52" t="s">
        <v>1405</v>
      </c>
      <c r="O4" s="49" t="s">
        <v>20</v>
      </c>
    </row>
    <row r="5" spans="1:15" x14ac:dyDescent="0.25">
      <c r="A5" s="73" t="s">
        <v>1403</v>
      </c>
      <c r="B5" s="66">
        <v>22878.04</v>
      </c>
      <c r="C5" s="50" t="e">
        <f>VLOOKUP($A5,[1]級距!$A:$K,9,FALSE)</f>
        <v>#N/A</v>
      </c>
      <c r="D5" s="50" t="e">
        <f>VLOOKUP($A5,[1]級距!A:K,10,FALSE)</f>
        <v>#N/A</v>
      </c>
      <c r="E5" s="50" t="e">
        <f>VLOOKUP($A5,[1]級距!A:K,11,FALSE)</f>
        <v>#N/A</v>
      </c>
      <c r="G5" s="53" t="s">
        <v>1407</v>
      </c>
      <c r="H5" s="55">
        <f>COUNTIF($E$2:$E$1100,H$4)/COUNT($E$2:$E$1100)</f>
        <v>0.19287020109689215</v>
      </c>
      <c r="I5" s="55">
        <f>COUNTIF($E$2:$E$1100,I$4)/COUNT($E$2:$E$1100)</f>
        <v>0.45063985374771481</v>
      </c>
      <c r="J5" s="55">
        <f>COUNTIF($E$2:$E$1100,J$4)/COUNT($E$2:$E$1100)</f>
        <v>0.19104204753199269</v>
      </c>
      <c r="K5" s="55">
        <f>COUNTIF($E$2:$E$1000,K$4)/COUNT($E$2:$E$1000)</f>
        <v>0.17806841046277666</v>
      </c>
      <c r="O5" s="49" t="s">
        <v>1442</v>
      </c>
    </row>
    <row r="6" spans="1:15" x14ac:dyDescent="0.25">
      <c r="A6" s="73" t="s">
        <v>1390</v>
      </c>
      <c r="B6" s="66">
        <v>289943.46999999997</v>
      </c>
      <c r="C6" s="50">
        <f>VLOOKUP($A6,[1]級距!$A:$K,9,FALSE)</f>
        <v>10</v>
      </c>
      <c r="D6" s="50">
        <f>VLOOKUP($A6,[1]級距!A:K,10,FALSE)</f>
        <v>6</v>
      </c>
      <c r="E6" s="50">
        <f>VLOOKUP($A6,[1]級距!A:K,11,FALSE)</f>
        <v>1</v>
      </c>
      <c r="F6" s="50">
        <f t="shared" ref="F6:F69" si="0">IF(B6&lt;&gt;0,1,0)</f>
        <v>1</v>
      </c>
      <c r="G6" s="53" t="s">
        <v>1409</v>
      </c>
      <c r="H6" s="4">
        <f>SUMIF($E$2:$E$1100,H$4,$B$2:$B$1100)</f>
        <v>2011636.4300000002</v>
      </c>
      <c r="I6" s="4">
        <f>SUMIF($E$2:$E$1100,I$4,$B$2:$B$1100)</f>
        <v>-6870731.4800000004</v>
      </c>
      <c r="J6" s="4">
        <f>SUMIF($E$2:$E$1100,J$4,$B$2:$B$1100)</f>
        <v>4120998.120000001</v>
      </c>
      <c r="K6" s="4">
        <f>SUMIF($E$2:$E$1100,K$4,$B$2:$B$1100)</f>
        <v>9646259.3200000077</v>
      </c>
      <c r="L6" s="8">
        <f>SUM(H6:K6)</f>
        <v>8908162.390000008</v>
      </c>
      <c r="O6" s="49" t="s">
        <v>1443</v>
      </c>
    </row>
    <row r="7" spans="1:15" x14ac:dyDescent="0.25">
      <c r="A7" s="73" t="s">
        <v>1350</v>
      </c>
      <c r="B7" s="66">
        <v>-6200.04</v>
      </c>
      <c r="C7" s="50">
        <f>VLOOKUP($A7,[1]級距!$A:$K,9,FALSE)</f>
        <v>4</v>
      </c>
      <c r="D7" s="50">
        <f>VLOOKUP($A7,[1]級距!A:K,10,FALSE)</f>
        <v>4</v>
      </c>
      <c r="E7" s="50">
        <f>VLOOKUP($A7,[1]級距!A:K,11,FALSE)</f>
        <v>2</v>
      </c>
      <c r="F7" s="50">
        <f t="shared" si="0"/>
        <v>1</v>
      </c>
      <c r="G7" s="56" t="s">
        <v>1411</v>
      </c>
      <c r="H7" s="57">
        <f>COUNTIFS($B$2:$B$1100,"&gt;0",$E$2:$E$1100,H$4)/COUNTIF($E$2:$E$1100,H$4)</f>
        <v>0.48341232227488151</v>
      </c>
      <c r="I7" s="57">
        <f>COUNTIFS($B$2:$B$1100,"&gt;0",$E$2:$E$1100,I$4)/COUNTIF($E$2:$E$1100,I$4)</f>
        <v>0.31440162271805272</v>
      </c>
      <c r="J7" s="57">
        <f>COUNTIFS($B$2:$B$1100,"&gt;0",$E$2:$E$1100,J$4)/COUNTIF($E$2:$E$1100,J$4)</f>
        <v>0.61244019138755978</v>
      </c>
      <c r="K7" s="57">
        <f>COUNTIFS($B$2:$B$1100,"&gt;0",$E$2:$E$1100,K$4)/COUNTIF($E$2:$E$1100,K$4)</f>
        <v>0.67403314917127077</v>
      </c>
      <c r="L7" s="63">
        <f>COUNTIFS($B$2:$B$1100,"&gt;0")/COUNT($B$2:$B$1100)</f>
        <v>0.46496815286624205</v>
      </c>
      <c r="O7" s="49" t="s">
        <v>1444</v>
      </c>
    </row>
    <row r="8" spans="1:15" x14ac:dyDescent="0.25">
      <c r="A8" s="73" t="s">
        <v>41</v>
      </c>
      <c r="B8" s="66">
        <v>31002.12</v>
      </c>
      <c r="C8" s="50">
        <f>VLOOKUP($A8,[1]級距!$A:$K,9,FALSE)</f>
        <v>10</v>
      </c>
      <c r="D8" s="50">
        <f>VLOOKUP($A8,[1]級距!A:K,10,FALSE)</f>
        <v>4</v>
      </c>
      <c r="E8" s="50">
        <f>VLOOKUP($A8,[1]級距!A:K,11,FALSE)</f>
        <v>1</v>
      </c>
      <c r="F8" s="50">
        <f t="shared" si="0"/>
        <v>1</v>
      </c>
      <c r="G8" s="56" t="s">
        <v>1413</v>
      </c>
      <c r="H8" s="58">
        <f>AVERAGEIFS($B$2:$B$1100,$B$2:$B$1100,"&gt;0",$E$2:$E$1100,H$4)/MAX(1,-AVERAGEIFS($B$2:$B$1100,$B$2:$B$1100,"&lt;0",$E$2:$E$1100,H$4))</f>
        <v>1.3718860705666336</v>
      </c>
      <c r="I8" s="58">
        <f>AVERAGEIFS($B$2:$B$1100,$B$2:$B$1100,"&gt;0",$E$2:$E$1100,I$4)/MAX(1,-AVERAGEIFS($B$2:$B$1100,$B$2:$B$1100,"&lt;0",$E$2:$E$1100,I$4))</f>
        <v>0.82936223321339519</v>
      </c>
      <c r="J8" s="58">
        <f>AVERAGEIFS($B$2:$B$1100,$B$2:$B$1100,"&gt;0",$E$2:$E$1100,J$4)/MAX(1,-AVERAGEIFS($B$2:$B$1100,$B$2:$B$1100,"&lt;0",$E$2:$E$1100,J$4))</f>
        <v>1.8326788817524824</v>
      </c>
      <c r="K8" s="58">
        <f>AVERAGEIFS($B$2:$B$1100,$B$2:$B$1100,"&gt;0",$E$2:$E$1100,K$4)/MAX(2,-AVERAGEIFS($B$2:$B$1100,$B$2:$B$1100,"&lt;0",$E$2:$E$1100,K$4))</f>
        <v>1.5552967662414059</v>
      </c>
      <c r="L8" s="64">
        <f>AVERAGEIFS($B$2:$B$1100,$B$2:$B$1100,"&gt;0")/MAX(2,-AVERAGEIFS($B$2:$B$1100,$B$2:$B$1100,"&lt;0"))</f>
        <v>1.5631854977205379</v>
      </c>
      <c r="O8" s="49" t="s">
        <v>1348</v>
      </c>
    </row>
    <row r="9" spans="1:15" x14ac:dyDescent="0.25">
      <c r="A9" s="73" t="s">
        <v>43</v>
      </c>
      <c r="B9" s="66">
        <v>23108.02</v>
      </c>
      <c r="C9" s="50">
        <f>VLOOKUP($A9,[1]級距!$A:$K,9,FALSE)</f>
        <v>7</v>
      </c>
      <c r="D9" s="50">
        <f>VLOOKUP($A9,[1]級距!A:K,10,FALSE)</f>
        <v>7</v>
      </c>
      <c r="E9" s="50">
        <f>VLOOKUP($A9,[1]級距!A:K,11,FALSE)</f>
        <v>4</v>
      </c>
      <c r="F9" s="50">
        <f t="shared" si="0"/>
        <v>1</v>
      </c>
      <c r="G9" s="56" t="s">
        <v>1415</v>
      </c>
      <c r="H9" s="5">
        <f>H8*H7-(1-H7)</f>
        <v>0.14659895354405983</v>
      </c>
      <c r="I9" s="5">
        <f>I8*I7-(1-I7)</f>
        <v>-0.42484554533858776</v>
      </c>
      <c r="J9" s="5">
        <f>J8*J7-(1-J7)</f>
        <v>0.73484639647998906</v>
      </c>
      <c r="K9" s="5">
        <f>K8*K7-(1-K7)</f>
        <v>0.72235472641685927</v>
      </c>
      <c r="L9" s="65">
        <f>L8*L7-(1-L7)</f>
        <v>0.19179962632865777</v>
      </c>
      <c r="O9" s="49" t="s">
        <v>33</v>
      </c>
    </row>
    <row r="10" spans="1:15" x14ac:dyDescent="0.25">
      <c r="A10" s="73" t="s">
        <v>45</v>
      </c>
      <c r="B10" s="66">
        <v>-26576.74</v>
      </c>
      <c r="C10" s="50">
        <f>VLOOKUP($A10,[1]級距!$A:$K,9,FALSE)</f>
        <v>10</v>
      </c>
      <c r="D10" s="50">
        <f>VLOOKUP($A10,[1]級距!A:K,10,FALSE)</f>
        <v>5</v>
      </c>
      <c r="E10" s="50">
        <f>VLOOKUP($A10,[1]級距!A:K,11,FALSE)</f>
        <v>1</v>
      </c>
      <c r="F10" s="50">
        <f t="shared" si="0"/>
        <v>1</v>
      </c>
      <c r="G10" s="60" t="s">
        <v>1417</v>
      </c>
      <c r="H10" s="38">
        <f>SUM(F2:F1100)/COUNT('[1]級距(夜+日)'!K3:K1418)</f>
        <v>0.77385159010600701</v>
      </c>
      <c r="I10" s="53"/>
      <c r="J10" s="53"/>
      <c r="K10" s="53"/>
    </row>
    <row r="11" spans="1:15" x14ac:dyDescent="0.25">
      <c r="A11" s="73" t="s">
        <v>46</v>
      </c>
      <c r="B11" s="66">
        <v>31343.56</v>
      </c>
      <c r="C11" s="50">
        <f>VLOOKUP($A11,[1]級距!$A:$K,9,FALSE)</f>
        <v>8</v>
      </c>
      <c r="D11" s="50">
        <f>VLOOKUP($A11,[1]級距!A:K,10,FALSE)</f>
        <v>2</v>
      </c>
      <c r="E11" s="50">
        <f>VLOOKUP($A11,[1]級距!A:K,11,FALSE)</f>
        <v>1</v>
      </c>
      <c r="F11" s="50">
        <f t="shared" si="0"/>
        <v>1</v>
      </c>
      <c r="G11" s="67" t="s">
        <v>1418</v>
      </c>
      <c r="H11" s="65">
        <f>AVERAGEIF($B$2:$B$1100,"&lt;0")</f>
        <v>-42194.20265306122</v>
      </c>
      <c r="I11" s="52"/>
      <c r="J11" s="52"/>
      <c r="K11" s="52"/>
    </row>
    <row r="12" spans="1:15" x14ac:dyDescent="0.25">
      <c r="A12" s="73" t="s">
        <v>48</v>
      </c>
      <c r="B12" s="66">
        <v>114484.54</v>
      </c>
      <c r="C12" s="50">
        <f>VLOOKUP($A12,[1]級距!$A:$K,9,FALSE)</f>
        <v>8</v>
      </c>
      <c r="D12" s="50">
        <f>VLOOKUP($A12,[1]級距!A:K,10,FALSE)</f>
        <v>2</v>
      </c>
      <c r="E12" s="50">
        <f>VLOOKUP($A12,[1]級距!A:K,11,FALSE)</f>
        <v>1</v>
      </c>
      <c r="F12" s="50">
        <f t="shared" si="0"/>
        <v>1</v>
      </c>
      <c r="G12" s="67" t="s">
        <v>1419</v>
      </c>
      <c r="H12" s="68">
        <f>AVERAGEIF($B$2:$B$1100,"&gt;0")</f>
        <v>65957.36567514675</v>
      </c>
      <c r="I12" s="39">
        <f>ABS(H12/H11)</f>
        <v>1.5631854977205379</v>
      </c>
      <c r="J12" s="52"/>
      <c r="K12" s="52"/>
    </row>
    <row r="13" spans="1:15" x14ac:dyDescent="0.25">
      <c r="A13" s="73" t="s">
        <v>50</v>
      </c>
      <c r="B13" s="66">
        <v>-107363.81</v>
      </c>
      <c r="C13" s="50">
        <f>VLOOKUP($A13,[1]級距!$A:$K,9,FALSE)</f>
        <v>8</v>
      </c>
      <c r="D13" s="50">
        <f>VLOOKUP($A13,[1]級距!A:K,10,FALSE)</f>
        <v>3</v>
      </c>
      <c r="E13" s="50">
        <f>VLOOKUP($A13,[1]級距!A:K,11,FALSE)</f>
        <v>1</v>
      </c>
      <c r="F13" s="50">
        <f t="shared" si="0"/>
        <v>1</v>
      </c>
      <c r="G13" s="51" t="s">
        <v>1420</v>
      </c>
      <c r="H13" s="20">
        <f xml:space="preserve"> COUNTIF(B1:B1100,"&lt;-120000")/COUNT(B1:B1100)</f>
        <v>1.1828935395814377E-2</v>
      </c>
    </row>
    <row r="14" spans="1:15" x14ac:dyDescent="0.25">
      <c r="A14" s="73" t="s">
        <v>51</v>
      </c>
      <c r="B14" s="66">
        <v>-103503</v>
      </c>
      <c r="C14" s="50">
        <f>VLOOKUP($A14,[1]級距!$A:$K,9,FALSE)</f>
        <v>10</v>
      </c>
      <c r="D14" s="50">
        <f>VLOOKUP($A14,[1]級距!A:K,10,FALSE)</f>
        <v>1</v>
      </c>
      <c r="E14" s="50">
        <f>VLOOKUP($A14,[1]級距!A:K,11,FALSE)</f>
        <v>1</v>
      </c>
      <c r="F14" s="50">
        <f t="shared" si="0"/>
        <v>1</v>
      </c>
    </row>
    <row r="15" spans="1:15" x14ac:dyDescent="0.25">
      <c r="A15" s="73" t="s">
        <v>52</v>
      </c>
      <c r="B15" s="66">
        <v>-122307.19</v>
      </c>
      <c r="C15" s="50">
        <f>VLOOKUP($A15,[1]級距!$A:$K,9,FALSE)</f>
        <v>8</v>
      </c>
      <c r="D15" s="50">
        <f>VLOOKUP($A15,[1]級距!A:K,10,FALSE)</f>
        <v>2</v>
      </c>
      <c r="E15" s="50">
        <f>VLOOKUP($A15,[1]級距!A:K,11,FALSE)</f>
        <v>1</v>
      </c>
      <c r="F15" s="50">
        <f t="shared" si="0"/>
        <v>1</v>
      </c>
    </row>
    <row r="16" spans="1:15" x14ac:dyDescent="0.25">
      <c r="A16" s="73" t="s">
        <v>53</v>
      </c>
      <c r="B16" s="66">
        <v>112450.92</v>
      </c>
      <c r="C16" s="50">
        <f>VLOOKUP($A16,[1]級距!$A:$K,9,FALSE)</f>
        <v>10</v>
      </c>
      <c r="D16" s="50">
        <f>VLOOKUP($A16,[1]級距!A:K,10,FALSE)</f>
        <v>8</v>
      </c>
      <c r="E16" s="50">
        <f>VLOOKUP($A16,[1]級距!A:K,11,FALSE)</f>
        <v>4</v>
      </c>
      <c r="F16" s="50">
        <f t="shared" si="0"/>
        <v>1</v>
      </c>
    </row>
    <row r="17" spans="1:11" x14ac:dyDescent="0.25">
      <c r="A17" s="73" t="s">
        <v>54</v>
      </c>
      <c r="B17" s="66">
        <v>-13589.4</v>
      </c>
      <c r="C17" s="50">
        <f>VLOOKUP($A17,[1]級距!$A:$K,9,FALSE)</f>
        <v>8</v>
      </c>
      <c r="D17" s="50">
        <f>VLOOKUP($A17,[1]級距!A:K,10,FALSE)</f>
        <v>6</v>
      </c>
      <c r="E17" s="50">
        <f>VLOOKUP($A17,[1]級距!A:K,11,FALSE)</f>
        <v>1</v>
      </c>
      <c r="F17" s="50">
        <f t="shared" si="0"/>
        <v>1</v>
      </c>
      <c r="G17" s="52"/>
      <c r="H17" s="52"/>
      <c r="I17" s="52"/>
      <c r="J17" s="52"/>
      <c r="K17" s="52"/>
    </row>
    <row r="18" spans="1:11" x14ac:dyDescent="0.25">
      <c r="A18" s="73" t="s">
        <v>55</v>
      </c>
      <c r="B18" s="66">
        <v>17584.72</v>
      </c>
      <c r="C18" s="50">
        <f>VLOOKUP($A18,[1]級距!$A:$K,9,FALSE)</f>
        <v>7</v>
      </c>
      <c r="D18" s="50">
        <f>VLOOKUP($A18,[1]級距!A:K,10,FALSE)</f>
        <v>7</v>
      </c>
      <c r="E18" s="50">
        <f>VLOOKUP($A18,[1]級距!A:K,11,FALSE)</f>
        <v>4</v>
      </c>
      <c r="F18" s="50">
        <f t="shared" si="0"/>
        <v>1</v>
      </c>
      <c r="G18" s="52"/>
      <c r="H18" s="69"/>
      <c r="I18" s="69"/>
      <c r="J18" s="69"/>
      <c r="K18" s="69"/>
    </row>
    <row r="19" spans="1:11" x14ac:dyDescent="0.25">
      <c r="A19" s="73" t="s">
        <v>56</v>
      </c>
      <c r="B19" s="66">
        <v>47482.43</v>
      </c>
      <c r="C19" s="50">
        <f>VLOOKUP($A19,[1]級距!$A:$K,9,FALSE)</f>
        <v>10</v>
      </c>
      <c r="D19" s="50">
        <f>VLOOKUP($A19,[1]級距!A:K,10,FALSE)</f>
        <v>3</v>
      </c>
      <c r="E19" s="50">
        <f>VLOOKUP($A19,[1]級距!A:K,11,FALSE)</f>
        <v>1</v>
      </c>
      <c r="F19" s="50">
        <f t="shared" si="0"/>
        <v>1</v>
      </c>
      <c r="G19" s="52"/>
      <c r="H19" s="69"/>
      <c r="I19" s="69"/>
      <c r="J19" s="69"/>
      <c r="K19" s="69"/>
    </row>
    <row r="20" spans="1:11" x14ac:dyDescent="0.25">
      <c r="A20" s="73" t="s">
        <v>57</v>
      </c>
      <c r="B20" s="66">
        <v>-12423.84</v>
      </c>
      <c r="C20" s="50">
        <f>VLOOKUP($A20,[1]級距!$A:$K,9,FALSE)</f>
        <v>8</v>
      </c>
      <c r="D20" s="50">
        <f>VLOOKUP($A20,[1]級距!A:K,10,FALSE)</f>
        <v>4</v>
      </c>
      <c r="E20" s="50">
        <f>VLOOKUP($A20,[1]級距!A:K,11,FALSE)</f>
        <v>1</v>
      </c>
      <c r="F20" s="50">
        <f t="shared" si="0"/>
        <v>1</v>
      </c>
      <c r="G20" s="52"/>
      <c r="H20" s="69"/>
      <c r="I20" s="69"/>
      <c r="J20" s="69"/>
      <c r="K20" s="69"/>
    </row>
    <row r="21" spans="1:11" x14ac:dyDescent="0.25">
      <c r="A21" s="73" t="s">
        <v>59</v>
      </c>
      <c r="B21" s="66">
        <v>-90186.32</v>
      </c>
      <c r="C21" s="50">
        <f>VLOOKUP($A21,[1]級距!$A:$K,9,FALSE)</f>
        <v>8</v>
      </c>
      <c r="D21" s="50">
        <f>VLOOKUP($A21,[1]級距!A:K,10,FALSE)</f>
        <v>1</v>
      </c>
      <c r="E21" s="50">
        <f>VLOOKUP($A21,[1]級距!A:K,11,FALSE)</f>
        <v>1</v>
      </c>
      <c r="F21" s="50">
        <f t="shared" si="0"/>
        <v>1</v>
      </c>
      <c r="G21" s="52"/>
      <c r="H21" s="69"/>
      <c r="I21" s="69"/>
      <c r="J21" s="69"/>
      <c r="K21" s="69"/>
    </row>
    <row r="22" spans="1:11" x14ac:dyDescent="0.25">
      <c r="A22" s="73" t="s">
        <v>63</v>
      </c>
      <c r="B22" s="66">
        <v>-115013.26</v>
      </c>
      <c r="C22" s="50">
        <f>VLOOKUP($A22,[1]級距!$A:$K,9,FALSE)</f>
        <v>6</v>
      </c>
      <c r="D22" s="50">
        <f>VLOOKUP($A22,[1]級距!A:K,10,FALSE)</f>
        <v>4</v>
      </c>
      <c r="E22" s="50">
        <f>VLOOKUP($A22,[1]級距!A:K,11,FALSE)</f>
        <v>1</v>
      </c>
      <c r="F22" s="50">
        <f t="shared" si="0"/>
        <v>1</v>
      </c>
      <c r="G22" s="52"/>
      <c r="H22" s="69"/>
      <c r="I22" s="69"/>
      <c r="J22" s="69"/>
      <c r="K22" s="69"/>
    </row>
    <row r="23" spans="1:11" x14ac:dyDescent="0.25">
      <c r="A23" s="73" t="s">
        <v>64</v>
      </c>
      <c r="B23" s="66">
        <v>-106928.76</v>
      </c>
      <c r="C23" s="50">
        <f>VLOOKUP($A23,[1]級距!$A:$K,9,FALSE)</f>
        <v>5</v>
      </c>
      <c r="D23" s="50">
        <f>VLOOKUP($A23,[1]級距!A:K,10,FALSE)</f>
        <v>1</v>
      </c>
      <c r="E23" s="50">
        <f>VLOOKUP($A23,[1]級距!A:K,11,FALSE)</f>
        <v>2</v>
      </c>
      <c r="F23" s="50">
        <f t="shared" si="0"/>
        <v>1</v>
      </c>
      <c r="G23" s="52"/>
      <c r="H23" s="69"/>
      <c r="I23" s="69"/>
      <c r="J23" s="69"/>
      <c r="K23" s="69"/>
    </row>
    <row r="24" spans="1:11" x14ac:dyDescent="0.25">
      <c r="A24" s="73" t="s">
        <v>65</v>
      </c>
      <c r="B24" s="66">
        <v>-107517.6</v>
      </c>
      <c r="C24" s="50">
        <f>VLOOKUP($A24,[1]級距!$A:$K,9,FALSE)</f>
        <v>8</v>
      </c>
      <c r="D24" s="50">
        <f>VLOOKUP($A24,[1]級距!A:K,10,FALSE)</f>
        <v>4</v>
      </c>
      <c r="E24" s="50">
        <f>VLOOKUP($A24,[1]級距!A:K,11,FALSE)</f>
        <v>1</v>
      </c>
      <c r="F24" s="50">
        <f t="shared" si="0"/>
        <v>1</v>
      </c>
    </row>
    <row r="25" spans="1:11" x14ac:dyDescent="0.25">
      <c r="A25" s="73" t="s">
        <v>66</v>
      </c>
      <c r="B25" s="66">
        <v>-14796.02</v>
      </c>
      <c r="C25" s="50">
        <f>VLOOKUP($A25,[1]級距!$A:$K,9,FALSE)</f>
        <v>5</v>
      </c>
      <c r="D25" s="50">
        <f>VLOOKUP($A25,[1]級距!A:K,10,FALSE)</f>
        <v>3</v>
      </c>
      <c r="E25" s="50">
        <f>VLOOKUP($A25,[1]級距!A:K,11,FALSE)</f>
        <v>2</v>
      </c>
      <c r="F25" s="50">
        <f t="shared" si="0"/>
        <v>1</v>
      </c>
    </row>
    <row r="26" spans="1:11" x14ac:dyDescent="0.25">
      <c r="A26" s="73" t="s">
        <v>67</v>
      </c>
      <c r="B26" s="66">
        <v>-106991.26</v>
      </c>
      <c r="C26" s="50">
        <f>VLOOKUP($A26,[1]級距!$A:$K,9,FALSE)</f>
        <v>7</v>
      </c>
      <c r="D26" s="50">
        <f>VLOOKUP($A26,[1]級距!A:K,10,FALSE)</f>
        <v>4</v>
      </c>
      <c r="E26" s="50">
        <f>VLOOKUP($A26,[1]級距!A:K,11,FALSE)</f>
        <v>1</v>
      </c>
      <c r="F26" s="50">
        <f t="shared" si="0"/>
        <v>1</v>
      </c>
      <c r="I26" s="51" t="s">
        <v>32</v>
      </c>
    </row>
    <row r="27" spans="1:11" x14ac:dyDescent="0.25">
      <c r="A27" s="73" t="s">
        <v>69</v>
      </c>
      <c r="B27" s="66">
        <v>12715.89</v>
      </c>
      <c r="C27" s="50">
        <f>VLOOKUP($A27,[1]級距!$A:$K,9,FALSE)</f>
        <v>10</v>
      </c>
      <c r="D27" s="50">
        <f>VLOOKUP($A27,[1]級距!A:K,10,FALSE)</f>
        <v>8</v>
      </c>
      <c r="E27" s="50">
        <f>VLOOKUP($A27,[1]級距!A:K,11,FALSE)</f>
        <v>4</v>
      </c>
      <c r="F27" s="50">
        <f t="shared" si="0"/>
        <v>1</v>
      </c>
    </row>
    <row r="28" spans="1:11" x14ac:dyDescent="0.25">
      <c r="A28" s="73" t="s">
        <v>70</v>
      </c>
      <c r="B28" s="66">
        <v>-43882.03</v>
      </c>
      <c r="C28" s="50">
        <f>VLOOKUP($A28,[1]級距!$A:$K,9,FALSE)</f>
        <v>5</v>
      </c>
      <c r="D28" s="50">
        <f>VLOOKUP($A28,[1]級距!A:K,10,FALSE)</f>
        <v>6</v>
      </c>
      <c r="E28" s="50">
        <f>VLOOKUP($A28,[1]級距!A:K,11,FALSE)</f>
        <v>2</v>
      </c>
      <c r="F28" s="50">
        <f t="shared" si="0"/>
        <v>1</v>
      </c>
    </row>
    <row r="29" spans="1:11" x14ac:dyDescent="0.25">
      <c r="A29" s="73" t="s">
        <v>71</v>
      </c>
      <c r="B29" s="66">
        <v>228573.7</v>
      </c>
      <c r="C29" s="50">
        <f>VLOOKUP($A29,[1]級距!$A:$K,9,FALSE)</f>
        <v>10</v>
      </c>
      <c r="D29" s="50">
        <f>VLOOKUP($A29,[1]級距!A:K,10,FALSE)</f>
        <v>8</v>
      </c>
      <c r="E29" s="50">
        <f>VLOOKUP($A29,[1]級距!A:K,11,FALSE)</f>
        <v>4</v>
      </c>
      <c r="F29" s="50">
        <f t="shared" si="0"/>
        <v>1</v>
      </c>
    </row>
    <row r="30" spans="1:11" x14ac:dyDescent="0.25">
      <c r="A30" s="73" t="s">
        <v>72</v>
      </c>
      <c r="B30" s="66">
        <v>129803.02</v>
      </c>
      <c r="C30" s="50">
        <f>VLOOKUP($A30,[1]級距!$A:$K,9,FALSE)</f>
        <v>5</v>
      </c>
      <c r="D30" s="50">
        <f>VLOOKUP($A30,[1]級距!A:K,10,FALSE)</f>
        <v>7</v>
      </c>
      <c r="E30" s="50">
        <f>VLOOKUP($A30,[1]級距!A:K,11,FALSE)</f>
        <v>3</v>
      </c>
      <c r="F30" s="50">
        <f t="shared" si="0"/>
        <v>1</v>
      </c>
    </row>
    <row r="31" spans="1:11" x14ac:dyDescent="0.25">
      <c r="A31" s="73" t="s">
        <v>73</v>
      </c>
      <c r="B31" s="66">
        <v>200645.76000000001</v>
      </c>
      <c r="C31" s="50">
        <f>VLOOKUP($A31,[1]級距!$A:$K,9,FALSE)</f>
        <v>7</v>
      </c>
      <c r="D31" s="50">
        <f>VLOOKUP($A31,[1]級距!A:K,10,FALSE)</f>
        <v>5</v>
      </c>
      <c r="E31" s="50">
        <f>VLOOKUP($A31,[1]級距!A:K,11,FALSE)</f>
        <v>1</v>
      </c>
      <c r="F31" s="50">
        <f t="shared" si="0"/>
        <v>1</v>
      </c>
    </row>
    <row r="32" spans="1:11" x14ac:dyDescent="0.25">
      <c r="A32" s="73" t="s">
        <v>74</v>
      </c>
      <c r="B32" s="66">
        <v>139009.85</v>
      </c>
      <c r="C32" s="50">
        <f>VLOOKUP($A32,[1]級距!$A:$K,9,FALSE)</f>
        <v>7</v>
      </c>
      <c r="D32" s="50">
        <f>VLOOKUP($A32,[1]級距!A:K,10,FALSE)</f>
        <v>5</v>
      </c>
      <c r="E32" s="50">
        <f>VLOOKUP($A32,[1]級距!A:K,11,FALSE)</f>
        <v>1</v>
      </c>
      <c r="F32" s="50">
        <f t="shared" si="0"/>
        <v>1</v>
      </c>
    </row>
    <row r="33" spans="1:6" x14ac:dyDescent="0.25">
      <c r="A33" s="73" t="s">
        <v>75</v>
      </c>
      <c r="B33" s="66">
        <v>-39871.9</v>
      </c>
      <c r="C33" s="50">
        <f>VLOOKUP($A33,[1]級距!$A:$K,9,FALSE)</f>
        <v>8</v>
      </c>
      <c r="D33" s="50">
        <f>VLOOKUP($A33,[1]級距!A:K,10,FALSE)</f>
        <v>7</v>
      </c>
      <c r="E33" s="50">
        <f>VLOOKUP($A33,[1]級距!A:K,11,FALSE)</f>
        <v>4</v>
      </c>
      <c r="F33" s="50">
        <f t="shared" si="0"/>
        <v>1</v>
      </c>
    </row>
    <row r="34" spans="1:6" x14ac:dyDescent="0.25">
      <c r="A34" s="73" t="s">
        <v>76</v>
      </c>
      <c r="B34" s="66">
        <v>-130642.08</v>
      </c>
      <c r="C34" s="50">
        <f>VLOOKUP($A34,[1]級距!$A:$K,9,FALSE)</f>
        <v>8</v>
      </c>
      <c r="D34" s="50">
        <f>VLOOKUP($A34,[1]級距!A:K,10,FALSE)</f>
        <v>7</v>
      </c>
      <c r="E34" s="50">
        <f>VLOOKUP($A34,[1]級距!A:K,11,FALSE)</f>
        <v>4</v>
      </c>
      <c r="F34" s="50">
        <f t="shared" si="0"/>
        <v>1</v>
      </c>
    </row>
    <row r="35" spans="1:6" x14ac:dyDescent="0.25">
      <c r="A35" s="73" t="s">
        <v>77</v>
      </c>
      <c r="B35" s="66">
        <v>108162.9</v>
      </c>
      <c r="C35" s="50">
        <f>VLOOKUP($A35,[1]級距!$A:$K,9,FALSE)</f>
        <v>10</v>
      </c>
      <c r="D35" s="50">
        <f>VLOOKUP($A35,[1]級距!A:K,10,FALSE)</f>
        <v>5</v>
      </c>
      <c r="E35" s="50">
        <f>VLOOKUP($A35,[1]級距!A:K,11,FALSE)</f>
        <v>1</v>
      </c>
      <c r="F35" s="50">
        <f t="shared" si="0"/>
        <v>1</v>
      </c>
    </row>
    <row r="36" spans="1:6" x14ac:dyDescent="0.25">
      <c r="A36" s="73" t="s">
        <v>78</v>
      </c>
      <c r="B36" s="66">
        <v>120398.3</v>
      </c>
      <c r="C36" s="50">
        <f>VLOOKUP($A36,[1]級距!$A:$K,9,FALSE)</f>
        <v>10</v>
      </c>
      <c r="D36" s="50">
        <f>VLOOKUP($A36,[1]級距!A:K,10,FALSE)</f>
        <v>6</v>
      </c>
      <c r="E36" s="50">
        <f>VLOOKUP($A36,[1]級距!A:K,11,FALSE)</f>
        <v>1</v>
      </c>
      <c r="F36" s="50">
        <f t="shared" si="0"/>
        <v>1</v>
      </c>
    </row>
    <row r="37" spans="1:6" x14ac:dyDescent="0.25">
      <c r="A37" s="73" t="s">
        <v>80</v>
      </c>
      <c r="B37" s="66">
        <v>-40485.22</v>
      </c>
      <c r="C37" s="50">
        <f>VLOOKUP($A37,[1]級距!$A:$K,9,FALSE)</f>
        <v>8</v>
      </c>
      <c r="D37" s="50">
        <f>VLOOKUP($A37,[1]級距!A:K,10,FALSE)</f>
        <v>7</v>
      </c>
      <c r="E37" s="50">
        <f>VLOOKUP($A37,[1]級距!A:K,11,FALSE)</f>
        <v>4</v>
      </c>
      <c r="F37" s="50">
        <f t="shared" si="0"/>
        <v>1</v>
      </c>
    </row>
    <row r="38" spans="1:6" x14ac:dyDescent="0.25">
      <c r="A38" s="73" t="s">
        <v>81</v>
      </c>
      <c r="B38" s="66">
        <v>80264.34</v>
      </c>
      <c r="C38" s="50">
        <f>VLOOKUP($A38,[1]級距!$A:$K,9,FALSE)</f>
        <v>9</v>
      </c>
      <c r="D38" s="50">
        <f>VLOOKUP($A38,[1]級距!A:K,10,FALSE)</f>
        <v>6</v>
      </c>
      <c r="E38" s="50">
        <f>VLOOKUP($A38,[1]級距!A:K,11,FALSE)</f>
        <v>1</v>
      </c>
      <c r="F38" s="50">
        <f t="shared" si="0"/>
        <v>1</v>
      </c>
    </row>
    <row r="39" spans="1:6" x14ac:dyDescent="0.25">
      <c r="A39" s="73" t="s">
        <v>83</v>
      </c>
      <c r="B39" s="66">
        <v>-106728.6</v>
      </c>
      <c r="C39" s="50">
        <f>VLOOKUP($A39,[1]級距!$A:$K,9,FALSE)</f>
        <v>10</v>
      </c>
      <c r="D39" s="50">
        <f>VLOOKUP($A39,[1]級距!A:K,10,FALSE)</f>
        <v>7</v>
      </c>
      <c r="E39" s="50">
        <f>VLOOKUP($A39,[1]級距!A:K,11,FALSE)</f>
        <v>4</v>
      </c>
      <c r="F39" s="50">
        <f t="shared" si="0"/>
        <v>1</v>
      </c>
    </row>
    <row r="40" spans="1:6" x14ac:dyDescent="0.25">
      <c r="A40" s="73" t="s">
        <v>84</v>
      </c>
      <c r="B40" s="66">
        <v>-2070.58</v>
      </c>
      <c r="C40" s="50">
        <f>VLOOKUP($A40,[1]級距!$A:$K,9,FALSE)</f>
        <v>5</v>
      </c>
      <c r="D40" s="50">
        <f>VLOOKUP($A40,[1]級距!A:K,10,FALSE)</f>
        <v>1</v>
      </c>
      <c r="E40" s="50">
        <f>VLOOKUP($A40,[1]級距!A:K,11,FALSE)</f>
        <v>2</v>
      </c>
      <c r="F40" s="50">
        <f t="shared" si="0"/>
        <v>1</v>
      </c>
    </row>
    <row r="41" spans="1:6" x14ac:dyDescent="0.25">
      <c r="A41" s="73" t="s">
        <v>85</v>
      </c>
      <c r="B41" s="66">
        <v>-30792.34</v>
      </c>
      <c r="C41" s="50">
        <f>VLOOKUP($A41,[1]級距!$A:$K,9,FALSE)</f>
        <v>5</v>
      </c>
      <c r="D41" s="50">
        <f>VLOOKUP($A41,[1]級距!A:K,10,FALSE)</f>
        <v>2</v>
      </c>
      <c r="E41" s="50">
        <f>VLOOKUP($A41,[1]級距!A:K,11,FALSE)</f>
        <v>2</v>
      </c>
      <c r="F41" s="50">
        <f t="shared" si="0"/>
        <v>1</v>
      </c>
    </row>
    <row r="42" spans="1:6" x14ac:dyDescent="0.25">
      <c r="A42" s="73" t="s">
        <v>86</v>
      </c>
      <c r="B42" s="66">
        <v>421700.18</v>
      </c>
      <c r="C42" s="50">
        <f>VLOOKUP($A42,[1]級距!$A:$K,9,FALSE)</f>
        <v>9</v>
      </c>
      <c r="D42" s="50">
        <f>VLOOKUP($A42,[1]級距!A:K,10,FALSE)</f>
        <v>8</v>
      </c>
      <c r="E42" s="50">
        <f>VLOOKUP($A42,[1]級距!A:K,11,FALSE)</f>
        <v>4</v>
      </c>
      <c r="F42" s="50">
        <f t="shared" si="0"/>
        <v>1</v>
      </c>
    </row>
    <row r="43" spans="1:6" x14ac:dyDescent="0.25">
      <c r="A43" s="73" t="s">
        <v>89</v>
      </c>
      <c r="B43" s="66">
        <v>-126425.74</v>
      </c>
      <c r="C43" s="50">
        <f>VLOOKUP($A43,[1]級距!$A:$K,9,FALSE)</f>
        <v>4</v>
      </c>
      <c r="D43" s="50">
        <f>VLOOKUP($A43,[1]級距!A:K,10,FALSE)</f>
        <v>4</v>
      </c>
      <c r="E43" s="50">
        <f>VLOOKUP($A43,[1]級距!A:K,11,FALSE)</f>
        <v>2</v>
      </c>
      <c r="F43" s="50">
        <f t="shared" si="0"/>
        <v>1</v>
      </c>
    </row>
    <row r="44" spans="1:6" x14ac:dyDescent="0.25">
      <c r="A44" s="73" t="s">
        <v>91</v>
      </c>
      <c r="B44" s="66">
        <v>-109962.29</v>
      </c>
      <c r="C44" s="50">
        <f>VLOOKUP($A44,[1]級距!$A:$K,9,FALSE)</f>
        <v>10</v>
      </c>
      <c r="D44" s="50">
        <f>VLOOKUP($A44,[1]級距!A:K,10,FALSE)</f>
        <v>7</v>
      </c>
      <c r="E44" s="50">
        <f>VLOOKUP($A44,[1]級距!A:K,11,FALSE)</f>
        <v>4</v>
      </c>
      <c r="F44" s="50">
        <f t="shared" si="0"/>
        <v>1</v>
      </c>
    </row>
    <row r="45" spans="1:6" x14ac:dyDescent="0.25">
      <c r="A45" s="73" t="s">
        <v>92</v>
      </c>
      <c r="B45" s="66">
        <v>-43244.98</v>
      </c>
      <c r="C45" s="50">
        <f>VLOOKUP($A45,[1]級距!$A:$K,9,FALSE)</f>
        <v>9</v>
      </c>
      <c r="D45" s="50">
        <f>VLOOKUP($A45,[1]級距!A:K,10,FALSE)</f>
        <v>4</v>
      </c>
      <c r="E45" s="50">
        <f>VLOOKUP($A45,[1]級距!A:K,11,FALSE)</f>
        <v>1</v>
      </c>
      <c r="F45" s="50">
        <f t="shared" si="0"/>
        <v>1</v>
      </c>
    </row>
    <row r="46" spans="1:6" x14ac:dyDescent="0.25">
      <c r="A46" s="73" t="s">
        <v>93</v>
      </c>
      <c r="B46" s="66">
        <v>-3886.25</v>
      </c>
      <c r="C46" s="50">
        <f>VLOOKUP($A46,[1]級距!$A:$K,9,FALSE)</f>
        <v>8</v>
      </c>
      <c r="D46" s="50">
        <f>VLOOKUP($A46,[1]級距!A:K,10,FALSE)</f>
        <v>8</v>
      </c>
      <c r="E46" s="50">
        <f>VLOOKUP($A46,[1]級距!A:K,11,FALSE)</f>
        <v>4</v>
      </c>
      <c r="F46" s="50">
        <f t="shared" si="0"/>
        <v>1</v>
      </c>
    </row>
    <row r="47" spans="1:6" x14ac:dyDescent="0.25">
      <c r="A47" s="73" t="s">
        <v>94</v>
      </c>
      <c r="B47" s="66">
        <v>32928.31</v>
      </c>
      <c r="C47" s="50">
        <f>VLOOKUP($A47,[1]級距!$A:$K,9,FALSE)</f>
        <v>10</v>
      </c>
      <c r="D47" s="50">
        <f>VLOOKUP($A47,[1]級距!A:K,10,FALSE)</f>
        <v>8</v>
      </c>
      <c r="E47" s="50">
        <f>VLOOKUP($A47,[1]級距!A:K,11,FALSE)</f>
        <v>4</v>
      </c>
      <c r="F47" s="50">
        <f t="shared" si="0"/>
        <v>1</v>
      </c>
    </row>
    <row r="48" spans="1:6" x14ac:dyDescent="0.25">
      <c r="A48" s="73" t="s">
        <v>95</v>
      </c>
      <c r="B48" s="66">
        <v>-126221.11</v>
      </c>
      <c r="C48" s="50">
        <f>VLOOKUP($A48,[1]級距!$A:$K,9,FALSE)</f>
        <v>9</v>
      </c>
      <c r="D48" s="50">
        <f>VLOOKUP($A48,[1]級距!A:K,10,FALSE)</f>
        <v>6</v>
      </c>
      <c r="E48" s="50">
        <f>VLOOKUP($A48,[1]級距!A:K,11,FALSE)</f>
        <v>1</v>
      </c>
      <c r="F48" s="50">
        <f t="shared" si="0"/>
        <v>1</v>
      </c>
    </row>
    <row r="49" spans="1:6" x14ac:dyDescent="0.25">
      <c r="A49" s="73" t="s">
        <v>96</v>
      </c>
      <c r="B49" s="66">
        <v>77936.039999999994</v>
      </c>
      <c r="C49" s="50">
        <f>VLOOKUP($A49,[1]級距!$A:$K,9,FALSE)</f>
        <v>10</v>
      </c>
      <c r="D49" s="50">
        <f>VLOOKUP($A49,[1]級距!A:K,10,FALSE)</f>
        <v>6</v>
      </c>
      <c r="E49" s="50">
        <f>VLOOKUP($A49,[1]級距!A:K,11,FALSE)</f>
        <v>1</v>
      </c>
      <c r="F49" s="50">
        <f t="shared" si="0"/>
        <v>1</v>
      </c>
    </row>
    <row r="50" spans="1:6" x14ac:dyDescent="0.25">
      <c r="A50" s="73" t="s">
        <v>97</v>
      </c>
      <c r="B50" s="66">
        <v>108261.06</v>
      </c>
      <c r="C50" s="50">
        <f>VLOOKUP($A50,[1]級距!$A:$K,9,FALSE)</f>
        <v>10</v>
      </c>
      <c r="D50" s="50">
        <f>VLOOKUP($A50,[1]級距!A:K,10,FALSE)</f>
        <v>9</v>
      </c>
      <c r="E50" s="50">
        <f>VLOOKUP($A50,[1]級距!A:K,11,FALSE)</f>
        <v>4</v>
      </c>
      <c r="F50" s="50">
        <f t="shared" si="0"/>
        <v>1</v>
      </c>
    </row>
    <row r="51" spans="1:6" x14ac:dyDescent="0.25">
      <c r="A51" s="73" t="s">
        <v>98</v>
      </c>
      <c r="B51" s="66">
        <v>22000.03</v>
      </c>
      <c r="C51" s="50">
        <f>VLOOKUP($A51,[1]級距!$A:$K,9,FALSE)</f>
        <v>5</v>
      </c>
      <c r="D51" s="50">
        <f>VLOOKUP($A51,[1]級距!A:K,10,FALSE)</f>
        <v>1</v>
      </c>
      <c r="E51" s="50">
        <f>VLOOKUP($A51,[1]級距!A:K,11,FALSE)</f>
        <v>2</v>
      </c>
      <c r="F51" s="50">
        <f t="shared" si="0"/>
        <v>1</v>
      </c>
    </row>
    <row r="52" spans="1:6" x14ac:dyDescent="0.25">
      <c r="A52" s="73" t="s">
        <v>99</v>
      </c>
      <c r="B52" s="66">
        <v>71001.59</v>
      </c>
      <c r="C52" s="50">
        <f>VLOOKUP($A52,[1]級距!$A:$K,9,FALSE)</f>
        <v>8</v>
      </c>
      <c r="D52" s="50">
        <f>VLOOKUP($A52,[1]級距!A:K,10,FALSE)</f>
        <v>1</v>
      </c>
      <c r="E52" s="50">
        <f>VLOOKUP($A52,[1]級距!A:K,11,FALSE)</f>
        <v>1</v>
      </c>
      <c r="F52" s="50">
        <f t="shared" si="0"/>
        <v>1</v>
      </c>
    </row>
    <row r="53" spans="1:6" x14ac:dyDescent="0.25">
      <c r="A53" s="73" t="s">
        <v>100</v>
      </c>
      <c r="B53" s="66">
        <v>-118710.79</v>
      </c>
      <c r="C53" s="50">
        <f>VLOOKUP($A53,[1]級距!$A:$K,9,FALSE)</f>
        <v>8</v>
      </c>
      <c r="D53" s="50">
        <f>VLOOKUP($A53,[1]級距!A:K,10,FALSE)</f>
        <v>3</v>
      </c>
      <c r="E53" s="50">
        <f>VLOOKUP($A53,[1]級距!A:K,11,FALSE)</f>
        <v>1</v>
      </c>
      <c r="F53" s="50">
        <f t="shared" si="0"/>
        <v>1</v>
      </c>
    </row>
    <row r="54" spans="1:6" x14ac:dyDescent="0.25">
      <c r="A54" s="73" t="s">
        <v>101</v>
      </c>
      <c r="B54" s="66">
        <v>92580.71</v>
      </c>
      <c r="C54" s="50">
        <f>VLOOKUP($A54,[1]級距!$A:$K,9,FALSE)</f>
        <v>10</v>
      </c>
      <c r="D54" s="50">
        <f>VLOOKUP($A54,[1]級距!A:K,10,FALSE)</f>
        <v>7</v>
      </c>
      <c r="E54" s="50">
        <f>VLOOKUP($A54,[1]級距!A:K,11,FALSE)</f>
        <v>4</v>
      </c>
      <c r="F54" s="50">
        <f t="shared" si="0"/>
        <v>1</v>
      </c>
    </row>
    <row r="55" spans="1:6" x14ac:dyDescent="0.25">
      <c r="A55" s="73" t="s">
        <v>103</v>
      </c>
      <c r="B55" s="66">
        <v>47813.5</v>
      </c>
      <c r="C55" s="50">
        <f>VLOOKUP($A55,[1]級距!$A:$K,9,FALSE)</f>
        <v>8</v>
      </c>
      <c r="D55" s="50">
        <f>VLOOKUP($A55,[1]級距!A:K,10,FALSE)</f>
        <v>4</v>
      </c>
      <c r="E55" s="50">
        <f>VLOOKUP($A55,[1]級距!A:K,11,FALSE)</f>
        <v>1</v>
      </c>
      <c r="F55" s="50">
        <f t="shared" si="0"/>
        <v>1</v>
      </c>
    </row>
    <row r="56" spans="1:6" x14ac:dyDescent="0.25">
      <c r="A56" s="73" t="s">
        <v>105</v>
      </c>
      <c r="B56" s="66">
        <v>-106600.15</v>
      </c>
      <c r="C56" s="50">
        <f>VLOOKUP($A56,[1]級距!$A:$K,9,FALSE)</f>
        <v>10</v>
      </c>
      <c r="D56" s="50">
        <f>VLOOKUP($A56,[1]級距!A:K,10,FALSE)</f>
        <v>7</v>
      </c>
      <c r="E56" s="50">
        <f>VLOOKUP($A56,[1]級距!A:K,11,FALSE)</f>
        <v>4</v>
      </c>
      <c r="F56" s="50">
        <f t="shared" si="0"/>
        <v>1</v>
      </c>
    </row>
    <row r="57" spans="1:6" x14ac:dyDescent="0.25">
      <c r="A57" s="73" t="s">
        <v>106</v>
      </c>
      <c r="B57" s="66">
        <v>-109782.55</v>
      </c>
      <c r="C57" s="50">
        <f>VLOOKUP($A57,[1]級距!$A:$K,9,FALSE)</f>
        <v>8</v>
      </c>
      <c r="D57" s="50">
        <f>VLOOKUP($A57,[1]級距!A:K,10,FALSE)</f>
        <v>2</v>
      </c>
      <c r="E57" s="50">
        <f>VLOOKUP($A57,[1]級距!A:K,11,FALSE)</f>
        <v>1</v>
      </c>
      <c r="F57" s="50">
        <f t="shared" si="0"/>
        <v>1</v>
      </c>
    </row>
    <row r="58" spans="1:6" x14ac:dyDescent="0.25">
      <c r="A58" s="73" t="s">
        <v>107</v>
      </c>
      <c r="B58" s="66">
        <v>5152.93</v>
      </c>
      <c r="C58" s="50">
        <f>VLOOKUP($A58,[1]級距!$A:$K,9,FALSE)</f>
        <v>7</v>
      </c>
      <c r="D58" s="50">
        <f>VLOOKUP($A58,[1]級距!A:K,10,FALSE)</f>
        <v>6</v>
      </c>
      <c r="E58" s="50">
        <f>VLOOKUP($A58,[1]級距!A:K,11,FALSE)</f>
        <v>1</v>
      </c>
      <c r="F58" s="50">
        <f t="shared" si="0"/>
        <v>1</v>
      </c>
    </row>
    <row r="59" spans="1:6" x14ac:dyDescent="0.25">
      <c r="A59" s="73" t="s">
        <v>108</v>
      </c>
      <c r="B59" s="66">
        <v>95896.56</v>
      </c>
      <c r="C59" s="50">
        <f>VLOOKUP($A59,[1]級距!$A:$K,9,FALSE)</f>
        <v>8</v>
      </c>
      <c r="D59" s="50">
        <f>VLOOKUP($A59,[1]級距!A:K,10,FALSE)</f>
        <v>7</v>
      </c>
      <c r="E59" s="50">
        <f>VLOOKUP($A59,[1]級距!A:K,11,FALSE)</f>
        <v>4</v>
      </c>
      <c r="F59" s="50">
        <f t="shared" si="0"/>
        <v>1</v>
      </c>
    </row>
    <row r="60" spans="1:6" x14ac:dyDescent="0.25">
      <c r="A60" s="73" t="s">
        <v>110</v>
      </c>
      <c r="B60" s="66">
        <v>127236.51</v>
      </c>
      <c r="C60" s="50">
        <f>VLOOKUP($A60,[1]級距!$A:$K,9,FALSE)</f>
        <v>10</v>
      </c>
      <c r="D60" s="50">
        <f>VLOOKUP($A60,[1]級距!A:K,10,FALSE)</f>
        <v>8</v>
      </c>
      <c r="E60" s="50">
        <f>VLOOKUP($A60,[1]級距!A:K,11,FALSE)</f>
        <v>4</v>
      </c>
      <c r="F60" s="50">
        <f t="shared" si="0"/>
        <v>1</v>
      </c>
    </row>
    <row r="61" spans="1:6" x14ac:dyDescent="0.25">
      <c r="A61" s="73" t="s">
        <v>111</v>
      </c>
      <c r="B61" s="66">
        <v>43249.52</v>
      </c>
      <c r="C61" s="50">
        <f>VLOOKUP($A61,[1]級距!$A:$K,9,FALSE)</f>
        <v>10</v>
      </c>
      <c r="D61" s="50">
        <f>VLOOKUP($A61,[1]級距!A:K,10,FALSE)</f>
        <v>2</v>
      </c>
      <c r="E61" s="50">
        <f>VLOOKUP($A61,[1]級距!A:K,11,FALSE)</f>
        <v>1</v>
      </c>
      <c r="F61" s="50">
        <f t="shared" si="0"/>
        <v>1</v>
      </c>
    </row>
    <row r="62" spans="1:6" x14ac:dyDescent="0.25">
      <c r="A62" s="73" t="s">
        <v>112</v>
      </c>
      <c r="B62" s="66">
        <v>325471.56</v>
      </c>
      <c r="C62" s="50">
        <f>VLOOKUP($A62,[1]級距!$A:$K,9,FALSE)</f>
        <v>10</v>
      </c>
      <c r="D62" s="50">
        <f>VLOOKUP($A62,[1]級距!A:K,10,FALSE)</f>
        <v>7</v>
      </c>
      <c r="E62" s="50">
        <f>VLOOKUP($A62,[1]級距!A:K,11,FALSE)</f>
        <v>4</v>
      </c>
      <c r="F62" s="50">
        <f t="shared" si="0"/>
        <v>1</v>
      </c>
    </row>
    <row r="63" spans="1:6" x14ac:dyDescent="0.25">
      <c r="A63" s="73" t="s">
        <v>113</v>
      </c>
      <c r="B63" s="66">
        <v>42257.51</v>
      </c>
      <c r="C63" s="50">
        <f>VLOOKUP($A63,[1]級距!$A:$K,9,FALSE)</f>
        <v>9</v>
      </c>
      <c r="D63" s="50">
        <f>VLOOKUP($A63,[1]級距!A:K,10,FALSE)</f>
        <v>5</v>
      </c>
      <c r="E63" s="50">
        <f>VLOOKUP($A63,[1]級距!A:K,11,FALSE)</f>
        <v>1</v>
      </c>
      <c r="F63" s="50">
        <f t="shared" si="0"/>
        <v>1</v>
      </c>
    </row>
    <row r="64" spans="1:6" x14ac:dyDescent="0.25">
      <c r="A64" s="73" t="s">
        <v>116</v>
      </c>
      <c r="B64" s="66">
        <v>87153.99</v>
      </c>
      <c r="C64" s="50">
        <f>VLOOKUP($A64,[1]級距!$A:$K,9,FALSE)</f>
        <v>10</v>
      </c>
      <c r="D64" s="50">
        <f>VLOOKUP($A64,[1]級距!A:K,10,FALSE)</f>
        <v>5</v>
      </c>
      <c r="E64" s="50">
        <f>VLOOKUP($A64,[1]級距!A:K,11,FALSE)</f>
        <v>1</v>
      </c>
      <c r="F64" s="50">
        <f t="shared" si="0"/>
        <v>1</v>
      </c>
    </row>
    <row r="65" spans="1:6" x14ac:dyDescent="0.25">
      <c r="A65" s="73" t="s">
        <v>117</v>
      </c>
      <c r="B65" s="66">
        <v>270093.40999999997</v>
      </c>
      <c r="C65" s="50">
        <f>VLOOKUP($A65,[1]級距!$A:$K,9,FALSE)</f>
        <v>10</v>
      </c>
      <c r="D65" s="50">
        <f>VLOOKUP($A65,[1]級距!A:K,10,FALSE)</f>
        <v>1</v>
      </c>
      <c r="E65" s="50">
        <f>VLOOKUP($A65,[1]級距!A:K,11,FALSE)</f>
        <v>1</v>
      </c>
      <c r="F65" s="50">
        <f t="shared" si="0"/>
        <v>1</v>
      </c>
    </row>
    <row r="66" spans="1:6" x14ac:dyDescent="0.25">
      <c r="A66" s="73" t="s">
        <v>118</v>
      </c>
      <c r="B66" s="66">
        <v>420820.97</v>
      </c>
      <c r="C66" s="50">
        <f>VLOOKUP($A66,[1]級距!$A:$K,9,FALSE)</f>
        <v>10</v>
      </c>
      <c r="D66" s="50">
        <f>VLOOKUP($A66,[1]級距!A:K,10,FALSE)</f>
        <v>6</v>
      </c>
      <c r="E66" s="50">
        <f>VLOOKUP($A66,[1]級距!A:K,11,FALSE)</f>
        <v>1</v>
      </c>
      <c r="F66" s="50">
        <f t="shared" si="0"/>
        <v>1</v>
      </c>
    </row>
    <row r="67" spans="1:6" x14ac:dyDescent="0.25">
      <c r="A67" s="73" t="s">
        <v>119</v>
      </c>
      <c r="B67" s="66">
        <v>34361.480000000003</v>
      </c>
      <c r="C67" s="50">
        <f>VLOOKUP($A67,[1]級距!$A:$K,9,FALSE)</f>
        <v>10</v>
      </c>
      <c r="D67" s="50">
        <f>VLOOKUP($A67,[1]級距!A:K,10,FALSE)</f>
        <v>7</v>
      </c>
      <c r="E67" s="50">
        <f>VLOOKUP($A67,[1]級距!A:K,11,FALSE)</f>
        <v>4</v>
      </c>
      <c r="F67" s="50">
        <f t="shared" si="0"/>
        <v>1</v>
      </c>
    </row>
    <row r="68" spans="1:6" x14ac:dyDescent="0.25">
      <c r="A68" s="73" t="s">
        <v>120</v>
      </c>
      <c r="B68" s="66">
        <v>84775.6</v>
      </c>
      <c r="C68" s="50">
        <f>VLOOKUP($A68,[1]級距!$A:$K,9,FALSE)</f>
        <v>10</v>
      </c>
      <c r="D68" s="50">
        <f>VLOOKUP($A68,[1]級距!A:K,10,FALSE)</f>
        <v>8</v>
      </c>
      <c r="E68" s="50">
        <f>VLOOKUP($A68,[1]級距!A:K,11,FALSE)</f>
        <v>4</v>
      </c>
      <c r="F68" s="50">
        <f t="shared" si="0"/>
        <v>1</v>
      </c>
    </row>
    <row r="69" spans="1:6" x14ac:dyDescent="0.25">
      <c r="A69" s="73" t="s">
        <v>122</v>
      </c>
      <c r="B69" s="66">
        <v>96618.63</v>
      </c>
      <c r="C69" s="50">
        <f>VLOOKUP($A69,[1]級距!$A:$K,9,FALSE)</f>
        <v>10</v>
      </c>
      <c r="D69" s="50">
        <f>VLOOKUP($A69,[1]級距!A:K,10,FALSE)</f>
        <v>7</v>
      </c>
      <c r="E69" s="50">
        <f>VLOOKUP($A69,[1]級距!A:K,11,FALSE)</f>
        <v>4</v>
      </c>
      <c r="F69" s="50">
        <f t="shared" si="0"/>
        <v>1</v>
      </c>
    </row>
    <row r="70" spans="1:6" x14ac:dyDescent="0.25">
      <c r="A70" s="73" t="s">
        <v>124</v>
      </c>
      <c r="B70" s="66">
        <v>-109822.3</v>
      </c>
      <c r="C70" s="50">
        <f>VLOOKUP($A70,[1]級距!$A:$K,9,FALSE)</f>
        <v>7</v>
      </c>
      <c r="D70" s="50">
        <f>VLOOKUP($A70,[1]級距!A:K,10,FALSE)</f>
        <v>7</v>
      </c>
      <c r="E70" s="50">
        <f>VLOOKUP($A70,[1]級距!A:K,11,FALSE)</f>
        <v>4</v>
      </c>
      <c r="F70" s="50">
        <f t="shared" ref="F70:F133" si="1">IF(B70&lt;&gt;0,1,0)</f>
        <v>1</v>
      </c>
    </row>
    <row r="71" spans="1:6" x14ac:dyDescent="0.25">
      <c r="A71" s="73" t="s">
        <v>125</v>
      </c>
      <c r="B71" s="66">
        <v>-63874.92</v>
      </c>
      <c r="C71" s="50">
        <f>VLOOKUP($A71,[1]級距!$A:$K,9,FALSE)</f>
        <v>5</v>
      </c>
      <c r="D71" s="50">
        <f>VLOOKUP($A71,[1]級距!A:K,10,FALSE)</f>
        <v>6</v>
      </c>
      <c r="E71" s="50">
        <f>VLOOKUP($A71,[1]級距!A:K,11,FALSE)</f>
        <v>2</v>
      </c>
      <c r="F71" s="50">
        <f t="shared" si="1"/>
        <v>1</v>
      </c>
    </row>
    <row r="72" spans="1:6" x14ac:dyDescent="0.25">
      <c r="A72" s="73" t="s">
        <v>130</v>
      </c>
      <c r="B72" s="66">
        <v>-26855.5</v>
      </c>
      <c r="C72" s="50">
        <f>VLOOKUP($A72,[1]級距!$A:$K,9,FALSE)</f>
        <v>4</v>
      </c>
      <c r="D72" s="50">
        <f>VLOOKUP($A72,[1]級距!A:K,10,FALSE)</f>
        <v>5</v>
      </c>
      <c r="E72" s="50">
        <f>VLOOKUP($A72,[1]級距!A:K,11,FALSE)</f>
        <v>2</v>
      </c>
      <c r="F72" s="50">
        <f t="shared" si="1"/>
        <v>1</v>
      </c>
    </row>
    <row r="73" spans="1:6" x14ac:dyDescent="0.25">
      <c r="A73" s="73" t="s">
        <v>131</v>
      </c>
      <c r="B73" s="66">
        <v>-22648.94</v>
      </c>
      <c r="C73" s="50">
        <f>VLOOKUP($A73,[1]級距!$A:$K,9,FALSE)</f>
        <v>8</v>
      </c>
      <c r="D73" s="50">
        <f>VLOOKUP($A73,[1]級距!A:K,10,FALSE)</f>
        <v>3</v>
      </c>
      <c r="E73" s="50">
        <f>VLOOKUP($A73,[1]級距!A:K,11,FALSE)</f>
        <v>1</v>
      </c>
      <c r="F73" s="50">
        <f t="shared" si="1"/>
        <v>1</v>
      </c>
    </row>
    <row r="74" spans="1:6" x14ac:dyDescent="0.25">
      <c r="A74" s="73" t="s">
        <v>132</v>
      </c>
      <c r="B74" s="66">
        <v>190744.97</v>
      </c>
      <c r="C74" s="50">
        <f>VLOOKUP($A74,[1]級距!$A:$K,9,FALSE)</f>
        <v>9</v>
      </c>
      <c r="D74" s="50">
        <f>VLOOKUP($A74,[1]級距!A:K,10,FALSE)</f>
        <v>6</v>
      </c>
      <c r="E74" s="50">
        <f>VLOOKUP($A74,[1]級距!A:K,11,FALSE)</f>
        <v>1</v>
      </c>
      <c r="F74" s="50">
        <f t="shared" si="1"/>
        <v>1</v>
      </c>
    </row>
    <row r="75" spans="1:6" x14ac:dyDescent="0.25">
      <c r="A75" s="73" t="s">
        <v>133</v>
      </c>
      <c r="B75" s="66">
        <v>-107799.55</v>
      </c>
      <c r="C75" s="50">
        <f>VLOOKUP($A75,[1]級距!$A:$K,9,FALSE)</f>
        <v>10</v>
      </c>
      <c r="D75" s="50">
        <f>VLOOKUP($A75,[1]級距!A:K,10,FALSE)</f>
        <v>7</v>
      </c>
      <c r="E75" s="50">
        <f>VLOOKUP($A75,[1]級距!A:K,11,FALSE)</f>
        <v>4</v>
      </c>
      <c r="F75" s="50">
        <f t="shared" si="1"/>
        <v>1</v>
      </c>
    </row>
    <row r="76" spans="1:6" x14ac:dyDescent="0.25">
      <c r="A76" s="73" t="s">
        <v>134</v>
      </c>
      <c r="B76" s="66">
        <v>-56876.95</v>
      </c>
      <c r="C76" s="50">
        <f>VLOOKUP($A76,[1]級距!$A:$K,9,FALSE)</f>
        <v>6</v>
      </c>
      <c r="D76" s="50">
        <f>VLOOKUP($A76,[1]級距!A:K,10,FALSE)</f>
        <v>10</v>
      </c>
      <c r="E76" s="50">
        <f>VLOOKUP($A76,[1]級距!A:K,11,FALSE)</f>
        <v>4</v>
      </c>
      <c r="F76" s="50">
        <f t="shared" si="1"/>
        <v>1</v>
      </c>
    </row>
    <row r="77" spans="1:6" x14ac:dyDescent="0.25">
      <c r="A77" s="73" t="s">
        <v>135</v>
      </c>
      <c r="B77" s="66">
        <v>-6240.94</v>
      </c>
      <c r="C77" s="50">
        <f>VLOOKUP($A77,[1]級距!$A:$K,9,FALSE)</f>
        <v>4</v>
      </c>
      <c r="D77" s="50">
        <f>VLOOKUP($A77,[1]級距!A:K,10,FALSE)</f>
        <v>6</v>
      </c>
      <c r="E77" s="50">
        <f>VLOOKUP($A77,[1]級距!A:K,11,FALSE)</f>
        <v>2</v>
      </c>
      <c r="F77" s="50">
        <f t="shared" si="1"/>
        <v>1</v>
      </c>
    </row>
    <row r="78" spans="1:6" x14ac:dyDescent="0.25">
      <c r="A78" s="73" t="s">
        <v>136</v>
      </c>
      <c r="B78" s="66">
        <v>-115813.78</v>
      </c>
      <c r="C78" s="50">
        <f>VLOOKUP($A78,[1]級距!$A:$K,9,FALSE)</f>
        <v>6</v>
      </c>
      <c r="D78" s="50">
        <f>VLOOKUP($A78,[1]級距!A:K,10,FALSE)</f>
        <v>2</v>
      </c>
      <c r="E78" s="50">
        <f>VLOOKUP($A78,[1]級距!A:K,11,FALSE)</f>
        <v>1</v>
      </c>
      <c r="F78" s="50">
        <f t="shared" si="1"/>
        <v>1</v>
      </c>
    </row>
    <row r="79" spans="1:6" x14ac:dyDescent="0.25">
      <c r="A79" s="73" t="s">
        <v>137</v>
      </c>
      <c r="B79" s="66">
        <v>-37978.660000000003</v>
      </c>
      <c r="C79" s="50">
        <f>VLOOKUP($A79,[1]級距!$A:$K,9,FALSE)</f>
        <v>5</v>
      </c>
      <c r="D79" s="50">
        <f>VLOOKUP($A79,[1]級距!A:K,10,FALSE)</f>
        <v>1</v>
      </c>
      <c r="E79" s="50">
        <f>VLOOKUP($A79,[1]級距!A:K,11,FALSE)</f>
        <v>2</v>
      </c>
      <c r="F79" s="50">
        <f t="shared" si="1"/>
        <v>1</v>
      </c>
    </row>
    <row r="80" spans="1:6" x14ac:dyDescent="0.25">
      <c r="A80" s="73" t="s">
        <v>138</v>
      </c>
      <c r="B80" s="66">
        <v>-3401.42</v>
      </c>
      <c r="C80" s="50">
        <f>VLOOKUP($A80,[1]級距!$A:$K,9,FALSE)</f>
        <v>2</v>
      </c>
      <c r="D80" s="50">
        <f>VLOOKUP($A80,[1]級距!A:K,10,FALSE)</f>
        <v>2</v>
      </c>
      <c r="E80" s="50">
        <f>VLOOKUP($A80,[1]級距!A:K,11,FALSE)</f>
        <v>2</v>
      </c>
      <c r="F80" s="50">
        <f t="shared" si="1"/>
        <v>1</v>
      </c>
    </row>
    <row r="81" spans="1:6" x14ac:dyDescent="0.25">
      <c r="A81" s="73" t="s">
        <v>139</v>
      </c>
      <c r="B81" s="66">
        <v>261309.07</v>
      </c>
      <c r="C81" s="50">
        <f>VLOOKUP($A81,[1]級距!$A:$K,9,FALSE)</f>
        <v>8</v>
      </c>
      <c r="D81" s="50">
        <f>VLOOKUP($A81,[1]級距!A:K,10,FALSE)</f>
        <v>9</v>
      </c>
      <c r="E81" s="50">
        <f>VLOOKUP($A81,[1]級距!A:K,11,FALSE)</f>
        <v>4</v>
      </c>
      <c r="F81" s="50">
        <f t="shared" si="1"/>
        <v>1</v>
      </c>
    </row>
    <row r="82" spans="1:6" x14ac:dyDescent="0.25">
      <c r="A82" s="73" t="s">
        <v>140</v>
      </c>
      <c r="B82" s="66">
        <v>270871.34000000003</v>
      </c>
      <c r="C82" s="50">
        <f>VLOOKUP($A82,[1]級距!$A:$K,9,FALSE)</f>
        <v>8</v>
      </c>
      <c r="D82" s="50">
        <f>VLOOKUP($A82,[1]級距!A:K,10,FALSE)</f>
        <v>7</v>
      </c>
      <c r="E82" s="50">
        <f>VLOOKUP($A82,[1]級距!A:K,11,FALSE)</f>
        <v>4</v>
      </c>
      <c r="F82" s="50">
        <f t="shared" si="1"/>
        <v>1</v>
      </c>
    </row>
    <row r="83" spans="1:6" x14ac:dyDescent="0.25">
      <c r="A83" s="73" t="s">
        <v>141</v>
      </c>
      <c r="B83" s="66">
        <v>-48901.63</v>
      </c>
      <c r="C83" s="50">
        <f>VLOOKUP($A83,[1]級距!$A:$K,9,FALSE)</f>
        <v>5</v>
      </c>
      <c r="D83" s="50">
        <f>VLOOKUP($A83,[1]級距!A:K,10,FALSE)</f>
        <v>4</v>
      </c>
      <c r="E83" s="50">
        <f>VLOOKUP($A83,[1]級距!A:K,11,FALSE)</f>
        <v>2</v>
      </c>
      <c r="F83" s="50">
        <f t="shared" si="1"/>
        <v>1</v>
      </c>
    </row>
    <row r="84" spans="1:6" x14ac:dyDescent="0.25">
      <c r="A84" s="73" t="s">
        <v>143</v>
      </c>
      <c r="B84" s="66">
        <v>-103493.78</v>
      </c>
      <c r="C84" s="50">
        <f>VLOOKUP($A84,[1]級距!$A:$K,9,FALSE)</f>
        <v>5</v>
      </c>
      <c r="D84" s="50">
        <f>VLOOKUP($A84,[1]級距!A:K,10,FALSE)</f>
        <v>3</v>
      </c>
      <c r="E84" s="50">
        <f>VLOOKUP($A84,[1]級距!A:K,11,FALSE)</f>
        <v>2</v>
      </c>
      <c r="F84" s="50">
        <f t="shared" si="1"/>
        <v>1</v>
      </c>
    </row>
    <row r="85" spans="1:6" x14ac:dyDescent="0.25">
      <c r="A85" s="73" t="s">
        <v>145</v>
      </c>
      <c r="B85" s="66">
        <v>-5025.41</v>
      </c>
      <c r="C85" s="50">
        <f>VLOOKUP($A85,[1]級距!$A:$K,9,FALSE)</f>
        <v>5</v>
      </c>
      <c r="D85" s="50">
        <f>VLOOKUP($A85,[1]級距!A:K,10,FALSE)</f>
        <v>5</v>
      </c>
      <c r="E85" s="50">
        <f>VLOOKUP($A85,[1]級距!A:K,11,FALSE)</f>
        <v>2</v>
      </c>
      <c r="F85" s="50">
        <f t="shared" si="1"/>
        <v>1</v>
      </c>
    </row>
    <row r="86" spans="1:6" x14ac:dyDescent="0.25">
      <c r="A86" s="73" t="s">
        <v>146</v>
      </c>
      <c r="B86" s="66">
        <v>-103470.89</v>
      </c>
      <c r="C86" s="50">
        <f>VLOOKUP($A86,[1]級距!$A:$K,9,FALSE)</f>
        <v>7</v>
      </c>
      <c r="D86" s="50">
        <f>VLOOKUP($A86,[1]級距!A:K,10,FALSE)</f>
        <v>7</v>
      </c>
      <c r="E86" s="50">
        <f>VLOOKUP($A86,[1]級距!A:K,11,FALSE)</f>
        <v>4</v>
      </c>
      <c r="F86" s="50">
        <f t="shared" si="1"/>
        <v>1</v>
      </c>
    </row>
    <row r="87" spans="1:6" x14ac:dyDescent="0.25">
      <c r="A87" s="73" t="s">
        <v>147</v>
      </c>
      <c r="B87" s="66">
        <v>-64862.69</v>
      </c>
      <c r="C87" s="50">
        <f>VLOOKUP($A87,[1]級距!$A:$K,9,FALSE)</f>
        <v>10</v>
      </c>
      <c r="D87" s="50">
        <f>VLOOKUP($A87,[1]級距!A:K,10,FALSE)</f>
        <v>4</v>
      </c>
      <c r="E87" s="50">
        <f>VLOOKUP($A87,[1]級距!A:K,11,FALSE)</f>
        <v>1</v>
      </c>
      <c r="F87" s="50">
        <f t="shared" si="1"/>
        <v>1</v>
      </c>
    </row>
    <row r="88" spans="1:6" x14ac:dyDescent="0.25">
      <c r="A88" s="73" t="s">
        <v>148</v>
      </c>
      <c r="B88" s="66">
        <v>56287.22</v>
      </c>
      <c r="C88" s="50">
        <f>VLOOKUP($A88,[1]級距!$A:$K,9,FALSE)</f>
        <v>10</v>
      </c>
      <c r="D88" s="50">
        <f>VLOOKUP($A88,[1]級距!A:K,10,FALSE)</f>
        <v>7</v>
      </c>
      <c r="E88" s="50">
        <f>VLOOKUP($A88,[1]級距!A:K,11,FALSE)</f>
        <v>4</v>
      </c>
      <c r="F88" s="50">
        <f t="shared" si="1"/>
        <v>1</v>
      </c>
    </row>
    <row r="89" spans="1:6" x14ac:dyDescent="0.25">
      <c r="A89" s="73" t="s">
        <v>150</v>
      </c>
      <c r="B89" s="66">
        <v>39095.730000000003</v>
      </c>
      <c r="C89" s="50">
        <f>VLOOKUP($A89,[1]級距!$A:$K,9,FALSE)</f>
        <v>6</v>
      </c>
      <c r="D89" s="50">
        <f>VLOOKUP($A89,[1]級距!A:K,10,FALSE)</f>
        <v>7</v>
      </c>
      <c r="E89" s="50">
        <f>VLOOKUP($A89,[1]級距!A:K,11,FALSE)</f>
        <v>4</v>
      </c>
      <c r="F89" s="50">
        <f t="shared" si="1"/>
        <v>1</v>
      </c>
    </row>
    <row r="90" spans="1:6" x14ac:dyDescent="0.25">
      <c r="A90" s="73" t="s">
        <v>151</v>
      </c>
      <c r="B90" s="66">
        <v>70537.179999999993</v>
      </c>
      <c r="C90" s="50">
        <f>VLOOKUP($A90,[1]級距!$A:$K,9,FALSE)</f>
        <v>8</v>
      </c>
      <c r="D90" s="50">
        <f>VLOOKUP($A90,[1]級距!A:K,10,FALSE)</f>
        <v>9</v>
      </c>
      <c r="E90" s="50">
        <f>VLOOKUP($A90,[1]級距!A:K,11,FALSE)</f>
        <v>4</v>
      </c>
      <c r="F90" s="50">
        <f t="shared" si="1"/>
        <v>1</v>
      </c>
    </row>
    <row r="91" spans="1:6" x14ac:dyDescent="0.25">
      <c r="A91" s="73" t="s">
        <v>152</v>
      </c>
      <c r="B91" s="66">
        <v>18969.14</v>
      </c>
      <c r="C91" s="50">
        <f>VLOOKUP($A91,[1]級距!$A:$K,9,FALSE)</f>
        <v>3</v>
      </c>
      <c r="D91" s="50">
        <f>VLOOKUP($A91,[1]級距!A:K,10,FALSE)</f>
        <v>4</v>
      </c>
      <c r="E91" s="50">
        <f>VLOOKUP($A91,[1]級距!A:K,11,FALSE)</f>
        <v>2</v>
      </c>
      <c r="F91" s="50">
        <f t="shared" si="1"/>
        <v>1</v>
      </c>
    </row>
    <row r="92" spans="1:6" x14ac:dyDescent="0.25">
      <c r="A92" s="73" t="s">
        <v>153</v>
      </c>
      <c r="B92" s="66">
        <v>-28415.95</v>
      </c>
      <c r="C92" s="50">
        <f>VLOOKUP($A92,[1]級距!$A:$K,9,FALSE)</f>
        <v>6</v>
      </c>
      <c r="D92" s="50">
        <f>VLOOKUP($A92,[1]級距!A:K,10,FALSE)</f>
        <v>3</v>
      </c>
      <c r="E92" s="50">
        <f>VLOOKUP($A92,[1]級距!A:K,11,FALSE)</f>
        <v>1</v>
      </c>
      <c r="F92" s="50">
        <f t="shared" si="1"/>
        <v>1</v>
      </c>
    </row>
    <row r="93" spans="1:6" x14ac:dyDescent="0.25">
      <c r="A93" s="73" t="s">
        <v>154</v>
      </c>
      <c r="B93" s="66">
        <v>75607.28</v>
      </c>
      <c r="C93" s="50">
        <f>VLOOKUP($A93,[1]級距!$A:$K,9,FALSE)</f>
        <v>8</v>
      </c>
      <c r="D93" s="50">
        <f>VLOOKUP($A93,[1]級距!A:K,10,FALSE)</f>
        <v>8</v>
      </c>
      <c r="E93" s="50">
        <f>VLOOKUP($A93,[1]級距!A:K,11,FALSE)</f>
        <v>4</v>
      </c>
      <c r="F93" s="50">
        <f t="shared" si="1"/>
        <v>1</v>
      </c>
    </row>
    <row r="94" spans="1:6" x14ac:dyDescent="0.25">
      <c r="A94" s="73" t="s">
        <v>155</v>
      </c>
      <c r="B94" s="66">
        <v>-24127.46</v>
      </c>
      <c r="C94" s="50">
        <f>VLOOKUP($A94,[1]級距!$A:$K,9,FALSE)</f>
        <v>5</v>
      </c>
      <c r="D94" s="50">
        <f>VLOOKUP($A94,[1]級距!A:K,10,FALSE)</f>
        <v>1</v>
      </c>
      <c r="E94" s="50">
        <f>VLOOKUP($A94,[1]級距!A:K,11,FALSE)</f>
        <v>2</v>
      </c>
      <c r="F94" s="50">
        <f t="shared" si="1"/>
        <v>1</v>
      </c>
    </row>
    <row r="95" spans="1:6" x14ac:dyDescent="0.25">
      <c r="A95" s="73" t="s">
        <v>156</v>
      </c>
      <c r="B95" s="66">
        <v>29857.13</v>
      </c>
      <c r="C95" s="50">
        <f>VLOOKUP($A95,[1]級距!$A:$K,9,FALSE)</f>
        <v>5</v>
      </c>
      <c r="D95" s="50">
        <f>VLOOKUP($A95,[1]級距!A:K,10,FALSE)</f>
        <v>6</v>
      </c>
      <c r="E95" s="50">
        <f>VLOOKUP($A95,[1]級距!A:K,11,FALSE)</f>
        <v>2</v>
      </c>
      <c r="F95" s="50">
        <f t="shared" si="1"/>
        <v>1</v>
      </c>
    </row>
    <row r="96" spans="1:6" x14ac:dyDescent="0.25">
      <c r="A96" s="73" t="s">
        <v>157</v>
      </c>
      <c r="B96" s="66">
        <v>34660.58</v>
      </c>
      <c r="C96" s="50">
        <f>VLOOKUP($A96,[1]級距!$A:$K,9,FALSE)</f>
        <v>5</v>
      </c>
      <c r="D96" s="50">
        <f>VLOOKUP($A96,[1]級距!A:K,10,FALSE)</f>
        <v>5</v>
      </c>
      <c r="E96" s="50">
        <f>VLOOKUP($A96,[1]級距!A:K,11,FALSE)</f>
        <v>2</v>
      </c>
      <c r="F96" s="50">
        <f t="shared" si="1"/>
        <v>1</v>
      </c>
    </row>
    <row r="97" spans="1:6" x14ac:dyDescent="0.25">
      <c r="A97" s="73" t="s">
        <v>160</v>
      </c>
      <c r="B97" s="66">
        <v>29297.95</v>
      </c>
      <c r="C97" s="50">
        <f>VLOOKUP($A97,[1]級距!$A:$K,9,FALSE)</f>
        <v>7</v>
      </c>
      <c r="D97" s="50">
        <f>VLOOKUP($A97,[1]級距!A:K,10,FALSE)</f>
        <v>4</v>
      </c>
      <c r="E97" s="50">
        <f>VLOOKUP($A97,[1]級距!A:K,11,FALSE)</f>
        <v>1</v>
      </c>
      <c r="F97" s="50">
        <f t="shared" si="1"/>
        <v>1</v>
      </c>
    </row>
    <row r="98" spans="1:6" x14ac:dyDescent="0.25">
      <c r="A98" s="73" t="s">
        <v>161</v>
      </c>
      <c r="B98" s="66">
        <v>-103270.44</v>
      </c>
      <c r="C98" s="50">
        <f>VLOOKUP($A98,[1]級距!$A:$K,9,FALSE)</f>
        <v>8</v>
      </c>
      <c r="D98" s="50">
        <f>VLOOKUP($A98,[1]級距!A:K,10,FALSE)</f>
        <v>3</v>
      </c>
      <c r="E98" s="50">
        <f>VLOOKUP($A98,[1]級距!A:K,11,FALSE)</f>
        <v>1</v>
      </c>
      <c r="F98" s="50">
        <f t="shared" si="1"/>
        <v>1</v>
      </c>
    </row>
    <row r="99" spans="1:6" x14ac:dyDescent="0.25">
      <c r="A99" s="73" t="s">
        <v>162</v>
      </c>
      <c r="B99" s="66">
        <v>491.33</v>
      </c>
      <c r="C99" s="50">
        <f>VLOOKUP($A99,[1]級距!$A:$K,9,FALSE)</f>
        <v>7</v>
      </c>
      <c r="D99" s="50">
        <f>VLOOKUP($A99,[1]級距!A:K,10,FALSE)</f>
        <v>7</v>
      </c>
      <c r="E99" s="50">
        <f>VLOOKUP($A99,[1]級距!A:K,11,FALSE)</f>
        <v>4</v>
      </c>
      <c r="F99" s="50">
        <f t="shared" si="1"/>
        <v>1</v>
      </c>
    </row>
    <row r="100" spans="1:6" x14ac:dyDescent="0.25">
      <c r="A100" s="73" t="s">
        <v>165</v>
      </c>
      <c r="B100" s="66">
        <v>-10512.02</v>
      </c>
      <c r="C100" s="50">
        <f>VLOOKUP($A100,[1]級距!$A:$K,9,FALSE)</f>
        <v>1</v>
      </c>
      <c r="D100" s="50">
        <f>VLOOKUP($A100,[1]級距!A:K,10,FALSE)</f>
        <v>4</v>
      </c>
      <c r="E100" s="50">
        <f>VLOOKUP($A100,[1]級距!A:K,11,FALSE)</f>
        <v>2</v>
      </c>
      <c r="F100" s="50">
        <f t="shared" si="1"/>
        <v>1</v>
      </c>
    </row>
    <row r="101" spans="1:6" x14ac:dyDescent="0.25">
      <c r="A101" s="73" t="s">
        <v>166</v>
      </c>
      <c r="B101" s="66">
        <v>-19558.78</v>
      </c>
      <c r="C101" s="50">
        <f>VLOOKUP($A101,[1]級距!$A:$K,9,FALSE)</f>
        <v>4</v>
      </c>
      <c r="D101" s="50">
        <f>VLOOKUP($A101,[1]級距!A:K,10,FALSE)</f>
        <v>7</v>
      </c>
      <c r="E101" s="50">
        <f>VLOOKUP($A101,[1]級距!A:K,11,FALSE)</f>
        <v>3</v>
      </c>
      <c r="F101" s="50">
        <f t="shared" si="1"/>
        <v>1</v>
      </c>
    </row>
    <row r="102" spans="1:6" x14ac:dyDescent="0.25">
      <c r="A102" s="73" t="s">
        <v>167</v>
      </c>
      <c r="B102" s="66">
        <v>35696.269999999997</v>
      </c>
      <c r="C102" s="50">
        <f>VLOOKUP($A102,[1]級距!$A:$K,9,FALSE)</f>
        <v>8</v>
      </c>
      <c r="D102" s="50">
        <f>VLOOKUP($A102,[1]級距!A:K,10,FALSE)</f>
        <v>7</v>
      </c>
      <c r="E102" s="50">
        <f>VLOOKUP($A102,[1]級距!A:K,11,FALSE)</f>
        <v>4</v>
      </c>
      <c r="F102" s="50">
        <f t="shared" si="1"/>
        <v>1</v>
      </c>
    </row>
    <row r="103" spans="1:6" x14ac:dyDescent="0.25">
      <c r="A103" s="73" t="s">
        <v>168</v>
      </c>
      <c r="B103" s="66">
        <v>59205.62</v>
      </c>
      <c r="C103" s="50">
        <f>VLOOKUP($A103,[1]級距!$A:$K,9,FALSE)</f>
        <v>4</v>
      </c>
      <c r="D103" s="50">
        <f>VLOOKUP($A103,[1]級距!A:K,10,FALSE)</f>
        <v>2</v>
      </c>
      <c r="E103" s="50">
        <f>VLOOKUP($A103,[1]級距!A:K,11,FALSE)</f>
        <v>2</v>
      </c>
      <c r="F103" s="50">
        <f t="shared" si="1"/>
        <v>1</v>
      </c>
    </row>
    <row r="104" spans="1:6" x14ac:dyDescent="0.25">
      <c r="A104" s="73" t="s">
        <v>170</v>
      </c>
      <c r="B104" s="66">
        <v>-65694.94</v>
      </c>
      <c r="C104" s="50">
        <f>VLOOKUP($A104,[1]級距!$A:$K,9,FALSE)</f>
        <v>4</v>
      </c>
      <c r="D104" s="50">
        <f>VLOOKUP($A104,[1]級距!A:K,10,FALSE)</f>
        <v>4</v>
      </c>
      <c r="E104" s="50">
        <f>VLOOKUP($A104,[1]級距!A:K,11,FALSE)</f>
        <v>2</v>
      </c>
      <c r="F104" s="50">
        <f t="shared" si="1"/>
        <v>1</v>
      </c>
    </row>
    <row r="105" spans="1:6" x14ac:dyDescent="0.25">
      <c r="A105" s="73" t="s">
        <v>171</v>
      </c>
      <c r="B105" s="66">
        <v>2161.75</v>
      </c>
      <c r="C105" s="50">
        <f>VLOOKUP($A105,[1]級距!$A:$K,9,FALSE)</f>
        <v>4</v>
      </c>
      <c r="D105" s="50">
        <f>VLOOKUP($A105,[1]級距!A:K,10,FALSE)</f>
        <v>3</v>
      </c>
      <c r="E105" s="50">
        <f>VLOOKUP($A105,[1]級距!A:K,11,FALSE)</f>
        <v>2</v>
      </c>
      <c r="F105" s="50">
        <f t="shared" si="1"/>
        <v>1</v>
      </c>
    </row>
    <row r="106" spans="1:6" x14ac:dyDescent="0.25">
      <c r="A106" s="73" t="s">
        <v>172</v>
      </c>
      <c r="B106" s="66">
        <v>-106956.86</v>
      </c>
      <c r="C106" s="50">
        <f>VLOOKUP($A106,[1]級距!$A:$K,9,FALSE)</f>
        <v>5</v>
      </c>
      <c r="D106" s="50">
        <f>VLOOKUP($A106,[1]級距!A:K,10,FALSE)</f>
        <v>4</v>
      </c>
      <c r="E106" s="50">
        <f>VLOOKUP($A106,[1]級距!A:K,11,FALSE)</f>
        <v>2</v>
      </c>
      <c r="F106" s="50">
        <f t="shared" si="1"/>
        <v>1</v>
      </c>
    </row>
    <row r="107" spans="1:6" x14ac:dyDescent="0.25">
      <c r="A107" s="73" t="s">
        <v>173</v>
      </c>
      <c r="B107" s="66">
        <v>254666.47</v>
      </c>
      <c r="C107" s="50">
        <f>VLOOKUP($A107,[1]級距!$A:$K,9,FALSE)</f>
        <v>7</v>
      </c>
      <c r="D107" s="50">
        <f>VLOOKUP($A107,[1]級距!A:K,10,FALSE)</f>
        <v>9</v>
      </c>
      <c r="E107" s="50">
        <f>VLOOKUP($A107,[1]級距!A:K,11,FALSE)</f>
        <v>4</v>
      </c>
      <c r="F107" s="50">
        <f t="shared" si="1"/>
        <v>1</v>
      </c>
    </row>
    <row r="108" spans="1:6" x14ac:dyDescent="0.25">
      <c r="A108" s="73" t="s">
        <v>174</v>
      </c>
      <c r="B108" s="66">
        <v>85102.15</v>
      </c>
      <c r="C108" s="50">
        <f>VLOOKUP($A108,[1]級距!$A:$K,9,FALSE)</f>
        <v>7</v>
      </c>
      <c r="D108" s="50">
        <f>VLOOKUP($A108,[1]級距!A:K,10,FALSE)</f>
        <v>7</v>
      </c>
      <c r="E108" s="50">
        <f>VLOOKUP($A108,[1]級距!A:K,11,FALSE)</f>
        <v>4</v>
      </c>
      <c r="F108" s="50">
        <f t="shared" si="1"/>
        <v>1</v>
      </c>
    </row>
    <row r="109" spans="1:6" x14ac:dyDescent="0.25">
      <c r="A109" s="73" t="s">
        <v>176</v>
      </c>
      <c r="B109" s="66">
        <v>-12614.35</v>
      </c>
      <c r="C109" s="50">
        <f>VLOOKUP($A109,[1]級距!$A:$K,9,FALSE)</f>
        <v>4</v>
      </c>
      <c r="D109" s="50">
        <f>VLOOKUP($A109,[1]級距!A:K,10,FALSE)</f>
        <v>8</v>
      </c>
      <c r="E109" s="50">
        <f>VLOOKUP($A109,[1]級距!A:K,11,FALSE)</f>
        <v>3</v>
      </c>
      <c r="F109" s="50">
        <f t="shared" si="1"/>
        <v>1</v>
      </c>
    </row>
    <row r="110" spans="1:6" x14ac:dyDescent="0.25">
      <c r="A110" s="73" t="s">
        <v>177</v>
      </c>
      <c r="B110" s="66">
        <v>85265.02</v>
      </c>
      <c r="C110" s="50">
        <f>VLOOKUP($A110,[1]級距!$A:$K,9,FALSE)</f>
        <v>5</v>
      </c>
      <c r="D110" s="50">
        <f>VLOOKUP($A110,[1]級距!A:K,10,FALSE)</f>
        <v>6</v>
      </c>
      <c r="E110" s="50">
        <f>VLOOKUP($A110,[1]級距!A:K,11,FALSE)</f>
        <v>2</v>
      </c>
      <c r="F110" s="50">
        <f t="shared" si="1"/>
        <v>1</v>
      </c>
    </row>
    <row r="111" spans="1:6" x14ac:dyDescent="0.25">
      <c r="A111" s="73" t="s">
        <v>178</v>
      </c>
      <c r="B111" s="66">
        <v>-25762.82</v>
      </c>
      <c r="C111" s="50">
        <f>VLOOKUP($A111,[1]級距!$A:$K,9,FALSE)</f>
        <v>4</v>
      </c>
      <c r="D111" s="50">
        <f>VLOOKUP($A111,[1]級距!A:K,10,FALSE)</f>
        <v>2</v>
      </c>
      <c r="E111" s="50">
        <f>VLOOKUP($A111,[1]級距!A:K,11,FALSE)</f>
        <v>2</v>
      </c>
      <c r="F111" s="50">
        <f t="shared" si="1"/>
        <v>1</v>
      </c>
    </row>
    <row r="112" spans="1:6" x14ac:dyDescent="0.25">
      <c r="A112" s="73" t="s">
        <v>179</v>
      </c>
      <c r="B112" s="66">
        <v>-14374.97</v>
      </c>
      <c r="C112" s="50">
        <f>VLOOKUP($A112,[1]級距!$A:$K,9,FALSE)</f>
        <v>1</v>
      </c>
      <c r="D112" s="50">
        <f>VLOOKUP($A112,[1]級距!A:K,10,FALSE)</f>
        <v>4</v>
      </c>
      <c r="E112" s="50">
        <f>VLOOKUP($A112,[1]級距!A:K,11,FALSE)</f>
        <v>2</v>
      </c>
      <c r="F112" s="50">
        <f t="shared" si="1"/>
        <v>1</v>
      </c>
    </row>
    <row r="113" spans="1:6" x14ac:dyDescent="0.25">
      <c r="A113" s="73" t="s">
        <v>180</v>
      </c>
      <c r="B113" s="66">
        <v>26447.59</v>
      </c>
      <c r="C113" s="50">
        <f>VLOOKUP($A113,[1]級距!$A:$K,9,FALSE)</f>
        <v>4</v>
      </c>
      <c r="D113" s="50">
        <f>VLOOKUP($A113,[1]級距!A:K,10,FALSE)</f>
        <v>8</v>
      </c>
      <c r="E113" s="50">
        <f>VLOOKUP($A113,[1]級距!A:K,11,FALSE)</f>
        <v>3</v>
      </c>
      <c r="F113" s="50">
        <f t="shared" si="1"/>
        <v>1</v>
      </c>
    </row>
    <row r="114" spans="1:6" x14ac:dyDescent="0.25">
      <c r="A114" s="73" t="s">
        <v>181</v>
      </c>
      <c r="B114" s="66">
        <v>83853.42</v>
      </c>
      <c r="C114" s="50">
        <f>VLOOKUP($A114,[1]級距!$A:$K,9,FALSE)</f>
        <v>10</v>
      </c>
      <c r="D114" s="50">
        <f>VLOOKUP($A114,[1]級距!A:K,10,FALSE)</f>
        <v>9</v>
      </c>
      <c r="E114" s="50">
        <f>VLOOKUP($A114,[1]級距!A:K,11,FALSE)</f>
        <v>4</v>
      </c>
      <c r="F114" s="50">
        <f t="shared" si="1"/>
        <v>1</v>
      </c>
    </row>
    <row r="115" spans="1:6" x14ac:dyDescent="0.25">
      <c r="A115" s="73" t="s">
        <v>182</v>
      </c>
      <c r="B115" s="66">
        <v>-106650.14</v>
      </c>
      <c r="C115" s="50">
        <f>VLOOKUP($A115,[1]級距!$A:$K,9,FALSE)</f>
        <v>9</v>
      </c>
      <c r="D115" s="50">
        <f>VLOOKUP($A115,[1]級距!A:K,10,FALSE)</f>
        <v>7</v>
      </c>
      <c r="E115" s="50">
        <f>VLOOKUP($A115,[1]級距!A:K,11,FALSE)</f>
        <v>4</v>
      </c>
      <c r="F115" s="50">
        <f t="shared" si="1"/>
        <v>1</v>
      </c>
    </row>
    <row r="116" spans="1:6" x14ac:dyDescent="0.25">
      <c r="A116" s="73" t="s">
        <v>183</v>
      </c>
      <c r="B116" s="66">
        <v>-51538.39</v>
      </c>
      <c r="C116" s="50">
        <f>VLOOKUP($A116,[1]級距!$A:$K,9,FALSE)</f>
        <v>5</v>
      </c>
      <c r="D116" s="50">
        <f>VLOOKUP($A116,[1]級距!A:K,10,FALSE)</f>
        <v>9</v>
      </c>
      <c r="E116" s="50">
        <f>VLOOKUP($A116,[1]級距!A:K,11,FALSE)</f>
        <v>3</v>
      </c>
      <c r="F116" s="50">
        <f t="shared" si="1"/>
        <v>1</v>
      </c>
    </row>
    <row r="117" spans="1:6" x14ac:dyDescent="0.25">
      <c r="A117" s="73" t="s">
        <v>184</v>
      </c>
      <c r="B117" s="66">
        <v>-22145.66</v>
      </c>
      <c r="C117" s="50">
        <f>VLOOKUP($A117,[1]級距!$A:$K,9,FALSE)</f>
        <v>4</v>
      </c>
      <c r="D117" s="50">
        <f>VLOOKUP($A117,[1]級距!A:K,10,FALSE)</f>
        <v>2</v>
      </c>
      <c r="E117" s="50">
        <f>VLOOKUP($A117,[1]級距!A:K,11,FALSE)</f>
        <v>2</v>
      </c>
      <c r="F117" s="50">
        <f t="shared" si="1"/>
        <v>1</v>
      </c>
    </row>
    <row r="118" spans="1:6" x14ac:dyDescent="0.25">
      <c r="A118" s="73" t="s">
        <v>185</v>
      </c>
      <c r="B118" s="66">
        <v>142116.24</v>
      </c>
      <c r="C118" s="50">
        <f>VLOOKUP($A118,[1]級距!$A:$K,9,FALSE)</f>
        <v>4</v>
      </c>
      <c r="D118" s="50">
        <f>VLOOKUP($A118,[1]級距!A:K,10,FALSE)</f>
        <v>4</v>
      </c>
      <c r="E118" s="50">
        <f>VLOOKUP($A118,[1]級距!A:K,11,FALSE)</f>
        <v>2</v>
      </c>
      <c r="F118" s="50">
        <f t="shared" si="1"/>
        <v>1</v>
      </c>
    </row>
    <row r="119" spans="1:6" x14ac:dyDescent="0.25">
      <c r="A119" s="73" t="s">
        <v>186</v>
      </c>
      <c r="B119" s="66">
        <v>64346.64</v>
      </c>
      <c r="C119" s="50">
        <f>VLOOKUP($A119,[1]級距!$A:$K,9,FALSE)</f>
        <v>10</v>
      </c>
      <c r="D119" s="50">
        <f>VLOOKUP($A119,[1]級距!A:K,10,FALSE)</f>
        <v>6</v>
      </c>
      <c r="E119" s="50">
        <f>VLOOKUP($A119,[1]級距!A:K,11,FALSE)</f>
        <v>1</v>
      </c>
      <c r="F119" s="50">
        <f t="shared" si="1"/>
        <v>1</v>
      </c>
    </row>
    <row r="120" spans="1:6" x14ac:dyDescent="0.25">
      <c r="A120" s="73" t="s">
        <v>188</v>
      </c>
      <c r="B120" s="66">
        <v>362668.39</v>
      </c>
      <c r="C120" s="50">
        <f>VLOOKUP($A120,[1]級距!$A:$K,9,FALSE)</f>
        <v>6</v>
      </c>
      <c r="D120" s="50">
        <f>VLOOKUP($A120,[1]級距!A:K,10,FALSE)</f>
        <v>10</v>
      </c>
      <c r="E120" s="50">
        <f>VLOOKUP($A120,[1]級距!A:K,11,FALSE)</f>
        <v>4</v>
      </c>
      <c r="F120" s="50">
        <f t="shared" si="1"/>
        <v>1</v>
      </c>
    </row>
    <row r="121" spans="1:6" x14ac:dyDescent="0.25">
      <c r="A121" s="73" t="s">
        <v>189</v>
      </c>
      <c r="B121" s="66">
        <v>141510.19</v>
      </c>
      <c r="C121" s="50">
        <f>VLOOKUP($A121,[1]級距!$A:$K,9,FALSE)</f>
        <v>7</v>
      </c>
      <c r="D121" s="50">
        <f>VLOOKUP($A121,[1]級距!A:K,10,FALSE)</f>
        <v>6</v>
      </c>
      <c r="E121" s="50">
        <f>VLOOKUP($A121,[1]級距!A:K,11,FALSE)</f>
        <v>1</v>
      </c>
      <c r="F121" s="50">
        <f t="shared" si="1"/>
        <v>1</v>
      </c>
    </row>
    <row r="122" spans="1:6" x14ac:dyDescent="0.25">
      <c r="A122" s="73" t="s">
        <v>192</v>
      </c>
      <c r="B122" s="66">
        <v>-103087.85</v>
      </c>
      <c r="C122" s="50">
        <f>VLOOKUP($A122,[1]級距!$A:$K,9,FALSE)</f>
        <v>7</v>
      </c>
      <c r="D122" s="50">
        <f>VLOOKUP($A122,[1]級距!A:K,10,FALSE)</f>
        <v>6</v>
      </c>
      <c r="E122" s="50">
        <f>VLOOKUP($A122,[1]級距!A:K,11,FALSE)</f>
        <v>1</v>
      </c>
      <c r="F122" s="50">
        <f t="shared" si="1"/>
        <v>1</v>
      </c>
    </row>
    <row r="123" spans="1:6" x14ac:dyDescent="0.25">
      <c r="A123" s="73" t="s">
        <v>194</v>
      </c>
      <c r="B123" s="66">
        <v>96256.74</v>
      </c>
      <c r="C123" s="50">
        <f>VLOOKUP($A123,[1]級距!$A:$K,9,FALSE)</f>
        <v>9</v>
      </c>
      <c r="D123" s="50">
        <f>VLOOKUP($A123,[1]級距!A:K,10,FALSE)</f>
        <v>7</v>
      </c>
      <c r="E123" s="50">
        <f>VLOOKUP($A123,[1]級距!A:K,11,FALSE)</f>
        <v>4</v>
      </c>
      <c r="F123" s="50">
        <f t="shared" si="1"/>
        <v>1</v>
      </c>
    </row>
    <row r="124" spans="1:6" x14ac:dyDescent="0.25">
      <c r="A124" s="73" t="s">
        <v>196</v>
      </c>
      <c r="B124" s="66">
        <v>-106159.51</v>
      </c>
      <c r="C124" s="50">
        <f>VLOOKUP($A124,[1]級距!$A:$K,9,FALSE)</f>
        <v>4</v>
      </c>
      <c r="D124" s="50">
        <f>VLOOKUP($A124,[1]級距!A:K,10,FALSE)</f>
        <v>3</v>
      </c>
      <c r="E124" s="50">
        <f>VLOOKUP($A124,[1]級距!A:K,11,FALSE)</f>
        <v>2</v>
      </c>
      <c r="F124" s="50">
        <f t="shared" si="1"/>
        <v>1</v>
      </c>
    </row>
    <row r="125" spans="1:6" x14ac:dyDescent="0.25">
      <c r="A125" s="73" t="s">
        <v>197</v>
      </c>
      <c r="B125" s="66">
        <v>-106796.16</v>
      </c>
      <c r="C125" s="50">
        <f>VLOOKUP($A125,[1]級距!$A:$K,9,FALSE)</f>
        <v>5</v>
      </c>
      <c r="D125" s="50">
        <f>VLOOKUP($A125,[1]級距!A:K,10,FALSE)</f>
        <v>8</v>
      </c>
      <c r="E125" s="50">
        <f>VLOOKUP($A125,[1]級距!A:K,11,FALSE)</f>
        <v>3</v>
      </c>
      <c r="F125" s="50">
        <f t="shared" si="1"/>
        <v>1</v>
      </c>
    </row>
    <row r="126" spans="1:6" x14ac:dyDescent="0.25">
      <c r="A126" s="73" t="s">
        <v>198</v>
      </c>
      <c r="B126" s="66">
        <v>-19189.39</v>
      </c>
      <c r="C126" s="50">
        <f>VLOOKUP($A126,[1]級距!$A:$K,9,FALSE)</f>
        <v>4</v>
      </c>
      <c r="D126" s="50">
        <f>VLOOKUP($A126,[1]級距!A:K,10,FALSE)</f>
        <v>5</v>
      </c>
      <c r="E126" s="50">
        <f>VLOOKUP($A126,[1]級距!A:K,11,FALSE)</f>
        <v>2</v>
      </c>
      <c r="F126" s="50">
        <f t="shared" si="1"/>
        <v>1</v>
      </c>
    </row>
    <row r="127" spans="1:6" x14ac:dyDescent="0.25">
      <c r="A127" s="73" t="s">
        <v>199</v>
      </c>
      <c r="B127" s="66">
        <v>-16112.71</v>
      </c>
      <c r="C127" s="50">
        <f>VLOOKUP($A127,[1]級距!$A:$K,9,FALSE)</f>
        <v>3</v>
      </c>
      <c r="D127" s="50">
        <f>VLOOKUP($A127,[1]級距!A:K,10,FALSE)</f>
        <v>5</v>
      </c>
      <c r="E127" s="50">
        <f>VLOOKUP($A127,[1]級距!A:K,11,FALSE)</f>
        <v>2</v>
      </c>
      <c r="F127" s="50">
        <f t="shared" si="1"/>
        <v>1</v>
      </c>
    </row>
    <row r="128" spans="1:6" x14ac:dyDescent="0.25">
      <c r="A128" s="73" t="s">
        <v>200</v>
      </c>
      <c r="B128" s="66">
        <v>87222.89</v>
      </c>
      <c r="C128" s="50">
        <f>VLOOKUP($A128,[1]級距!$A:$K,9,FALSE)</f>
        <v>4</v>
      </c>
      <c r="D128" s="50">
        <f>VLOOKUP($A128,[1]級距!A:K,10,FALSE)</f>
        <v>8</v>
      </c>
      <c r="E128" s="50">
        <f>VLOOKUP($A128,[1]級距!A:K,11,FALSE)</f>
        <v>3</v>
      </c>
      <c r="F128" s="50">
        <f t="shared" si="1"/>
        <v>1</v>
      </c>
    </row>
    <row r="129" spans="1:6" x14ac:dyDescent="0.25">
      <c r="A129" s="73" t="s">
        <v>202</v>
      </c>
      <c r="B129" s="66">
        <v>-59858.64</v>
      </c>
      <c r="C129" s="50">
        <f>VLOOKUP($A129,[1]級距!$A:$K,9,FALSE)</f>
        <v>2</v>
      </c>
      <c r="D129" s="50">
        <f>VLOOKUP($A129,[1]級距!A:K,10,FALSE)</f>
        <v>7</v>
      </c>
      <c r="E129" s="50">
        <f>VLOOKUP($A129,[1]級距!A:K,11,FALSE)</f>
        <v>3</v>
      </c>
      <c r="F129" s="50">
        <f t="shared" si="1"/>
        <v>1</v>
      </c>
    </row>
    <row r="130" spans="1:6" x14ac:dyDescent="0.25">
      <c r="A130" s="73" t="s">
        <v>203</v>
      </c>
      <c r="B130" s="66">
        <v>1270.54</v>
      </c>
      <c r="C130" s="50">
        <f>VLOOKUP($A130,[1]級距!$A:$K,9,FALSE)</f>
        <v>2</v>
      </c>
      <c r="D130" s="50">
        <f>VLOOKUP($A130,[1]級距!A:K,10,FALSE)</f>
        <v>6</v>
      </c>
      <c r="E130" s="50">
        <f>VLOOKUP($A130,[1]級距!A:K,11,FALSE)</f>
        <v>2</v>
      </c>
      <c r="F130" s="50">
        <f t="shared" si="1"/>
        <v>1</v>
      </c>
    </row>
    <row r="131" spans="1:6" x14ac:dyDescent="0.25">
      <c r="A131" s="73" t="s">
        <v>204</v>
      </c>
      <c r="B131" s="66">
        <v>23572.68</v>
      </c>
      <c r="C131" s="50">
        <f>VLOOKUP($A131,[1]級距!$A:$K,9,FALSE)</f>
        <v>2</v>
      </c>
      <c r="D131" s="50">
        <f>VLOOKUP($A131,[1]級距!A:K,10,FALSE)</f>
        <v>2</v>
      </c>
      <c r="E131" s="50">
        <f>VLOOKUP($A131,[1]級距!A:K,11,FALSE)</f>
        <v>2</v>
      </c>
      <c r="F131" s="50">
        <f t="shared" si="1"/>
        <v>1</v>
      </c>
    </row>
    <row r="132" spans="1:6" x14ac:dyDescent="0.25">
      <c r="A132" s="73" t="s">
        <v>205</v>
      </c>
      <c r="B132" s="66">
        <v>15087.31</v>
      </c>
      <c r="C132" s="50">
        <f>VLOOKUP($A132,[1]級距!$A:$K,9,FALSE)</f>
        <v>2</v>
      </c>
      <c r="D132" s="50">
        <f>VLOOKUP($A132,[1]級距!A:K,10,FALSE)</f>
        <v>2</v>
      </c>
      <c r="E132" s="50">
        <f>VLOOKUP($A132,[1]級距!A:K,11,FALSE)</f>
        <v>2</v>
      </c>
      <c r="F132" s="50">
        <f t="shared" si="1"/>
        <v>1</v>
      </c>
    </row>
    <row r="133" spans="1:6" x14ac:dyDescent="0.25">
      <c r="A133" s="73" t="s">
        <v>206</v>
      </c>
      <c r="B133" s="66">
        <v>5563.01</v>
      </c>
      <c r="C133" s="50">
        <f>VLOOKUP($A133,[1]級距!$A:$K,9,FALSE)</f>
        <v>2</v>
      </c>
      <c r="D133" s="50">
        <f>VLOOKUP($A133,[1]級距!A:K,10,FALSE)</f>
        <v>7</v>
      </c>
      <c r="E133" s="50">
        <f>VLOOKUP($A133,[1]級距!A:K,11,FALSE)</f>
        <v>3</v>
      </c>
      <c r="F133" s="50">
        <f t="shared" si="1"/>
        <v>1</v>
      </c>
    </row>
    <row r="134" spans="1:6" x14ac:dyDescent="0.25">
      <c r="A134" s="73" t="s">
        <v>207</v>
      </c>
      <c r="B134" s="66">
        <v>134304.07</v>
      </c>
      <c r="C134" s="50">
        <f>VLOOKUP($A134,[1]級距!$A:$K,9,FALSE)</f>
        <v>3</v>
      </c>
      <c r="D134" s="50">
        <f>VLOOKUP($A134,[1]級距!A:K,10,FALSE)</f>
        <v>2</v>
      </c>
      <c r="E134" s="50">
        <f>VLOOKUP($A134,[1]級距!A:K,11,FALSE)</f>
        <v>2</v>
      </c>
      <c r="F134" s="50">
        <f t="shared" ref="F134:F197" si="2">IF(B134&lt;&gt;0,1,0)</f>
        <v>1</v>
      </c>
    </row>
    <row r="135" spans="1:6" x14ac:dyDescent="0.25">
      <c r="A135" s="73" t="s">
        <v>208</v>
      </c>
      <c r="B135" s="66">
        <v>-31367.62</v>
      </c>
      <c r="C135" s="50">
        <f>VLOOKUP($A135,[1]級距!$A:$K,9,FALSE)</f>
        <v>1</v>
      </c>
      <c r="D135" s="50">
        <f>VLOOKUP($A135,[1]級距!A:K,10,FALSE)</f>
        <v>2</v>
      </c>
      <c r="E135" s="50">
        <f>VLOOKUP($A135,[1]級距!A:K,11,FALSE)</f>
        <v>2</v>
      </c>
      <c r="F135" s="50">
        <f t="shared" si="2"/>
        <v>1</v>
      </c>
    </row>
    <row r="136" spans="1:6" x14ac:dyDescent="0.25">
      <c r="A136" s="73" t="s">
        <v>209</v>
      </c>
      <c r="B136" s="66">
        <v>-22713.34</v>
      </c>
      <c r="C136" s="50">
        <f>VLOOKUP($A136,[1]級距!$A:$K,9,FALSE)</f>
        <v>5</v>
      </c>
      <c r="D136" s="50">
        <f>VLOOKUP($A136,[1]級距!A:K,10,FALSE)</f>
        <v>4</v>
      </c>
      <c r="E136" s="50">
        <f>VLOOKUP($A136,[1]級距!A:K,11,FALSE)</f>
        <v>2</v>
      </c>
      <c r="F136" s="50">
        <f t="shared" si="2"/>
        <v>1</v>
      </c>
    </row>
    <row r="137" spans="1:6" x14ac:dyDescent="0.25">
      <c r="A137" s="73" t="s">
        <v>210</v>
      </c>
      <c r="B137" s="66">
        <v>-15461.78</v>
      </c>
      <c r="C137" s="50">
        <f>VLOOKUP($A137,[1]級距!$A:$K,9,FALSE)</f>
        <v>5</v>
      </c>
      <c r="D137" s="50">
        <f>VLOOKUP($A137,[1]級距!A:K,10,FALSE)</f>
        <v>9</v>
      </c>
      <c r="E137" s="50">
        <f>VLOOKUP($A137,[1]級距!A:K,11,FALSE)</f>
        <v>3</v>
      </c>
      <c r="F137" s="50">
        <f t="shared" si="2"/>
        <v>1</v>
      </c>
    </row>
    <row r="138" spans="1:6" x14ac:dyDescent="0.25">
      <c r="A138" s="73" t="s">
        <v>213</v>
      </c>
      <c r="B138" s="66">
        <v>-31645.73</v>
      </c>
      <c r="C138" s="50">
        <f>VLOOKUP($A138,[1]級距!$A:$K,9,FALSE)</f>
        <v>1</v>
      </c>
      <c r="D138" s="50">
        <f>VLOOKUP($A138,[1]級距!A:K,10,FALSE)</f>
        <v>3</v>
      </c>
      <c r="E138" s="50">
        <f>VLOOKUP($A138,[1]級距!A:K,11,FALSE)</f>
        <v>2</v>
      </c>
      <c r="F138" s="50">
        <f t="shared" si="2"/>
        <v>1</v>
      </c>
    </row>
    <row r="139" spans="1:6" x14ac:dyDescent="0.25">
      <c r="A139" s="73" t="s">
        <v>214</v>
      </c>
      <c r="B139" s="66">
        <v>16939.8</v>
      </c>
      <c r="C139" s="50">
        <f>VLOOKUP($A139,[1]級距!$A:$K,9,FALSE)</f>
        <v>5</v>
      </c>
      <c r="D139" s="50">
        <f>VLOOKUP($A139,[1]級距!A:K,10,FALSE)</f>
        <v>7</v>
      </c>
      <c r="E139" s="50">
        <f>VLOOKUP($A139,[1]級距!A:K,11,FALSE)</f>
        <v>3</v>
      </c>
      <c r="F139" s="50">
        <f t="shared" si="2"/>
        <v>1</v>
      </c>
    </row>
    <row r="140" spans="1:6" x14ac:dyDescent="0.25">
      <c r="A140" s="73" t="s">
        <v>215</v>
      </c>
      <c r="B140" s="66">
        <v>18735.55</v>
      </c>
      <c r="C140" s="50">
        <f>VLOOKUP($A140,[1]級距!$A:$K,9,FALSE)</f>
        <v>3</v>
      </c>
      <c r="D140" s="50">
        <f>VLOOKUP($A140,[1]級距!A:K,10,FALSE)</f>
        <v>4</v>
      </c>
      <c r="E140" s="50">
        <f>VLOOKUP($A140,[1]級距!A:K,11,FALSE)</f>
        <v>2</v>
      </c>
      <c r="F140" s="50">
        <f t="shared" si="2"/>
        <v>1</v>
      </c>
    </row>
    <row r="141" spans="1:6" x14ac:dyDescent="0.25">
      <c r="A141" s="73" t="s">
        <v>216</v>
      </c>
      <c r="B141" s="66">
        <v>-10675.46</v>
      </c>
      <c r="C141" s="50">
        <f>VLOOKUP($A141,[1]級距!$A:$K,9,FALSE)</f>
        <v>4</v>
      </c>
      <c r="D141" s="50">
        <f>VLOOKUP($A141,[1]級距!A:K,10,FALSE)</f>
        <v>3</v>
      </c>
      <c r="E141" s="50">
        <f>VLOOKUP($A141,[1]級距!A:K,11,FALSE)</f>
        <v>2</v>
      </c>
      <c r="F141" s="50">
        <f t="shared" si="2"/>
        <v>1</v>
      </c>
    </row>
    <row r="142" spans="1:6" x14ac:dyDescent="0.25">
      <c r="A142" s="73" t="s">
        <v>217</v>
      </c>
      <c r="B142" s="66">
        <v>3763.99</v>
      </c>
      <c r="C142" s="50">
        <f>VLOOKUP($A142,[1]級距!$A:$K,9,FALSE)</f>
        <v>3</v>
      </c>
      <c r="D142" s="50">
        <f>VLOOKUP($A142,[1]級距!A:K,10,FALSE)</f>
        <v>4</v>
      </c>
      <c r="E142" s="50">
        <f>VLOOKUP($A142,[1]級距!A:K,11,FALSE)</f>
        <v>2</v>
      </c>
      <c r="F142" s="50">
        <f t="shared" si="2"/>
        <v>1</v>
      </c>
    </row>
    <row r="143" spans="1:6" x14ac:dyDescent="0.25">
      <c r="A143" s="73" t="s">
        <v>218</v>
      </c>
      <c r="B143" s="66">
        <v>-103061.5</v>
      </c>
      <c r="C143" s="50">
        <f>VLOOKUP($A143,[1]級距!$A:$K,9,FALSE)</f>
        <v>9</v>
      </c>
      <c r="D143" s="50">
        <f>VLOOKUP($A143,[1]級距!A:K,10,FALSE)</f>
        <v>3</v>
      </c>
      <c r="E143" s="50">
        <f>VLOOKUP($A143,[1]級距!A:K,11,FALSE)</f>
        <v>1</v>
      </c>
      <c r="F143" s="50">
        <f t="shared" si="2"/>
        <v>1</v>
      </c>
    </row>
    <row r="144" spans="1:6" x14ac:dyDescent="0.25">
      <c r="A144" s="73" t="s">
        <v>220</v>
      </c>
      <c r="B144" s="66">
        <v>560552.54</v>
      </c>
      <c r="C144" s="50">
        <f>VLOOKUP($A144,[1]級距!$A:$K,9,FALSE)</f>
        <v>8</v>
      </c>
      <c r="D144" s="50">
        <f>VLOOKUP($A144,[1]級距!A:K,10,FALSE)</f>
        <v>7</v>
      </c>
      <c r="E144" s="50">
        <f>VLOOKUP($A144,[1]級距!A:K,11,FALSE)</f>
        <v>4</v>
      </c>
      <c r="F144" s="50">
        <f t="shared" si="2"/>
        <v>1</v>
      </c>
    </row>
    <row r="145" spans="1:6" x14ac:dyDescent="0.25">
      <c r="A145" s="73" t="s">
        <v>221</v>
      </c>
      <c r="B145" s="66">
        <v>23619.360000000001</v>
      </c>
      <c r="C145" s="50">
        <f>VLOOKUP($A145,[1]級距!$A:$K,9,FALSE)</f>
        <v>5</v>
      </c>
      <c r="D145" s="50">
        <f>VLOOKUP($A145,[1]級距!A:K,10,FALSE)</f>
        <v>7</v>
      </c>
      <c r="E145" s="50">
        <f>VLOOKUP($A145,[1]級距!A:K,11,FALSE)</f>
        <v>3</v>
      </c>
      <c r="F145" s="50">
        <f t="shared" si="2"/>
        <v>1</v>
      </c>
    </row>
    <row r="146" spans="1:6" x14ac:dyDescent="0.25">
      <c r="A146" s="73" t="s">
        <v>222</v>
      </c>
      <c r="B146" s="66">
        <v>-3391.37</v>
      </c>
      <c r="C146" s="50">
        <f>VLOOKUP($A146,[1]級距!$A:$K,9,FALSE)</f>
        <v>3</v>
      </c>
      <c r="D146" s="50">
        <f>VLOOKUP($A146,[1]級距!A:K,10,FALSE)</f>
        <v>6</v>
      </c>
      <c r="E146" s="50">
        <f>VLOOKUP($A146,[1]級距!A:K,11,FALSE)</f>
        <v>2</v>
      </c>
      <c r="F146" s="50">
        <f t="shared" si="2"/>
        <v>1</v>
      </c>
    </row>
    <row r="147" spans="1:6" x14ac:dyDescent="0.25">
      <c r="A147" s="73" t="s">
        <v>223</v>
      </c>
      <c r="B147" s="66">
        <v>680009.62</v>
      </c>
      <c r="C147" s="50">
        <f>VLOOKUP($A147,[1]級距!$A:$K,9,FALSE)</f>
        <v>8</v>
      </c>
      <c r="D147" s="50">
        <f>VLOOKUP($A147,[1]級距!A:K,10,FALSE)</f>
        <v>6</v>
      </c>
      <c r="E147" s="50">
        <f>VLOOKUP($A147,[1]級距!A:K,11,FALSE)</f>
        <v>1</v>
      </c>
      <c r="F147" s="50">
        <f t="shared" si="2"/>
        <v>1</v>
      </c>
    </row>
    <row r="148" spans="1:6" x14ac:dyDescent="0.25">
      <c r="A148" s="73" t="s">
        <v>224</v>
      </c>
      <c r="B148" s="66">
        <v>-49525.919999999998</v>
      </c>
      <c r="C148" s="50">
        <f>VLOOKUP($A148,[1]級距!$A:$K,9,FALSE)</f>
        <v>3</v>
      </c>
      <c r="D148" s="50">
        <f>VLOOKUP($A148,[1]級距!A:K,10,FALSE)</f>
        <v>1</v>
      </c>
      <c r="E148" s="50">
        <f>VLOOKUP($A148,[1]級距!A:K,11,FALSE)</f>
        <v>2</v>
      </c>
      <c r="F148" s="50">
        <f t="shared" si="2"/>
        <v>1</v>
      </c>
    </row>
    <row r="149" spans="1:6" x14ac:dyDescent="0.25">
      <c r="A149" s="73" t="s">
        <v>225</v>
      </c>
      <c r="B149" s="66">
        <v>-9323.69</v>
      </c>
      <c r="C149" s="50">
        <f>VLOOKUP($A149,[1]級距!$A:$K,9,FALSE)</f>
        <v>1</v>
      </c>
      <c r="D149" s="50">
        <f>VLOOKUP($A149,[1]級距!A:K,10,FALSE)</f>
        <v>2</v>
      </c>
      <c r="E149" s="50">
        <f>VLOOKUP($A149,[1]級距!A:K,11,FALSE)</f>
        <v>2</v>
      </c>
      <c r="F149" s="50">
        <f t="shared" si="2"/>
        <v>1</v>
      </c>
    </row>
    <row r="150" spans="1:6" x14ac:dyDescent="0.25">
      <c r="A150" s="73" t="s">
        <v>226</v>
      </c>
      <c r="B150" s="66">
        <v>-12932.76</v>
      </c>
      <c r="C150" s="50">
        <f>VLOOKUP($A150,[1]級距!$A:$K,9,FALSE)</f>
        <v>1</v>
      </c>
      <c r="D150" s="50">
        <f>VLOOKUP($A150,[1]級距!A:K,10,FALSE)</f>
        <v>1</v>
      </c>
      <c r="E150" s="50">
        <f>VLOOKUP($A150,[1]級距!A:K,11,FALSE)</f>
        <v>2</v>
      </c>
      <c r="F150" s="50">
        <f t="shared" si="2"/>
        <v>1</v>
      </c>
    </row>
    <row r="151" spans="1:6" x14ac:dyDescent="0.25">
      <c r="A151" s="73" t="s">
        <v>228</v>
      </c>
      <c r="B151" s="66">
        <v>31133.83</v>
      </c>
      <c r="C151" s="50">
        <f>VLOOKUP($A151,[1]級距!$A:$K,9,FALSE)</f>
        <v>3</v>
      </c>
      <c r="D151" s="50">
        <f>VLOOKUP($A151,[1]級距!A:K,10,FALSE)</f>
        <v>10</v>
      </c>
      <c r="E151" s="50">
        <f>VLOOKUP($A151,[1]級距!A:K,11,FALSE)</f>
        <v>3</v>
      </c>
      <c r="F151" s="50">
        <f t="shared" si="2"/>
        <v>1</v>
      </c>
    </row>
    <row r="152" spans="1:6" x14ac:dyDescent="0.25">
      <c r="A152" s="73" t="s">
        <v>229</v>
      </c>
      <c r="B152" s="66">
        <v>-9292.2999999999993</v>
      </c>
      <c r="C152" s="50">
        <f>VLOOKUP($A152,[1]級距!$A:$K,9,FALSE)</f>
        <v>1</v>
      </c>
      <c r="D152" s="50">
        <f>VLOOKUP($A152,[1]級距!A:K,10,FALSE)</f>
        <v>5</v>
      </c>
      <c r="E152" s="50">
        <f>VLOOKUP($A152,[1]級距!A:K,11,FALSE)</f>
        <v>2</v>
      </c>
      <c r="F152" s="50">
        <f t="shared" si="2"/>
        <v>1</v>
      </c>
    </row>
    <row r="153" spans="1:6" x14ac:dyDescent="0.25">
      <c r="A153" s="73" t="s">
        <v>230</v>
      </c>
      <c r="B153" s="66">
        <v>18596.830000000002</v>
      </c>
      <c r="C153" s="50">
        <f>VLOOKUP($A153,[1]級距!$A:$K,9,FALSE)</f>
        <v>3</v>
      </c>
      <c r="D153" s="50">
        <f>VLOOKUP($A153,[1]級距!A:K,10,FALSE)</f>
        <v>2</v>
      </c>
      <c r="E153" s="50">
        <f>VLOOKUP($A153,[1]級距!A:K,11,FALSE)</f>
        <v>2</v>
      </c>
      <c r="F153" s="50">
        <f t="shared" si="2"/>
        <v>1</v>
      </c>
    </row>
    <row r="154" spans="1:6" x14ac:dyDescent="0.25">
      <c r="A154" s="73" t="s">
        <v>231</v>
      </c>
      <c r="B154" s="66">
        <v>-8664.2199999999993</v>
      </c>
      <c r="C154" s="50">
        <f>VLOOKUP($A154,[1]級距!$A:$K,9,FALSE)</f>
        <v>1</v>
      </c>
      <c r="D154" s="50">
        <f>VLOOKUP($A154,[1]級距!A:K,10,FALSE)</f>
        <v>8</v>
      </c>
      <c r="E154" s="50">
        <f>VLOOKUP($A154,[1]級距!A:K,11,FALSE)</f>
        <v>3</v>
      </c>
      <c r="F154" s="50">
        <f t="shared" si="2"/>
        <v>1</v>
      </c>
    </row>
    <row r="155" spans="1:6" x14ac:dyDescent="0.25">
      <c r="A155" s="73" t="s">
        <v>232</v>
      </c>
      <c r="B155" s="66">
        <v>-19485.599999999999</v>
      </c>
      <c r="C155" s="50">
        <f>VLOOKUP($A155,[1]級距!$A:$K,9,FALSE)</f>
        <v>1</v>
      </c>
      <c r="D155" s="50">
        <f>VLOOKUP($A155,[1]級距!A:K,10,FALSE)</f>
        <v>1</v>
      </c>
      <c r="E155" s="50">
        <f>VLOOKUP($A155,[1]級距!A:K,11,FALSE)</f>
        <v>2</v>
      </c>
      <c r="F155" s="50">
        <f t="shared" si="2"/>
        <v>1</v>
      </c>
    </row>
    <row r="156" spans="1:6" x14ac:dyDescent="0.25">
      <c r="A156" s="73" t="s">
        <v>233</v>
      </c>
      <c r="B156" s="66">
        <v>-113661.62</v>
      </c>
      <c r="C156" s="50">
        <f>VLOOKUP($A156,[1]級距!$A:$K,9,FALSE)</f>
        <v>1</v>
      </c>
      <c r="D156" s="50">
        <f>VLOOKUP($A156,[1]級距!A:K,10,FALSE)</f>
        <v>6</v>
      </c>
      <c r="E156" s="50">
        <f>VLOOKUP($A156,[1]級距!A:K,11,FALSE)</f>
        <v>2</v>
      </c>
      <c r="F156" s="50">
        <f t="shared" si="2"/>
        <v>1</v>
      </c>
    </row>
    <row r="157" spans="1:6" x14ac:dyDescent="0.25">
      <c r="A157" s="73" t="s">
        <v>234</v>
      </c>
      <c r="B157" s="66">
        <v>-15202.44</v>
      </c>
      <c r="C157" s="50">
        <f>VLOOKUP($A157,[1]級距!$A:$K,9,FALSE)</f>
        <v>1</v>
      </c>
      <c r="D157" s="50">
        <f>VLOOKUP($A157,[1]級距!A:K,10,FALSE)</f>
        <v>3</v>
      </c>
      <c r="E157" s="50">
        <f>VLOOKUP($A157,[1]級距!A:K,11,FALSE)</f>
        <v>2</v>
      </c>
      <c r="F157" s="50">
        <f t="shared" si="2"/>
        <v>1</v>
      </c>
    </row>
    <row r="158" spans="1:6" x14ac:dyDescent="0.25">
      <c r="A158" s="73" t="s">
        <v>235</v>
      </c>
      <c r="B158" s="66">
        <v>28002.6</v>
      </c>
      <c r="C158" s="50">
        <f>VLOOKUP($A158,[1]級距!$A:$K,9,FALSE)</f>
        <v>2</v>
      </c>
      <c r="D158" s="50">
        <f>VLOOKUP($A158,[1]級距!A:K,10,FALSE)</f>
        <v>3</v>
      </c>
      <c r="E158" s="50">
        <f>VLOOKUP($A158,[1]級距!A:K,11,FALSE)</f>
        <v>2</v>
      </c>
      <c r="F158" s="50">
        <f t="shared" si="2"/>
        <v>1</v>
      </c>
    </row>
    <row r="159" spans="1:6" x14ac:dyDescent="0.25">
      <c r="A159" s="73" t="s">
        <v>236</v>
      </c>
      <c r="B159" s="66">
        <v>611.17999999999995</v>
      </c>
      <c r="C159" s="50">
        <f>VLOOKUP($A159,[1]級距!$A:$K,9,FALSE)</f>
        <v>3</v>
      </c>
      <c r="D159" s="50">
        <f>VLOOKUP($A159,[1]級距!A:K,10,FALSE)</f>
        <v>8</v>
      </c>
      <c r="E159" s="50">
        <f>VLOOKUP($A159,[1]級距!A:K,11,FALSE)</f>
        <v>3</v>
      </c>
      <c r="F159" s="50">
        <f t="shared" si="2"/>
        <v>1</v>
      </c>
    </row>
    <row r="160" spans="1:6" x14ac:dyDescent="0.25">
      <c r="A160" s="73" t="s">
        <v>237</v>
      </c>
      <c r="B160" s="66">
        <v>-20783.57</v>
      </c>
      <c r="C160" s="50">
        <f>VLOOKUP($A160,[1]級距!$A:$K,9,FALSE)</f>
        <v>5</v>
      </c>
      <c r="D160" s="50">
        <f>VLOOKUP($A160,[1]級距!A:K,10,FALSE)</f>
        <v>2</v>
      </c>
      <c r="E160" s="50">
        <f>VLOOKUP($A160,[1]級距!A:K,11,FALSE)</f>
        <v>2</v>
      </c>
      <c r="F160" s="50">
        <f t="shared" si="2"/>
        <v>1</v>
      </c>
    </row>
    <row r="161" spans="1:6" x14ac:dyDescent="0.25">
      <c r="A161" s="73" t="s">
        <v>238</v>
      </c>
      <c r="B161" s="66">
        <v>-15196.1</v>
      </c>
      <c r="C161" s="50">
        <f>VLOOKUP($A161,[1]級距!$A:$K,9,FALSE)</f>
        <v>1</v>
      </c>
      <c r="D161" s="50">
        <f>VLOOKUP($A161,[1]級距!A:K,10,FALSE)</f>
        <v>4</v>
      </c>
      <c r="E161" s="50">
        <f>VLOOKUP($A161,[1]級距!A:K,11,FALSE)</f>
        <v>2</v>
      </c>
      <c r="F161" s="50">
        <f t="shared" si="2"/>
        <v>1</v>
      </c>
    </row>
    <row r="162" spans="1:6" x14ac:dyDescent="0.25">
      <c r="A162" s="73" t="s">
        <v>240</v>
      </c>
      <c r="B162" s="66">
        <v>-25996.82</v>
      </c>
      <c r="C162" s="50">
        <f>VLOOKUP($A162,[1]級距!$A:$K,9,FALSE)</f>
        <v>2</v>
      </c>
      <c r="D162" s="50">
        <f>VLOOKUP($A162,[1]級距!A:K,10,FALSE)</f>
        <v>3</v>
      </c>
      <c r="E162" s="50">
        <f>VLOOKUP($A162,[1]級距!A:K,11,FALSE)</f>
        <v>2</v>
      </c>
      <c r="F162" s="50">
        <f t="shared" si="2"/>
        <v>1</v>
      </c>
    </row>
    <row r="163" spans="1:6" x14ac:dyDescent="0.25">
      <c r="A163" s="73" t="s">
        <v>241</v>
      </c>
      <c r="B163" s="66">
        <v>-64396.19</v>
      </c>
      <c r="C163" s="50">
        <f>VLOOKUP($A163,[1]級距!$A:$K,9,FALSE)</f>
        <v>2</v>
      </c>
      <c r="D163" s="50">
        <f>VLOOKUP($A163,[1]級距!A:K,10,FALSE)</f>
        <v>2</v>
      </c>
      <c r="E163" s="50">
        <f>VLOOKUP($A163,[1]級距!A:K,11,FALSE)</f>
        <v>2</v>
      </c>
      <c r="F163" s="50">
        <f t="shared" si="2"/>
        <v>1</v>
      </c>
    </row>
    <row r="164" spans="1:6" x14ac:dyDescent="0.25">
      <c r="A164" s="73" t="s">
        <v>242</v>
      </c>
      <c r="B164" s="66">
        <v>27204.42</v>
      </c>
      <c r="C164" s="50">
        <f>VLOOKUP($A164,[1]級距!$A:$K,9,FALSE)</f>
        <v>6</v>
      </c>
      <c r="D164" s="50">
        <f>VLOOKUP($A164,[1]級距!A:K,10,FALSE)</f>
        <v>6</v>
      </c>
      <c r="E164" s="50">
        <f>VLOOKUP($A164,[1]級距!A:K,11,FALSE)</f>
        <v>1</v>
      </c>
      <c r="F164" s="50">
        <f t="shared" si="2"/>
        <v>1</v>
      </c>
    </row>
    <row r="165" spans="1:6" x14ac:dyDescent="0.25">
      <c r="A165" s="73" t="s">
        <v>243</v>
      </c>
      <c r="B165" s="66">
        <v>22442.93</v>
      </c>
      <c r="C165" s="50">
        <f>VLOOKUP($A165,[1]級距!$A:$K,9,FALSE)</f>
        <v>1</v>
      </c>
      <c r="D165" s="50">
        <f>VLOOKUP($A165,[1]級距!A:K,10,FALSE)</f>
        <v>7</v>
      </c>
      <c r="E165" s="50">
        <f>VLOOKUP($A165,[1]級距!A:K,11,FALSE)</f>
        <v>3</v>
      </c>
      <c r="F165" s="50">
        <f t="shared" si="2"/>
        <v>1</v>
      </c>
    </row>
    <row r="166" spans="1:6" x14ac:dyDescent="0.25">
      <c r="A166" s="73" t="s">
        <v>244</v>
      </c>
      <c r="B166" s="66">
        <v>-30327.41</v>
      </c>
      <c r="C166" s="50">
        <f>VLOOKUP($A166,[1]級距!$A:$K,9,FALSE)</f>
        <v>1</v>
      </c>
      <c r="D166" s="50">
        <f>VLOOKUP($A166,[1]級距!A:K,10,FALSE)</f>
        <v>3</v>
      </c>
      <c r="E166" s="50">
        <f>VLOOKUP($A166,[1]級距!A:K,11,FALSE)</f>
        <v>2</v>
      </c>
      <c r="F166" s="50">
        <f t="shared" si="2"/>
        <v>1</v>
      </c>
    </row>
    <row r="167" spans="1:6" x14ac:dyDescent="0.25">
      <c r="A167" s="73" t="s">
        <v>245</v>
      </c>
      <c r="B167" s="66">
        <v>52786.87</v>
      </c>
      <c r="C167" s="50">
        <f>VLOOKUP($A167,[1]級距!$A:$K,9,FALSE)</f>
        <v>4</v>
      </c>
      <c r="D167" s="50">
        <f>VLOOKUP($A167,[1]級距!A:K,10,FALSE)</f>
        <v>8</v>
      </c>
      <c r="E167" s="50">
        <f>VLOOKUP($A167,[1]級距!A:K,11,FALSE)</f>
        <v>3</v>
      </c>
      <c r="F167" s="50">
        <f t="shared" si="2"/>
        <v>1</v>
      </c>
    </row>
    <row r="168" spans="1:6" x14ac:dyDescent="0.25">
      <c r="A168" s="73" t="s">
        <v>247</v>
      </c>
      <c r="B168" s="66">
        <v>-3150.07</v>
      </c>
      <c r="C168" s="50">
        <f>VLOOKUP($A168,[1]級距!$A:$K,9,FALSE)</f>
        <v>2</v>
      </c>
      <c r="D168" s="50">
        <f>VLOOKUP($A168,[1]級距!A:K,10,FALSE)</f>
        <v>3</v>
      </c>
      <c r="E168" s="50">
        <f>VLOOKUP($A168,[1]級距!A:K,11,FALSE)</f>
        <v>2</v>
      </c>
      <c r="F168" s="50">
        <f t="shared" si="2"/>
        <v>1</v>
      </c>
    </row>
    <row r="169" spans="1:6" x14ac:dyDescent="0.25">
      <c r="A169" s="73" t="s">
        <v>248</v>
      </c>
      <c r="B169" s="66">
        <v>-43392.19</v>
      </c>
      <c r="C169" s="50">
        <f>VLOOKUP($A169,[1]級距!$A:$K,9,FALSE)</f>
        <v>2</v>
      </c>
      <c r="D169" s="50">
        <f>VLOOKUP($A169,[1]級距!A:K,10,FALSE)</f>
        <v>2</v>
      </c>
      <c r="E169" s="50">
        <f>VLOOKUP($A169,[1]級距!A:K,11,FALSE)</f>
        <v>2</v>
      </c>
      <c r="F169" s="50">
        <f t="shared" si="2"/>
        <v>1</v>
      </c>
    </row>
    <row r="170" spans="1:6" x14ac:dyDescent="0.25">
      <c r="A170" s="73" t="s">
        <v>250</v>
      </c>
      <c r="B170" s="66">
        <v>-53750.57</v>
      </c>
      <c r="C170" s="50">
        <f>VLOOKUP($A170,[1]級距!$A:$K,9,FALSE)</f>
        <v>4</v>
      </c>
      <c r="D170" s="50">
        <f>VLOOKUP($A170,[1]級距!A:K,10,FALSE)</f>
        <v>1</v>
      </c>
      <c r="E170" s="50">
        <f>VLOOKUP($A170,[1]級距!A:K,11,FALSE)</f>
        <v>2</v>
      </c>
      <c r="F170" s="50">
        <f t="shared" si="2"/>
        <v>1</v>
      </c>
    </row>
    <row r="171" spans="1:6" x14ac:dyDescent="0.25">
      <c r="A171" s="73" t="s">
        <v>251</v>
      </c>
      <c r="B171" s="66">
        <v>84370.01</v>
      </c>
      <c r="C171" s="50">
        <f>VLOOKUP($A171,[1]級距!$A:$K,9,FALSE)</f>
        <v>7</v>
      </c>
      <c r="D171" s="50">
        <f>VLOOKUP($A171,[1]級距!A:K,10,FALSE)</f>
        <v>5</v>
      </c>
      <c r="E171" s="50">
        <f>VLOOKUP($A171,[1]級距!A:K,11,FALSE)</f>
        <v>1</v>
      </c>
      <c r="F171" s="50">
        <f t="shared" si="2"/>
        <v>1</v>
      </c>
    </row>
    <row r="172" spans="1:6" x14ac:dyDescent="0.25">
      <c r="A172" s="73" t="s">
        <v>252</v>
      </c>
      <c r="B172" s="66">
        <v>3483.31</v>
      </c>
      <c r="C172" s="50">
        <f>VLOOKUP($A172,[1]級距!$A:$K,9,FALSE)</f>
        <v>2</v>
      </c>
      <c r="D172" s="50">
        <f>VLOOKUP($A172,[1]級距!A:K,10,FALSE)</f>
        <v>3</v>
      </c>
      <c r="E172" s="50">
        <f>VLOOKUP($A172,[1]級距!A:K,11,FALSE)</f>
        <v>2</v>
      </c>
      <c r="F172" s="50">
        <f t="shared" si="2"/>
        <v>1</v>
      </c>
    </row>
    <row r="173" spans="1:6" x14ac:dyDescent="0.25">
      <c r="A173" s="73" t="s">
        <v>254</v>
      </c>
      <c r="B173" s="66">
        <v>-12131.23</v>
      </c>
      <c r="C173" s="50">
        <f>VLOOKUP($A173,[1]級距!$A:$K,9,FALSE)</f>
        <v>8</v>
      </c>
      <c r="D173" s="50">
        <f>VLOOKUP($A173,[1]級距!A:K,10,FALSE)</f>
        <v>8</v>
      </c>
      <c r="E173" s="50">
        <f>VLOOKUP($A173,[1]級距!A:K,11,FALSE)</f>
        <v>4</v>
      </c>
      <c r="F173" s="50">
        <f t="shared" si="2"/>
        <v>1</v>
      </c>
    </row>
    <row r="174" spans="1:6" x14ac:dyDescent="0.25">
      <c r="A174" s="73" t="s">
        <v>255</v>
      </c>
      <c r="B174" s="66">
        <v>69218.98</v>
      </c>
      <c r="C174" s="50">
        <f>VLOOKUP($A174,[1]級距!$A:$K,9,FALSE)</f>
        <v>5</v>
      </c>
      <c r="D174" s="50">
        <f>VLOOKUP($A174,[1]級距!A:K,10,FALSE)</f>
        <v>3</v>
      </c>
      <c r="E174" s="50">
        <f>VLOOKUP($A174,[1]級距!A:K,11,FALSE)</f>
        <v>2</v>
      </c>
      <c r="F174" s="50">
        <f t="shared" si="2"/>
        <v>1</v>
      </c>
    </row>
    <row r="175" spans="1:6" x14ac:dyDescent="0.25">
      <c r="A175" s="73" t="s">
        <v>256</v>
      </c>
      <c r="B175" s="66">
        <v>14141.57</v>
      </c>
      <c r="C175" s="50">
        <f>VLOOKUP($A175,[1]級距!$A:$K,9,FALSE)</f>
        <v>1</v>
      </c>
      <c r="D175" s="50">
        <f>VLOOKUP($A175,[1]級距!A:K,10,FALSE)</f>
        <v>3</v>
      </c>
      <c r="E175" s="50">
        <f>VLOOKUP($A175,[1]級距!A:K,11,FALSE)</f>
        <v>2</v>
      </c>
      <c r="F175" s="50">
        <f t="shared" si="2"/>
        <v>1</v>
      </c>
    </row>
    <row r="176" spans="1:6" x14ac:dyDescent="0.25">
      <c r="A176" s="73" t="s">
        <v>257</v>
      </c>
      <c r="B176" s="66">
        <v>30948.77</v>
      </c>
      <c r="C176" s="50">
        <f>VLOOKUP($A176,[1]級距!$A:$K,9,FALSE)</f>
        <v>3</v>
      </c>
      <c r="D176" s="50">
        <f>VLOOKUP($A176,[1]級距!A:K,10,FALSE)</f>
        <v>1</v>
      </c>
      <c r="E176" s="50">
        <f>VLOOKUP($A176,[1]級距!A:K,11,FALSE)</f>
        <v>2</v>
      </c>
      <c r="F176" s="50">
        <f t="shared" si="2"/>
        <v>1</v>
      </c>
    </row>
    <row r="177" spans="1:6" x14ac:dyDescent="0.25">
      <c r="A177" s="73" t="s">
        <v>258</v>
      </c>
      <c r="B177" s="66">
        <v>-42898.25</v>
      </c>
      <c r="C177" s="50">
        <f>VLOOKUP($A177,[1]級距!$A:$K,9,FALSE)</f>
        <v>5</v>
      </c>
      <c r="D177" s="50">
        <f>VLOOKUP($A177,[1]級距!A:K,10,FALSE)</f>
        <v>8</v>
      </c>
      <c r="E177" s="50">
        <f>VLOOKUP($A177,[1]級距!A:K,11,FALSE)</f>
        <v>3</v>
      </c>
      <c r="F177" s="50">
        <f t="shared" si="2"/>
        <v>1</v>
      </c>
    </row>
    <row r="178" spans="1:6" x14ac:dyDescent="0.25">
      <c r="A178" s="73" t="s">
        <v>259</v>
      </c>
      <c r="B178" s="66">
        <v>7463.02</v>
      </c>
      <c r="C178" s="50">
        <f>VLOOKUP($A178,[1]級距!$A:$K,9,FALSE)</f>
        <v>3</v>
      </c>
      <c r="D178" s="50">
        <f>VLOOKUP($A178,[1]級距!A:K,10,FALSE)</f>
        <v>5</v>
      </c>
      <c r="E178" s="50">
        <f>VLOOKUP($A178,[1]級距!A:K,11,FALSE)</f>
        <v>2</v>
      </c>
      <c r="F178" s="50">
        <f t="shared" si="2"/>
        <v>1</v>
      </c>
    </row>
    <row r="179" spans="1:6" x14ac:dyDescent="0.25">
      <c r="A179" s="73" t="s">
        <v>260</v>
      </c>
      <c r="B179" s="66">
        <v>9430.75</v>
      </c>
      <c r="C179" s="50">
        <f>VLOOKUP($A179,[1]級距!$A:$K,9,FALSE)</f>
        <v>1</v>
      </c>
      <c r="D179" s="50">
        <f>VLOOKUP($A179,[1]級距!A:K,10,FALSE)</f>
        <v>7</v>
      </c>
      <c r="E179" s="50">
        <f>VLOOKUP($A179,[1]級距!A:K,11,FALSE)</f>
        <v>3</v>
      </c>
      <c r="F179" s="50">
        <f t="shared" si="2"/>
        <v>1</v>
      </c>
    </row>
    <row r="180" spans="1:6" x14ac:dyDescent="0.25">
      <c r="A180" s="73" t="s">
        <v>261</v>
      </c>
      <c r="B180" s="66">
        <v>-111678.22</v>
      </c>
      <c r="C180" s="50">
        <f>VLOOKUP($A180,[1]級距!$A:$K,9,FALSE)</f>
        <v>1</v>
      </c>
      <c r="D180" s="50">
        <f>VLOOKUP($A180,[1]級距!A:K,10,FALSE)</f>
        <v>4</v>
      </c>
      <c r="E180" s="50">
        <f>VLOOKUP($A180,[1]級距!A:K,11,FALSE)</f>
        <v>2</v>
      </c>
      <c r="F180" s="50">
        <f t="shared" si="2"/>
        <v>1</v>
      </c>
    </row>
    <row r="181" spans="1:6" x14ac:dyDescent="0.25">
      <c r="A181" s="73" t="s">
        <v>262</v>
      </c>
      <c r="B181" s="66">
        <v>-4954.5600000000004</v>
      </c>
      <c r="C181" s="50">
        <f>VLOOKUP($A181,[1]級距!$A:$K,9,FALSE)</f>
        <v>1</v>
      </c>
      <c r="D181" s="50">
        <f>VLOOKUP($A181,[1]級距!A:K,10,FALSE)</f>
        <v>3</v>
      </c>
      <c r="E181" s="50">
        <f>VLOOKUP($A181,[1]級距!A:K,11,FALSE)</f>
        <v>2</v>
      </c>
      <c r="F181" s="50">
        <f t="shared" si="2"/>
        <v>1</v>
      </c>
    </row>
    <row r="182" spans="1:6" x14ac:dyDescent="0.25">
      <c r="A182" s="73" t="s">
        <v>264</v>
      </c>
      <c r="B182" s="66">
        <v>16530.34</v>
      </c>
      <c r="C182" s="50">
        <f>VLOOKUP($A182,[1]級距!$A:$K,9,FALSE)</f>
        <v>2</v>
      </c>
      <c r="D182" s="50">
        <f>VLOOKUP($A182,[1]級距!A:K,10,FALSE)</f>
        <v>6</v>
      </c>
      <c r="E182" s="50">
        <f>VLOOKUP($A182,[1]級距!A:K,11,FALSE)</f>
        <v>2</v>
      </c>
      <c r="F182" s="50">
        <f t="shared" si="2"/>
        <v>1</v>
      </c>
    </row>
    <row r="183" spans="1:6" x14ac:dyDescent="0.25">
      <c r="A183" s="73" t="s">
        <v>265</v>
      </c>
      <c r="B183" s="66">
        <v>-29661.38</v>
      </c>
      <c r="C183" s="50">
        <f>VLOOKUP($A183,[1]級距!$A:$K,9,FALSE)</f>
        <v>3</v>
      </c>
      <c r="D183" s="50">
        <f>VLOOKUP($A183,[1]級距!A:K,10,FALSE)</f>
        <v>8</v>
      </c>
      <c r="E183" s="50">
        <f>VLOOKUP($A183,[1]級距!A:K,11,FALSE)</f>
        <v>3</v>
      </c>
      <c r="F183" s="50">
        <f t="shared" si="2"/>
        <v>1</v>
      </c>
    </row>
    <row r="184" spans="1:6" x14ac:dyDescent="0.25">
      <c r="A184" s="73" t="s">
        <v>267</v>
      </c>
      <c r="B184" s="66">
        <v>21071.9</v>
      </c>
      <c r="C184" s="50">
        <f>VLOOKUP($A184,[1]級距!$A:$K,9,FALSE)</f>
        <v>1</v>
      </c>
      <c r="D184" s="50">
        <f>VLOOKUP($A184,[1]級距!A:K,10,FALSE)</f>
        <v>4</v>
      </c>
      <c r="E184" s="50">
        <f>VLOOKUP($A184,[1]級距!A:K,11,FALSE)</f>
        <v>2</v>
      </c>
      <c r="F184" s="50">
        <f t="shared" si="2"/>
        <v>1</v>
      </c>
    </row>
    <row r="185" spans="1:6" x14ac:dyDescent="0.25">
      <c r="A185" s="73" t="s">
        <v>268</v>
      </c>
      <c r="B185" s="66">
        <v>-15733.25</v>
      </c>
      <c r="C185" s="50">
        <f>VLOOKUP($A185,[1]級距!$A:$K,9,FALSE)</f>
        <v>2</v>
      </c>
      <c r="D185" s="50">
        <f>VLOOKUP($A185,[1]級距!A:K,10,FALSE)</f>
        <v>4</v>
      </c>
      <c r="E185" s="50">
        <f>VLOOKUP($A185,[1]級距!A:K,11,FALSE)</f>
        <v>2</v>
      </c>
      <c r="F185" s="50">
        <f t="shared" si="2"/>
        <v>1</v>
      </c>
    </row>
    <row r="186" spans="1:6" x14ac:dyDescent="0.25">
      <c r="A186" s="73" t="s">
        <v>269</v>
      </c>
      <c r="B186" s="66">
        <v>-24744.84</v>
      </c>
      <c r="C186" s="50">
        <f>VLOOKUP($A186,[1]級距!$A:$K,9,FALSE)</f>
        <v>1</v>
      </c>
      <c r="D186" s="50">
        <f>VLOOKUP($A186,[1]級距!A:K,10,FALSE)</f>
        <v>7</v>
      </c>
      <c r="E186" s="50">
        <f>VLOOKUP($A186,[1]級距!A:K,11,FALSE)</f>
        <v>3</v>
      </c>
      <c r="F186" s="50">
        <f t="shared" si="2"/>
        <v>1</v>
      </c>
    </row>
    <row r="187" spans="1:6" x14ac:dyDescent="0.25">
      <c r="A187" s="73" t="s">
        <v>270</v>
      </c>
      <c r="B187" s="66">
        <v>-16940.18</v>
      </c>
      <c r="C187" s="50">
        <f>VLOOKUP($A187,[1]級距!$A:$K,9,FALSE)</f>
        <v>3</v>
      </c>
      <c r="D187" s="50">
        <f>VLOOKUP($A187,[1]級距!A:K,10,FALSE)</f>
        <v>8</v>
      </c>
      <c r="E187" s="50">
        <f>VLOOKUP($A187,[1]級距!A:K,11,FALSE)</f>
        <v>3</v>
      </c>
      <c r="F187" s="50">
        <f t="shared" si="2"/>
        <v>1</v>
      </c>
    </row>
    <row r="188" spans="1:6" x14ac:dyDescent="0.25">
      <c r="A188" s="73" t="s">
        <v>271</v>
      </c>
      <c r="B188" s="66">
        <v>-28911.5</v>
      </c>
      <c r="C188" s="50">
        <f>VLOOKUP($A188,[1]級距!$A:$K,9,FALSE)</f>
        <v>6</v>
      </c>
      <c r="D188" s="50">
        <f>VLOOKUP($A188,[1]級距!A:K,10,FALSE)</f>
        <v>7</v>
      </c>
      <c r="E188" s="50">
        <f>VLOOKUP($A188,[1]級距!A:K,11,FALSE)</f>
        <v>4</v>
      </c>
      <c r="F188" s="50">
        <f t="shared" si="2"/>
        <v>1</v>
      </c>
    </row>
    <row r="189" spans="1:6" x14ac:dyDescent="0.25">
      <c r="A189" s="73" t="s">
        <v>272</v>
      </c>
      <c r="B189" s="66">
        <v>-55431.65</v>
      </c>
      <c r="C189" s="50">
        <f>VLOOKUP($A189,[1]級距!$A:$K,9,FALSE)</f>
        <v>3</v>
      </c>
      <c r="D189" s="50">
        <f>VLOOKUP($A189,[1]級距!A:K,10,FALSE)</f>
        <v>3</v>
      </c>
      <c r="E189" s="50">
        <f>VLOOKUP($A189,[1]級距!A:K,11,FALSE)</f>
        <v>2</v>
      </c>
      <c r="F189" s="50">
        <f t="shared" si="2"/>
        <v>1</v>
      </c>
    </row>
    <row r="190" spans="1:6" x14ac:dyDescent="0.25">
      <c r="A190" s="73" t="s">
        <v>273</v>
      </c>
      <c r="B190" s="66">
        <v>155532.38</v>
      </c>
      <c r="C190" s="50">
        <f>VLOOKUP($A190,[1]級距!$A:$K,9,FALSE)</f>
        <v>3</v>
      </c>
      <c r="D190" s="50">
        <f>VLOOKUP($A190,[1]級距!A:K,10,FALSE)</f>
        <v>8</v>
      </c>
      <c r="E190" s="50">
        <f>VLOOKUP($A190,[1]級距!A:K,11,FALSE)</f>
        <v>3</v>
      </c>
      <c r="F190" s="50">
        <f t="shared" si="2"/>
        <v>1</v>
      </c>
    </row>
    <row r="191" spans="1:6" x14ac:dyDescent="0.25">
      <c r="A191" s="73" t="s">
        <v>274</v>
      </c>
      <c r="B191" s="66">
        <v>-22304.09</v>
      </c>
      <c r="C191" s="50">
        <f>VLOOKUP($A191,[1]級距!$A:$K,9,FALSE)</f>
        <v>2</v>
      </c>
      <c r="D191" s="50">
        <f>VLOOKUP($A191,[1]級距!A:K,10,FALSE)</f>
        <v>6</v>
      </c>
      <c r="E191" s="50">
        <f>VLOOKUP($A191,[1]級距!A:K,11,FALSE)</f>
        <v>2</v>
      </c>
      <c r="F191" s="50">
        <f t="shared" si="2"/>
        <v>1</v>
      </c>
    </row>
    <row r="192" spans="1:6" x14ac:dyDescent="0.25">
      <c r="A192" s="73" t="s">
        <v>275</v>
      </c>
      <c r="B192" s="66">
        <v>28098.79</v>
      </c>
      <c r="C192" s="50">
        <f>VLOOKUP($A192,[1]級距!$A:$K,9,FALSE)</f>
        <v>5</v>
      </c>
      <c r="D192" s="50">
        <f>VLOOKUP($A192,[1]級距!A:K,10,FALSE)</f>
        <v>9</v>
      </c>
      <c r="E192" s="50">
        <f>VLOOKUP($A192,[1]級距!A:K,11,FALSE)</f>
        <v>3</v>
      </c>
      <c r="F192" s="50">
        <f t="shared" si="2"/>
        <v>1</v>
      </c>
    </row>
    <row r="193" spans="1:6" x14ac:dyDescent="0.25">
      <c r="A193" s="73" t="s">
        <v>276</v>
      </c>
      <c r="B193" s="66">
        <v>-29107.01</v>
      </c>
      <c r="C193" s="50">
        <f>VLOOKUP($A193,[1]級距!$A:$K,9,FALSE)</f>
        <v>5</v>
      </c>
      <c r="D193" s="50">
        <f>VLOOKUP($A193,[1]級距!A:K,10,FALSE)</f>
        <v>5</v>
      </c>
      <c r="E193" s="50">
        <f>VLOOKUP($A193,[1]級距!A:K,11,FALSE)</f>
        <v>2</v>
      </c>
      <c r="F193" s="50">
        <f t="shared" si="2"/>
        <v>1</v>
      </c>
    </row>
    <row r="194" spans="1:6" x14ac:dyDescent="0.25">
      <c r="A194" s="73" t="s">
        <v>277</v>
      </c>
      <c r="B194" s="66">
        <v>6504.26</v>
      </c>
      <c r="C194" s="50">
        <f>VLOOKUP($A194,[1]級距!$A:$K,9,FALSE)</f>
        <v>2</v>
      </c>
      <c r="D194" s="50">
        <f>VLOOKUP($A194,[1]級距!A:K,10,FALSE)</f>
        <v>7</v>
      </c>
      <c r="E194" s="50">
        <f>VLOOKUP($A194,[1]級距!A:K,11,FALSE)</f>
        <v>3</v>
      </c>
      <c r="F194" s="50">
        <f t="shared" si="2"/>
        <v>1</v>
      </c>
    </row>
    <row r="195" spans="1:6" x14ac:dyDescent="0.25">
      <c r="A195" s="73" t="s">
        <v>278</v>
      </c>
      <c r="B195" s="66">
        <v>52504.46</v>
      </c>
      <c r="C195" s="50">
        <f>VLOOKUP($A195,[1]級距!$A:$K,9,FALSE)</f>
        <v>5</v>
      </c>
      <c r="D195" s="50">
        <f>VLOOKUP($A195,[1]級距!A:K,10,FALSE)</f>
        <v>6</v>
      </c>
      <c r="E195" s="50">
        <f>VLOOKUP($A195,[1]級距!A:K,11,FALSE)</f>
        <v>2</v>
      </c>
      <c r="F195" s="50">
        <f t="shared" si="2"/>
        <v>1</v>
      </c>
    </row>
    <row r="196" spans="1:6" x14ac:dyDescent="0.25">
      <c r="A196" s="73" t="s">
        <v>280</v>
      </c>
      <c r="B196" s="66">
        <v>22696.13</v>
      </c>
      <c r="C196" s="50">
        <f>VLOOKUP($A196,[1]級距!$A:$K,9,FALSE)</f>
        <v>4</v>
      </c>
      <c r="D196" s="50">
        <f>VLOOKUP($A196,[1]級距!A:K,10,FALSE)</f>
        <v>5</v>
      </c>
      <c r="E196" s="50">
        <f>VLOOKUP($A196,[1]級距!A:K,11,FALSE)</f>
        <v>2</v>
      </c>
      <c r="F196" s="50">
        <f t="shared" si="2"/>
        <v>1</v>
      </c>
    </row>
    <row r="197" spans="1:6" x14ac:dyDescent="0.25">
      <c r="A197" s="73" t="s">
        <v>281</v>
      </c>
      <c r="B197" s="66">
        <v>62474.52</v>
      </c>
      <c r="C197" s="50">
        <f>VLOOKUP($A197,[1]級距!$A:$K,9,FALSE)</f>
        <v>3</v>
      </c>
      <c r="D197" s="50">
        <f>VLOOKUP($A197,[1]級距!A:K,10,FALSE)</f>
        <v>3</v>
      </c>
      <c r="E197" s="50">
        <f>VLOOKUP($A197,[1]級距!A:K,11,FALSE)</f>
        <v>2</v>
      </c>
      <c r="F197" s="50">
        <f t="shared" si="2"/>
        <v>1</v>
      </c>
    </row>
    <row r="198" spans="1:6" x14ac:dyDescent="0.25">
      <c r="A198" s="73" t="s">
        <v>283</v>
      </c>
      <c r="B198" s="66">
        <v>17157.86</v>
      </c>
      <c r="C198" s="50">
        <f>VLOOKUP($A198,[1]級距!$A:$K,9,FALSE)</f>
        <v>2</v>
      </c>
      <c r="D198" s="50">
        <f>VLOOKUP($A198,[1]級距!A:K,10,FALSE)</f>
        <v>6</v>
      </c>
      <c r="E198" s="50">
        <f>VLOOKUP($A198,[1]級距!A:K,11,FALSE)</f>
        <v>2</v>
      </c>
      <c r="F198" s="50">
        <f t="shared" ref="F198:F261" si="3">IF(B198&lt;&gt;0,1,0)</f>
        <v>1</v>
      </c>
    </row>
    <row r="199" spans="1:6" x14ac:dyDescent="0.25">
      <c r="A199" s="73" t="s">
        <v>284</v>
      </c>
      <c r="B199" s="66">
        <v>-16290.84</v>
      </c>
      <c r="C199" s="50">
        <f>VLOOKUP($A199,[1]級距!$A:$K,9,FALSE)</f>
        <v>1</v>
      </c>
      <c r="D199" s="50">
        <f>VLOOKUP($A199,[1]級距!A:K,10,FALSE)</f>
        <v>2</v>
      </c>
      <c r="E199" s="50">
        <f>VLOOKUP($A199,[1]級距!A:K,11,FALSE)</f>
        <v>2</v>
      </c>
      <c r="F199" s="50">
        <f t="shared" si="3"/>
        <v>1</v>
      </c>
    </row>
    <row r="200" spans="1:6" x14ac:dyDescent="0.25">
      <c r="A200" s="73" t="s">
        <v>286</v>
      </c>
      <c r="B200" s="66">
        <v>-115058.95</v>
      </c>
      <c r="C200" s="50">
        <f>VLOOKUP($A200,[1]級距!$A:$K,9,FALSE)</f>
        <v>4</v>
      </c>
      <c r="D200" s="50">
        <f>VLOOKUP($A200,[1]級距!A:K,10,FALSE)</f>
        <v>4</v>
      </c>
      <c r="E200" s="50">
        <f>VLOOKUP($A200,[1]級距!A:K,11,FALSE)</f>
        <v>2</v>
      </c>
      <c r="F200" s="50">
        <f t="shared" si="3"/>
        <v>1</v>
      </c>
    </row>
    <row r="201" spans="1:6" x14ac:dyDescent="0.25">
      <c r="A201" s="73" t="s">
        <v>287</v>
      </c>
      <c r="B201" s="66">
        <v>65007.19</v>
      </c>
      <c r="C201" s="50">
        <f>VLOOKUP($A201,[1]級距!$A:$K,9,FALSE)</f>
        <v>3</v>
      </c>
      <c r="D201" s="50">
        <f>VLOOKUP($A201,[1]級距!A:K,10,FALSE)</f>
        <v>7</v>
      </c>
      <c r="E201" s="50">
        <f>VLOOKUP($A201,[1]級距!A:K,11,FALSE)</f>
        <v>3</v>
      </c>
      <c r="F201" s="50">
        <f t="shared" si="3"/>
        <v>1</v>
      </c>
    </row>
    <row r="202" spans="1:6" x14ac:dyDescent="0.25">
      <c r="A202" s="73" t="s">
        <v>288</v>
      </c>
      <c r="B202" s="66">
        <v>114344.04</v>
      </c>
      <c r="C202" s="50">
        <f>VLOOKUP($A202,[1]級距!$A:$K,9,FALSE)</f>
        <v>3</v>
      </c>
      <c r="D202" s="50">
        <f>VLOOKUP($A202,[1]級距!A:K,10,FALSE)</f>
        <v>8</v>
      </c>
      <c r="E202" s="50">
        <f>VLOOKUP($A202,[1]級距!A:K,11,FALSE)</f>
        <v>3</v>
      </c>
      <c r="F202" s="50">
        <f t="shared" si="3"/>
        <v>1</v>
      </c>
    </row>
    <row r="203" spans="1:6" x14ac:dyDescent="0.25">
      <c r="A203" s="73" t="s">
        <v>289</v>
      </c>
      <c r="B203" s="66">
        <v>-23763.15</v>
      </c>
      <c r="C203" s="50">
        <f>VLOOKUP($A203,[1]級距!$A:$K,9,FALSE)</f>
        <v>1</v>
      </c>
      <c r="D203" s="50">
        <f>VLOOKUP($A203,[1]級距!A:K,10,FALSE)</f>
        <v>2</v>
      </c>
      <c r="E203" s="50">
        <f>VLOOKUP($A203,[1]級距!A:K,11,FALSE)</f>
        <v>2</v>
      </c>
      <c r="F203" s="50">
        <f t="shared" si="3"/>
        <v>1</v>
      </c>
    </row>
    <row r="204" spans="1:6" x14ac:dyDescent="0.25">
      <c r="A204" s="73" t="s">
        <v>290</v>
      </c>
      <c r="B204" s="66">
        <v>-27674.5</v>
      </c>
      <c r="C204" s="50">
        <f>VLOOKUP($A204,[1]級距!$A:$K,9,FALSE)</f>
        <v>3</v>
      </c>
      <c r="D204" s="50">
        <f>VLOOKUP($A204,[1]級距!A:K,10,FALSE)</f>
        <v>4</v>
      </c>
      <c r="E204" s="50">
        <f>VLOOKUP($A204,[1]級距!A:K,11,FALSE)</f>
        <v>2</v>
      </c>
      <c r="F204" s="50">
        <f t="shared" si="3"/>
        <v>1</v>
      </c>
    </row>
    <row r="205" spans="1:6" x14ac:dyDescent="0.25">
      <c r="A205" s="73" t="s">
        <v>291</v>
      </c>
      <c r="B205" s="66">
        <v>-19279.68</v>
      </c>
      <c r="C205" s="50">
        <f>VLOOKUP($A205,[1]級距!$A:$K,9,FALSE)</f>
        <v>3</v>
      </c>
      <c r="D205" s="50">
        <f>VLOOKUP($A205,[1]級距!A:K,10,FALSE)</f>
        <v>3</v>
      </c>
      <c r="E205" s="50">
        <f>VLOOKUP($A205,[1]級距!A:K,11,FALSE)</f>
        <v>2</v>
      </c>
      <c r="F205" s="50">
        <f t="shared" si="3"/>
        <v>1</v>
      </c>
    </row>
    <row r="206" spans="1:6" x14ac:dyDescent="0.25">
      <c r="A206" s="73" t="s">
        <v>292</v>
      </c>
      <c r="B206" s="66">
        <v>72742.399999999994</v>
      </c>
      <c r="C206" s="50">
        <f>VLOOKUP($A206,[1]級距!$A:$K,9,FALSE)</f>
        <v>8</v>
      </c>
      <c r="D206" s="50">
        <f>VLOOKUP($A206,[1]級距!A:K,10,FALSE)</f>
        <v>9</v>
      </c>
      <c r="E206" s="50">
        <f>VLOOKUP($A206,[1]級距!A:K,11,FALSE)</f>
        <v>4</v>
      </c>
      <c r="F206" s="50">
        <f t="shared" si="3"/>
        <v>1</v>
      </c>
    </row>
    <row r="207" spans="1:6" x14ac:dyDescent="0.25">
      <c r="A207" s="73" t="s">
        <v>294</v>
      </c>
      <c r="B207" s="66">
        <v>201529.06</v>
      </c>
      <c r="C207" s="50">
        <f>VLOOKUP($A207,[1]級距!$A:$K,9,FALSE)</f>
        <v>10</v>
      </c>
      <c r="D207" s="50">
        <f>VLOOKUP($A207,[1]級距!A:K,10,FALSE)</f>
        <v>10</v>
      </c>
      <c r="E207" s="50">
        <f>VLOOKUP($A207,[1]級距!A:K,11,FALSE)</f>
        <v>4</v>
      </c>
      <c r="F207" s="50">
        <f t="shared" si="3"/>
        <v>1</v>
      </c>
    </row>
    <row r="208" spans="1:6" x14ac:dyDescent="0.25">
      <c r="A208" s="73" t="s">
        <v>295</v>
      </c>
      <c r="B208" s="66">
        <v>-112274.18</v>
      </c>
      <c r="C208" s="50">
        <f>VLOOKUP($A208,[1]級距!$A:$K,9,FALSE)</f>
        <v>5</v>
      </c>
      <c r="D208" s="50">
        <f>VLOOKUP($A208,[1]級距!A:K,10,FALSE)</f>
        <v>4</v>
      </c>
      <c r="E208" s="50">
        <f>VLOOKUP($A208,[1]級距!A:K,11,FALSE)</f>
        <v>2</v>
      </c>
      <c r="F208" s="50">
        <f t="shared" si="3"/>
        <v>1</v>
      </c>
    </row>
    <row r="209" spans="1:6" x14ac:dyDescent="0.25">
      <c r="A209" s="73" t="s">
        <v>296</v>
      </c>
      <c r="B209" s="66">
        <v>-114665.11</v>
      </c>
      <c r="C209" s="50">
        <f>VLOOKUP($A209,[1]級距!$A:$K,9,FALSE)</f>
        <v>3</v>
      </c>
      <c r="D209" s="50">
        <f>VLOOKUP($A209,[1]級距!A:K,10,FALSE)</f>
        <v>1</v>
      </c>
      <c r="E209" s="50">
        <f>VLOOKUP($A209,[1]級距!A:K,11,FALSE)</f>
        <v>2</v>
      </c>
      <c r="F209" s="50">
        <f t="shared" si="3"/>
        <v>1</v>
      </c>
    </row>
    <row r="210" spans="1:6" x14ac:dyDescent="0.25">
      <c r="A210" s="73" t="s">
        <v>297</v>
      </c>
      <c r="B210" s="66">
        <v>22188.65</v>
      </c>
      <c r="C210" s="50">
        <f>VLOOKUP($A210,[1]級距!$A:$K,9,FALSE)</f>
        <v>2</v>
      </c>
      <c r="D210" s="50">
        <f>VLOOKUP($A210,[1]級距!A:K,10,FALSE)</f>
        <v>7</v>
      </c>
      <c r="E210" s="50">
        <f>VLOOKUP($A210,[1]級距!A:K,11,FALSE)</f>
        <v>3</v>
      </c>
      <c r="F210" s="50">
        <f t="shared" si="3"/>
        <v>1</v>
      </c>
    </row>
    <row r="211" spans="1:6" x14ac:dyDescent="0.25">
      <c r="A211" s="73" t="s">
        <v>298</v>
      </c>
      <c r="B211" s="66">
        <v>-17400.84</v>
      </c>
      <c r="C211" s="50">
        <f>VLOOKUP($A211,[1]級距!$A:$K,9,FALSE)</f>
        <v>2</v>
      </c>
      <c r="D211" s="50">
        <f>VLOOKUP($A211,[1]級距!A:K,10,FALSE)</f>
        <v>2</v>
      </c>
      <c r="E211" s="50">
        <f>VLOOKUP($A211,[1]級距!A:K,11,FALSE)</f>
        <v>2</v>
      </c>
      <c r="F211" s="50">
        <f t="shared" si="3"/>
        <v>1</v>
      </c>
    </row>
    <row r="212" spans="1:6" x14ac:dyDescent="0.25">
      <c r="A212" s="73" t="s">
        <v>299</v>
      </c>
      <c r="B212" s="66">
        <v>381673.06</v>
      </c>
      <c r="C212" s="50">
        <f>VLOOKUP($A212,[1]級距!$A:$K,9,FALSE)</f>
        <v>7</v>
      </c>
      <c r="D212" s="50">
        <f>VLOOKUP($A212,[1]級距!A:K,10,FALSE)</f>
        <v>6</v>
      </c>
      <c r="E212" s="50">
        <f>VLOOKUP($A212,[1]級距!A:K,11,FALSE)</f>
        <v>1</v>
      </c>
      <c r="F212" s="50">
        <f t="shared" si="3"/>
        <v>1</v>
      </c>
    </row>
    <row r="213" spans="1:6" x14ac:dyDescent="0.25">
      <c r="A213" s="73" t="s">
        <v>300</v>
      </c>
      <c r="B213" s="66">
        <v>-25169.09</v>
      </c>
      <c r="C213" s="50">
        <f>VLOOKUP($A213,[1]級距!$A:$K,9,FALSE)</f>
        <v>5</v>
      </c>
      <c r="D213" s="50">
        <f>VLOOKUP($A213,[1]級距!A:K,10,FALSE)</f>
        <v>9</v>
      </c>
      <c r="E213" s="50">
        <f>VLOOKUP($A213,[1]級距!A:K,11,FALSE)</f>
        <v>3</v>
      </c>
      <c r="F213" s="50">
        <f t="shared" si="3"/>
        <v>1</v>
      </c>
    </row>
    <row r="214" spans="1:6" x14ac:dyDescent="0.25">
      <c r="A214" s="73" t="s">
        <v>301</v>
      </c>
      <c r="B214" s="66">
        <v>202581.14</v>
      </c>
      <c r="C214" s="50">
        <f>VLOOKUP($A214,[1]級距!$A:$K,9,FALSE)</f>
        <v>7</v>
      </c>
      <c r="D214" s="50">
        <f>VLOOKUP($A214,[1]級距!A:K,10,FALSE)</f>
        <v>8</v>
      </c>
      <c r="E214" s="50">
        <f>VLOOKUP($A214,[1]級距!A:K,11,FALSE)</f>
        <v>4</v>
      </c>
      <c r="F214" s="50">
        <f t="shared" si="3"/>
        <v>1</v>
      </c>
    </row>
    <row r="215" spans="1:6" x14ac:dyDescent="0.25">
      <c r="A215" s="73" t="s">
        <v>302</v>
      </c>
      <c r="B215" s="66">
        <v>-17310.41</v>
      </c>
      <c r="C215" s="50">
        <f>VLOOKUP($A215,[1]級距!$A:$K,9,FALSE)</f>
        <v>3</v>
      </c>
      <c r="D215" s="50">
        <f>VLOOKUP($A215,[1]級距!A:K,10,FALSE)</f>
        <v>6</v>
      </c>
      <c r="E215" s="50">
        <f>VLOOKUP($A215,[1]級距!A:K,11,FALSE)</f>
        <v>2</v>
      </c>
      <c r="F215" s="50">
        <f t="shared" si="3"/>
        <v>1</v>
      </c>
    </row>
    <row r="216" spans="1:6" x14ac:dyDescent="0.25">
      <c r="A216" s="73" t="s">
        <v>303</v>
      </c>
      <c r="B216" s="66">
        <v>-104858.9</v>
      </c>
      <c r="C216" s="50">
        <f>VLOOKUP($A216,[1]級距!$A:$K,9,FALSE)</f>
        <v>4</v>
      </c>
      <c r="D216" s="50">
        <f>VLOOKUP($A216,[1]級距!A:K,10,FALSE)</f>
        <v>3</v>
      </c>
      <c r="E216" s="50">
        <f>VLOOKUP($A216,[1]級距!A:K,11,FALSE)</f>
        <v>2</v>
      </c>
      <c r="F216" s="50">
        <f t="shared" si="3"/>
        <v>1</v>
      </c>
    </row>
    <row r="217" spans="1:6" x14ac:dyDescent="0.25">
      <c r="A217" s="73" t="s">
        <v>305</v>
      </c>
      <c r="B217" s="66">
        <v>-105432.48</v>
      </c>
      <c r="C217" s="50">
        <f>VLOOKUP($A217,[1]級距!$A:$K,9,FALSE)</f>
        <v>4</v>
      </c>
      <c r="D217" s="50">
        <f>VLOOKUP($A217,[1]級距!A:K,10,FALSE)</f>
        <v>2</v>
      </c>
      <c r="E217" s="50">
        <f>VLOOKUP($A217,[1]級距!A:K,11,FALSE)</f>
        <v>2</v>
      </c>
      <c r="F217" s="50">
        <f t="shared" si="3"/>
        <v>1</v>
      </c>
    </row>
    <row r="218" spans="1:6" x14ac:dyDescent="0.25">
      <c r="A218" s="73" t="s">
        <v>306</v>
      </c>
      <c r="B218" s="66">
        <v>49458.01</v>
      </c>
      <c r="C218" s="50">
        <f>VLOOKUP($A218,[1]級距!$A:$K,9,FALSE)</f>
        <v>6</v>
      </c>
      <c r="D218" s="50">
        <f>VLOOKUP($A218,[1]級距!A:K,10,FALSE)</f>
        <v>9</v>
      </c>
      <c r="E218" s="50">
        <f>VLOOKUP($A218,[1]級距!A:K,11,FALSE)</f>
        <v>4</v>
      </c>
      <c r="F218" s="50">
        <f t="shared" si="3"/>
        <v>1</v>
      </c>
    </row>
    <row r="219" spans="1:6" x14ac:dyDescent="0.25">
      <c r="A219" s="73" t="s">
        <v>307</v>
      </c>
      <c r="B219" s="66">
        <v>55362.53</v>
      </c>
      <c r="C219" s="50">
        <f>VLOOKUP($A219,[1]級距!$A:$K,9,FALSE)</f>
        <v>5</v>
      </c>
      <c r="D219" s="50">
        <f>VLOOKUP($A219,[1]級距!A:K,10,FALSE)</f>
        <v>5</v>
      </c>
      <c r="E219" s="50">
        <f>VLOOKUP($A219,[1]級距!A:K,11,FALSE)</f>
        <v>2</v>
      </c>
      <c r="F219" s="50">
        <f t="shared" si="3"/>
        <v>1</v>
      </c>
    </row>
    <row r="220" spans="1:6" x14ac:dyDescent="0.25">
      <c r="A220" s="73" t="s">
        <v>308</v>
      </c>
      <c r="B220" s="66">
        <v>104619.12</v>
      </c>
      <c r="C220" s="50">
        <f>VLOOKUP($A220,[1]級距!$A:$K,9,FALSE)</f>
        <v>7</v>
      </c>
      <c r="D220" s="50">
        <f>VLOOKUP($A220,[1]級距!A:K,10,FALSE)</f>
        <v>3</v>
      </c>
      <c r="E220" s="50">
        <f>VLOOKUP($A220,[1]級距!A:K,11,FALSE)</f>
        <v>1</v>
      </c>
      <c r="F220" s="50">
        <f t="shared" si="3"/>
        <v>1</v>
      </c>
    </row>
    <row r="221" spans="1:6" x14ac:dyDescent="0.25">
      <c r="A221" s="73" t="s">
        <v>309</v>
      </c>
      <c r="B221" s="66">
        <v>-32961.67</v>
      </c>
      <c r="C221" s="50">
        <f>VLOOKUP($A221,[1]級距!$A:$K,9,FALSE)</f>
        <v>5</v>
      </c>
      <c r="D221" s="50">
        <f>VLOOKUP($A221,[1]級距!A:K,10,FALSE)</f>
        <v>7</v>
      </c>
      <c r="E221" s="50">
        <f>VLOOKUP($A221,[1]級距!A:K,11,FALSE)</f>
        <v>3</v>
      </c>
      <c r="F221" s="50">
        <f t="shared" si="3"/>
        <v>1</v>
      </c>
    </row>
    <row r="222" spans="1:6" x14ac:dyDescent="0.25">
      <c r="A222" s="73" t="s">
        <v>311</v>
      </c>
      <c r="B222" s="66">
        <v>33677.660000000003</v>
      </c>
      <c r="C222" s="50">
        <f>VLOOKUP($A222,[1]級距!$A:$K,9,FALSE)</f>
        <v>5</v>
      </c>
      <c r="D222" s="50">
        <f>VLOOKUP($A222,[1]級距!A:K,10,FALSE)</f>
        <v>6</v>
      </c>
      <c r="E222" s="50">
        <f>VLOOKUP($A222,[1]級距!A:K,11,FALSE)</f>
        <v>2</v>
      </c>
      <c r="F222" s="50">
        <f t="shared" si="3"/>
        <v>1</v>
      </c>
    </row>
    <row r="223" spans="1:6" x14ac:dyDescent="0.25">
      <c r="A223" s="73" t="s">
        <v>312</v>
      </c>
      <c r="B223" s="66">
        <v>-68978.38</v>
      </c>
      <c r="C223" s="50">
        <f>VLOOKUP($A223,[1]級距!$A:$K,9,FALSE)</f>
        <v>5</v>
      </c>
      <c r="D223" s="50">
        <f>VLOOKUP($A223,[1]級距!A:K,10,FALSE)</f>
        <v>2</v>
      </c>
      <c r="E223" s="50">
        <f>VLOOKUP($A223,[1]級距!A:K,11,FALSE)</f>
        <v>2</v>
      </c>
      <c r="F223" s="50">
        <f t="shared" si="3"/>
        <v>1</v>
      </c>
    </row>
    <row r="224" spans="1:6" x14ac:dyDescent="0.25">
      <c r="A224" s="73" t="s">
        <v>313</v>
      </c>
      <c r="B224" s="66">
        <v>239352.17</v>
      </c>
      <c r="C224" s="50">
        <f>VLOOKUP($A224,[1]級距!$A:$K,9,FALSE)</f>
        <v>5</v>
      </c>
      <c r="D224" s="50">
        <f>VLOOKUP($A224,[1]級距!A:K,10,FALSE)</f>
        <v>7</v>
      </c>
      <c r="E224" s="50">
        <f>VLOOKUP($A224,[1]級距!A:K,11,FALSE)</f>
        <v>3</v>
      </c>
      <c r="F224" s="50">
        <f t="shared" si="3"/>
        <v>1</v>
      </c>
    </row>
    <row r="225" spans="1:6" x14ac:dyDescent="0.25">
      <c r="A225" s="73" t="s">
        <v>314</v>
      </c>
      <c r="B225" s="66">
        <v>-105612.19</v>
      </c>
      <c r="C225" s="50">
        <f>VLOOKUP($A225,[1]級距!$A:$K,9,FALSE)</f>
        <v>5</v>
      </c>
      <c r="D225" s="50">
        <f>VLOOKUP($A225,[1]級距!A:K,10,FALSE)</f>
        <v>9</v>
      </c>
      <c r="E225" s="50">
        <f>VLOOKUP($A225,[1]級距!A:K,11,FALSE)</f>
        <v>3</v>
      </c>
      <c r="F225" s="50">
        <f t="shared" si="3"/>
        <v>1</v>
      </c>
    </row>
    <row r="226" spans="1:6" x14ac:dyDescent="0.25">
      <c r="A226" s="73" t="s">
        <v>315</v>
      </c>
      <c r="B226" s="66">
        <v>17981.23</v>
      </c>
      <c r="C226" s="50">
        <f>VLOOKUP($A226,[1]級距!$A:$K,9,FALSE)</f>
        <v>7</v>
      </c>
      <c r="D226" s="50">
        <f>VLOOKUP($A226,[1]級距!A:K,10,FALSE)</f>
        <v>7</v>
      </c>
      <c r="E226" s="50">
        <f>VLOOKUP($A226,[1]級距!A:K,11,FALSE)</f>
        <v>4</v>
      </c>
      <c r="F226" s="50">
        <f t="shared" si="3"/>
        <v>1</v>
      </c>
    </row>
    <row r="227" spans="1:6" x14ac:dyDescent="0.25">
      <c r="A227" s="73" t="s">
        <v>316</v>
      </c>
      <c r="B227" s="66">
        <v>-19804.150000000001</v>
      </c>
      <c r="C227" s="50">
        <f>VLOOKUP($A227,[1]級距!$A:$K,9,FALSE)</f>
        <v>2</v>
      </c>
      <c r="D227" s="50">
        <f>VLOOKUP($A227,[1]級距!A:K,10,FALSE)</f>
        <v>2</v>
      </c>
      <c r="E227" s="50">
        <f>VLOOKUP($A227,[1]級距!A:K,11,FALSE)</f>
        <v>2</v>
      </c>
      <c r="F227" s="50">
        <f t="shared" si="3"/>
        <v>1</v>
      </c>
    </row>
    <row r="228" spans="1:6" x14ac:dyDescent="0.25">
      <c r="A228" s="73" t="s">
        <v>317</v>
      </c>
      <c r="B228" s="66">
        <v>43233.84</v>
      </c>
      <c r="C228" s="50">
        <f>VLOOKUP($A228,[1]級距!$A:$K,9,FALSE)</f>
        <v>8</v>
      </c>
      <c r="D228" s="50">
        <f>VLOOKUP($A228,[1]級距!A:K,10,FALSE)</f>
        <v>6</v>
      </c>
      <c r="E228" s="50">
        <f>VLOOKUP($A228,[1]級距!A:K,11,FALSE)</f>
        <v>1</v>
      </c>
      <c r="F228" s="50">
        <f t="shared" si="3"/>
        <v>1</v>
      </c>
    </row>
    <row r="229" spans="1:6" x14ac:dyDescent="0.25">
      <c r="A229" s="73" t="s">
        <v>318</v>
      </c>
      <c r="B229" s="66">
        <v>-105533.57</v>
      </c>
      <c r="C229" s="50">
        <f>VLOOKUP($A229,[1]級距!$A:$K,9,FALSE)</f>
        <v>3</v>
      </c>
      <c r="D229" s="50">
        <f>VLOOKUP($A229,[1]級距!A:K,10,FALSE)</f>
        <v>3</v>
      </c>
      <c r="E229" s="50">
        <f>VLOOKUP($A229,[1]級距!A:K,11,FALSE)</f>
        <v>2</v>
      </c>
      <c r="F229" s="50">
        <f t="shared" si="3"/>
        <v>1</v>
      </c>
    </row>
    <row r="230" spans="1:6" x14ac:dyDescent="0.25">
      <c r="A230" s="73" t="s">
        <v>319</v>
      </c>
      <c r="B230" s="66">
        <v>-29945.040000000001</v>
      </c>
      <c r="C230" s="50">
        <f>VLOOKUP($A230,[1]級距!$A:$K,9,FALSE)</f>
        <v>5</v>
      </c>
      <c r="D230" s="50">
        <f>VLOOKUP($A230,[1]級距!A:K,10,FALSE)</f>
        <v>9</v>
      </c>
      <c r="E230" s="50">
        <f>VLOOKUP($A230,[1]級距!A:K,11,FALSE)</f>
        <v>3</v>
      </c>
      <c r="F230" s="50">
        <f t="shared" si="3"/>
        <v>1</v>
      </c>
    </row>
    <row r="231" spans="1:6" x14ac:dyDescent="0.25">
      <c r="A231" s="73" t="s">
        <v>320</v>
      </c>
      <c r="B231" s="66">
        <v>31293.22</v>
      </c>
      <c r="C231" s="50">
        <f>VLOOKUP($A231,[1]級距!$A:$K,9,FALSE)</f>
        <v>5</v>
      </c>
      <c r="D231" s="50">
        <f>VLOOKUP($A231,[1]級距!A:K,10,FALSE)</f>
        <v>8</v>
      </c>
      <c r="E231" s="50">
        <f>VLOOKUP($A231,[1]級距!A:K,11,FALSE)</f>
        <v>3</v>
      </c>
      <c r="F231" s="50">
        <f t="shared" si="3"/>
        <v>1</v>
      </c>
    </row>
    <row r="232" spans="1:6" x14ac:dyDescent="0.25">
      <c r="A232" s="73" t="s">
        <v>321</v>
      </c>
      <c r="B232" s="66">
        <v>12025.15</v>
      </c>
      <c r="C232" s="50">
        <f>VLOOKUP($A232,[1]級距!$A:$K,9,FALSE)</f>
        <v>5</v>
      </c>
      <c r="D232" s="50">
        <f>VLOOKUP($A232,[1]級距!A:K,10,FALSE)</f>
        <v>5</v>
      </c>
      <c r="E232" s="50">
        <f>VLOOKUP($A232,[1]級距!A:K,11,FALSE)</f>
        <v>2</v>
      </c>
      <c r="F232" s="50">
        <f t="shared" si="3"/>
        <v>1</v>
      </c>
    </row>
    <row r="233" spans="1:6" x14ac:dyDescent="0.25">
      <c r="A233" s="73" t="s">
        <v>322</v>
      </c>
      <c r="B233" s="66">
        <v>88880.83</v>
      </c>
      <c r="C233" s="50">
        <f>VLOOKUP($A233,[1]級距!$A:$K,9,FALSE)</f>
        <v>5</v>
      </c>
      <c r="D233" s="50">
        <f>VLOOKUP($A233,[1]級距!A:K,10,FALSE)</f>
        <v>6</v>
      </c>
      <c r="E233" s="50">
        <f>VLOOKUP($A233,[1]級距!A:K,11,FALSE)</f>
        <v>2</v>
      </c>
      <c r="F233" s="50">
        <f t="shared" si="3"/>
        <v>1</v>
      </c>
    </row>
    <row r="234" spans="1:6" x14ac:dyDescent="0.25">
      <c r="A234" s="73" t="s">
        <v>323</v>
      </c>
      <c r="B234" s="66">
        <v>-18497.21</v>
      </c>
      <c r="C234" s="50">
        <f>VLOOKUP($A234,[1]級距!$A:$K,9,FALSE)</f>
        <v>5</v>
      </c>
      <c r="D234" s="50">
        <f>VLOOKUP($A234,[1]級距!A:K,10,FALSE)</f>
        <v>1</v>
      </c>
      <c r="E234" s="50">
        <f>VLOOKUP($A234,[1]級距!A:K,11,FALSE)</f>
        <v>2</v>
      </c>
      <c r="F234" s="50">
        <f t="shared" si="3"/>
        <v>1</v>
      </c>
    </row>
    <row r="235" spans="1:6" x14ac:dyDescent="0.25">
      <c r="A235" s="73" t="s">
        <v>324</v>
      </c>
      <c r="B235" s="66">
        <v>-76743.740000000005</v>
      </c>
      <c r="C235" s="50">
        <f>VLOOKUP($A235,[1]級距!$A:$K,9,FALSE)</f>
        <v>5</v>
      </c>
      <c r="D235" s="50">
        <f>VLOOKUP($A235,[1]級距!A:K,10,FALSE)</f>
        <v>4</v>
      </c>
      <c r="E235" s="50">
        <f>VLOOKUP($A235,[1]級距!A:K,11,FALSE)</f>
        <v>2</v>
      </c>
      <c r="F235" s="50">
        <f t="shared" si="3"/>
        <v>1</v>
      </c>
    </row>
    <row r="236" spans="1:6" x14ac:dyDescent="0.25">
      <c r="A236" s="73" t="s">
        <v>325</v>
      </c>
      <c r="B236" s="66">
        <v>-11289.48</v>
      </c>
      <c r="C236" s="50">
        <f>VLOOKUP($A236,[1]級距!$A:$K,9,FALSE)</f>
        <v>3</v>
      </c>
      <c r="D236" s="50">
        <f>VLOOKUP($A236,[1]級距!A:K,10,FALSE)</f>
        <v>1</v>
      </c>
      <c r="E236" s="50">
        <f>VLOOKUP($A236,[1]級距!A:K,11,FALSE)</f>
        <v>2</v>
      </c>
      <c r="F236" s="50">
        <f t="shared" si="3"/>
        <v>1</v>
      </c>
    </row>
    <row r="237" spans="1:6" x14ac:dyDescent="0.25">
      <c r="A237" s="73" t="s">
        <v>326</v>
      </c>
      <c r="B237" s="66">
        <v>-110828.04</v>
      </c>
      <c r="C237" s="50">
        <f>VLOOKUP($A237,[1]級距!$A:$K,9,FALSE)</f>
        <v>2</v>
      </c>
      <c r="D237" s="50">
        <f>VLOOKUP($A237,[1]級距!A:K,10,FALSE)</f>
        <v>1</v>
      </c>
      <c r="E237" s="50">
        <f>VLOOKUP($A237,[1]級距!A:K,11,FALSE)</f>
        <v>2</v>
      </c>
      <c r="F237" s="50">
        <f t="shared" si="3"/>
        <v>1</v>
      </c>
    </row>
    <row r="238" spans="1:6" x14ac:dyDescent="0.25">
      <c r="A238" s="73" t="s">
        <v>327</v>
      </c>
      <c r="B238" s="66">
        <v>-2831.59</v>
      </c>
      <c r="C238" s="50">
        <f>VLOOKUP($A238,[1]級距!$A:$K,9,FALSE)</f>
        <v>4</v>
      </c>
      <c r="D238" s="50">
        <f>VLOOKUP($A238,[1]級距!A:K,10,FALSE)</f>
        <v>7</v>
      </c>
      <c r="E238" s="50">
        <f>VLOOKUP($A238,[1]級距!A:K,11,FALSE)</f>
        <v>3</v>
      </c>
      <c r="F238" s="50">
        <f t="shared" si="3"/>
        <v>1</v>
      </c>
    </row>
    <row r="239" spans="1:6" x14ac:dyDescent="0.25">
      <c r="A239" s="73" t="s">
        <v>328</v>
      </c>
      <c r="B239" s="66">
        <v>-16790.54</v>
      </c>
      <c r="C239" s="50">
        <f>VLOOKUP($A239,[1]級距!$A:$K,9,FALSE)</f>
        <v>5</v>
      </c>
      <c r="D239" s="50">
        <f>VLOOKUP($A239,[1]級距!A:K,10,FALSE)</f>
        <v>4</v>
      </c>
      <c r="E239" s="50">
        <f>VLOOKUP($A239,[1]級距!A:K,11,FALSE)</f>
        <v>2</v>
      </c>
      <c r="F239" s="50">
        <f t="shared" si="3"/>
        <v>1</v>
      </c>
    </row>
    <row r="240" spans="1:6" x14ac:dyDescent="0.25">
      <c r="A240" s="73" t="s">
        <v>330</v>
      </c>
      <c r="B240" s="66">
        <v>-19823.88</v>
      </c>
      <c r="C240" s="50">
        <f>VLOOKUP($A240,[1]級距!$A:$K,9,FALSE)</f>
        <v>3</v>
      </c>
      <c r="D240" s="50">
        <f>VLOOKUP($A240,[1]級距!A:K,10,FALSE)</f>
        <v>3</v>
      </c>
      <c r="E240" s="50">
        <f>VLOOKUP($A240,[1]級距!A:K,11,FALSE)</f>
        <v>2</v>
      </c>
      <c r="F240" s="50">
        <f t="shared" si="3"/>
        <v>1</v>
      </c>
    </row>
    <row r="241" spans="1:6" x14ac:dyDescent="0.25">
      <c r="A241" s="73" t="s">
        <v>332</v>
      </c>
      <c r="B241" s="66">
        <v>-31252.799999999999</v>
      </c>
      <c r="C241" s="50">
        <f>VLOOKUP($A241,[1]級距!$A:$K,9,FALSE)</f>
        <v>1</v>
      </c>
      <c r="D241" s="50">
        <f>VLOOKUP($A241,[1]級距!A:K,10,FALSE)</f>
        <v>2</v>
      </c>
      <c r="E241" s="50">
        <f>VLOOKUP($A241,[1]級距!A:K,11,FALSE)</f>
        <v>2</v>
      </c>
      <c r="F241" s="50">
        <f t="shared" si="3"/>
        <v>1</v>
      </c>
    </row>
    <row r="242" spans="1:6" x14ac:dyDescent="0.25">
      <c r="A242" s="73" t="s">
        <v>333</v>
      </c>
      <c r="B242" s="66">
        <v>3613.68</v>
      </c>
      <c r="C242" s="50">
        <f>VLOOKUP($A242,[1]級距!$A:$K,9,FALSE)</f>
        <v>4</v>
      </c>
      <c r="D242" s="50">
        <f>VLOOKUP($A242,[1]級距!A:K,10,FALSE)</f>
        <v>6</v>
      </c>
      <c r="E242" s="50">
        <f>VLOOKUP($A242,[1]級距!A:K,11,FALSE)</f>
        <v>2</v>
      </c>
      <c r="F242" s="50">
        <f t="shared" si="3"/>
        <v>1</v>
      </c>
    </row>
    <row r="243" spans="1:6" x14ac:dyDescent="0.25">
      <c r="A243" s="73" t="s">
        <v>334</v>
      </c>
      <c r="B243" s="66">
        <v>-19782.55</v>
      </c>
      <c r="C243" s="50">
        <f>VLOOKUP($A243,[1]級距!$A:$K,9,FALSE)</f>
        <v>2</v>
      </c>
      <c r="D243" s="50">
        <f>VLOOKUP($A243,[1]級距!A:K,10,FALSE)</f>
        <v>6</v>
      </c>
      <c r="E243" s="50">
        <f>VLOOKUP($A243,[1]級距!A:K,11,FALSE)</f>
        <v>2</v>
      </c>
      <c r="F243" s="50">
        <f t="shared" si="3"/>
        <v>1</v>
      </c>
    </row>
    <row r="244" spans="1:6" x14ac:dyDescent="0.25">
      <c r="A244" s="73" t="s">
        <v>335</v>
      </c>
      <c r="B244" s="66">
        <v>-7769.3</v>
      </c>
      <c r="C244" s="50">
        <f>VLOOKUP($A244,[1]級距!$A:$K,9,FALSE)</f>
        <v>2</v>
      </c>
      <c r="D244" s="50">
        <f>VLOOKUP($A244,[1]級距!A:K,10,FALSE)</f>
        <v>8</v>
      </c>
      <c r="E244" s="50">
        <f>VLOOKUP($A244,[1]級距!A:K,11,FALSE)</f>
        <v>3</v>
      </c>
      <c r="F244" s="50">
        <f t="shared" si="3"/>
        <v>1</v>
      </c>
    </row>
    <row r="245" spans="1:6" x14ac:dyDescent="0.25">
      <c r="A245" s="73" t="s">
        <v>336</v>
      </c>
      <c r="B245" s="66">
        <v>-46768.85</v>
      </c>
      <c r="C245" s="50">
        <f>VLOOKUP($A245,[1]級距!$A:$K,9,FALSE)</f>
        <v>1</v>
      </c>
      <c r="D245" s="50">
        <f>VLOOKUP($A245,[1]級距!A:K,10,FALSE)</f>
        <v>1</v>
      </c>
      <c r="E245" s="50">
        <f>VLOOKUP($A245,[1]級距!A:K,11,FALSE)</f>
        <v>2</v>
      </c>
      <c r="F245" s="50">
        <f t="shared" si="3"/>
        <v>1</v>
      </c>
    </row>
    <row r="246" spans="1:6" x14ac:dyDescent="0.25">
      <c r="A246" s="73" t="s">
        <v>337</v>
      </c>
      <c r="B246" s="66">
        <v>40820.980000000003</v>
      </c>
      <c r="C246" s="50">
        <f>VLOOKUP($A246,[1]級距!$A:$K,9,FALSE)</f>
        <v>4</v>
      </c>
      <c r="D246" s="50">
        <f>VLOOKUP($A246,[1]級距!A:K,10,FALSE)</f>
        <v>4</v>
      </c>
      <c r="E246" s="50">
        <f>VLOOKUP($A246,[1]級距!A:K,11,FALSE)</f>
        <v>2</v>
      </c>
      <c r="F246" s="50">
        <f t="shared" si="3"/>
        <v>1</v>
      </c>
    </row>
    <row r="247" spans="1:6" x14ac:dyDescent="0.25">
      <c r="A247" s="73" t="s">
        <v>338</v>
      </c>
      <c r="B247" s="66">
        <v>14400.05</v>
      </c>
      <c r="C247" s="50">
        <f>VLOOKUP($A247,[1]級距!$A:$K,9,FALSE)</f>
        <v>5</v>
      </c>
      <c r="D247" s="50">
        <f>VLOOKUP($A247,[1]級距!A:K,10,FALSE)</f>
        <v>8</v>
      </c>
      <c r="E247" s="50">
        <f>VLOOKUP($A247,[1]級距!A:K,11,FALSE)</f>
        <v>3</v>
      </c>
      <c r="F247" s="50">
        <f t="shared" si="3"/>
        <v>1</v>
      </c>
    </row>
    <row r="248" spans="1:6" x14ac:dyDescent="0.25">
      <c r="A248" s="73" t="s">
        <v>339</v>
      </c>
      <c r="B248" s="66">
        <v>29329.13</v>
      </c>
      <c r="C248" s="50">
        <f>VLOOKUP($A248,[1]級距!$A:$K,9,FALSE)</f>
        <v>2</v>
      </c>
      <c r="D248" s="50">
        <f>VLOOKUP($A248,[1]級距!A:K,10,FALSE)</f>
        <v>2</v>
      </c>
      <c r="E248" s="50">
        <f>VLOOKUP($A248,[1]級距!A:K,11,FALSE)</f>
        <v>2</v>
      </c>
      <c r="F248" s="50">
        <f t="shared" si="3"/>
        <v>1</v>
      </c>
    </row>
    <row r="249" spans="1:6" x14ac:dyDescent="0.25">
      <c r="A249" s="73" t="s">
        <v>341</v>
      </c>
      <c r="B249" s="66">
        <v>-104986.2</v>
      </c>
      <c r="C249" s="50">
        <f>VLOOKUP($A249,[1]級距!$A:$K,9,FALSE)</f>
        <v>3</v>
      </c>
      <c r="D249" s="50">
        <f>VLOOKUP($A249,[1]級距!A:K,10,FALSE)</f>
        <v>2</v>
      </c>
      <c r="E249" s="50">
        <f>VLOOKUP($A249,[1]級距!A:K,11,FALSE)</f>
        <v>2</v>
      </c>
      <c r="F249" s="50">
        <f t="shared" si="3"/>
        <v>1</v>
      </c>
    </row>
    <row r="250" spans="1:6" x14ac:dyDescent="0.25">
      <c r="A250" s="73" t="s">
        <v>342</v>
      </c>
      <c r="B250" s="66">
        <v>-19191.169999999998</v>
      </c>
      <c r="C250" s="50">
        <f>VLOOKUP($A250,[1]級距!$A:$K,9,FALSE)</f>
        <v>5</v>
      </c>
      <c r="D250" s="50">
        <f>VLOOKUP($A250,[1]級距!A:K,10,FALSE)</f>
        <v>4</v>
      </c>
      <c r="E250" s="50">
        <f>VLOOKUP($A250,[1]級距!A:K,11,FALSE)</f>
        <v>2</v>
      </c>
      <c r="F250" s="50">
        <f t="shared" si="3"/>
        <v>1</v>
      </c>
    </row>
    <row r="251" spans="1:6" x14ac:dyDescent="0.25">
      <c r="A251" s="73" t="s">
        <v>343</v>
      </c>
      <c r="B251" s="66">
        <v>-10830.29</v>
      </c>
      <c r="C251" s="50">
        <f>VLOOKUP($A251,[1]級距!$A:$K,9,FALSE)</f>
        <v>2</v>
      </c>
      <c r="D251" s="50">
        <f>VLOOKUP($A251,[1]級距!A:K,10,FALSE)</f>
        <v>2</v>
      </c>
      <c r="E251" s="50">
        <f>VLOOKUP($A251,[1]級距!A:K,11,FALSE)</f>
        <v>2</v>
      </c>
      <c r="F251" s="50">
        <f t="shared" si="3"/>
        <v>1</v>
      </c>
    </row>
    <row r="252" spans="1:6" x14ac:dyDescent="0.25">
      <c r="A252" s="73" t="s">
        <v>344</v>
      </c>
      <c r="B252" s="66">
        <v>49599.76</v>
      </c>
      <c r="C252" s="50">
        <f>VLOOKUP($A252,[1]級距!$A:$K,9,FALSE)</f>
        <v>5</v>
      </c>
      <c r="D252" s="50">
        <f>VLOOKUP($A252,[1]級距!A:K,10,FALSE)</f>
        <v>7</v>
      </c>
      <c r="E252" s="50">
        <f>VLOOKUP($A252,[1]級距!A:K,11,FALSE)</f>
        <v>3</v>
      </c>
      <c r="F252" s="50">
        <f t="shared" si="3"/>
        <v>1</v>
      </c>
    </row>
    <row r="253" spans="1:6" x14ac:dyDescent="0.25">
      <c r="A253" s="73" t="s">
        <v>346</v>
      </c>
      <c r="B253" s="66">
        <v>-107896.9</v>
      </c>
      <c r="C253" s="50">
        <f>VLOOKUP($A253,[1]級距!$A:$K,9,FALSE)</f>
        <v>5</v>
      </c>
      <c r="D253" s="50">
        <f>VLOOKUP($A253,[1]級距!A:K,10,FALSE)</f>
        <v>6</v>
      </c>
      <c r="E253" s="50">
        <f>VLOOKUP($A253,[1]級距!A:K,11,FALSE)</f>
        <v>2</v>
      </c>
      <c r="F253" s="50">
        <f t="shared" si="3"/>
        <v>1</v>
      </c>
    </row>
    <row r="254" spans="1:6" x14ac:dyDescent="0.25">
      <c r="A254" s="73" t="s">
        <v>348</v>
      </c>
      <c r="B254" s="66">
        <v>18619.37</v>
      </c>
      <c r="C254" s="50">
        <f>VLOOKUP($A254,[1]級距!$A:$K,9,FALSE)</f>
        <v>8</v>
      </c>
      <c r="D254" s="50">
        <f>VLOOKUP($A254,[1]級距!A:K,10,FALSE)</f>
        <v>9</v>
      </c>
      <c r="E254" s="50">
        <f>VLOOKUP($A254,[1]級距!A:K,11,FALSE)</f>
        <v>4</v>
      </c>
      <c r="F254" s="50">
        <f t="shared" si="3"/>
        <v>1</v>
      </c>
    </row>
    <row r="255" spans="1:6" x14ac:dyDescent="0.25">
      <c r="A255" s="73" t="s">
        <v>349</v>
      </c>
      <c r="B255" s="66">
        <v>71479.460000000006</v>
      </c>
      <c r="C255" s="50">
        <f>VLOOKUP($A255,[1]級距!$A:$K,9,FALSE)</f>
        <v>5</v>
      </c>
      <c r="D255" s="50">
        <f>VLOOKUP($A255,[1]級距!A:K,10,FALSE)</f>
        <v>5</v>
      </c>
      <c r="E255" s="50">
        <f>VLOOKUP($A255,[1]級距!A:K,11,FALSE)</f>
        <v>2</v>
      </c>
      <c r="F255" s="50">
        <f t="shared" si="3"/>
        <v>1</v>
      </c>
    </row>
    <row r="256" spans="1:6" x14ac:dyDescent="0.25">
      <c r="A256" s="73" t="s">
        <v>350</v>
      </c>
      <c r="B256" s="66">
        <v>25834.15</v>
      </c>
      <c r="C256" s="50">
        <f>VLOOKUP($A256,[1]級距!$A:$K,9,FALSE)</f>
        <v>5</v>
      </c>
      <c r="D256" s="50">
        <f>VLOOKUP($A256,[1]級距!A:K,10,FALSE)</f>
        <v>9</v>
      </c>
      <c r="E256" s="50">
        <f>VLOOKUP($A256,[1]級距!A:K,11,FALSE)</f>
        <v>3</v>
      </c>
      <c r="F256" s="50">
        <f t="shared" si="3"/>
        <v>1</v>
      </c>
    </row>
    <row r="257" spans="1:6" x14ac:dyDescent="0.25">
      <c r="A257" s="73" t="s">
        <v>352</v>
      </c>
      <c r="B257" s="66">
        <v>-77372.33</v>
      </c>
      <c r="C257" s="50">
        <f>VLOOKUP($A257,[1]級距!$A:$K,9,FALSE)</f>
        <v>5</v>
      </c>
      <c r="D257" s="50">
        <f>VLOOKUP($A257,[1]級距!A:K,10,FALSE)</f>
        <v>7</v>
      </c>
      <c r="E257" s="50">
        <f>VLOOKUP($A257,[1]級距!A:K,11,FALSE)</f>
        <v>3</v>
      </c>
      <c r="F257" s="50">
        <f t="shared" si="3"/>
        <v>1</v>
      </c>
    </row>
    <row r="258" spans="1:6" x14ac:dyDescent="0.25">
      <c r="A258" s="73" t="s">
        <v>353</v>
      </c>
      <c r="B258" s="66">
        <v>-105515.42</v>
      </c>
      <c r="C258" s="50">
        <f>VLOOKUP($A258,[1]級距!$A:$K,9,FALSE)</f>
        <v>5</v>
      </c>
      <c r="D258" s="50">
        <f>VLOOKUP($A258,[1]級距!A:K,10,FALSE)</f>
        <v>5</v>
      </c>
      <c r="E258" s="50">
        <f>VLOOKUP($A258,[1]級距!A:K,11,FALSE)</f>
        <v>2</v>
      </c>
      <c r="F258" s="50">
        <f t="shared" si="3"/>
        <v>1</v>
      </c>
    </row>
    <row r="259" spans="1:6" x14ac:dyDescent="0.25">
      <c r="A259" s="73" t="s">
        <v>354</v>
      </c>
      <c r="B259" s="66">
        <v>-9513.41</v>
      </c>
      <c r="C259" s="50">
        <f>VLOOKUP($A259,[1]級距!$A:$K,9,FALSE)</f>
        <v>4</v>
      </c>
      <c r="D259" s="50">
        <f>VLOOKUP($A259,[1]級距!A:K,10,FALSE)</f>
        <v>8</v>
      </c>
      <c r="E259" s="50">
        <f>VLOOKUP($A259,[1]級距!A:K,11,FALSE)</f>
        <v>3</v>
      </c>
      <c r="F259" s="50">
        <f t="shared" si="3"/>
        <v>1</v>
      </c>
    </row>
    <row r="260" spans="1:6" x14ac:dyDescent="0.25">
      <c r="A260" s="73" t="s">
        <v>355</v>
      </c>
      <c r="B260" s="66">
        <v>34868.019999999997</v>
      </c>
      <c r="C260" s="50">
        <f>VLOOKUP($A260,[1]級距!$A:$K,9,FALSE)</f>
        <v>5</v>
      </c>
      <c r="D260" s="50">
        <f>VLOOKUP($A260,[1]級距!A:K,10,FALSE)</f>
        <v>7</v>
      </c>
      <c r="E260" s="50">
        <f>VLOOKUP($A260,[1]級距!A:K,11,FALSE)</f>
        <v>3</v>
      </c>
      <c r="F260" s="50">
        <f t="shared" si="3"/>
        <v>1</v>
      </c>
    </row>
    <row r="261" spans="1:6" x14ac:dyDescent="0.25">
      <c r="A261" s="73" t="s">
        <v>356</v>
      </c>
      <c r="B261" s="66">
        <v>-32990.04</v>
      </c>
      <c r="C261" s="50">
        <f>VLOOKUP($A261,[1]級距!$A:$K,9,FALSE)</f>
        <v>3</v>
      </c>
      <c r="D261" s="50">
        <f>VLOOKUP($A261,[1]級距!A:K,10,FALSE)</f>
        <v>7</v>
      </c>
      <c r="E261" s="50">
        <f>VLOOKUP($A261,[1]級距!A:K,11,FALSE)</f>
        <v>3</v>
      </c>
      <c r="F261" s="50">
        <f t="shared" si="3"/>
        <v>1</v>
      </c>
    </row>
    <row r="262" spans="1:6" x14ac:dyDescent="0.25">
      <c r="A262" s="73" t="s">
        <v>357</v>
      </c>
      <c r="B262" s="66">
        <v>-111613.01</v>
      </c>
      <c r="C262" s="50">
        <f>VLOOKUP($A262,[1]級距!$A:$K,9,FALSE)</f>
        <v>6</v>
      </c>
      <c r="D262" s="50">
        <f>VLOOKUP($A262,[1]級距!A:K,10,FALSE)</f>
        <v>2</v>
      </c>
      <c r="E262" s="50">
        <f>VLOOKUP($A262,[1]級距!A:K,11,FALSE)</f>
        <v>1</v>
      </c>
      <c r="F262" s="50">
        <f t="shared" ref="F262:F325" si="4">IF(B262&lt;&gt;0,1,0)</f>
        <v>1</v>
      </c>
    </row>
    <row r="263" spans="1:6" x14ac:dyDescent="0.25">
      <c r="A263" s="73" t="s">
        <v>358</v>
      </c>
      <c r="B263" s="66">
        <v>256662.82</v>
      </c>
      <c r="C263" s="50">
        <f>VLOOKUP($A263,[1]級距!$A:$K,9,FALSE)</f>
        <v>7</v>
      </c>
      <c r="D263" s="50">
        <f>VLOOKUP($A263,[1]級距!A:K,10,FALSE)</f>
        <v>5</v>
      </c>
      <c r="E263" s="50">
        <f>VLOOKUP($A263,[1]級距!A:K,11,FALSE)</f>
        <v>1</v>
      </c>
      <c r="F263" s="50">
        <f t="shared" si="4"/>
        <v>1</v>
      </c>
    </row>
    <row r="264" spans="1:6" x14ac:dyDescent="0.25">
      <c r="A264" s="73" t="s">
        <v>359</v>
      </c>
      <c r="B264" s="66">
        <v>-16215.24</v>
      </c>
      <c r="C264" s="50">
        <f>VLOOKUP($A264,[1]級距!$A:$K,9,FALSE)</f>
        <v>5</v>
      </c>
      <c r="D264" s="50">
        <f>VLOOKUP($A264,[1]級距!A:K,10,FALSE)</f>
        <v>3</v>
      </c>
      <c r="E264" s="50">
        <f>VLOOKUP($A264,[1]級距!A:K,11,FALSE)</f>
        <v>2</v>
      </c>
      <c r="F264" s="50">
        <f t="shared" si="4"/>
        <v>1</v>
      </c>
    </row>
    <row r="265" spans="1:6" x14ac:dyDescent="0.25">
      <c r="A265" s="73" t="s">
        <v>360</v>
      </c>
      <c r="B265" s="66">
        <v>-28096.1</v>
      </c>
      <c r="C265" s="50">
        <f>VLOOKUP($A265,[1]級距!$A:$K,9,FALSE)</f>
        <v>4</v>
      </c>
      <c r="D265" s="50">
        <f>VLOOKUP($A265,[1]級距!A:K,10,FALSE)</f>
        <v>3</v>
      </c>
      <c r="E265" s="50">
        <f>VLOOKUP($A265,[1]級距!A:K,11,FALSE)</f>
        <v>2</v>
      </c>
      <c r="F265" s="50">
        <f t="shared" si="4"/>
        <v>1</v>
      </c>
    </row>
    <row r="266" spans="1:6" x14ac:dyDescent="0.25">
      <c r="A266" s="73" t="s">
        <v>361</v>
      </c>
      <c r="B266" s="66">
        <v>-1236.24</v>
      </c>
      <c r="C266" s="50">
        <f>VLOOKUP($A266,[1]級距!$A:$K,9,FALSE)</f>
        <v>7</v>
      </c>
      <c r="D266" s="50">
        <f>VLOOKUP($A266,[1]級距!A:K,10,FALSE)</f>
        <v>3</v>
      </c>
      <c r="E266" s="50">
        <f>VLOOKUP($A266,[1]級距!A:K,11,FALSE)</f>
        <v>1</v>
      </c>
      <c r="F266" s="50">
        <f t="shared" si="4"/>
        <v>1</v>
      </c>
    </row>
    <row r="267" spans="1:6" x14ac:dyDescent="0.25">
      <c r="A267" s="73" t="s">
        <v>363</v>
      </c>
      <c r="B267" s="66">
        <v>-11466.65</v>
      </c>
      <c r="C267" s="50">
        <f>VLOOKUP($A267,[1]級距!$A:$K,9,FALSE)</f>
        <v>2</v>
      </c>
      <c r="D267" s="50">
        <f>VLOOKUP($A267,[1]級距!A:K,10,FALSE)</f>
        <v>5</v>
      </c>
      <c r="E267" s="50">
        <f>VLOOKUP($A267,[1]級距!A:K,11,FALSE)</f>
        <v>2</v>
      </c>
      <c r="F267" s="50">
        <f t="shared" si="4"/>
        <v>1</v>
      </c>
    </row>
    <row r="268" spans="1:6" x14ac:dyDescent="0.25">
      <c r="A268" s="73" t="s">
        <v>364</v>
      </c>
      <c r="B268" s="66">
        <v>-19263.55</v>
      </c>
      <c r="C268" s="50">
        <f>VLOOKUP($A268,[1]級距!$A:$K,9,FALSE)</f>
        <v>1</v>
      </c>
      <c r="D268" s="50">
        <f>VLOOKUP($A268,[1]級距!A:K,10,FALSE)</f>
        <v>6</v>
      </c>
      <c r="E268" s="50">
        <f>VLOOKUP($A268,[1]級距!A:K,11,FALSE)</f>
        <v>2</v>
      </c>
      <c r="F268" s="50">
        <f t="shared" si="4"/>
        <v>1</v>
      </c>
    </row>
    <row r="269" spans="1:6" x14ac:dyDescent="0.25">
      <c r="A269" s="73" t="s">
        <v>365</v>
      </c>
      <c r="B269" s="66">
        <v>-100.85</v>
      </c>
      <c r="C269" s="50">
        <f>VLOOKUP($A269,[1]級距!$A:$K,9,FALSE)</f>
        <v>3</v>
      </c>
      <c r="D269" s="50">
        <f>VLOOKUP($A269,[1]級距!A:K,10,FALSE)</f>
        <v>9</v>
      </c>
      <c r="E269" s="50">
        <f>VLOOKUP($A269,[1]級距!A:K,11,FALSE)</f>
        <v>3</v>
      </c>
      <c r="F269" s="50">
        <f t="shared" si="4"/>
        <v>1</v>
      </c>
    </row>
    <row r="270" spans="1:6" x14ac:dyDescent="0.25">
      <c r="A270" s="73" t="s">
        <v>366</v>
      </c>
      <c r="B270" s="66">
        <v>-102682.34</v>
      </c>
      <c r="C270" s="50">
        <f>VLOOKUP($A270,[1]級距!$A:$K,9,FALSE)</f>
        <v>8</v>
      </c>
      <c r="D270" s="50">
        <f>VLOOKUP($A270,[1]級距!A:K,10,FALSE)</f>
        <v>5</v>
      </c>
      <c r="E270" s="50">
        <f>VLOOKUP($A270,[1]級距!A:K,11,FALSE)</f>
        <v>1</v>
      </c>
      <c r="F270" s="50">
        <f t="shared" si="4"/>
        <v>1</v>
      </c>
    </row>
    <row r="271" spans="1:6" x14ac:dyDescent="0.25">
      <c r="A271" s="73" t="s">
        <v>367</v>
      </c>
      <c r="B271" s="66">
        <v>59191.85</v>
      </c>
      <c r="C271" s="50">
        <f>VLOOKUP($A271,[1]級距!$A:$K,9,FALSE)</f>
        <v>5</v>
      </c>
      <c r="D271" s="50">
        <f>VLOOKUP($A271,[1]級距!A:K,10,FALSE)</f>
        <v>3</v>
      </c>
      <c r="E271" s="50">
        <f>VLOOKUP($A271,[1]級距!A:K,11,FALSE)</f>
        <v>2</v>
      </c>
      <c r="F271" s="50">
        <f t="shared" si="4"/>
        <v>1</v>
      </c>
    </row>
    <row r="272" spans="1:6" x14ac:dyDescent="0.25">
      <c r="A272" s="73" t="s">
        <v>368</v>
      </c>
      <c r="B272" s="66">
        <v>4116.5</v>
      </c>
      <c r="C272" s="50">
        <f>VLOOKUP($A272,[1]級距!$A:$K,9,FALSE)</f>
        <v>1</v>
      </c>
      <c r="D272" s="50">
        <f>VLOOKUP($A272,[1]級距!A:K,10,FALSE)</f>
        <v>7</v>
      </c>
      <c r="E272" s="50">
        <f>VLOOKUP($A272,[1]級距!A:K,11,FALSE)</f>
        <v>3</v>
      </c>
      <c r="F272" s="50">
        <f t="shared" si="4"/>
        <v>1</v>
      </c>
    </row>
    <row r="273" spans="1:6" x14ac:dyDescent="0.25">
      <c r="A273" s="73" t="s">
        <v>369</v>
      </c>
      <c r="B273" s="66">
        <v>51764.66</v>
      </c>
      <c r="C273" s="50">
        <f>VLOOKUP($A273,[1]級距!$A:$K,9,FALSE)</f>
        <v>4</v>
      </c>
      <c r="D273" s="50">
        <f>VLOOKUP($A273,[1]級距!A:K,10,FALSE)</f>
        <v>9</v>
      </c>
      <c r="E273" s="50">
        <f>VLOOKUP($A273,[1]級距!A:K,11,FALSE)</f>
        <v>3</v>
      </c>
      <c r="F273" s="50">
        <f t="shared" si="4"/>
        <v>1</v>
      </c>
    </row>
    <row r="274" spans="1:6" x14ac:dyDescent="0.25">
      <c r="A274" s="73" t="s">
        <v>370</v>
      </c>
      <c r="B274" s="66">
        <v>-28235.54</v>
      </c>
      <c r="C274" s="50">
        <f>VLOOKUP($A274,[1]級距!$A:$K,9,FALSE)</f>
        <v>2</v>
      </c>
      <c r="D274" s="50">
        <f>VLOOKUP($A274,[1]級距!A:K,10,FALSE)</f>
        <v>5</v>
      </c>
      <c r="E274" s="50">
        <f>VLOOKUP($A274,[1]級距!A:K,11,FALSE)</f>
        <v>2</v>
      </c>
      <c r="F274" s="50">
        <f t="shared" si="4"/>
        <v>1</v>
      </c>
    </row>
    <row r="275" spans="1:6" x14ac:dyDescent="0.25">
      <c r="A275" s="73" t="s">
        <v>371</v>
      </c>
      <c r="B275" s="66">
        <v>33521.86</v>
      </c>
      <c r="C275" s="50">
        <f>VLOOKUP($A275,[1]級距!$A:$K,9,FALSE)</f>
        <v>7</v>
      </c>
      <c r="D275" s="50">
        <f>VLOOKUP($A275,[1]級距!A:K,10,FALSE)</f>
        <v>9</v>
      </c>
      <c r="E275" s="50">
        <f>VLOOKUP($A275,[1]級距!A:K,11,FALSE)</f>
        <v>4</v>
      </c>
      <c r="F275" s="50">
        <f t="shared" si="4"/>
        <v>1</v>
      </c>
    </row>
    <row r="276" spans="1:6" x14ac:dyDescent="0.25">
      <c r="A276" s="73" t="s">
        <v>373</v>
      </c>
      <c r="B276" s="66">
        <v>61541.59</v>
      </c>
      <c r="C276" s="50">
        <f>VLOOKUP($A276,[1]級距!$A:$K,9,FALSE)</f>
        <v>4</v>
      </c>
      <c r="D276" s="50">
        <f>VLOOKUP($A276,[1]級距!A:K,10,FALSE)</f>
        <v>4</v>
      </c>
      <c r="E276" s="50">
        <f>VLOOKUP($A276,[1]級距!A:K,11,FALSE)</f>
        <v>2</v>
      </c>
      <c r="F276" s="50">
        <f t="shared" si="4"/>
        <v>1</v>
      </c>
    </row>
    <row r="277" spans="1:6" x14ac:dyDescent="0.25">
      <c r="A277" s="73" t="s">
        <v>374</v>
      </c>
      <c r="B277" s="66">
        <v>-19286.3</v>
      </c>
      <c r="C277" s="50">
        <f>VLOOKUP($A277,[1]級距!$A:$K,9,FALSE)</f>
        <v>3</v>
      </c>
      <c r="D277" s="50">
        <f>VLOOKUP($A277,[1]級距!A:K,10,FALSE)</f>
        <v>4</v>
      </c>
      <c r="E277" s="50">
        <f>VLOOKUP($A277,[1]級距!A:K,11,FALSE)</f>
        <v>2</v>
      </c>
      <c r="F277" s="50">
        <f t="shared" si="4"/>
        <v>1</v>
      </c>
    </row>
    <row r="278" spans="1:6" x14ac:dyDescent="0.25">
      <c r="A278" s="73" t="s">
        <v>375</v>
      </c>
      <c r="B278" s="66">
        <v>47828.54</v>
      </c>
      <c r="C278" s="50">
        <f>VLOOKUP($A278,[1]級距!$A:$K,9,FALSE)</f>
        <v>5</v>
      </c>
      <c r="D278" s="50">
        <f>VLOOKUP($A278,[1]級距!A:K,10,FALSE)</f>
        <v>3</v>
      </c>
      <c r="E278" s="50">
        <f>VLOOKUP($A278,[1]級距!A:K,11,FALSE)</f>
        <v>2</v>
      </c>
      <c r="F278" s="50">
        <f t="shared" si="4"/>
        <v>1</v>
      </c>
    </row>
    <row r="279" spans="1:6" x14ac:dyDescent="0.25">
      <c r="A279" s="73" t="s">
        <v>376</v>
      </c>
      <c r="B279" s="66">
        <v>123366.72</v>
      </c>
      <c r="C279" s="50">
        <f>VLOOKUP($A279,[1]級距!$A:$K,9,FALSE)</f>
        <v>5</v>
      </c>
      <c r="D279" s="50">
        <f>VLOOKUP($A279,[1]級距!A:K,10,FALSE)</f>
        <v>9</v>
      </c>
      <c r="E279" s="50">
        <f>VLOOKUP($A279,[1]級距!A:K,11,FALSE)</f>
        <v>3</v>
      </c>
      <c r="F279" s="50">
        <f t="shared" si="4"/>
        <v>1</v>
      </c>
    </row>
    <row r="280" spans="1:6" x14ac:dyDescent="0.25">
      <c r="A280" s="73" t="s">
        <v>377</v>
      </c>
      <c r="B280" s="66">
        <v>412342.27</v>
      </c>
      <c r="C280" s="50">
        <f>VLOOKUP($A280,[1]級距!$A:$K,9,FALSE)</f>
        <v>8</v>
      </c>
      <c r="D280" s="50">
        <f>VLOOKUP($A280,[1]級距!A:K,10,FALSE)</f>
        <v>9</v>
      </c>
      <c r="E280" s="50">
        <f>VLOOKUP($A280,[1]級距!A:K,11,FALSE)</f>
        <v>4</v>
      </c>
      <c r="F280" s="50">
        <f t="shared" si="4"/>
        <v>1</v>
      </c>
    </row>
    <row r="281" spans="1:6" x14ac:dyDescent="0.25">
      <c r="A281" s="73" t="s">
        <v>378</v>
      </c>
      <c r="B281" s="66">
        <v>-10855.25</v>
      </c>
      <c r="C281" s="50">
        <f>VLOOKUP($A281,[1]級距!$A:$K,9,FALSE)</f>
        <v>5</v>
      </c>
      <c r="D281" s="50">
        <f>VLOOKUP($A281,[1]級距!A:K,10,FALSE)</f>
        <v>2</v>
      </c>
      <c r="E281" s="50">
        <f>VLOOKUP($A281,[1]級距!A:K,11,FALSE)</f>
        <v>2</v>
      </c>
      <c r="F281" s="50">
        <f t="shared" si="4"/>
        <v>1</v>
      </c>
    </row>
    <row r="282" spans="1:6" x14ac:dyDescent="0.25">
      <c r="A282" s="73" t="s">
        <v>379</v>
      </c>
      <c r="B282" s="66">
        <v>22199.02</v>
      </c>
      <c r="C282" s="50">
        <f>VLOOKUP($A282,[1]級距!$A:$K,9,FALSE)</f>
        <v>5</v>
      </c>
      <c r="D282" s="50">
        <f>VLOOKUP($A282,[1]級距!A:K,10,FALSE)</f>
        <v>9</v>
      </c>
      <c r="E282" s="50">
        <f>VLOOKUP($A282,[1]級距!A:K,11,FALSE)</f>
        <v>3</v>
      </c>
      <c r="F282" s="50">
        <f t="shared" si="4"/>
        <v>1</v>
      </c>
    </row>
    <row r="283" spans="1:6" x14ac:dyDescent="0.25">
      <c r="A283" s="73" t="s">
        <v>380</v>
      </c>
      <c r="B283" s="66">
        <v>103173.26</v>
      </c>
      <c r="C283" s="50">
        <f>VLOOKUP($A283,[1]級距!$A:$K,9,FALSE)</f>
        <v>7</v>
      </c>
      <c r="D283" s="50">
        <f>VLOOKUP($A283,[1]級距!A:K,10,FALSE)</f>
        <v>3</v>
      </c>
      <c r="E283" s="50">
        <f>VLOOKUP($A283,[1]級距!A:K,11,FALSE)</f>
        <v>1</v>
      </c>
      <c r="F283" s="50">
        <f t="shared" si="4"/>
        <v>1</v>
      </c>
    </row>
    <row r="284" spans="1:6" x14ac:dyDescent="0.25">
      <c r="A284" s="73" t="s">
        <v>381</v>
      </c>
      <c r="B284" s="66">
        <v>18602.900000000001</v>
      </c>
      <c r="C284" s="50">
        <f>VLOOKUP($A284,[1]級距!$A:$K,9,FALSE)</f>
        <v>7</v>
      </c>
      <c r="D284" s="50">
        <f>VLOOKUP($A284,[1]級距!A:K,10,FALSE)</f>
        <v>6</v>
      </c>
      <c r="E284" s="50">
        <f>VLOOKUP($A284,[1]級距!A:K,11,FALSE)</f>
        <v>1</v>
      </c>
      <c r="F284" s="50">
        <f t="shared" si="4"/>
        <v>1</v>
      </c>
    </row>
    <row r="285" spans="1:6" x14ac:dyDescent="0.25">
      <c r="A285" s="73" t="s">
        <v>382</v>
      </c>
      <c r="B285" s="66">
        <v>-12038.21</v>
      </c>
      <c r="C285" s="50">
        <f>VLOOKUP($A285,[1]級距!$A:$K,9,FALSE)</f>
        <v>2</v>
      </c>
      <c r="D285" s="50">
        <f>VLOOKUP($A285,[1]級距!A:K,10,FALSE)</f>
        <v>9</v>
      </c>
      <c r="E285" s="50">
        <f>VLOOKUP($A285,[1]級距!A:K,11,FALSE)</f>
        <v>3</v>
      </c>
      <c r="F285" s="50">
        <f t="shared" si="4"/>
        <v>1</v>
      </c>
    </row>
    <row r="286" spans="1:6" x14ac:dyDescent="0.25">
      <c r="A286" s="73" t="s">
        <v>383</v>
      </c>
      <c r="B286" s="66">
        <v>-13328.4</v>
      </c>
      <c r="C286" s="50">
        <f>VLOOKUP($A286,[1]級距!$A:$K,9,FALSE)</f>
        <v>1</v>
      </c>
      <c r="D286" s="50">
        <f>VLOOKUP($A286,[1]級距!A:K,10,FALSE)</f>
        <v>7</v>
      </c>
      <c r="E286" s="50">
        <f>VLOOKUP($A286,[1]級距!A:K,11,FALSE)</f>
        <v>3</v>
      </c>
      <c r="F286" s="50">
        <f t="shared" si="4"/>
        <v>1</v>
      </c>
    </row>
    <row r="287" spans="1:6" x14ac:dyDescent="0.25">
      <c r="A287" s="73" t="s">
        <v>385</v>
      </c>
      <c r="B287" s="66">
        <v>63451.87</v>
      </c>
      <c r="C287" s="50">
        <f>VLOOKUP($A287,[1]級距!$A:$K,9,FALSE)</f>
        <v>5</v>
      </c>
      <c r="D287" s="50">
        <f>VLOOKUP($A287,[1]級距!A:K,10,FALSE)</f>
        <v>7</v>
      </c>
      <c r="E287" s="50">
        <f>VLOOKUP($A287,[1]級距!A:K,11,FALSE)</f>
        <v>3</v>
      </c>
      <c r="F287" s="50">
        <f t="shared" si="4"/>
        <v>1</v>
      </c>
    </row>
    <row r="288" spans="1:6" x14ac:dyDescent="0.25">
      <c r="A288" s="73" t="s">
        <v>386</v>
      </c>
      <c r="B288" s="66">
        <v>-16810.990000000002</v>
      </c>
      <c r="C288" s="50">
        <f>VLOOKUP($A288,[1]級距!$A:$K,9,FALSE)</f>
        <v>1</v>
      </c>
      <c r="D288" s="50">
        <f>VLOOKUP($A288,[1]級距!A:K,10,FALSE)</f>
        <v>2</v>
      </c>
      <c r="E288" s="50">
        <f>VLOOKUP($A288,[1]級距!A:K,11,FALSE)</f>
        <v>2</v>
      </c>
      <c r="F288" s="50">
        <f t="shared" si="4"/>
        <v>1</v>
      </c>
    </row>
    <row r="289" spans="1:6" x14ac:dyDescent="0.25">
      <c r="A289" s="73" t="s">
        <v>387</v>
      </c>
      <c r="B289" s="66">
        <v>-7217.18</v>
      </c>
      <c r="C289" s="50">
        <f>VLOOKUP($A289,[1]級距!$A:$K,9,FALSE)</f>
        <v>3</v>
      </c>
      <c r="D289" s="50">
        <f>VLOOKUP($A289,[1]級距!A:K,10,FALSE)</f>
        <v>4</v>
      </c>
      <c r="E289" s="50">
        <f>VLOOKUP($A289,[1]級距!A:K,11,FALSE)</f>
        <v>2</v>
      </c>
      <c r="F289" s="50">
        <f t="shared" si="4"/>
        <v>1</v>
      </c>
    </row>
    <row r="290" spans="1:6" x14ac:dyDescent="0.25">
      <c r="A290" s="73" t="s">
        <v>388</v>
      </c>
      <c r="B290" s="66">
        <v>27969.18</v>
      </c>
      <c r="C290" s="50">
        <f>VLOOKUP($A290,[1]級距!$A:$K,9,FALSE)</f>
        <v>4</v>
      </c>
      <c r="D290" s="50">
        <f>VLOOKUP($A290,[1]級距!A:K,10,FALSE)</f>
        <v>8</v>
      </c>
      <c r="E290" s="50">
        <f>VLOOKUP($A290,[1]級距!A:K,11,FALSE)</f>
        <v>3</v>
      </c>
      <c r="F290" s="50">
        <f t="shared" si="4"/>
        <v>1</v>
      </c>
    </row>
    <row r="291" spans="1:6" x14ac:dyDescent="0.25">
      <c r="A291" s="73" t="s">
        <v>389</v>
      </c>
      <c r="B291" s="66">
        <v>-55858.92</v>
      </c>
      <c r="C291" s="50">
        <f>VLOOKUP($A291,[1]級距!$A:$K,9,FALSE)</f>
        <v>4</v>
      </c>
      <c r="D291" s="50">
        <f>VLOOKUP($A291,[1]級距!A:K,10,FALSE)</f>
        <v>7</v>
      </c>
      <c r="E291" s="50">
        <f>VLOOKUP($A291,[1]級距!A:K,11,FALSE)</f>
        <v>3</v>
      </c>
      <c r="F291" s="50">
        <f t="shared" si="4"/>
        <v>1</v>
      </c>
    </row>
    <row r="292" spans="1:6" x14ac:dyDescent="0.25">
      <c r="A292" s="73" t="s">
        <v>391</v>
      </c>
      <c r="B292" s="66">
        <v>-24073.63</v>
      </c>
      <c r="C292" s="50">
        <f>VLOOKUP($A292,[1]級距!$A:$K,9,FALSE)</f>
        <v>1</v>
      </c>
      <c r="D292" s="50">
        <f>VLOOKUP($A292,[1]級距!A:K,10,FALSE)</f>
        <v>4</v>
      </c>
      <c r="E292" s="50">
        <f>VLOOKUP($A292,[1]級距!A:K,11,FALSE)</f>
        <v>2</v>
      </c>
      <c r="F292" s="50">
        <f t="shared" si="4"/>
        <v>1</v>
      </c>
    </row>
    <row r="293" spans="1:6" x14ac:dyDescent="0.25">
      <c r="A293" s="73" t="s">
        <v>393</v>
      </c>
      <c r="B293" s="66">
        <v>-29487.96</v>
      </c>
      <c r="C293" s="50">
        <f>VLOOKUP($A293,[1]級距!$A:$K,9,FALSE)</f>
        <v>3</v>
      </c>
      <c r="D293" s="50">
        <f>VLOOKUP($A293,[1]級距!A:K,10,FALSE)</f>
        <v>5</v>
      </c>
      <c r="E293" s="50">
        <f>VLOOKUP($A293,[1]級距!A:K,11,FALSE)</f>
        <v>2</v>
      </c>
      <c r="F293" s="50">
        <f t="shared" si="4"/>
        <v>1</v>
      </c>
    </row>
    <row r="294" spans="1:6" x14ac:dyDescent="0.25">
      <c r="A294" s="73" t="s">
        <v>394</v>
      </c>
      <c r="B294" s="66">
        <v>35804.639999999999</v>
      </c>
      <c r="C294" s="50">
        <f>VLOOKUP($A294,[1]級距!$A:$K,9,FALSE)</f>
        <v>2</v>
      </c>
      <c r="D294" s="50">
        <f>VLOOKUP($A294,[1]級距!A:K,10,FALSE)</f>
        <v>2</v>
      </c>
      <c r="E294" s="50">
        <f>VLOOKUP($A294,[1]級距!A:K,11,FALSE)</f>
        <v>2</v>
      </c>
      <c r="F294" s="50">
        <f t="shared" si="4"/>
        <v>1</v>
      </c>
    </row>
    <row r="295" spans="1:6" x14ac:dyDescent="0.25">
      <c r="A295" s="73" t="s">
        <v>395</v>
      </c>
      <c r="B295" s="66">
        <v>-24682.06</v>
      </c>
      <c r="C295" s="50">
        <f>VLOOKUP($A295,[1]級距!$A:$K,9,FALSE)</f>
        <v>4</v>
      </c>
      <c r="D295" s="50">
        <f>VLOOKUP($A295,[1]級距!A:K,10,FALSE)</f>
        <v>8</v>
      </c>
      <c r="E295" s="50">
        <f>VLOOKUP($A295,[1]級距!A:K,11,FALSE)</f>
        <v>3</v>
      </c>
      <c r="F295" s="50">
        <f t="shared" si="4"/>
        <v>1</v>
      </c>
    </row>
    <row r="296" spans="1:6" x14ac:dyDescent="0.25">
      <c r="A296" s="73" t="s">
        <v>396</v>
      </c>
      <c r="B296" s="66">
        <v>-105765.41</v>
      </c>
      <c r="C296" s="50">
        <f>VLOOKUP($A296,[1]級距!$A:$K,9,FALSE)</f>
        <v>4</v>
      </c>
      <c r="D296" s="50">
        <f>VLOOKUP($A296,[1]級距!A:K,10,FALSE)</f>
        <v>1</v>
      </c>
      <c r="E296" s="50">
        <f>VLOOKUP($A296,[1]級距!A:K,11,FALSE)</f>
        <v>2</v>
      </c>
      <c r="F296" s="50">
        <f t="shared" si="4"/>
        <v>1</v>
      </c>
    </row>
    <row r="297" spans="1:6" x14ac:dyDescent="0.25">
      <c r="A297" s="73" t="s">
        <v>397</v>
      </c>
      <c r="B297" s="66">
        <v>87492.91</v>
      </c>
      <c r="C297" s="50">
        <f>VLOOKUP($A297,[1]級距!$A:$K,9,FALSE)</f>
        <v>5</v>
      </c>
      <c r="D297" s="50">
        <f>VLOOKUP($A297,[1]級距!A:K,10,FALSE)</f>
        <v>9</v>
      </c>
      <c r="E297" s="50">
        <f>VLOOKUP($A297,[1]級距!A:K,11,FALSE)</f>
        <v>3</v>
      </c>
      <c r="F297" s="50">
        <f t="shared" si="4"/>
        <v>1</v>
      </c>
    </row>
    <row r="298" spans="1:6" x14ac:dyDescent="0.25">
      <c r="A298" s="73" t="s">
        <v>398</v>
      </c>
      <c r="B298" s="66">
        <v>5127.42</v>
      </c>
      <c r="C298" s="50">
        <f>VLOOKUP($A298,[1]級距!$A:$K,9,FALSE)</f>
        <v>5</v>
      </c>
      <c r="D298" s="50">
        <f>VLOOKUP($A298,[1]級距!A:K,10,FALSE)</f>
        <v>4</v>
      </c>
      <c r="E298" s="50">
        <f>VLOOKUP($A298,[1]級距!A:K,11,FALSE)</f>
        <v>2</v>
      </c>
      <c r="F298" s="50">
        <f t="shared" si="4"/>
        <v>1</v>
      </c>
    </row>
    <row r="299" spans="1:6" x14ac:dyDescent="0.25">
      <c r="A299" s="73" t="s">
        <v>399</v>
      </c>
      <c r="B299" s="66">
        <v>147492.57999999999</v>
      </c>
      <c r="C299" s="50">
        <f>VLOOKUP($A299,[1]級距!$A:$K,9,FALSE)</f>
        <v>5</v>
      </c>
      <c r="D299" s="50">
        <f>VLOOKUP($A299,[1]級距!A:K,10,FALSE)</f>
        <v>8</v>
      </c>
      <c r="E299" s="50">
        <f>VLOOKUP($A299,[1]級距!A:K,11,FALSE)</f>
        <v>3</v>
      </c>
      <c r="F299" s="50">
        <f t="shared" si="4"/>
        <v>1</v>
      </c>
    </row>
    <row r="300" spans="1:6" x14ac:dyDescent="0.25">
      <c r="A300" s="73" t="s">
        <v>400</v>
      </c>
      <c r="B300" s="66">
        <v>-105664.32000000001</v>
      </c>
      <c r="C300" s="50">
        <f>VLOOKUP($A300,[1]級距!$A:$K,9,FALSE)</f>
        <v>4</v>
      </c>
      <c r="D300" s="50">
        <f>VLOOKUP($A300,[1]級距!A:K,10,FALSE)</f>
        <v>3</v>
      </c>
      <c r="E300" s="50">
        <f>VLOOKUP($A300,[1]級距!A:K,11,FALSE)</f>
        <v>2</v>
      </c>
      <c r="F300" s="50">
        <f t="shared" si="4"/>
        <v>1</v>
      </c>
    </row>
    <row r="301" spans="1:6" x14ac:dyDescent="0.25">
      <c r="A301" s="73" t="s">
        <v>401</v>
      </c>
      <c r="B301" s="66">
        <v>-24611.06</v>
      </c>
      <c r="C301" s="50">
        <f>VLOOKUP($A301,[1]級距!$A:$K,9,FALSE)</f>
        <v>3</v>
      </c>
      <c r="D301" s="50">
        <f>VLOOKUP($A301,[1]級距!A:K,10,FALSE)</f>
        <v>6</v>
      </c>
      <c r="E301" s="50">
        <f>VLOOKUP($A301,[1]級距!A:K,11,FALSE)</f>
        <v>2</v>
      </c>
      <c r="F301" s="50">
        <f t="shared" si="4"/>
        <v>1</v>
      </c>
    </row>
    <row r="302" spans="1:6" x14ac:dyDescent="0.25">
      <c r="A302" s="73" t="s">
        <v>402</v>
      </c>
      <c r="B302" s="66">
        <v>4194.84</v>
      </c>
      <c r="C302" s="50">
        <f>VLOOKUP($A302,[1]級距!$A:$K,9,FALSE)</f>
        <v>2</v>
      </c>
      <c r="D302" s="50">
        <f>VLOOKUP($A302,[1]級距!A:K,10,FALSE)</f>
        <v>2</v>
      </c>
      <c r="E302" s="50">
        <f>VLOOKUP($A302,[1]級距!A:K,11,FALSE)</f>
        <v>2</v>
      </c>
      <c r="F302" s="50">
        <f t="shared" si="4"/>
        <v>1</v>
      </c>
    </row>
    <row r="303" spans="1:6" x14ac:dyDescent="0.25">
      <c r="A303" s="73" t="s">
        <v>404</v>
      </c>
      <c r="B303" s="66">
        <v>21641.66</v>
      </c>
      <c r="C303" s="50">
        <f>VLOOKUP($A303,[1]級距!$A:$K,9,FALSE)</f>
        <v>5</v>
      </c>
      <c r="D303" s="50">
        <f>VLOOKUP($A303,[1]級距!A:K,10,FALSE)</f>
        <v>7</v>
      </c>
      <c r="E303" s="50">
        <f>VLOOKUP($A303,[1]級距!A:K,11,FALSE)</f>
        <v>3</v>
      </c>
      <c r="F303" s="50">
        <f t="shared" si="4"/>
        <v>1</v>
      </c>
    </row>
    <row r="304" spans="1:6" x14ac:dyDescent="0.25">
      <c r="A304" s="73" t="s">
        <v>406</v>
      </c>
      <c r="B304" s="66">
        <v>42607.22</v>
      </c>
      <c r="C304" s="50">
        <f>VLOOKUP($A304,[1]級距!$A:$K,9,FALSE)</f>
        <v>7</v>
      </c>
      <c r="D304" s="50">
        <f>VLOOKUP($A304,[1]級距!A:K,10,FALSE)</f>
        <v>2</v>
      </c>
      <c r="E304" s="50">
        <f>VLOOKUP($A304,[1]級距!A:K,11,FALSE)</f>
        <v>1</v>
      </c>
      <c r="F304" s="50">
        <f t="shared" si="4"/>
        <v>1</v>
      </c>
    </row>
    <row r="305" spans="1:6" x14ac:dyDescent="0.25">
      <c r="A305" s="73" t="s">
        <v>407</v>
      </c>
      <c r="B305" s="66">
        <v>-8956.2999999999993</v>
      </c>
      <c r="C305" s="50">
        <f>VLOOKUP($A305,[1]級距!$A:$K,9,FALSE)</f>
        <v>1</v>
      </c>
      <c r="D305" s="50">
        <f>VLOOKUP($A305,[1]級距!A:K,10,FALSE)</f>
        <v>1</v>
      </c>
      <c r="E305" s="50">
        <f>VLOOKUP($A305,[1]級距!A:K,11,FALSE)</f>
        <v>2</v>
      </c>
      <c r="F305" s="50">
        <f t="shared" si="4"/>
        <v>1</v>
      </c>
    </row>
    <row r="306" spans="1:6" x14ac:dyDescent="0.25">
      <c r="A306" s="73" t="s">
        <v>408</v>
      </c>
      <c r="B306" s="66">
        <v>148846.37</v>
      </c>
      <c r="C306" s="50">
        <f>VLOOKUP($A306,[1]級距!$A:$K,9,FALSE)</f>
        <v>8</v>
      </c>
      <c r="D306" s="50">
        <f>VLOOKUP($A306,[1]級距!A:K,10,FALSE)</f>
        <v>7</v>
      </c>
      <c r="E306" s="50">
        <f>VLOOKUP($A306,[1]級距!A:K,11,FALSE)</f>
        <v>4</v>
      </c>
      <c r="F306" s="50">
        <f t="shared" si="4"/>
        <v>1</v>
      </c>
    </row>
    <row r="307" spans="1:6" x14ac:dyDescent="0.25">
      <c r="A307" s="73" t="s">
        <v>409</v>
      </c>
      <c r="B307" s="66">
        <v>12741.77</v>
      </c>
      <c r="C307" s="50">
        <f>VLOOKUP($A307,[1]級距!$A:$K,9,FALSE)</f>
        <v>7</v>
      </c>
      <c r="D307" s="50">
        <f>VLOOKUP($A307,[1]級距!A:K,10,FALSE)</f>
        <v>9</v>
      </c>
      <c r="E307" s="50">
        <f>VLOOKUP($A307,[1]級距!A:K,11,FALSE)</f>
        <v>4</v>
      </c>
      <c r="F307" s="50">
        <f t="shared" si="4"/>
        <v>1</v>
      </c>
    </row>
    <row r="308" spans="1:6" x14ac:dyDescent="0.25">
      <c r="A308" s="73" t="s">
        <v>411</v>
      </c>
      <c r="B308" s="66">
        <v>138350.16</v>
      </c>
      <c r="C308" s="50">
        <f>VLOOKUP($A308,[1]級距!$A:$K,9,FALSE)</f>
        <v>4</v>
      </c>
      <c r="D308" s="50">
        <f>VLOOKUP($A308,[1]級距!A:K,10,FALSE)</f>
        <v>8</v>
      </c>
      <c r="E308" s="50">
        <f>VLOOKUP($A308,[1]級距!A:K,11,FALSE)</f>
        <v>3</v>
      </c>
      <c r="F308" s="50">
        <f t="shared" si="4"/>
        <v>1</v>
      </c>
    </row>
    <row r="309" spans="1:6" x14ac:dyDescent="0.25">
      <c r="A309" s="73" t="s">
        <v>412</v>
      </c>
      <c r="B309" s="66">
        <v>-1723.51</v>
      </c>
      <c r="C309" s="50">
        <f>VLOOKUP($A309,[1]級距!$A:$K,9,FALSE)</f>
        <v>1</v>
      </c>
      <c r="D309" s="50">
        <f>VLOOKUP($A309,[1]級距!A:K,10,FALSE)</f>
        <v>3</v>
      </c>
      <c r="E309" s="50">
        <f>VLOOKUP($A309,[1]級距!A:K,11,FALSE)</f>
        <v>2</v>
      </c>
      <c r="F309" s="50">
        <f t="shared" si="4"/>
        <v>1</v>
      </c>
    </row>
    <row r="310" spans="1:6" x14ac:dyDescent="0.25">
      <c r="A310" s="73" t="s">
        <v>413</v>
      </c>
      <c r="B310" s="66">
        <v>7880.09</v>
      </c>
      <c r="C310" s="50">
        <f>VLOOKUP($A310,[1]級距!$A:$K,9,FALSE)</f>
        <v>1</v>
      </c>
      <c r="D310" s="50">
        <f>VLOOKUP($A310,[1]級距!A:K,10,FALSE)</f>
        <v>4</v>
      </c>
      <c r="E310" s="50">
        <f>VLOOKUP($A310,[1]級距!A:K,11,FALSE)</f>
        <v>2</v>
      </c>
      <c r="F310" s="50">
        <f t="shared" si="4"/>
        <v>1</v>
      </c>
    </row>
    <row r="311" spans="1:6" x14ac:dyDescent="0.25">
      <c r="A311" s="73" t="s">
        <v>416</v>
      </c>
      <c r="B311" s="66">
        <v>-8124.62</v>
      </c>
      <c r="C311" s="50">
        <f>VLOOKUP($A311,[1]級距!$A:$K,9,FALSE)</f>
        <v>1</v>
      </c>
      <c r="D311" s="50">
        <f>VLOOKUP($A311,[1]級距!A:K,10,FALSE)</f>
        <v>2</v>
      </c>
      <c r="E311" s="50">
        <f>VLOOKUP($A311,[1]級距!A:K,11,FALSE)</f>
        <v>2</v>
      </c>
      <c r="F311" s="50">
        <f t="shared" si="4"/>
        <v>1</v>
      </c>
    </row>
    <row r="312" spans="1:6" x14ac:dyDescent="0.25">
      <c r="A312" s="73" t="s">
        <v>417</v>
      </c>
      <c r="B312" s="66">
        <v>-19038.77</v>
      </c>
      <c r="C312" s="50">
        <f>VLOOKUP($A312,[1]級距!$A:$K,9,FALSE)</f>
        <v>4</v>
      </c>
      <c r="D312" s="50">
        <f>VLOOKUP($A312,[1]級距!A:K,10,FALSE)</f>
        <v>6</v>
      </c>
      <c r="E312" s="50">
        <f>VLOOKUP($A312,[1]級距!A:K,11,FALSE)</f>
        <v>2</v>
      </c>
      <c r="F312" s="50">
        <f t="shared" si="4"/>
        <v>1</v>
      </c>
    </row>
    <row r="313" spans="1:6" x14ac:dyDescent="0.25">
      <c r="A313" s="73" t="s">
        <v>419</v>
      </c>
      <c r="B313" s="66">
        <v>-91096.82</v>
      </c>
      <c r="C313" s="50">
        <f>VLOOKUP($A313,[1]級距!$A:$K,9,FALSE)</f>
        <v>5</v>
      </c>
      <c r="D313" s="50">
        <f>VLOOKUP($A313,[1]級距!A:K,10,FALSE)</f>
        <v>5</v>
      </c>
      <c r="E313" s="50">
        <f>VLOOKUP($A313,[1]級距!A:K,11,FALSE)</f>
        <v>2</v>
      </c>
      <c r="F313" s="50">
        <f t="shared" si="4"/>
        <v>1</v>
      </c>
    </row>
    <row r="314" spans="1:6" x14ac:dyDescent="0.25">
      <c r="A314" s="73" t="s">
        <v>421</v>
      </c>
      <c r="B314" s="66">
        <v>3139.99</v>
      </c>
      <c r="C314" s="50">
        <f>VLOOKUP($A314,[1]級距!$A:$K,9,FALSE)</f>
        <v>1</v>
      </c>
      <c r="D314" s="50">
        <f>VLOOKUP($A314,[1]級距!A:K,10,FALSE)</f>
        <v>6</v>
      </c>
      <c r="E314" s="50">
        <f>VLOOKUP($A314,[1]級距!A:K,11,FALSE)</f>
        <v>2</v>
      </c>
      <c r="F314" s="50">
        <f t="shared" si="4"/>
        <v>1</v>
      </c>
    </row>
    <row r="315" spans="1:6" x14ac:dyDescent="0.25">
      <c r="A315" s="73" t="s">
        <v>422</v>
      </c>
      <c r="B315" s="66">
        <v>-33327.65</v>
      </c>
      <c r="C315" s="50">
        <f>VLOOKUP($A315,[1]級距!$A:$K,9,FALSE)</f>
        <v>1</v>
      </c>
      <c r="D315" s="50">
        <f>VLOOKUP($A315,[1]級距!A:K,10,FALSE)</f>
        <v>2</v>
      </c>
      <c r="E315" s="50">
        <f>VLOOKUP($A315,[1]級距!A:K,11,FALSE)</f>
        <v>2</v>
      </c>
      <c r="F315" s="50">
        <f t="shared" si="4"/>
        <v>1</v>
      </c>
    </row>
    <row r="316" spans="1:6" x14ac:dyDescent="0.25">
      <c r="A316" s="73" t="s">
        <v>423</v>
      </c>
      <c r="B316" s="66">
        <v>222542.54</v>
      </c>
      <c r="C316" s="50">
        <f>VLOOKUP($A316,[1]級距!$A:$K,9,FALSE)</f>
        <v>5</v>
      </c>
      <c r="D316" s="50">
        <f>VLOOKUP($A316,[1]級距!A:K,10,FALSE)</f>
        <v>7</v>
      </c>
      <c r="E316" s="50">
        <f>VLOOKUP($A316,[1]級距!A:K,11,FALSE)</f>
        <v>3</v>
      </c>
      <c r="F316" s="50">
        <f t="shared" si="4"/>
        <v>1</v>
      </c>
    </row>
    <row r="317" spans="1:6" x14ac:dyDescent="0.25">
      <c r="A317" s="73" t="s">
        <v>425</v>
      </c>
      <c r="B317" s="66">
        <v>-26842.73</v>
      </c>
      <c r="C317" s="50">
        <f>VLOOKUP($A317,[1]級距!$A:$K,9,FALSE)</f>
        <v>5</v>
      </c>
      <c r="D317" s="50">
        <f>VLOOKUP($A317,[1]級距!A:K,10,FALSE)</f>
        <v>5</v>
      </c>
      <c r="E317" s="50">
        <f>VLOOKUP($A317,[1]級距!A:K,11,FALSE)</f>
        <v>2</v>
      </c>
      <c r="F317" s="50">
        <f t="shared" si="4"/>
        <v>1</v>
      </c>
    </row>
    <row r="318" spans="1:6" x14ac:dyDescent="0.25">
      <c r="A318" s="73" t="s">
        <v>427</v>
      </c>
      <c r="B318" s="66">
        <v>3607.85</v>
      </c>
      <c r="C318" s="50">
        <f>VLOOKUP($A318,[1]級距!$A:$K,9,FALSE)</f>
        <v>3</v>
      </c>
      <c r="D318" s="50">
        <f>VLOOKUP($A318,[1]級距!A:K,10,FALSE)</f>
        <v>6</v>
      </c>
      <c r="E318" s="50">
        <f>VLOOKUP($A318,[1]級距!A:K,11,FALSE)</f>
        <v>2</v>
      </c>
      <c r="F318" s="50">
        <f t="shared" si="4"/>
        <v>1</v>
      </c>
    </row>
    <row r="319" spans="1:6" x14ac:dyDescent="0.25">
      <c r="A319" s="73" t="s">
        <v>428</v>
      </c>
      <c r="B319" s="66">
        <v>224644.54</v>
      </c>
      <c r="C319" s="50">
        <f>VLOOKUP($A319,[1]級距!$A:$K,9,FALSE)</f>
        <v>5</v>
      </c>
      <c r="D319" s="50">
        <f>VLOOKUP($A319,[1]級距!A:K,10,FALSE)</f>
        <v>8</v>
      </c>
      <c r="E319" s="50">
        <f>VLOOKUP($A319,[1]級距!A:K,11,FALSE)</f>
        <v>3</v>
      </c>
      <c r="F319" s="50">
        <f t="shared" si="4"/>
        <v>1</v>
      </c>
    </row>
    <row r="320" spans="1:6" x14ac:dyDescent="0.25">
      <c r="A320" s="73" t="s">
        <v>430</v>
      </c>
      <c r="B320" s="66">
        <v>23591.54</v>
      </c>
      <c r="C320" s="50">
        <f>VLOOKUP($A320,[1]級距!$A:$K,9,FALSE)</f>
        <v>4</v>
      </c>
      <c r="D320" s="50">
        <f>VLOOKUP($A320,[1]級距!A:K,10,FALSE)</f>
        <v>6</v>
      </c>
      <c r="E320" s="50">
        <f>VLOOKUP($A320,[1]級距!A:K,11,FALSE)</f>
        <v>2</v>
      </c>
      <c r="F320" s="50">
        <f t="shared" si="4"/>
        <v>1</v>
      </c>
    </row>
    <row r="321" spans="1:6" x14ac:dyDescent="0.25">
      <c r="A321" s="73" t="s">
        <v>431</v>
      </c>
      <c r="B321" s="66">
        <v>-42906.62</v>
      </c>
      <c r="C321" s="50">
        <f>VLOOKUP($A321,[1]級距!$A:$K,9,FALSE)</f>
        <v>1</v>
      </c>
      <c r="D321" s="50">
        <f>VLOOKUP($A321,[1]級距!A:K,10,FALSE)</f>
        <v>1</v>
      </c>
      <c r="E321" s="50">
        <f>VLOOKUP($A321,[1]級距!A:K,11,FALSE)</f>
        <v>2</v>
      </c>
      <c r="F321" s="50">
        <f t="shared" si="4"/>
        <v>1</v>
      </c>
    </row>
    <row r="322" spans="1:6" x14ac:dyDescent="0.25">
      <c r="A322" s="73" t="s">
        <v>432</v>
      </c>
      <c r="B322" s="66">
        <v>-12895.25</v>
      </c>
      <c r="C322" s="50">
        <f>VLOOKUP($A322,[1]級距!$A:$K,9,FALSE)</f>
        <v>2</v>
      </c>
      <c r="D322" s="50">
        <f>VLOOKUP($A322,[1]級距!A:K,10,FALSE)</f>
        <v>3</v>
      </c>
      <c r="E322" s="50">
        <f>VLOOKUP($A322,[1]級距!A:K,11,FALSE)</f>
        <v>2</v>
      </c>
      <c r="F322" s="50">
        <f t="shared" si="4"/>
        <v>1</v>
      </c>
    </row>
    <row r="323" spans="1:6" x14ac:dyDescent="0.25">
      <c r="A323" s="73" t="s">
        <v>434</v>
      </c>
      <c r="B323" s="66">
        <v>-21414.84</v>
      </c>
      <c r="C323" s="50">
        <f>VLOOKUP($A323,[1]級距!$A:$K,9,FALSE)</f>
        <v>1</v>
      </c>
      <c r="D323" s="50">
        <f>VLOOKUP($A323,[1]級距!A:K,10,FALSE)</f>
        <v>2</v>
      </c>
      <c r="E323" s="50">
        <f>VLOOKUP($A323,[1]級距!A:K,11,FALSE)</f>
        <v>2</v>
      </c>
      <c r="F323" s="50">
        <f t="shared" si="4"/>
        <v>1</v>
      </c>
    </row>
    <row r="324" spans="1:6" x14ac:dyDescent="0.25">
      <c r="A324" s="73" t="s">
        <v>435</v>
      </c>
      <c r="B324" s="66">
        <v>-15060.67</v>
      </c>
      <c r="C324" s="50">
        <f>VLOOKUP($A324,[1]級距!$A:$K,9,FALSE)</f>
        <v>1</v>
      </c>
      <c r="D324" s="50">
        <f>VLOOKUP($A324,[1]級距!A:K,10,FALSE)</f>
        <v>2</v>
      </c>
      <c r="E324" s="50">
        <f>VLOOKUP($A324,[1]級距!A:K,11,FALSE)</f>
        <v>2</v>
      </c>
      <c r="F324" s="50">
        <f t="shared" si="4"/>
        <v>1</v>
      </c>
    </row>
    <row r="325" spans="1:6" x14ac:dyDescent="0.25">
      <c r="A325" s="73" t="s">
        <v>436</v>
      </c>
      <c r="B325" s="66">
        <v>-2296.8000000000002</v>
      </c>
      <c r="C325" s="50">
        <f>VLOOKUP($A325,[1]級距!$A:$K,9,FALSE)</f>
        <v>1</v>
      </c>
      <c r="D325" s="50">
        <f>VLOOKUP($A325,[1]級距!A:K,10,FALSE)</f>
        <v>2</v>
      </c>
      <c r="E325" s="50">
        <f>VLOOKUP($A325,[1]級距!A:K,11,FALSE)</f>
        <v>2</v>
      </c>
      <c r="F325" s="50">
        <f t="shared" si="4"/>
        <v>1</v>
      </c>
    </row>
    <row r="326" spans="1:6" x14ac:dyDescent="0.25">
      <c r="A326" s="73" t="s">
        <v>437</v>
      </c>
      <c r="B326" s="66">
        <v>9921.41</v>
      </c>
      <c r="C326" s="50">
        <f>VLOOKUP($A326,[1]級距!$A:$K,9,FALSE)</f>
        <v>3</v>
      </c>
      <c r="D326" s="50">
        <f>VLOOKUP($A326,[1]級距!A:K,10,FALSE)</f>
        <v>3</v>
      </c>
      <c r="E326" s="50">
        <f>VLOOKUP($A326,[1]級距!A:K,11,FALSE)</f>
        <v>2</v>
      </c>
      <c r="F326" s="50">
        <f t="shared" ref="F326:F389" si="5">IF(B326&lt;&gt;0,1,0)</f>
        <v>1</v>
      </c>
    </row>
    <row r="327" spans="1:6" x14ac:dyDescent="0.25">
      <c r="A327" s="73" t="s">
        <v>439</v>
      </c>
      <c r="B327" s="66">
        <v>23507.59</v>
      </c>
      <c r="C327" s="50">
        <f>VLOOKUP($A327,[1]級距!$A:$K,9,FALSE)</f>
        <v>5</v>
      </c>
      <c r="D327" s="50">
        <f>VLOOKUP($A327,[1]級距!A:K,10,FALSE)</f>
        <v>3</v>
      </c>
      <c r="E327" s="50">
        <f>VLOOKUP($A327,[1]級距!A:K,11,FALSE)</f>
        <v>2</v>
      </c>
      <c r="F327" s="50">
        <f t="shared" si="5"/>
        <v>1</v>
      </c>
    </row>
    <row r="328" spans="1:6" x14ac:dyDescent="0.25">
      <c r="A328" s="73" t="s">
        <v>440</v>
      </c>
      <c r="B328" s="66">
        <v>-8898.02</v>
      </c>
      <c r="C328" s="50">
        <f>VLOOKUP($A328,[1]級距!$A:$K,9,FALSE)</f>
        <v>1</v>
      </c>
      <c r="D328" s="50">
        <f>VLOOKUP($A328,[1]級距!A:K,10,FALSE)</f>
        <v>1</v>
      </c>
      <c r="E328" s="50">
        <f>VLOOKUP($A328,[1]級距!A:K,11,FALSE)</f>
        <v>2</v>
      </c>
      <c r="F328" s="50">
        <f t="shared" si="5"/>
        <v>1</v>
      </c>
    </row>
    <row r="329" spans="1:6" x14ac:dyDescent="0.25">
      <c r="A329" s="73" t="s">
        <v>442</v>
      </c>
      <c r="B329" s="66">
        <v>-7078.94</v>
      </c>
      <c r="C329" s="50">
        <f>VLOOKUP($A329,[1]級距!$A:$K,9,FALSE)</f>
        <v>1</v>
      </c>
      <c r="D329" s="50">
        <f>VLOOKUP($A329,[1]級距!A:K,10,FALSE)</f>
        <v>6</v>
      </c>
      <c r="E329" s="50">
        <f>VLOOKUP($A329,[1]級距!A:K,11,FALSE)</f>
        <v>2</v>
      </c>
      <c r="F329" s="50">
        <f t="shared" si="5"/>
        <v>1</v>
      </c>
    </row>
    <row r="330" spans="1:6" x14ac:dyDescent="0.25">
      <c r="A330" s="73" t="s">
        <v>444</v>
      </c>
      <c r="B330" s="66">
        <v>-2668.3</v>
      </c>
      <c r="C330" s="50">
        <f>VLOOKUP($A330,[1]級距!$A:$K,9,FALSE)</f>
        <v>4</v>
      </c>
      <c r="D330" s="50">
        <f>VLOOKUP($A330,[1]級距!A:K,10,FALSE)</f>
        <v>7</v>
      </c>
      <c r="E330" s="50">
        <f>VLOOKUP($A330,[1]級距!A:K,11,FALSE)</f>
        <v>3</v>
      </c>
      <c r="F330" s="50">
        <f t="shared" si="5"/>
        <v>1</v>
      </c>
    </row>
    <row r="331" spans="1:6" x14ac:dyDescent="0.25">
      <c r="A331" s="73" t="s">
        <v>445</v>
      </c>
      <c r="B331" s="66">
        <v>-7086</v>
      </c>
      <c r="C331" s="50">
        <f>VLOOKUP($A331,[1]級距!$A:$K,9,FALSE)</f>
        <v>2</v>
      </c>
      <c r="D331" s="50">
        <f>VLOOKUP($A331,[1]級距!A:K,10,FALSE)</f>
        <v>6</v>
      </c>
      <c r="E331" s="50">
        <f>VLOOKUP($A331,[1]級距!A:K,11,FALSE)</f>
        <v>2</v>
      </c>
      <c r="F331" s="50">
        <f t="shared" si="5"/>
        <v>1</v>
      </c>
    </row>
    <row r="332" spans="1:6" x14ac:dyDescent="0.25">
      <c r="A332" s="73" t="s">
        <v>446</v>
      </c>
      <c r="B332" s="66">
        <v>54978.38</v>
      </c>
      <c r="C332" s="50">
        <f>VLOOKUP($A332,[1]級距!$A:$K,9,FALSE)</f>
        <v>4</v>
      </c>
      <c r="D332" s="50">
        <f>VLOOKUP($A332,[1]級距!A:K,10,FALSE)</f>
        <v>9</v>
      </c>
      <c r="E332" s="50">
        <f>VLOOKUP($A332,[1]級距!A:K,11,FALSE)</f>
        <v>3</v>
      </c>
      <c r="F332" s="50">
        <f t="shared" si="5"/>
        <v>1</v>
      </c>
    </row>
    <row r="333" spans="1:6" x14ac:dyDescent="0.25">
      <c r="A333" s="73" t="s">
        <v>447</v>
      </c>
      <c r="B333" s="66">
        <v>-15457.49</v>
      </c>
      <c r="C333" s="50">
        <f>VLOOKUP($A333,[1]級距!$A:$K,9,FALSE)</f>
        <v>2</v>
      </c>
      <c r="D333" s="50">
        <f>VLOOKUP($A333,[1]級距!A:K,10,FALSE)</f>
        <v>2</v>
      </c>
      <c r="E333" s="50">
        <f>VLOOKUP($A333,[1]級距!A:K,11,FALSE)</f>
        <v>2</v>
      </c>
      <c r="F333" s="50">
        <f t="shared" si="5"/>
        <v>1</v>
      </c>
    </row>
    <row r="334" spans="1:6" x14ac:dyDescent="0.25">
      <c r="A334" s="73" t="s">
        <v>448</v>
      </c>
      <c r="B334" s="66">
        <v>-54942.62</v>
      </c>
      <c r="C334" s="50">
        <f>VLOOKUP($A334,[1]級距!$A:$K,9,FALSE)</f>
        <v>4</v>
      </c>
      <c r="D334" s="50">
        <f>VLOOKUP($A334,[1]級距!A:K,10,FALSE)</f>
        <v>6</v>
      </c>
      <c r="E334" s="50">
        <f>VLOOKUP($A334,[1]級距!A:K,11,FALSE)</f>
        <v>2</v>
      </c>
      <c r="F334" s="50">
        <f t="shared" si="5"/>
        <v>1</v>
      </c>
    </row>
    <row r="335" spans="1:6" x14ac:dyDescent="0.25">
      <c r="A335" s="73" t="s">
        <v>449</v>
      </c>
      <c r="B335" s="66">
        <v>-26156.59</v>
      </c>
      <c r="C335" s="50">
        <f>VLOOKUP($A335,[1]級距!$A:$K,9,FALSE)</f>
        <v>5</v>
      </c>
      <c r="D335" s="50">
        <f>VLOOKUP($A335,[1]級距!A:K,10,FALSE)</f>
        <v>2</v>
      </c>
      <c r="E335" s="50">
        <f>VLOOKUP($A335,[1]級距!A:K,11,FALSE)</f>
        <v>2</v>
      </c>
      <c r="F335" s="50">
        <f t="shared" si="5"/>
        <v>1</v>
      </c>
    </row>
    <row r="336" spans="1:6" x14ac:dyDescent="0.25">
      <c r="A336" s="73" t="s">
        <v>451</v>
      </c>
      <c r="B336" s="66">
        <v>-23619.41</v>
      </c>
      <c r="C336" s="50">
        <f>VLOOKUP($A336,[1]級距!$A:$K,9,FALSE)</f>
        <v>7</v>
      </c>
      <c r="D336" s="50">
        <f>VLOOKUP($A336,[1]級距!A:K,10,FALSE)</f>
        <v>3</v>
      </c>
      <c r="E336" s="50">
        <f>VLOOKUP($A336,[1]級距!A:K,11,FALSE)</f>
        <v>1</v>
      </c>
      <c r="F336" s="50">
        <f t="shared" si="5"/>
        <v>1</v>
      </c>
    </row>
    <row r="337" spans="1:6" x14ac:dyDescent="0.25">
      <c r="A337" s="73" t="s">
        <v>455</v>
      </c>
      <c r="B337" s="66">
        <v>59603.040000000001</v>
      </c>
      <c r="C337" s="50">
        <f>VLOOKUP($A337,[1]級距!$A:$K,9,FALSE)</f>
        <v>8</v>
      </c>
      <c r="D337" s="50">
        <f>VLOOKUP($A337,[1]級距!A:K,10,FALSE)</f>
        <v>8</v>
      </c>
      <c r="E337" s="50">
        <f>VLOOKUP($A337,[1]級距!A:K,11,FALSE)</f>
        <v>4</v>
      </c>
      <c r="F337" s="50">
        <f t="shared" si="5"/>
        <v>1</v>
      </c>
    </row>
    <row r="338" spans="1:6" x14ac:dyDescent="0.25">
      <c r="A338" s="73" t="s">
        <v>459</v>
      </c>
      <c r="B338" s="66">
        <v>-25032.43</v>
      </c>
      <c r="C338" s="50">
        <f>VLOOKUP($A338,[1]級距!$A:$K,9,FALSE)</f>
        <v>6</v>
      </c>
      <c r="D338" s="50">
        <f>VLOOKUP($A338,[1]級距!A:K,10,FALSE)</f>
        <v>5</v>
      </c>
      <c r="E338" s="50">
        <f>VLOOKUP($A338,[1]級距!A:K,11,FALSE)</f>
        <v>1</v>
      </c>
      <c r="F338" s="50">
        <f t="shared" si="5"/>
        <v>1</v>
      </c>
    </row>
    <row r="339" spans="1:6" x14ac:dyDescent="0.25">
      <c r="A339" s="73" t="s">
        <v>460</v>
      </c>
      <c r="B339" s="66">
        <v>-122565.74</v>
      </c>
      <c r="C339" s="50">
        <f>VLOOKUP($A339,[1]級距!$A:$K,9,FALSE)</f>
        <v>7</v>
      </c>
      <c r="D339" s="50">
        <f>VLOOKUP($A339,[1]級距!A:K,10,FALSE)</f>
        <v>8</v>
      </c>
      <c r="E339" s="50">
        <f>VLOOKUP($A339,[1]級距!A:K,11,FALSE)</f>
        <v>4</v>
      </c>
      <c r="F339" s="50">
        <f t="shared" si="5"/>
        <v>1</v>
      </c>
    </row>
    <row r="340" spans="1:6" x14ac:dyDescent="0.25">
      <c r="A340" s="73" t="s">
        <v>461</v>
      </c>
      <c r="B340" s="66">
        <v>-19559.11</v>
      </c>
      <c r="C340" s="50">
        <f>VLOOKUP($A340,[1]級距!$A:$K,9,FALSE)</f>
        <v>2</v>
      </c>
      <c r="D340" s="50">
        <f>VLOOKUP($A340,[1]級距!A:K,10,FALSE)</f>
        <v>9</v>
      </c>
      <c r="E340" s="50">
        <f>VLOOKUP($A340,[1]級距!A:K,11,FALSE)</f>
        <v>3</v>
      </c>
      <c r="F340" s="50">
        <f t="shared" si="5"/>
        <v>1</v>
      </c>
    </row>
    <row r="341" spans="1:6" x14ac:dyDescent="0.25">
      <c r="A341" s="73" t="s">
        <v>462</v>
      </c>
      <c r="B341" s="66">
        <v>43720.959999999999</v>
      </c>
      <c r="C341" s="50">
        <f>VLOOKUP($A341,[1]級距!$A:$K,9,FALSE)</f>
        <v>6</v>
      </c>
      <c r="D341" s="50">
        <f>VLOOKUP($A341,[1]級距!A:K,10,FALSE)</f>
        <v>8</v>
      </c>
      <c r="E341" s="50">
        <f>VLOOKUP($A341,[1]級距!A:K,11,FALSE)</f>
        <v>4</v>
      </c>
      <c r="F341" s="50">
        <f t="shared" si="5"/>
        <v>1</v>
      </c>
    </row>
    <row r="342" spans="1:6" x14ac:dyDescent="0.25">
      <c r="A342" s="73" t="s">
        <v>464</v>
      </c>
      <c r="B342" s="66">
        <v>25943.88</v>
      </c>
      <c r="C342" s="50">
        <f>VLOOKUP($A342,[1]級距!$A:$K,9,FALSE)</f>
        <v>5</v>
      </c>
      <c r="D342" s="50">
        <f>VLOOKUP($A342,[1]級距!A:K,10,FALSE)</f>
        <v>9</v>
      </c>
      <c r="E342" s="50">
        <f>VLOOKUP($A342,[1]級距!A:K,11,FALSE)</f>
        <v>3</v>
      </c>
      <c r="F342" s="50">
        <f t="shared" si="5"/>
        <v>1</v>
      </c>
    </row>
    <row r="343" spans="1:6" x14ac:dyDescent="0.25">
      <c r="A343" s="73" t="s">
        <v>465</v>
      </c>
      <c r="B343" s="66">
        <v>74870.16</v>
      </c>
      <c r="C343" s="50">
        <f>VLOOKUP($A343,[1]級距!$A:$K,9,FALSE)</f>
        <v>5</v>
      </c>
      <c r="D343" s="50">
        <f>VLOOKUP($A343,[1]級距!A:K,10,FALSE)</f>
        <v>7</v>
      </c>
      <c r="E343" s="50">
        <f>VLOOKUP($A343,[1]級距!A:K,11,FALSE)</f>
        <v>3</v>
      </c>
      <c r="F343" s="50">
        <f t="shared" si="5"/>
        <v>1</v>
      </c>
    </row>
    <row r="344" spans="1:6" x14ac:dyDescent="0.25">
      <c r="A344" s="73" t="s">
        <v>466</v>
      </c>
      <c r="B344" s="66">
        <v>-118676.16</v>
      </c>
      <c r="C344" s="50">
        <f>VLOOKUP($A344,[1]級距!$A:$K,9,FALSE)</f>
        <v>4</v>
      </c>
      <c r="D344" s="50">
        <f>VLOOKUP($A344,[1]級距!A:K,10,FALSE)</f>
        <v>4</v>
      </c>
      <c r="E344" s="50">
        <f>VLOOKUP($A344,[1]級距!A:K,11,FALSE)</f>
        <v>2</v>
      </c>
      <c r="F344" s="50">
        <f t="shared" si="5"/>
        <v>1</v>
      </c>
    </row>
    <row r="345" spans="1:6" x14ac:dyDescent="0.25">
      <c r="A345" s="73" t="s">
        <v>467</v>
      </c>
      <c r="B345" s="66">
        <v>62746.37</v>
      </c>
      <c r="C345" s="50">
        <f>VLOOKUP($A345,[1]級距!$A:$K,9,FALSE)</f>
        <v>5</v>
      </c>
      <c r="D345" s="50">
        <f>VLOOKUP($A345,[1]級距!A:K,10,FALSE)</f>
        <v>7</v>
      </c>
      <c r="E345" s="50">
        <f>VLOOKUP($A345,[1]級距!A:K,11,FALSE)</f>
        <v>3</v>
      </c>
      <c r="F345" s="50">
        <f t="shared" si="5"/>
        <v>1</v>
      </c>
    </row>
    <row r="346" spans="1:6" x14ac:dyDescent="0.25">
      <c r="A346" s="73" t="s">
        <v>468</v>
      </c>
      <c r="B346" s="66">
        <v>-47697.98</v>
      </c>
      <c r="C346" s="50">
        <f>VLOOKUP($A346,[1]級距!$A:$K,9,FALSE)</f>
        <v>5</v>
      </c>
      <c r="D346" s="50">
        <f>VLOOKUP($A346,[1]級距!A:K,10,FALSE)</f>
        <v>4</v>
      </c>
      <c r="E346" s="50">
        <f>VLOOKUP($A346,[1]級距!A:K,11,FALSE)</f>
        <v>2</v>
      </c>
      <c r="F346" s="50">
        <f t="shared" si="5"/>
        <v>1</v>
      </c>
    </row>
    <row r="347" spans="1:6" x14ac:dyDescent="0.25">
      <c r="A347" s="73" t="s">
        <v>469</v>
      </c>
      <c r="B347" s="66">
        <v>1139.93</v>
      </c>
      <c r="C347" s="50">
        <f>VLOOKUP($A347,[1]級距!$A:$K,9,FALSE)</f>
        <v>4</v>
      </c>
      <c r="D347" s="50">
        <f>VLOOKUP($A347,[1]級距!A:K,10,FALSE)</f>
        <v>1</v>
      </c>
      <c r="E347" s="50">
        <f>VLOOKUP($A347,[1]級距!A:K,11,FALSE)</f>
        <v>2</v>
      </c>
      <c r="F347" s="50">
        <f t="shared" si="5"/>
        <v>1</v>
      </c>
    </row>
    <row r="348" spans="1:6" x14ac:dyDescent="0.25">
      <c r="A348" s="73" t="s">
        <v>472</v>
      </c>
      <c r="B348" s="66">
        <v>-31443.62</v>
      </c>
      <c r="C348" s="50">
        <f>VLOOKUP($A348,[1]級距!$A:$K,9,FALSE)</f>
        <v>2</v>
      </c>
      <c r="D348" s="50">
        <f>VLOOKUP($A348,[1]級距!A:K,10,FALSE)</f>
        <v>1</v>
      </c>
      <c r="E348" s="50">
        <f>VLOOKUP($A348,[1]級距!A:K,11,FALSE)</f>
        <v>2</v>
      </c>
      <c r="F348" s="50">
        <f t="shared" si="5"/>
        <v>1</v>
      </c>
    </row>
    <row r="349" spans="1:6" x14ac:dyDescent="0.25">
      <c r="A349" s="73" t="s">
        <v>473</v>
      </c>
      <c r="B349" s="66">
        <v>50168.82</v>
      </c>
      <c r="C349" s="50">
        <f>VLOOKUP($A349,[1]級距!$A:$K,9,FALSE)</f>
        <v>6</v>
      </c>
      <c r="D349" s="50">
        <f>VLOOKUP($A349,[1]級距!A:K,10,FALSE)</f>
        <v>7</v>
      </c>
      <c r="E349" s="50">
        <f>VLOOKUP($A349,[1]級距!A:K,11,FALSE)</f>
        <v>4</v>
      </c>
      <c r="F349" s="50">
        <f t="shared" si="5"/>
        <v>1</v>
      </c>
    </row>
    <row r="350" spans="1:6" x14ac:dyDescent="0.25">
      <c r="A350" s="73" t="s">
        <v>474</v>
      </c>
      <c r="B350" s="66">
        <v>-22014.79</v>
      </c>
      <c r="C350" s="50">
        <f>VLOOKUP($A350,[1]級距!$A:$K,9,FALSE)</f>
        <v>3</v>
      </c>
      <c r="D350" s="50">
        <f>VLOOKUP($A350,[1]級距!A:K,10,FALSE)</f>
        <v>8</v>
      </c>
      <c r="E350" s="50">
        <f>VLOOKUP($A350,[1]級距!A:K,11,FALSE)</f>
        <v>3</v>
      </c>
      <c r="F350" s="50">
        <f t="shared" si="5"/>
        <v>1</v>
      </c>
    </row>
    <row r="351" spans="1:6" x14ac:dyDescent="0.25">
      <c r="A351" s="73" t="s">
        <v>476</v>
      </c>
      <c r="B351" s="66">
        <v>94795.75</v>
      </c>
      <c r="C351" s="50">
        <f>VLOOKUP($A351,[1]級距!$A:$K,9,FALSE)</f>
        <v>5</v>
      </c>
      <c r="D351" s="50">
        <f>VLOOKUP($A351,[1]級距!A:K,10,FALSE)</f>
        <v>9</v>
      </c>
      <c r="E351" s="50">
        <f>VLOOKUP($A351,[1]級距!A:K,11,FALSE)</f>
        <v>3</v>
      </c>
      <c r="F351" s="50">
        <f t="shared" si="5"/>
        <v>1</v>
      </c>
    </row>
    <row r="352" spans="1:6" x14ac:dyDescent="0.25">
      <c r="A352" s="73" t="s">
        <v>477</v>
      </c>
      <c r="B352" s="66">
        <v>10961.23</v>
      </c>
      <c r="C352" s="50">
        <f>VLOOKUP($A352,[1]級距!$A:$K,9,FALSE)</f>
        <v>5</v>
      </c>
      <c r="D352" s="50">
        <f>VLOOKUP($A352,[1]級距!A:K,10,FALSE)</f>
        <v>1</v>
      </c>
      <c r="E352" s="50">
        <f>VLOOKUP($A352,[1]級距!A:K,11,FALSE)</f>
        <v>2</v>
      </c>
      <c r="F352" s="50">
        <f t="shared" si="5"/>
        <v>1</v>
      </c>
    </row>
    <row r="353" spans="1:6" x14ac:dyDescent="0.25">
      <c r="A353" s="73" t="s">
        <v>478</v>
      </c>
      <c r="B353" s="66">
        <v>-109235.64</v>
      </c>
      <c r="C353" s="50">
        <f>VLOOKUP($A353,[1]級距!$A:$K,9,FALSE)</f>
        <v>7</v>
      </c>
      <c r="D353" s="50">
        <f>VLOOKUP($A353,[1]級距!A:K,10,FALSE)</f>
        <v>1</v>
      </c>
      <c r="E353" s="50">
        <f>VLOOKUP($A353,[1]級距!A:K,11,FALSE)</f>
        <v>1</v>
      </c>
      <c r="F353" s="50">
        <f t="shared" si="5"/>
        <v>1</v>
      </c>
    </row>
    <row r="354" spans="1:6" x14ac:dyDescent="0.25">
      <c r="A354" s="73" t="s">
        <v>479</v>
      </c>
      <c r="B354" s="66">
        <v>31960.87</v>
      </c>
      <c r="C354" s="50">
        <f>VLOOKUP($A354,[1]級距!$A:$K,9,FALSE)</f>
        <v>5</v>
      </c>
      <c r="D354" s="50">
        <f>VLOOKUP($A354,[1]級距!A:K,10,FALSE)</f>
        <v>7</v>
      </c>
      <c r="E354" s="50">
        <f>VLOOKUP($A354,[1]級距!A:K,11,FALSE)</f>
        <v>3</v>
      </c>
      <c r="F354" s="50">
        <f t="shared" si="5"/>
        <v>1</v>
      </c>
    </row>
    <row r="355" spans="1:6" x14ac:dyDescent="0.25">
      <c r="A355" s="73" t="s">
        <v>480</v>
      </c>
      <c r="B355" s="66">
        <v>-19014.29</v>
      </c>
      <c r="C355" s="50">
        <f>VLOOKUP($A355,[1]級距!$A:$K,9,FALSE)</f>
        <v>7</v>
      </c>
      <c r="D355" s="50">
        <f>VLOOKUP($A355,[1]級距!A:K,10,FALSE)</f>
        <v>6</v>
      </c>
      <c r="E355" s="50">
        <f>VLOOKUP($A355,[1]級距!A:K,11,FALSE)</f>
        <v>1</v>
      </c>
      <c r="F355" s="50">
        <f t="shared" si="5"/>
        <v>1</v>
      </c>
    </row>
    <row r="356" spans="1:6" x14ac:dyDescent="0.25">
      <c r="A356" s="73" t="s">
        <v>481</v>
      </c>
      <c r="B356" s="66">
        <v>-17808.53</v>
      </c>
      <c r="C356" s="50">
        <f>VLOOKUP($A356,[1]級距!$A:$K,9,FALSE)</f>
        <v>4</v>
      </c>
      <c r="D356" s="50">
        <f>VLOOKUP($A356,[1]級距!A:K,10,FALSE)</f>
        <v>6</v>
      </c>
      <c r="E356" s="50">
        <f>VLOOKUP($A356,[1]級距!A:K,11,FALSE)</f>
        <v>2</v>
      </c>
      <c r="F356" s="50">
        <f t="shared" si="5"/>
        <v>1</v>
      </c>
    </row>
    <row r="357" spans="1:6" x14ac:dyDescent="0.25">
      <c r="A357" s="73" t="s">
        <v>482</v>
      </c>
      <c r="B357" s="66">
        <v>-53683.73</v>
      </c>
      <c r="C357" s="50">
        <f>VLOOKUP($A357,[1]級距!$A:$K,9,FALSE)</f>
        <v>5</v>
      </c>
      <c r="D357" s="50">
        <f>VLOOKUP($A357,[1]級距!A:K,10,FALSE)</f>
        <v>6</v>
      </c>
      <c r="E357" s="50">
        <f>VLOOKUP($A357,[1]級距!A:K,11,FALSE)</f>
        <v>2</v>
      </c>
      <c r="F357" s="50">
        <f t="shared" si="5"/>
        <v>1</v>
      </c>
    </row>
    <row r="358" spans="1:6" x14ac:dyDescent="0.25">
      <c r="A358" s="73" t="s">
        <v>483</v>
      </c>
      <c r="B358" s="66">
        <v>-20848.78</v>
      </c>
      <c r="C358" s="50">
        <f>VLOOKUP($A358,[1]級距!$A:$K,9,FALSE)</f>
        <v>4</v>
      </c>
      <c r="D358" s="50">
        <f>VLOOKUP($A358,[1]級距!A:K,10,FALSE)</f>
        <v>3</v>
      </c>
      <c r="E358" s="50">
        <f>VLOOKUP($A358,[1]級距!A:K,11,FALSE)</f>
        <v>2</v>
      </c>
      <c r="F358" s="50">
        <f t="shared" si="5"/>
        <v>1</v>
      </c>
    </row>
    <row r="359" spans="1:6" x14ac:dyDescent="0.25">
      <c r="A359" s="73" t="s">
        <v>484</v>
      </c>
      <c r="B359" s="66">
        <v>-43618.54</v>
      </c>
      <c r="C359" s="50">
        <f>VLOOKUP($A359,[1]級距!$A:$K,9,FALSE)</f>
        <v>8</v>
      </c>
      <c r="D359" s="50">
        <f>VLOOKUP($A359,[1]級距!A:K,10,FALSE)</f>
        <v>6</v>
      </c>
      <c r="E359" s="50">
        <f>VLOOKUP($A359,[1]級距!A:K,11,FALSE)</f>
        <v>1</v>
      </c>
      <c r="F359" s="50">
        <f t="shared" si="5"/>
        <v>1</v>
      </c>
    </row>
    <row r="360" spans="1:6" x14ac:dyDescent="0.25">
      <c r="A360" s="73" t="s">
        <v>485</v>
      </c>
      <c r="B360" s="66">
        <v>48571.97</v>
      </c>
      <c r="C360" s="50">
        <f>VLOOKUP($A360,[1]級距!$A:$K,9,FALSE)</f>
        <v>7</v>
      </c>
      <c r="D360" s="50">
        <f>VLOOKUP($A360,[1]級距!A:K,10,FALSE)</f>
        <v>9</v>
      </c>
      <c r="E360" s="50">
        <f>VLOOKUP($A360,[1]級距!A:K,11,FALSE)</f>
        <v>4</v>
      </c>
      <c r="F360" s="50">
        <f t="shared" si="5"/>
        <v>1</v>
      </c>
    </row>
    <row r="361" spans="1:6" x14ac:dyDescent="0.25">
      <c r="A361" s="73" t="s">
        <v>486</v>
      </c>
      <c r="B361" s="66">
        <v>-57498.7</v>
      </c>
      <c r="C361" s="50">
        <f>VLOOKUP($A361,[1]級距!$A:$K,9,FALSE)</f>
        <v>3</v>
      </c>
      <c r="D361" s="50">
        <f>VLOOKUP($A361,[1]級距!A:K,10,FALSE)</f>
        <v>5</v>
      </c>
      <c r="E361" s="50">
        <f>VLOOKUP($A361,[1]級距!A:K,11,FALSE)</f>
        <v>2</v>
      </c>
      <c r="F361" s="50">
        <f t="shared" si="5"/>
        <v>1</v>
      </c>
    </row>
    <row r="362" spans="1:6" x14ac:dyDescent="0.25">
      <c r="A362" s="73" t="s">
        <v>487</v>
      </c>
      <c r="B362" s="66">
        <v>303852.96000000002</v>
      </c>
      <c r="C362" s="50">
        <f>VLOOKUP($A362,[1]級距!$A:$K,9,FALSE)</f>
        <v>8</v>
      </c>
      <c r="D362" s="50">
        <f>VLOOKUP($A362,[1]級距!A:K,10,FALSE)</f>
        <v>6</v>
      </c>
      <c r="E362" s="50">
        <f>VLOOKUP($A362,[1]級距!A:K,11,FALSE)</f>
        <v>1</v>
      </c>
      <c r="F362" s="50">
        <f t="shared" si="5"/>
        <v>1</v>
      </c>
    </row>
    <row r="363" spans="1:6" x14ac:dyDescent="0.25">
      <c r="A363" s="73" t="s">
        <v>488</v>
      </c>
      <c r="B363" s="66">
        <v>-15454.3</v>
      </c>
      <c r="C363" s="50">
        <f>VLOOKUP($A363,[1]級距!$A:$K,9,FALSE)</f>
        <v>2</v>
      </c>
      <c r="D363" s="50">
        <f>VLOOKUP($A363,[1]級距!A:K,10,FALSE)</f>
        <v>1</v>
      </c>
      <c r="E363" s="50">
        <f>VLOOKUP($A363,[1]級距!A:K,11,FALSE)</f>
        <v>2</v>
      </c>
      <c r="F363" s="50">
        <f t="shared" si="5"/>
        <v>1</v>
      </c>
    </row>
    <row r="364" spans="1:6" x14ac:dyDescent="0.25">
      <c r="A364" s="73" t="s">
        <v>489</v>
      </c>
      <c r="B364" s="66">
        <v>28727.88</v>
      </c>
      <c r="C364" s="50">
        <f>VLOOKUP($A364,[1]級距!$A:$K,9,FALSE)</f>
        <v>5</v>
      </c>
      <c r="D364" s="50">
        <f>VLOOKUP($A364,[1]級距!A:K,10,FALSE)</f>
        <v>5</v>
      </c>
      <c r="E364" s="50">
        <f>VLOOKUP($A364,[1]級距!A:K,11,FALSE)</f>
        <v>2</v>
      </c>
      <c r="F364" s="50">
        <f t="shared" si="5"/>
        <v>1</v>
      </c>
    </row>
    <row r="365" spans="1:6" x14ac:dyDescent="0.25">
      <c r="A365" s="73" t="s">
        <v>490</v>
      </c>
      <c r="B365" s="66">
        <v>55955.28</v>
      </c>
      <c r="C365" s="50">
        <f>VLOOKUP($A365,[1]級距!$A:$K,9,FALSE)</f>
        <v>10</v>
      </c>
      <c r="D365" s="50">
        <f>VLOOKUP($A365,[1]級距!A:K,10,FALSE)</f>
        <v>7</v>
      </c>
      <c r="E365" s="50">
        <f>VLOOKUP($A365,[1]級距!A:K,11,FALSE)</f>
        <v>4</v>
      </c>
      <c r="F365" s="50">
        <f t="shared" si="5"/>
        <v>1</v>
      </c>
    </row>
    <row r="366" spans="1:6" x14ac:dyDescent="0.25">
      <c r="A366" s="73" t="s">
        <v>491</v>
      </c>
      <c r="B366" s="66">
        <v>53790.26</v>
      </c>
      <c r="C366" s="50">
        <f>VLOOKUP($A366,[1]級距!$A:$K,9,FALSE)</f>
        <v>6</v>
      </c>
      <c r="D366" s="50">
        <f>VLOOKUP($A366,[1]級距!A:K,10,FALSE)</f>
        <v>5</v>
      </c>
      <c r="E366" s="50">
        <f>VLOOKUP($A366,[1]級距!A:K,11,FALSE)</f>
        <v>1</v>
      </c>
      <c r="F366" s="50">
        <f t="shared" si="5"/>
        <v>1</v>
      </c>
    </row>
    <row r="367" spans="1:6" x14ac:dyDescent="0.25">
      <c r="A367" s="73" t="s">
        <v>492</v>
      </c>
      <c r="B367" s="66">
        <v>20924.21</v>
      </c>
      <c r="C367" s="50">
        <f>VLOOKUP($A367,[1]級距!$A:$K,9,FALSE)</f>
        <v>3</v>
      </c>
      <c r="D367" s="50">
        <f>VLOOKUP($A367,[1]級距!A:K,10,FALSE)</f>
        <v>6</v>
      </c>
      <c r="E367" s="50">
        <f>VLOOKUP($A367,[1]級距!A:K,11,FALSE)</f>
        <v>2</v>
      </c>
      <c r="F367" s="50">
        <f t="shared" si="5"/>
        <v>1</v>
      </c>
    </row>
    <row r="368" spans="1:6" x14ac:dyDescent="0.25">
      <c r="A368" s="73" t="s">
        <v>493</v>
      </c>
      <c r="B368" s="66">
        <v>-110546.83</v>
      </c>
      <c r="C368" s="50">
        <f>VLOOKUP($A368,[1]級距!$A:$K,9,FALSE)</f>
        <v>7</v>
      </c>
      <c r="D368" s="50">
        <f>VLOOKUP($A368,[1]級距!A:K,10,FALSE)</f>
        <v>1</v>
      </c>
      <c r="E368" s="50">
        <f>VLOOKUP($A368,[1]級距!A:K,11,FALSE)</f>
        <v>1</v>
      </c>
      <c r="F368" s="50">
        <f t="shared" si="5"/>
        <v>1</v>
      </c>
    </row>
    <row r="369" spans="1:6" x14ac:dyDescent="0.25">
      <c r="A369" s="73" t="s">
        <v>494</v>
      </c>
      <c r="B369" s="66">
        <v>60351.05</v>
      </c>
      <c r="C369" s="50">
        <f>VLOOKUP($A369,[1]級距!$A:$K,9,FALSE)</f>
        <v>10</v>
      </c>
      <c r="D369" s="50">
        <f>VLOOKUP($A369,[1]級距!A:K,10,FALSE)</f>
        <v>8</v>
      </c>
      <c r="E369" s="50">
        <f>VLOOKUP($A369,[1]級距!A:K,11,FALSE)</f>
        <v>4</v>
      </c>
      <c r="F369" s="50">
        <f t="shared" si="5"/>
        <v>1</v>
      </c>
    </row>
    <row r="370" spans="1:6" x14ac:dyDescent="0.25">
      <c r="A370" s="73" t="s">
        <v>495</v>
      </c>
      <c r="B370" s="66">
        <v>6945.48</v>
      </c>
      <c r="C370" s="50">
        <f>VLOOKUP($A370,[1]級距!$A:$K,9,FALSE)</f>
        <v>4</v>
      </c>
      <c r="D370" s="50">
        <f>VLOOKUP($A370,[1]級距!A:K,10,FALSE)</f>
        <v>4</v>
      </c>
      <c r="E370" s="50">
        <f>VLOOKUP($A370,[1]級距!A:K,11,FALSE)</f>
        <v>2</v>
      </c>
      <c r="F370" s="50">
        <f t="shared" si="5"/>
        <v>1</v>
      </c>
    </row>
    <row r="371" spans="1:6" x14ac:dyDescent="0.25">
      <c r="A371" s="73" t="s">
        <v>496</v>
      </c>
      <c r="B371" s="66">
        <v>15430.46</v>
      </c>
      <c r="C371" s="50">
        <f>VLOOKUP($A371,[1]級距!$A:$K,9,FALSE)</f>
        <v>6</v>
      </c>
      <c r="D371" s="50">
        <f>VLOOKUP($A371,[1]級距!A:K,10,FALSE)</f>
        <v>9</v>
      </c>
      <c r="E371" s="50">
        <f>VLOOKUP($A371,[1]級距!A:K,11,FALSE)</f>
        <v>4</v>
      </c>
      <c r="F371" s="50">
        <f t="shared" si="5"/>
        <v>1</v>
      </c>
    </row>
    <row r="372" spans="1:6" x14ac:dyDescent="0.25">
      <c r="A372" s="73" t="s">
        <v>497</v>
      </c>
      <c r="B372" s="66">
        <v>-69249.259999999995</v>
      </c>
      <c r="C372" s="50">
        <f>VLOOKUP($A372,[1]級距!$A:$K,9,FALSE)</f>
        <v>7</v>
      </c>
      <c r="D372" s="50">
        <f>VLOOKUP($A372,[1]級距!A:K,10,FALSE)</f>
        <v>3</v>
      </c>
      <c r="E372" s="50">
        <f>VLOOKUP($A372,[1]級距!A:K,11,FALSE)</f>
        <v>1</v>
      </c>
      <c r="F372" s="50">
        <f t="shared" si="5"/>
        <v>1</v>
      </c>
    </row>
    <row r="373" spans="1:6" x14ac:dyDescent="0.25">
      <c r="A373" s="73" t="s">
        <v>1436</v>
      </c>
      <c r="B373" s="66">
        <v>12759.07</v>
      </c>
      <c r="C373" s="50" t="e">
        <f>VLOOKUP($A373,[1]級距!$A:$K,9,FALSE)</f>
        <v>#N/A</v>
      </c>
      <c r="D373" s="50" t="e">
        <f>VLOOKUP($A373,[1]級距!A:K,10,FALSE)</f>
        <v>#N/A</v>
      </c>
      <c r="E373" s="50" t="e">
        <f>VLOOKUP($A373,[1]級距!A:K,11,FALSE)</f>
        <v>#N/A</v>
      </c>
      <c r="F373" s="50">
        <f t="shared" si="5"/>
        <v>1</v>
      </c>
    </row>
    <row r="374" spans="1:6" x14ac:dyDescent="0.25">
      <c r="A374" s="73" t="s">
        <v>498</v>
      </c>
      <c r="B374" s="66">
        <v>20714.11</v>
      </c>
      <c r="C374" s="50">
        <f>VLOOKUP($A374,[1]級距!$A:$K,9,FALSE)</f>
        <v>5</v>
      </c>
      <c r="D374" s="50">
        <f>VLOOKUP($A374,[1]級距!A:K,10,FALSE)</f>
        <v>1</v>
      </c>
      <c r="E374" s="50">
        <f>VLOOKUP($A374,[1]級距!A:K,11,FALSE)</f>
        <v>2</v>
      </c>
      <c r="F374" s="50">
        <f t="shared" si="5"/>
        <v>1</v>
      </c>
    </row>
    <row r="375" spans="1:6" x14ac:dyDescent="0.25">
      <c r="A375" s="73" t="s">
        <v>500</v>
      </c>
      <c r="B375" s="66">
        <v>74905.990000000005</v>
      </c>
      <c r="C375" s="50">
        <f>VLOOKUP($A375,[1]級距!$A:$K,9,FALSE)</f>
        <v>8</v>
      </c>
      <c r="D375" s="50">
        <f>VLOOKUP($A375,[1]級距!A:K,10,FALSE)</f>
        <v>8</v>
      </c>
      <c r="E375" s="50">
        <f>VLOOKUP($A375,[1]級距!A:K,11,FALSE)</f>
        <v>4</v>
      </c>
      <c r="F375" s="50">
        <f t="shared" si="5"/>
        <v>1</v>
      </c>
    </row>
    <row r="376" spans="1:6" x14ac:dyDescent="0.25">
      <c r="A376" s="73" t="s">
        <v>501</v>
      </c>
      <c r="B376" s="66">
        <v>33944.400000000001</v>
      </c>
      <c r="C376" s="50">
        <f>VLOOKUP($A376,[1]級距!$A:$K,9,FALSE)</f>
        <v>4</v>
      </c>
      <c r="D376" s="50">
        <f>VLOOKUP($A376,[1]級距!A:K,10,FALSE)</f>
        <v>7</v>
      </c>
      <c r="E376" s="50">
        <f>VLOOKUP($A376,[1]級距!A:K,11,FALSE)</f>
        <v>3</v>
      </c>
      <c r="F376" s="50">
        <f t="shared" si="5"/>
        <v>1</v>
      </c>
    </row>
    <row r="377" spans="1:6" x14ac:dyDescent="0.25">
      <c r="A377" s="73" t="s">
        <v>502</v>
      </c>
      <c r="B377" s="66">
        <v>-8049.84</v>
      </c>
      <c r="C377" s="50">
        <f>VLOOKUP($A377,[1]級距!$A:$K,9,FALSE)</f>
        <v>1</v>
      </c>
      <c r="D377" s="50">
        <f>VLOOKUP($A377,[1]級距!A:K,10,FALSE)</f>
        <v>1</v>
      </c>
      <c r="E377" s="50">
        <f>VLOOKUP($A377,[1]級距!A:K,11,FALSE)</f>
        <v>2</v>
      </c>
      <c r="F377" s="50">
        <f t="shared" si="5"/>
        <v>1</v>
      </c>
    </row>
    <row r="378" spans="1:6" x14ac:dyDescent="0.25">
      <c r="A378" s="73" t="s">
        <v>503</v>
      </c>
      <c r="B378" s="66">
        <v>-28446.82</v>
      </c>
      <c r="C378" s="50">
        <f>VLOOKUP($A378,[1]級距!$A:$K,9,FALSE)</f>
        <v>7</v>
      </c>
      <c r="D378" s="50">
        <f>VLOOKUP($A378,[1]級距!A:K,10,FALSE)</f>
        <v>2</v>
      </c>
      <c r="E378" s="50">
        <f>VLOOKUP($A378,[1]級距!A:K,11,FALSE)</f>
        <v>1</v>
      </c>
      <c r="F378" s="50">
        <f t="shared" si="5"/>
        <v>1</v>
      </c>
    </row>
    <row r="379" spans="1:6" x14ac:dyDescent="0.25">
      <c r="A379" s="73" t="s">
        <v>505</v>
      </c>
      <c r="B379" s="66">
        <v>251684.26</v>
      </c>
      <c r="C379" s="50">
        <f>VLOOKUP($A379,[1]級距!$A:$K,9,FALSE)</f>
        <v>7</v>
      </c>
      <c r="D379" s="50">
        <f>VLOOKUP($A379,[1]級距!A:K,10,FALSE)</f>
        <v>9</v>
      </c>
      <c r="E379" s="50">
        <f>VLOOKUP($A379,[1]級距!A:K,11,FALSE)</f>
        <v>4</v>
      </c>
      <c r="F379" s="50">
        <f t="shared" si="5"/>
        <v>1</v>
      </c>
    </row>
    <row r="380" spans="1:6" x14ac:dyDescent="0.25">
      <c r="A380" s="73" t="s">
        <v>506</v>
      </c>
      <c r="B380" s="66">
        <v>-75136.2</v>
      </c>
      <c r="C380" s="50">
        <f>VLOOKUP($A380,[1]級距!$A:$K,9,FALSE)</f>
        <v>4</v>
      </c>
      <c r="D380" s="50">
        <f>VLOOKUP($A380,[1]級距!A:K,10,FALSE)</f>
        <v>4</v>
      </c>
      <c r="E380" s="50">
        <f>VLOOKUP($A380,[1]級距!A:K,11,FALSE)</f>
        <v>2</v>
      </c>
      <c r="F380" s="50">
        <f t="shared" si="5"/>
        <v>1</v>
      </c>
    </row>
    <row r="381" spans="1:6" x14ac:dyDescent="0.25">
      <c r="A381" s="73" t="s">
        <v>507</v>
      </c>
      <c r="B381" s="66">
        <v>20726.98</v>
      </c>
      <c r="C381" s="50">
        <f>VLOOKUP($A381,[1]級距!$A:$K,9,FALSE)</f>
        <v>7</v>
      </c>
      <c r="D381" s="50">
        <f>VLOOKUP($A381,[1]級距!A:K,10,FALSE)</f>
        <v>4</v>
      </c>
      <c r="E381" s="50">
        <f>VLOOKUP($A381,[1]級距!A:K,11,FALSE)</f>
        <v>1</v>
      </c>
      <c r="F381" s="50">
        <f t="shared" si="5"/>
        <v>1</v>
      </c>
    </row>
    <row r="382" spans="1:6" x14ac:dyDescent="0.25">
      <c r="A382" s="73" t="s">
        <v>508</v>
      </c>
      <c r="B382" s="66">
        <v>-61147.27</v>
      </c>
      <c r="C382" s="50">
        <f>VLOOKUP($A382,[1]級距!$A:$K,9,FALSE)</f>
        <v>8</v>
      </c>
      <c r="D382" s="50">
        <f>VLOOKUP($A382,[1]級距!A:K,10,FALSE)</f>
        <v>7</v>
      </c>
      <c r="E382" s="50">
        <f>VLOOKUP($A382,[1]級距!A:K,11,FALSE)</f>
        <v>4</v>
      </c>
      <c r="F382" s="50">
        <f t="shared" si="5"/>
        <v>1</v>
      </c>
    </row>
    <row r="383" spans="1:6" x14ac:dyDescent="0.25">
      <c r="A383" s="73" t="s">
        <v>509</v>
      </c>
      <c r="B383" s="66">
        <v>42903.58</v>
      </c>
      <c r="C383" s="50">
        <f>VLOOKUP($A383,[1]級距!$A:$K,9,FALSE)</f>
        <v>10</v>
      </c>
      <c r="D383" s="50">
        <f>VLOOKUP($A383,[1]級距!A:K,10,FALSE)</f>
        <v>9</v>
      </c>
      <c r="E383" s="50">
        <f>VLOOKUP($A383,[1]級距!A:K,11,FALSE)</f>
        <v>4</v>
      </c>
      <c r="F383" s="50">
        <f t="shared" si="5"/>
        <v>1</v>
      </c>
    </row>
    <row r="384" spans="1:6" x14ac:dyDescent="0.25">
      <c r="A384" s="73" t="s">
        <v>510</v>
      </c>
      <c r="B384" s="66">
        <v>134940.22</v>
      </c>
      <c r="C384" s="50">
        <f>VLOOKUP($A384,[1]級距!$A:$K,9,FALSE)</f>
        <v>8</v>
      </c>
      <c r="D384" s="50">
        <f>VLOOKUP($A384,[1]級距!A:K,10,FALSE)</f>
        <v>4</v>
      </c>
      <c r="E384" s="50">
        <f>VLOOKUP($A384,[1]級距!A:K,11,FALSE)</f>
        <v>1</v>
      </c>
      <c r="F384" s="50">
        <f t="shared" si="5"/>
        <v>1</v>
      </c>
    </row>
    <row r="385" spans="1:6" x14ac:dyDescent="0.25">
      <c r="A385" s="73" t="s">
        <v>511</v>
      </c>
      <c r="B385" s="66">
        <v>40690.300000000003</v>
      </c>
      <c r="C385" s="50">
        <f>VLOOKUP($A385,[1]級距!$A:$K,9,FALSE)</f>
        <v>10</v>
      </c>
      <c r="D385" s="50">
        <f>VLOOKUP($A385,[1]級距!A:K,10,FALSE)</f>
        <v>4</v>
      </c>
      <c r="E385" s="50">
        <f>VLOOKUP($A385,[1]級距!A:K,11,FALSE)</f>
        <v>1</v>
      </c>
      <c r="F385" s="50">
        <f t="shared" si="5"/>
        <v>1</v>
      </c>
    </row>
    <row r="386" spans="1:6" x14ac:dyDescent="0.25">
      <c r="A386" s="73" t="s">
        <v>512</v>
      </c>
      <c r="B386" s="66">
        <v>-25207.01</v>
      </c>
      <c r="C386" s="50">
        <f>VLOOKUP($A386,[1]級距!$A:$K,9,FALSE)</f>
        <v>6</v>
      </c>
      <c r="D386" s="50">
        <f>VLOOKUP($A386,[1]級距!A:K,10,FALSE)</f>
        <v>7</v>
      </c>
      <c r="E386" s="50">
        <f>VLOOKUP($A386,[1]級距!A:K,11,FALSE)</f>
        <v>4</v>
      </c>
      <c r="F386" s="50">
        <f t="shared" si="5"/>
        <v>1</v>
      </c>
    </row>
    <row r="387" spans="1:6" x14ac:dyDescent="0.25">
      <c r="A387" s="73" t="s">
        <v>513</v>
      </c>
      <c r="B387" s="66">
        <v>-36922.699999999997</v>
      </c>
      <c r="C387" s="50">
        <f>VLOOKUP($A387,[1]級距!$A:$K,9,FALSE)</f>
        <v>5</v>
      </c>
      <c r="D387" s="50">
        <f>VLOOKUP($A387,[1]級距!A:K,10,FALSE)</f>
        <v>6</v>
      </c>
      <c r="E387" s="50">
        <f>VLOOKUP($A387,[1]級距!A:K,11,FALSE)</f>
        <v>2</v>
      </c>
      <c r="F387" s="50">
        <f t="shared" si="5"/>
        <v>1</v>
      </c>
    </row>
    <row r="388" spans="1:6" x14ac:dyDescent="0.25">
      <c r="A388" s="73" t="s">
        <v>514</v>
      </c>
      <c r="B388" s="66">
        <v>210873.53</v>
      </c>
      <c r="C388" s="50">
        <f>VLOOKUP($A388,[1]級距!$A:$K,9,FALSE)</f>
        <v>7</v>
      </c>
      <c r="D388" s="50">
        <f>VLOOKUP($A388,[1]級距!A:K,10,FALSE)</f>
        <v>10</v>
      </c>
      <c r="E388" s="50">
        <f>VLOOKUP($A388,[1]級距!A:K,11,FALSE)</f>
        <v>4</v>
      </c>
      <c r="F388" s="50">
        <f t="shared" si="5"/>
        <v>1</v>
      </c>
    </row>
    <row r="389" spans="1:6" x14ac:dyDescent="0.25">
      <c r="A389" s="73" t="s">
        <v>515</v>
      </c>
      <c r="B389" s="66">
        <v>-116384.95</v>
      </c>
      <c r="C389" s="50">
        <f>VLOOKUP($A389,[1]級距!$A:$K,9,FALSE)</f>
        <v>5</v>
      </c>
      <c r="D389" s="50">
        <f>VLOOKUP($A389,[1]級距!A:K,10,FALSE)</f>
        <v>1</v>
      </c>
      <c r="E389" s="50">
        <f>VLOOKUP($A389,[1]級距!A:K,11,FALSE)</f>
        <v>2</v>
      </c>
      <c r="F389" s="50">
        <f t="shared" si="5"/>
        <v>1</v>
      </c>
    </row>
    <row r="390" spans="1:6" x14ac:dyDescent="0.25">
      <c r="A390" s="73" t="s">
        <v>516</v>
      </c>
      <c r="B390" s="66">
        <v>47378.35</v>
      </c>
      <c r="C390" s="50">
        <f>VLOOKUP($A390,[1]級距!$A:$K,9,FALSE)</f>
        <v>6</v>
      </c>
      <c r="D390" s="50">
        <f>VLOOKUP($A390,[1]級距!A:K,10,FALSE)</f>
        <v>6</v>
      </c>
      <c r="E390" s="50">
        <f>VLOOKUP($A390,[1]級距!A:K,11,FALSE)</f>
        <v>1</v>
      </c>
      <c r="F390" s="50">
        <f t="shared" ref="F390:F453" si="6">IF(B390&lt;&gt;0,1,0)</f>
        <v>1</v>
      </c>
    </row>
    <row r="391" spans="1:6" x14ac:dyDescent="0.25">
      <c r="A391" s="73" t="s">
        <v>517</v>
      </c>
      <c r="B391" s="66">
        <v>39263.83</v>
      </c>
      <c r="C391" s="50">
        <f>VLOOKUP($A391,[1]級距!$A:$K,9,FALSE)</f>
        <v>6</v>
      </c>
      <c r="D391" s="50">
        <f>VLOOKUP($A391,[1]級距!A:K,10,FALSE)</f>
        <v>7</v>
      </c>
      <c r="E391" s="50">
        <f>VLOOKUP($A391,[1]級距!A:K,11,FALSE)</f>
        <v>4</v>
      </c>
      <c r="F391" s="50">
        <f t="shared" si="6"/>
        <v>1</v>
      </c>
    </row>
    <row r="392" spans="1:6" x14ac:dyDescent="0.25">
      <c r="A392" s="73" t="s">
        <v>518</v>
      </c>
      <c r="B392" s="66">
        <v>-102338.33</v>
      </c>
      <c r="C392" s="50">
        <f>VLOOKUP($A392,[1]級距!$A:$K,9,FALSE)</f>
        <v>8</v>
      </c>
      <c r="D392" s="50">
        <f>VLOOKUP($A392,[1]級距!A:K,10,FALSE)</f>
        <v>1</v>
      </c>
      <c r="E392" s="50">
        <f>VLOOKUP($A392,[1]級距!A:K,11,FALSE)</f>
        <v>1</v>
      </c>
      <c r="F392" s="50">
        <f t="shared" si="6"/>
        <v>1</v>
      </c>
    </row>
    <row r="393" spans="1:6" x14ac:dyDescent="0.25">
      <c r="A393" s="73" t="s">
        <v>519</v>
      </c>
      <c r="B393" s="66">
        <v>-26149.919999999998</v>
      </c>
      <c r="C393" s="50">
        <f>VLOOKUP($A393,[1]級距!$A:$K,9,FALSE)</f>
        <v>5</v>
      </c>
      <c r="D393" s="50">
        <f>VLOOKUP($A393,[1]級距!A:K,10,FALSE)</f>
        <v>2</v>
      </c>
      <c r="E393" s="50">
        <f>VLOOKUP($A393,[1]級距!A:K,11,FALSE)</f>
        <v>2</v>
      </c>
      <c r="F393" s="50">
        <f t="shared" si="6"/>
        <v>1</v>
      </c>
    </row>
    <row r="394" spans="1:6" x14ac:dyDescent="0.25">
      <c r="A394" s="73" t="s">
        <v>520</v>
      </c>
      <c r="B394" s="66">
        <v>-38129.620000000003</v>
      </c>
      <c r="C394" s="50">
        <f>VLOOKUP($A394,[1]級距!$A:$K,9,FALSE)</f>
        <v>10</v>
      </c>
      <c r="D394" s="50">
        <f>VLOOKUP($A394,[1]級距!A:K,10,FALSE)</f>
        <v>7</v>
      </c>
      <c r="E394" s="50">
        <f>VLOOKUP($A394,[1]級距!A:K,11,FALSE)</f>
        <v>4</v>
      </c>
      <c r="F394" s="50">
        <f t="shared" si="6"/>
        <v>1</v>
      </c>
    </row>
    <row r="395" spans="1:6" x14ac:dyDescent="0.25">
      <c r="A395" s="73" t="s">
        <v>522</v>
      </c>
      <c r="B395" s="66">
        <v>-96582.48</v>
      </c>
      <c r="C395" s="50">
        <f>VLOOKUP($A395,[1]級距!$A:$K,9,FALSE)</f>
        <v>8</v>
      </c>
      <c r="D395" s="50">
        <f>VLOOKUP($A395,[1]級距!A:K,10,FALSE)</f>
        <v>4</v>
      </c>
      <c r="E395" s="50">
        <f>VLOOKUP($A395,[1]級距!A:K,11,FALSE)</f>
        <v>1</v>
      </c>
      <c r="F395" s="50">
        <f t="shared" si="6"/>
        <v>1</v>
      </c>
    </row>
    <row r="396" spans="1:6" x14ac:dyDescent="0.25">
      <c r="A396" s="73" t="s">
        <v>524</v>
      </c>
      <c r="B396" s="66">
        <v>-11733.36</v>
      </c>
      <c r="C396" s="50">
        <f>VLOOKUP($A396,[1]級距!$A:$K,9,FALSE)</f>
        <v>2</v>
      </c>
      <c r="D396" s="50">
        <f>VLOOKUP($A396,[1]級距!A:K,10,FALSE)</f>
        <v>5</v>
      </c>
      <c r="E396" s="50">
        <f>VLOOKUP($A396,[1]級距!A:K,11,FALSE)</f>
        <v>2</v>
      </c>
      <c r="F396" s="50">
        <f t="shared" si="6"/>
        <v>1</v>
      </c>
    </row>
    <row r="397" spans="1:6" x14ac:dyDescent="0.25">
      <c r="A397" s="73" t="s">
        <v>525</v>
      </c>
      <c r="B397" s="66">
        <v>-4260.91</v>
      </c>
      <c r="C397" s="50">
        <f>VLOOKUP($A397,[1]級距!$A:$K,9,FALSE)</f>
        <v>4</v>
      </c>
      <c r="D397" s="50">
        <f>VLOOKUP($A397,[1]級距!A:K,10,FALSE)</f>
        <v>7</v>
      </c>
      <c r="E397" s="50">
        <f>VLOOKUP($A397,[1]級距!A:K,11,FALSE)</f>
        <v>3</v>
      </c>
      <c r="F397" s="50">
        <f t="shared" si="6"/>
        <v>1</v>
      </c>
    </row>
    <row r="398" spans="1:6" x14ac:dyDescent="0.25">
      <c r="A398" s="73" t="s">
        <v>526</v>
      </c>
      <c r="B398" s="66">
        <v>34499.86</v>
      </c>
      <c r="C398" s="50">
        <f>VLOOKUP($A398,[1]級距!$A:$K,9,FALSE)</f>
        <v>5</v>
      </c>
      <c r="D398" s="50">
        <f>VLOOKUP($A398,[1]級距!A:K,10,FALSE)</f>
        <v>10</v>
      </c>
      <c r="E398" s="50">
        <f>VLOOKUP($A398,[1]級距!A:K,11,FALSE)</f>
        <v>3</v>
      </c>
      <c r="F398" s="50">
        <f t="shared" si="6"/>
        <v>1</v>
      </c>
    </row>
    <row r="399" spans="1:6" x14ac:dyDescent="0.25">
      <c r="A399" s="73" t="s">
        <v>527</v>
      </c>
      <c r="B399" s="66">
        <v>-53033.62</v>
      </c>
      <c r="C399" s="50">
        <f>VLOOKUP($A399,[1]級距!$A:$K,9,FALSE)</f>
        <v>2</v>
      </c>
      <c r="D399" s="50">
        <f>VLOOKUP($A399,[1]級距!A:K,10,FALSE)</f>
        <v>3</v>
      </c>
      <c r="E399" s="50">
        <f>VLOOKUP($A399,[1]級距!A:K,11,FALSE)</f>
        <v>2</v>
      </c>
      <c r="F399" s="50">
        <f t="shared" si="6"/>
        <v>1</v>
      </c>
    </row>
    <row r="400" spans="1:6" x14ac:dyDescent="0.25">
      <c r="A400" s="73" t="s">
        <v>528</v>
      </c>
      <c r="B400" s="66">
        <v>5110.8500000000004</v>
      </c>
      <c r="C400" s="50">
        <f>VLOOKUP($A400,[1]級距!$A:$K,9,FALSE)</f>
        <v>5</v>
      </c>
      <c r="D400" s="50">
        <f>VLOOKUP($A400,[1]級距!A:K,10,FALSE)</f>
        <v>7</v>
      </c>
      <c r="E400" s="50">
        <f>VLOOKUP($A400,[1]級距!A:K,11,FALSE)</f>
        <v>3</v>
      </c>
      <c r="F400" s="50">
        <f t="shared" si="6"/>
        <v>1</v>
      </c>
    </row>
    <row r="401" spans="1:6" x14ac:dyDescent="0.25">
      <c r="A401" s="73" t="s">
        <v>529</v>
      </c>
      <c r="B401" s="66">
        <v>44623.62</v>
      </c>
      <c r="C401" s="50">
        <f>VLOOKUP($A401,[1]級距!$A:$K,9,FALSE)</f>
        <v>8</v>
      </c>
      <c r="D401" s="50">
        <f>VLOOKUP($A401,[1]級距!A:K,10,FALSE)</f>
        <v>1</v>
      </c>
      <c r="E401" s="50">
        <f>VLOOKUP($A401,[1]級距!A:K,11,FALSE)</f>
        <v>1</v>
      </c>
      <c r="F401" s="50">
        <f t="shared" si="6"/>
        <v>1</v>
      </c>
    </row>
    <row r="402" spans="1:6" x14ac:dyDescent="0.25">
      <c r="A402" s="73" t="s">
        <v>530</v>
      </c>
      <c r="B402" s="66">
        <v>20719.2</v>
      </c>
      <c r="C402" s="50">
        <f>VLOOKUP($A402,[1]級距!$A:$K,9,FALSE)</f>
        <v>7</v>
      </c>
      <c r="D402" s="50">
        <f>VLOOKUP($A402,[1]級距!A:K,10,FALSE)</f>
        <v>6</v>
      </c>
      <c r="E402" s="50">
        <f>VLOOKUP($A402,[1]級距!A:K,11,FALSE)</f>
        <v>1</v>
      </c>
      <c r="F402" s="50">
        <f t="shared" si="6"/>
        <v>1</v>
      </c>
    </row>
    <row r="403" spans="1:6" x14ac:dyDescent="0.25">
      <c r="A403" s="73" t="s">
        <v>532</v>
      </c>
      <c r="B403" s="66">
        <v>30110.47</v>
      </c>
      <c r="C403" s="50">
        <f>VLOOKUP($A403,[1]級距!$A:$K,9,FALSE)</f>
        <v>4</v>
      </c>
      <c r="D403" s="50">
        <f>VLOOKUP($A403,[1]級距!A:K,10,FALSE)</f>
        <v>1</v>
      </c>
      <c r="E403" s="50">
        <f>VLOOKUP($A403,[1]級距!A:K,11,FALSE)</f>
        <v>2</v>
      </c>
      <c r="F403" s="50">
        <f t="shared" si="6"/>
        <v>1</v>
      </c>
    </row>
    <row r="404" spans="1:6" x14ac:dyDescent="0.25">
      <c r="A404" s="73" t="s">
        <v>533</v>
      </c>
      <c r="B404" s="66">
        <v>-124308.26</v>
      </c>
      <c r="C404" s="50">
        <f>VLOOKUP($A404,[1]級距!$A:$K,9,FALSE)</f>
        <v>8</v>
      </c>
      <c r="D404" s="50">
        <f>VLOOKUP($A404,[1]級距!A:K,10,FALSE)</f>
        <v>7</v>
      </c>
      <c r="E404" s="50">
        <f>VLOOKUP($A404,[1]級距!A:K,11,FALSE)</f>
        <v>4</v>
      </c>
      <c r="F404" s="50">
        <f t="shared" si="6"/>
        <v>1</v>
      </c>
    </row>
    <row r="405" spans="1:6" x14ac:dyDescent="0.25">
      <c r="A405" s="73" t="s">
        <v>534</v>
      </c>
      <c r="B405" s="66">
        <v>502457.28</v>
      </c>
      <c r="C405" s="50">
        <f>VLOOKUP($A405,[1]級距!$A:$K,9,FALSE)</f>
        <v>10</v>
      </c>
      <c r="D405" s="50">
        <f>VLOOKUP($A405,[1]級距!A:K,10,FALSE)</f>
        <v>10</v>
      </c>
      <c r="E405" s="50">
        <f>VLOOKUP($A405,[1]級距!A:K,11,FALSE)</f>
        <v>4</v>
      </c>
      <c r="F405" s="50">
        <f t="shared" si="6"/>
        <v>1</v>
      </c>
    </row>
    <row r="406" spans="1:6" x14ac:dyDescent="0.25">
      <c r="A406" s="73" t="s">
        <v>535</v>
      </c>
      <c r="B406" s="66">
        <v>-30754.37</v>
      </c>
      <c r="C406" s="50">
        <f>VLOOKUP($A406,[1]級距!$A:$K,9,FALSE)</f>
        <v>8</v>
      </c>
      <c r="D406" s="50">
        <f>VLOOKUP($A406,[1]級距!A:K,10,FALSE)</f>
        <v>6</v>
      </c>
      <c r="E406" s="50">
        <f>VLOOKUP($A406,[1]級距!A:K,11,FALSE)</f>
        <v>1</v>
      </c>
      <c r="F406" s="50">
        <f t="shared" si="6"/>
        <v>1</v>
      </c>
    </row>
    <row r="407" spans="1:6" x14ac:dyDescent="0.25">
      <c r="A407" s="73" t="s">
        <v>536</v>
      </c>
      <c r="B407" s="66">
        <v>57666.98</v>
      </c>
      <c r="C407" s="50">
        <f>VLOOKUP($A407,[1]級距!$A:$K,9,FALSE)</f>
        <v>8</v>
      </c>
      <c r="D407" s="50">
        <f>VLOOKUP($A407,[1]級距!A:K,10,FALSE)</f>
        <v>7</v>
      </c>
      <c r="E407" s="50">
        <f>VLOOKUP($A407,[1]級距!A:K,11,FALSE)</f>
        <v>4</v>
      </c>
      <c r="F407" s="50">
        <f t="shared" si="6"/>
        <v>1</v>
      </c>
    </row>
    <row r="408" spans="1:6" x14ac:dyDescent="0.25">
      <c r="A408" s="73" t="s">
        <v>537</v>
      </c>
      <c r="B408" s="66">
        <v>-6110.09</v>
      </c>
      <c r="C408" s="50">
        <f>VLOOKUP($A408,[1]級距!$A:$K,9,FALSE)</f>
        <v>5</v>
      </c>
      <c r="D408" s="50">
        <f>VLOOKUP($A408,[1]級距!A:K,10,FALSE)</f>
        <v>8</v>
      </c>
      <c r="E408" s="50">
        <f>VLOOKUP($A408,[1]級距!A:K,11,FALSE)</f>
        <v>3</v>
      </c>
      <c r="F408" s="50">
        <f t="shared" si="6"/>
        <v>1</v>
      </c>
    </row>
    <row r="409" spans="1:6" x14ac:dyDescent="0.25">
      <c r="A409" s="73" t="s">
        <v>538</v>
      </c>
      <c r="B409" s="66">
        <v>59222.09</v>
      </c>
      <c r="C409" s="50">
        <f>VLOOKUP($A409,[1]級距!$A:$K,9,FALSE)</f>
        <v>8</v>
      </c>
      <c r="D409" s="50">
        <f>VLOOKUP($A409,[1]級距!A:K,10,FALSE)</f>
        <v>7</v>
      </c>
      <c r="E409" s="50">
        <f>VLOOKUP($A409,[1]級距!A:K,11,FALSE)</f>
        <v>4</v>
      </c>
      <c r="F409" s="50">
        <f t="shared" si="6"/>
        <v>1</v>
      </c>
    </row>
    <row r="410" spans="1:6" x14ac:dyDescent="0.25">
      <c r="A410" s="73" t="s">
        <v>539</v>
      </c>
      <c r="B410" s="66">
        <v>-29576.11</v>
      </c>
      <c r="C410" s="50">
        <f>VLOOKUP($A410,[1]級距!$A:$K,9,FALSE)</f>
        <v>6</v>
      </c>
      <c r="D410" s="50">
        <f>VLOOKUP($A410,[1]級距!A:K,10,FALSE)</f>
        <v>4</v>
      </c>
      <c r="E410" s="50">
        <f>VLOOKUP($A410,[1]級距!A:K,11,FALSE)</f>
        <v>1</v>
      </c>
      <c r="F410" s="50">
        <f t="shared" si="6"/>
        <v>1</v>
      </c>
    </row>
    <row r="411" spans="1:6" x14ac:dyDescent="0.25">
      <c r="A411" s="73" t="s">
        <v>540</v>
      </c>
      <c r="B411" s="66">
        <v>33524.33</v>
      </c>
      <c r="C411" s="50">
        <f>VLOOKUP($A411,[1]級距!$A:$K,9,FALSE)</f>
        <v>10</v>
      </c>
      <c r="D411" s="50">
        <f>VLOOKUP($A411,[1]級距!A:K,10,FALSE)</f>
        <v>7</v>
      </c>
      <c r="E411" s="50">
        <f>VLOOKUP($A411,[1]級距!A:K,11,FALSE)</f>
        <v>4</v>
      </c>
      <c r="F411" s="50">
        <f t="shared" si="6"/>
        <v>1</v>
      </c>
    </row>
    <row r="412" spans="1:6" x14ac:dyDescent="0.25">
      <c r="A412" s="73" t="s">
        <v>541</v>
      </c>
      <c r="B412" s="66">
        <v>-104560.42</v>
      </c>
      <c r="C412" s="50">
        <f>VLOOKUP($A412,[1]級距!$A:$K,9,FALSE)</f>
        <v>5</v>
      </c>
      <c r="D412" s="50">
        <f>VLOOKUP($A412,[1]級距!A:K,10,FALSE)</f>
        <v>5</v>
      </c>
      <c r="E412" s="50">
        <f>VLOOKUP($A412,[1]級距!A:K,11,FALSE)</f>
        <v>2</v>
      </c>
      <c r="F412" s="50">
        <f t="shared" si="6"/>
        <v>1</v>
      </c>
    </row>
    <row r="413" spans="1:6" x14ac:dyDescent="0.25">
      <c r="A413" s="73" t="s">
        <v>542</v>
      </c>
      <c r="B413" s="66">
        <v>-27055.73</v>
      </c>
      <c r="C413" s="50">
        <f>VLOOKUP($A413,[1]級距!$A:$K,9,FALSE)</f>
        <v>4</v>
      </c>
      <c r="D413" s="50">
        <f>VLOOKUP($A413,[1]級距!A:K,10,FALSE)</f>
        <v>4</v>
      </c>
      <c r="E413" s="50">
        <f>VLOOKUP($A413,[1]級距!A:K,11,FALSE)</f>
        <v>2</v>
      </c>
      <c r="F413" s="50">
        <f t="shared" si="6"/>
        <v>1</v>
      </c>
    </row>
    <row r="414" spans="1:6" x14ac:dyDescent="0.25">
      <c r="A414" s="73" t="s">
        <v>543</v>
      </c>
      <c r="B414" s="66">
        <v>56297.18</v>
      </c>
      <c r="C414" s="50">
        <f>VLOOKUP($A414,[1]級距!$A:$K,9,FALSE)</f>
        <v>9</v>
      </c>
      <c r="D414" s="50">
        <f>VLOOKUP($A414,[1]級距!A:K,10,FALSE)</f>
        <v>10</v>
      </c>
      <c r="E414" s="50">
        <f>VLOOKUP($A414,[1]級距!A:K,11,FALSE)</f>
        <v>4</v>
      </c>
      <c r="F414" s="50">
        <f t="shared" si="6"/>
        <v>1</v>
      </c>
    </row>
    <row r="415" spans="1:6" x14ac:dyDescent="0.25">
      <c r="A415" s="73" t="s">
        <v>544</v>
      </c>
      <c r="B415" s="66">
        <v>-34861.42</v>
      </c>
      <c r="C415" s="50">
        <f>VLOOKUP($A415,[1]級距!$A:$K,9,FALSE)</f>
        <v>5</v>
      </c>
      <c r="D415" s="50">
        <f>VLOOKUP($A415,[1]級距!A:K,10,FALSE)</f>
        <v>6</v>
      </c>
      <c r="E415" s="50">
        <f>VLOOKUP($A415,[1]級距!A:K,11,FALSE)</f>
        <v>2</v>
      </c>
      <c r="F415" s="50">
        <f t="shared" si="6"/>
        <v>1</v>
      </c>
    </row>
    <row r="416" spans="1:6" x14ac:dyDescent="0.25">
      <c r="A416" s="73" t="s">
        <v>545</v>
      </c>
      <c r="B416" s="66">
        <v>-107614.78</v>
      </c>
      <c r="C416" s="50">
        <f>VLOOKUP($A416,[1]級距!$A:$K,9,FALSE)</f>
        <v>8</v>
      </c>
      <c r="D416" s="50">
        <f>VLOOKUP($A416,[1]級距!A:K,10,FALSE)</f>
        <v>5</v>
      </c>
      <c r="E416" s="50">
        <f>VLOOKUP($A416,[1]級距!A:K,11,FALSE)</f>
        <v>1</v>
      </c>
      <c r="F416" s="50">
        <f t="shared" si="6"/>
        <v>1</v>
      </c>
    </row>
    <row r="417" spans="1:6" x14ac:dyDescent="0.25">
      <c r="A417" s="73" t="s">
        <v>546</v>
      </c>
      <c r="B417" s="66">
        <v>158235.54999999999</v>
      </c>
      <c r="C417" s="50">
        <f>VLOOKUP($A417,[1]級距!$A:$K,9,FALSE)</f>
        <v>8</v>
      </c>
      <c r="D417" s="50">
        <f>VLOOKUP($A417,[1]級距!A:K,10,FALSE)</f>
        <v>8</v>
      </c>
      <c r="E417" s="50">
        <f>VLOOKUP($A417,[1]級距!A:K,11,FALSE)</f>
        <v>4</v>
      </c>
      <c r="F417" s="50">
        <f t="shared" si="6"/>
        <v>1</v>
      </c>
    </row>
    <row r="418" spans="1:6" x14ac:dyDescent="0.25">
      <c r="A418" s="73" t="s">
        <v>547</v>
      </c>
      <c r="B418" s="66">
        <v>-32449.03</v>
      </c>
      <c r="C418" s="50">
        <f>VLOOKUP($A418,[1]級距!$A:$K,9,FALSE)</f>
        <v>7</v>
      </c>
      <c r="D418" s="50">
        <f>VLOOKUP($A418,[1]級距!A:K,10,FALSE)</f>
        <v>3</v>
      </c>
      <c r="E418" s="50">
        <f>VLOOKUP($A418,[1]級距!A:K,11,FALSE)</f>
        <v>1</v>
      </c>
      <c r="F418" s="50">
        <f t="shared" si="6"/>
        <v>1</v>
      </c>
    </row>
    <row r="419" spans="1:6" x14ac:dyDescent="0.25">
      <c r="A419" s="73" t="s">
        <v>548</v>
      </c>
      <c r="B419" s="66">
        <v>132376.57999999999</v>
      </c>
      <c r="C419" s="50">
        <f>VLOOKUP($A419,[1]級距!$A:$K,9,FALSE)</f>
        <v>10</v>
      </c>
      <c r="D419" s="50">
        <f>VLOOKUP($A419,[1]級距!A:K,10,FALSE)</f>
        <v>7</v>
      </c>
      <c r="E419" s="50">
        <f>VLOOKUP($A419,[1]級距!A:K,11,FALSE)</f>
        <v>4</v>
      </c>
      <c r="F419" s="50">
        <f t="shared" si="6"/>
        <v>1</v>
      </c>
    </row>
    <row r="420" spans="1:6" x14ac:dyDescent="0.25">
      <c r="A420" s="73" t="s">
        <v>549</v>
      </c>
      <c r="B420" s="66">
        <v>-52932.62</v>
      </c>
      <c r="C420" s="50">
        <f>VLOOKUP($A420,[1]級距!$A:$K,9,FALSE)</f>
        <v>9</v>
      </c>
      <c r="D420" s="50">
        <f>VLOOKUP($A420,[1]級距!A:K,10,FALSE)</f>
        <v>3</v>
      </c>
      <c r="E420" s="50">
        <f>VLOOKUP($A420,[1]級距!A:K,11,FALSE)</f>
        <v>1</v>
      </c>
      <c r="F420" s="50">
        <f t="shared" si="6"/>
        <v>1</v>
      </c>
    </row>
    <row r="421" spans="1:6" x14ac:dyDescent="0.25">
      <c r="A421" s="73" t="s">
        <v>550</v>
      </c>
      <c r="B421" s="66">
        <v>-31248.02</v>
      </c>
      <c r="C421" s="50">
        <f>VLOOKUP($A421,[1]級距!$A:$K,9,FALSE)</f>
        <v>5</v>
      </c>
      <c r="D421" s="50">
        <f>VLOOKUP($A421,[1]級距!A:K,10,FALSE)</f>
        <v>4</v>
      </c>
      <c r="E421" s="50">
        <f>VLOOKUP($A421,[1]級距!A:K,11,FALSE)</f>
        <v>2</v>
      </c>
      <c r="F421" s="50">
        <f t="shared" si="6"/>
        <v>1</v>
      </c>
    </row>
    <row r="422" spans="1:6" x14ac:dyDescent="0.25">
      <c r="A422" s="73" t="s">
        <v>551</v>
      </c>
      <c r="B422" s="66">
        <v>27123.13</v>
      </c>
      <c r="C422" s="50">
        <f>VLOOKUP($A422,[1]級距!$A:$K,9,FALSE)</f>
        <v>10</v>
      </c>
      <c r="D422" s="50">
        <f>VLOOKUP($A422,[1]級距!A:K,10,FALSE)</f>
        <v>2</v>
      </c>
      <c r="E422" s="50">
        <f>VLOOKUP($A422,[1]級距!A:K,11,FALSE)</f>
        <v>1</v>
      </c>
      <c r="F422" s="50">
        <f t="shared" si="6"/>
        <v>1</v>
      </c>
    </row>
    <row r="423" spans="1:6" x14ac:dyDescent="0.25">
      <c r="A423" s="73" t="s">
        <v>552</v>
      </c>
      <c r="B423" s="66">
        <v>100759.67</v>
      </c>
      <c r="C423" s="50">
        <f>VLOOKUP($A423,[1]級距!$A:$K,9,FALSE)</f>
        <v>9</v>
      </c>
      <c r="D423" s="50">
        <f>VLOOKUP($A423,[1]級距!A:K,10,FALSE)</f>
        <v>9</v>
      </c>
      <c r="E423" s="50">
        <f>VLOOKUP($A423,[1]級距!A:K,11,FALSE)</f>
        <v>4</v>
      </c>
      <c r="F423" s="50">
        <f t="shared" si="6"/>
        <v>1</v>
      </c>
    </row>
    <row r="424" spans="1:6" x14ac:dyDescent="0.25">
      <c r="A424" s="73" t="s">
        <v>553</v>
      </c>
      <c r="B424" s="66">
        <v>-102086.9</v>
      </c>
      <c r="C424" s="50">
        <f>VLOOKUP($A424,[1]級距!$A:$K,9,FALSE)</f>
        <v>10</v>
      </c>
      <c r="D424" s="50">
        <f>VLOOKUP($A424,[1]級距!A:K,10,FALSE)</f>
        <v>8</v>
      </c>
      <c r="E424" s="50">
        <f>VLOOKUP($A424,[1]級距!A:K,11,FALSE)</f>
        <v>4</v>
      </c>
      <c r="F424" s="50">
        <f t="shared" si="6"/>
        <v>1</v>
      </c>
    </row>
    <row r="425" spans="1:6" x14ac:dyDescent="0.25">
      <c r="A425" s="73" t="s">
        <v>554</v>
      </c>
      <c r="B425" s="66">
        <v>109155.72</v>
      </c>
      <c r="C425" s="50">
        <f>VLOOKUP($A425,[1]級距!$A:$K,9,FALSE)</f>
        <v>10</v>
      </c>
      <c r="D425" s="50">
        <f>VLOOKUP($A425,[1]級距!A:K,10,FALSE)</f>
        <v>6</v>
      </c>
      <c r="E425" s="50">
        <f>VLOOKUP($A425,[1]級距!A:K,11,FALSE)</f>
        <v>1</v>
      </c>
      <c r="F425" s="50">
        <f t="shared" si="6"/>
        <v>1</v>
      </c>
    </row>
    <row r="426" spans="1:6" x14ac:dyDescent="0.25">
      <c r="A426" s="73" t="s">
        <v>555</v>
      </c>
      <c r="B426" s="66">
        <v>-22879.56</v>
      </c>
      <c r="C426" s="50">
        <f>VLOOKUP($A426,[1]級距!$A:$K,9,FALSE)</f>
        <v>5</v>
      </c>
      <c r="D426" s="50">
        <f>VLOOKUP($A426,[1]級距!A:K,10,FALSE)</f>
        <v>6</v>
      </c>
      <c r="E426" s="50">
        <f>VLOOKUP($A426,[1]級距!A:K,11,FALSE)</f>
        <v>2</v>
      </c>
      <c r="F426" s="50">
        <f t="shared" si="6"/>
        <v>1</v>
      </c>
    </row>
    <row r="427" spans="1:6" x14ac:dyDescent="0.25">
      <c r="A427" s="73" t="s">
        <v>557</v>
      </c>
      <c r="B427" s="66">
        <v>-102161.93</v>
      </c>
      <c r="C427" s="50">
        <f>VLOOKUP($A427,[1]級距!$A:$K,9,FALSE)</f>
        <v>10</v>
      </c>
      <c r="D427" s="50">
        <f>VLOOKUP($A427,[1]級距!A:K,10,FALSE)</f>
        <v>9</v>
      </c>
      <c r="E427" s="50">
        <f>VLOOKUP($A427,[1]級距!A:K,11,FALSE)</f>
        <v>4</v>
      </c>
      <c r="F427" s="50">
        <f t="shared" si="6"/>
        <v>1</v>
      </c>
    </row>
    <row r="428" spans="1:6" x14ac:dyDescent="0.25">
      <c r="A428" s="73" t="s">
        <v>558</v>
      </c>
      <c r="B428" s="66">
        <v>-11772.46</v>
      </c>
      <c r="C428" s="50">
        <f>VLOOKUP($A428,[1]級距!$A:$K,9,FALSE)</f>
        <v>5</v>
      </c>
      <c r="D428" s="50">
        <f>VLOOKUP($A428,[1]級距!A:K,10,FALSE)</f>
        <v>7</v>
      </c>
      <c r="E428" s="50">
        <f>VLOOKUP($A428,[1]級距!A:K,11,FALSE)</f>
        <v>3</v>
      </c>
      <c r="F428" s="50">
        <f t="shared" si="6"/>
        <v>1</v>
      </c>
    </row>
    <row r="429" spans="1:6" x14ac:dyDescent="0.25">
      <c r="A429" s="73" t="s">
        <v>559</v>
      </c>
      <c r="B429" s="66">
        <v>44650.87</v>
      </c>
      <c r="C429" s="50">
        <f>VLOOKUP($A429,[1]級距!$A:$K,9,FALSE)</f>
        <v>8</v>
      </c>
      <c r="D429" s="50">
        <f>VLOOKUP($A429,[1]級距!A:K,10,FALSE)</f>
        <v>1</v>
      </c>
      <c r="E429" s="50">
        <f>VLOOKUP($A429,[1]級距!A:K,11,FALSE)</f>
        <v>1</v>
      </c>
      <c r="F429" s="50">
        <f t="shared" si="6"/>
        <v>1</v>
      </c>
    </row>
    <row r="430" spans="1:6" x14ac:dyDescent="0.25">
      <c r="A430" s="73" t="s">
        <v>560</v>
      </c>
      <c r="B430" s="66">
        <v>177469.99</v>
      </c>
      <c r="C430" s="50">
        <f>VLOOKUP($A430,[1]級距!$A:$K,9,FALSE)</f>
        <v>9</v>
      </c>
      <c r="D430" s="50">
        <f>VLOOKUP($A430,[1]級距!A:K,10,FALSE)</f>
        <v>10</v>
      </c>
      <c r="E430" s="50">
        <f>VLOOKUP($A430,[1]級距!A:K,11,FALSE)</f>
        <v>4</v>
      </c>
      <c r="F430" s="50">
        <f t="shared" si="6"/>
        <v>1</v>
      </c>
    </row>
    <row r="431" spans="1:6" x14ac:dyDescent="0.25">
      <c r="A431" s="73" t="s">
        <v>561</v>
      </c>
      <c r="B431" s="66">
        <v>301720.96999999997</v>
      </c>
      <c r="C431" s="50">
        <f>VLOOKUP($A431,[1]級距!$A:$K,9,FALSE)</f>
        <v>9</v>
      </c>
      <c r="D431" s="50">
        <f>VLOOKUP($A431,[1]級距!A:K,10,FALSE)</f>
        <v>7</v>
      </c>
      <c r="E431" s="50">
        <f>VLOOKUP($A431,[1]級距!A:K,11,FALSE)</f>
        <v>4</v>
      </c>
      <c r="F431" s="50">
        <f t="shared" si="6"/>
        <v>1</v>
      </c>
    </row>
    <row r="432" spans="1:6" x14ac:dyDescent="0.25">
      <c r="A432" s="73" t="s">
        <v>563</v>
      </c>
      <c r="B432" s="66">
        <v>63358.94</v>
      </c>
      <c r="C432" s="50">
        <f>VLOOKUP($A432,[1]級距!$A:$K,9,FALSE)</f>
        <v>8</v>
      </c>
      <c r="D432" s="50">
        <f>VLOOKUP($A432,[1]級距!A:K,10,FALSE)</f>
        <v>8</v>
      </c>
      <c r="E432" s="50">
        <f>VLOOKUP($A432,[1]級距!A:K,11,FALSE)</f>
        <v>4</v>
      </c>
      <c r="F432" s="50">
        <f t="shared" si="6"/>
        <v>1</v>
      </c>
    </row>
    <row r="433" spans="1:6" x14ac:dyDescent="0.25">
      <c r="A433" s="73" t="s">
        <v>564</v>
      </c>
      <c r="B433" s="66">
        <v>100908.67</v>
      </c>
      <c r="C433" s="50">
        <f>VLOOKUP($A433,[1]級距!$A:$K,9,FALSE)</f>
        <v>10</v>
      </c>
      <c r="D433" s="50">
        <f>VLOOKUP($A433,[1]級距!A:K,10,FALSE)</f>
        <v>7</v>
      </c>
      <c r="E433" s="50">
        <f>VLOOKUP($A433,[1]級距!A:K,11,FALSE)</f>
        <v>4</v>
      </c>
      <c r="F433" s="50">
        <f t="shared" si="6"/>
        <v>1</v>
      </c>
    </row>
    <row r="434" spans="1:6" x14ac:dyDescent="0.25">
      <c r="A434" s="73" t="s">
        <v>565</v>
      </c>
      <c r="B434" s="66">
        <v>-66194.039999999994</v>
      </c>
      <c r="C434" s="50">
        <f>VLOOKUP($A434,[1]級距!$A:$K,9,FALSE)</f>
        <v>7</v>
      </c>
      <c r="D434" s="50">
        <f>VLOOKUP($A434,[1]級距!A:K,10,FALSE)</f>
        <v>4</v>
      </c>
      <c r="E434" s="50">
        <f>VLOOKUP($A434,[1]級距!A:K,11,FALSE)</f>
        <v>1</v>
      </c>
      <c r="F434" s="50">
        <f t="shared" si="6"/>
        <v>1</v>
      </c>
    </row>
    <row r="435" spans="1:6" x14ac:dyDescent="0.25">
      <c r="A435" s="73" t="s">
        <v>566</v>
      </c>
      <c r="B435" s="66">
        <v>-11589.79</v>
      </c>
      <c r="C435" s="50">
        <f>VLOOKUP($A435,[1]級距!$A:$K,9,FALSE)</f>
        <v>5</v>
      </c>
      <c r="D435" s="50">
        <f>VLOOKUP($A435,[1]級距!A:K,10,FALSE)</f>
        <v>5</v>
      </c>
      <c r="E435" s="50">
        <f>VLOOKUP($A435,[1]級距!A:K,11,FALSE)</f>
        <v>2</v>
      </c>
      <c r="F435" s="50">
        <f t="shared" si="6"/>
        <v>1</v>
      </c>
    </row>
    <row r="436" spans="1:6" x14ac:dyDescent="0.25">
      <c r="A436" s="73" t="s">
        <v>567</v>
      </c>
      <c r="B436" s="66">
        <v>-104834.3</v>
      </c>
      <c r="C436" s="50">
        <f>VLOOKUP($A436,[1]級距!$A:$K,9,FALSE)</f>
        <v>9</v>
      </c>
      <c r="D436" s="50">
        <f>VLOOKUP($A436,[1]級距!A:K,10,FALSE)</f>
        <v>6</v>
      </c>
      <c r="E436" s="50">
        <f>VLOOKUP($A436,[1]級距!A:K,11,FALSE)</f>
        <v>1</v>
      </c>
      <c r="F436" s="50">
        <f t="shared" si="6"/>
        <v>1</v>
      </c>
    </row>
    <row r="437" spans="1:6" x14ac:dyDescent="0.25">
      <c r="A437" s="73" t="s">
        <v>568</v>
      </c>
      <c r="B437" s="66">
        <v>-17047.18</v>
      </c>
      <c r="C437" s="50">
        <f>VLOOKUP($A437,[1]級距!$A:$K,9,FALSE)</f>
        <v>5</v>
      </c>
      <c r="D437" s="50">
        <f>VLOOKUP($A437,[1]級距!A:K,10,FALSE)</f>
        <v>2</v>
      </c>
      <c r="E437" s="50">
        <f>VLOOKUP($A437,[1]級距!A:K,11,FALSE)</f>
        <v>2</v>
      </c>
      <c r="F437" s="50">
        <f t="shared" si="6"/>
        <v>1</v>
      </c>
    </row>
    <row r="438" spans="1:6" x14ac:dyDescent="0.25">
      <c r="A438" s="73" t="s">
        <v>569</v>
      </c>
      <c r="B438" s="66">
        <v>-112375.92</v>
      </c>
      <c r="C438" s="50">
        <f>VLOOKUP($A438,[1]級距!$A:$K,9,FALSE)</f>
        <v>10</v>
      </c>
      <c r="D438" s="50">
        <f>VLOOKUP($A438,[1]級距!A:K,10,FALSE)</f>
        <v>5</v>
      </c>
      <c r="E438" s="50">
        <f>VLOOKUP($A438,[1]級距!A:K,11,FALSE)</f>
        <v>1</v>
      </c>
      <c r="F438" s="50">
        <f t="shared" si="6"/>
        <v>1</v>
      </c>
    </row>
    <row r="439" spans="1:6" x14ac:dyDescent="0.25">
      <c r="A439" s="73" t="s">
        <v>570</v>
      </c>
      <c r="B439" s="66">
        <v>-109753.08</v>
      </c>
      <c r="C439" s="50">
        <f>VLOOKUP($A439,[1]級距!$A:$K,9,FALSE)</f>
        <v>7</v>
      </c>
      <c r="D439" s="50">
        <f>VLOOKUP($A439,[1]級距!A:K,10,FALSE)</f>
        <v>5</v>
      </c>
      <c r="E439" s="50">
        <f>VLOOKUP($A439,[1]級距!A:K,11,FALSE)</f>
        <v>1</v>
      </c>
      <c r="F439" s="50">
        <f t="shared" si="6"/>
        <v>1</v>
      </c>
    </row>
    <row r="440" spans="1:6" x14ac:dyDescent="0.25">
      <c r="A440" s="73" t="s">
        <v>571</v>
      </c>
      <c r="B440" s="66">
        <v>60638.11</v>
      </c>
      <c r="C440" s="50">
        <f>VLOOKUP($A440,[1]級距!$A:$K,9,FALSE)</f>
        <v>7</v>
      </c>
      <c r="D440" s="50">
        <f>VLOOKUP($A440,[1]級距!A:K,10,FALSE)</f>
        <v>8</v>
      </c>
      <c r="E440" s="50">
        <f>VLOOKUP($A440,[1]級距!A:K,11,FALSE)</f>
        <v>4</v>
      </c>
      <c r="F440" s="50">
        <f t="shared" si="6"/>
        <v>1</v>
      </c>
    </row>
    <row r="441" spans="1:6" x14ac:dyDescent="0.25">
      <c r="A441" s="73" t="s">
        <v>572</v>
      </c>
      <c r="B441" s="66">
        <v>-109152</v>
      </c>
      <c r="C441" s="50">
        <f>VLOOKUP($A441,[1]級距!$A:$K,9,FALSE)</f>
        <v>5</v>
      </c>
      <c r="D441" s="50">
        <f>VLOOKUP($A441,[1]級距!A:K,10,FALSE)</f>
        <v>6</v>
      </c>
      <c r="E441" s="50">
        <f>VLOOKUP($A441,[1]級距!A:K,11,FALSE)</f>
        <v>2</v>
      </c>
      <c r="F441" s="50">
        <f t="shared" si="6"/>
        <v>1</v>
      </c>
    </row>
    <row r="442" spans="1:6" x14ac:dyDescent="0.25">
      <c r="A442" s="73" t="s">
        <v>573</v>
      </c>
      <c r="B442" s="66">
        <v>-18900.82</v>
      </c>
      <c r="C442" s="50">
        <f>VLOOKUP($A442,[1]級距!$A:$K,9,FALSE)</f>
        <v>7</v>
      </c>
      <c r="D442" s="50">
        <f>VLOOKUP($A442,[1]級距!A:K,10,FALSE)</f>
        <v>7</v>
      </c>
      <c r="E442" s="50">
        <f>VLOOKUP($A442,[1]級距!A:K,11,FALSE)</f>
        <v>4</v>
      </c>
      <c r="F442" s="50">
        <f t="shared" si="6"/>
        <v>1</v>
      </c>
    </row>
    <row r="443" spans="1:6" x14ac:dyDescent="0.25">
      <c r="A443" s="73" t="s">
        <v>574</v>
      </c>
      <c r="B443" s="66">
        <v>-54897.05</v>
      </c>
      <c r="C443" s="50">
        <f>VLOOKUP($A443,[1]級距!$A:$K,9,FALSE)</f>
        <v>5</v>
      </c>
      <c r="D443" s="50">
        <f>VLOOKUP($A443,[1]級距!A:K,10,FALSE)</f>
        <v>4</v>
      </c>
      <c r="E443" s="50">
        <f>VLOOKUP($A443,[1]級距!A:K,11,FALSE)</f>
        <v>2</v>
      </c>
      <c r="F443" s="50">
        <f t="shared" si="6"/>
        <v>1</v>
      </c>
    </row>
    <row r="444" spans="1:6" x14ac:dyDescent="0.25">
      <c r="A444" s="73" t="s">
        <v>575</v>
      </c>
      <c r="B444" s="66">
        <v>65881.570000000007</v>
      </c>
      <c r="C444" s="50">
        <f>VLOOKUP($A444,[1]級距!$A:$K,9,FALSE)</f>
        <v>10</v>
      </c>
      <c r="D444" s="50">
        <f>VLOOKUP($A444,[1]級距!A:K,10,FALSE)</f>
        <v>9</v>
      </c>
      <c r="E444" s="50">
        <f>VLOOKUP($A444,[1]級距!A:K,11,FALSE)</f>
        <v>4</v>
      </c>
      <c r="F444" s="50">
        <f t="shared" si="6"/>
        <v>1</v>
      </c>
    </row>
    <row r="445" spans="1:6" x14ac:dyDescent="0.25">
      <c r="A445" s="73" t="s">
        <v>576</v>
      </c>
      <c r="B445" s="66">
        <v>-25619.81</v>
      </c>
      <c r="C445" s="50">
        <f>VLOOKUP($A445,[1]級距!$A:$K,9,FALSE)</f>
        <v>3</v>
      </c>
      <c r="D445" s="50">
        <f>VLOOKUP($A445,[1]級距!A:K,10,FALSE)</f>
        <v>9</v>
      </c>
      <c r="E445" s="50">
        <f>VLOOKUP($A445,[1]級距!A:K,11,FALSE)</f>
        <v>3</v>
      </c>
      <c r="F445" s="50">
        <f t="shared" si="6"/>
        <v>1</v>
      </c>
    </row>
    <row r="446" spans="1:6" x14ac:dyDescent="0.25">
      <c r="A446" s="73" t="s">
        <v>577</v>
      </c>
      <c r="B446" s="66">
        <v>-14091.17</v>
      </c>
      <c r="C446" s="50">
        <f>VLOOKUP($A446,[1]級距!$A:$K,9,FALSE)</f>
        <v>6</v>
      </c>
      <c r="D446" s="50">
        <f>VLOOKUP($A446,[1]級距!A:K,10,FALSE)</f>
        <v>3</v>
      </c>
      <c r="E446" s="50">
        <f>VLOOKUP($A446,[1]級距!A:K,11,FALSE)</f>
        <v>1</v>
      </c>
      <c r="F446" s="50">
        <f t="shared" si="6"/>
        <v>1</v>
      </c>
    </row>
    <row r="447" spans="1:6" x14ac:dyDescent="0.25">
      <c r="A447" s="73" t="s">
        <v>578</v>
      </c>
      <c r="B447" s="66">
        <v>-108455.88</v>
      </c>
      <c r="C447" s="50">
        <f>VLOOKUP($A447,[1]級距!$A:$K,9,FALSE)</f>
        <v>8</v>
      </c>
      <c r="D447" s="50">
        <f>VLOOKUP($A447,[1]級距!A:K,10,FALSE)</f>
        <v>7</v>
      </c>
      <c r="E447" s="50">
        <f>VLOOKUP($A447,[1]級距!A:K,11,FALSE)</f>
        <v>4</v>
      </c>
      <c r="F447" s="50">
        <f t="shared" si="6"/>
        <v>1</v>
      </c>
    </row>
    <row r="448" spans="1:6" x14ac:dyDescent="0.25">
      <c r="A448" s="73" t="s">
        <v>579</v>
      </c>
      <c r="B448" s="66">
        <v>41697.67</v>
      </c>
      <c r="C448" s="50">
        <f>VLOOKUP($A448,[1]級距!$A:$K,9,FALSE)</f>
        <v>7</v>
      </c>
      <c r="D448" s="50">
        <f>VLOOKUP($A448,[1]級距!A:K,10,FALSE)</f>
        <v>6</v>
      </c>
      <c r="E448" s="50">
        <f>VLOOKUP($A448,[1]級距!A:K,11,FALSE)</f>
        <v>1</v>
      </c>
      <c r="F448" s="50">
        <f t="shared" si="6"/>
        <v>1</v>
      </c>
    </row>
    <row r="449" spans="1:6" x14ac:dyDescent="0.25">
      <c r="A449" s="73" t="s">
        <v>581</v>
      </c>
      <c r="B449" s="66">
        <v>-113176.87</v>
      </c>
      <c r="C449" s="50">
        <f>VLOOKUP($A449,[1]級距!$A:$K,9,FALSE)</f>
        <v>8</v>
      </c>
      <c r="D449" s="50">
        <f>VLOOKUP($A449,[1]級距!A:K,10,FALSE)</f>
        <v>3</v>
      </c>
      <c r="E449" s="50">
        <f>VLOOKUP($A449,[1]級距!A:K,11,FALSE)</f>
        <v>1</v>
      </c>
      <c r="F449" s="50">
        <f t="shared" si="6"/>
        <v>1</v>
      </c>
    </row>
    <row r="450" spans="1:6" x14ac:dyDescent="0.25">
      <c r="A450" s="73" t="s">
        <v>582</v>
      </c>
      <c r="B450" s="66">
        <v>-6718.51</v>
      </c>
      <c r="C450" s="50">
        <f>VLOOKUP($A450,[1]級距!$A:$K,9,FALSE)</f>
        <v>8</v>
      </c>
      <c r="D450" s="50">
        <f>VLOOKUP($A450,[1]級距!A:K,10,FALSE)</f>
        <v>6</v>
      </c>
      <c r="E450" s="50">
        <f>VLOOKUP($A450,[1]級距!A:K,11,FALSE)</f>
        <v>1</v>
      </c>
      <c r="F450" s="50">
        <f t="shared" si="6"/>
        <v>1</v>
      </c>
    </row>
    <row r="451" spans="1:6" x14ac:dyDescent="0.25">
      <c r="A451" s="73" t="s">
        <v>585</v>
      </c>
      <c r="B451" s="66">
        <v>-41478.67</v>
      </c>
      <c r="C451" s="50">
        <f>VLOOKUP($A451,[1]級距!$A:$K,9,FALSE)</f>
        <v>3</v>
      </c>
      <c r="D451" s="50">
        <f>VLOOKUP($A451,[1]級距!A:K,10,FALSE)</f>
        <v>2</v>
      </c>
      <c r="E451" s="50">
        <f>VLOOKUP($A451,[1]級距!A:K,11,FALSE)</f>
        <v>2</v>
      </c>
      <c r="F451" s="50">
        <f t="shared" si="6"/>
        <v>1</v>
      </c>
    </row>
    <row r="452" spans="1:6" x14ac:dyDescent="0.25">
      <c r="A452" s="73" t="s">
        <v>586</v>
      </c>
      <c r="B452" s="66">
        <v>-113978.59</v>
      </c>
      <c r="C452" s="50">
        <f>VLOOKUP($A452,[1]級距!$A:$K,9,FALSE)</f>
        <v>10</v>
      </c>
      <c r="D452" s="50">
        <f>VLOOKUP($A452,[1]級距!A:K,10,FALSE)</f>
        <v>9</v>
      </c>
      <c r="E452" s="50">
        <f>VLOOKUP($A452,[1]級距!A:K,11,FALSE)</f>
        <v>4</v>
      </c>
      <c r="F452" s="50">
        <f t="shared" si="6"/>
        <v>1</v>
      </c>
    </row>
    <row r="453" spans="1:6" x14ac:dyDescent="0.25">
      <c r="A453" s="73" t="s">
        <v>587</v>
      </c>
      <c r="B453" s="66">
        <v>10207.969999999999</v>
      </c>
      <c r="C453" s="50">
        <f>VLOOKUP($A453,[1]級距!$A:$K,9,FALSE)</f>
        <v>4</v>
      </c>
      <c r="D453" s="50">
        <f>VLOOKUP($A453,[1]級距!A:K,10,FALSE)</f>
        <v>5</v>
      </c>
      <c r="E453" s="50">
        <f>VLOOKUP($A453,[1]級距!A:K,11,FALSE)</f>
        <v>2</v>
      </c>
      <c r="F453" s="50">
        <f t="shared" si="6"/>
        <v>1</v>
      </c>
    </row>
    <row r="454" spans="1:6" x14ac:dyDescent="0.25">
      <c r="A454" s="73" t="s">
        <v>588</v>
      </c>
      <c r="B454" s="66">
        <v>6535.85</v>
      </c>
      <c r="C454" s="50">
        <f>VLOOKUP($A454,[1]級距!$A:$K,9,FALSE)</f>
        <v>3</v>
      </c>
      <c r="D454" s="50">
        <f>VLOOKUP($A454,[1]級距!A:K,10,FALSE)</f>
        <v>6</v>
      </c>
      <c r="E454" s="50">
        <f>VLOOKUP($A454,[1]級距!A:K,11,FALSE)</f>
        <v>2</v>
      </c>
      <c r="F454" s="50">
        <f t="shared" ref="F454:F517" si="7">IF(B454&lt;&gt;0,1,0)</f>
        <v>1</v>
      </c>
    </row>
    <row r="455" spans="1:6" x14ac:dyDescent="0.25">
      <c r="A455" s="73" t="s">
        <v>589</v>
      </c>
      <c r="B455" s="66">
        <v>-47912.62</v>
      </c>
      <c r="C455" s="50">
        <f>VLOOKUP($A455,[1]級距!$A:$K,9,FALSE)</f>
        <v>5</v>
      </c>
      <c r="D455" s="50">
        <f>VLOOKUP($A455,[1]級距!A:K,10,FALSE)</f>
        <v>6</v>
      </c>
      <c r="E455" s="50">
        <f>VLOOKUP($A455,[1]級距!A:K,11,FALSE)</f>
        <v>2</v>
      </c>
      <c r="F455" s="50">
        <f t="shared" si="7"/>
        <v>1</v>
      </c>
    </row>
    <row r="456" spans="1:6" x14ac:dyDescent="0.25">
      <c r="A456" s="73" t="s">
        <v>590</v>
      </c>
      <c r="B456" s="66">
        <v>47257.97</v>
      </c>
      <c r="C456" s="50">
        <f>VLOOKUP($A456,[1]級距!$A:$K,9,FALSE)</f>
        <v>7</v>
      </c>
      <c r="D456" s="50">
        <f>VLOOKUP($A456,[1]級距!A:K,10,FALSE)</f>
        <v>8</v>
      </c>
      <c r="E456" s="50">
        <f>VLOOKUP($A456,[1]級距!A:K,11,FALSE)</f>
        <v>4</v>
      </c>
      <c r="F456" s="50">
        <f t="shared" si="7"/>
        <v>1</v>
      </c>
    </row>
    <row r="457" spans="1:6" x14ac:dyDescent="0.25">
      <c r="A457" s="73" t="s">
        <v>591</v>
      </c>
      <c r="B457" s="66">
        <v>19405.3</v>
      </c>
      <c r="C457" s="50">
        <f>VLOOKUP($A457,[1]級距!$A:$K,9,FALSE)</f>
        <v>5</v>
      </c>
      <c r="D457" s="50">
        <f>VLOOKUP($A457,[1]級距!A:K,10,FALSE)</f>
        <v>8</v>
      </c>
      <c r="E457" s="50">
        <f>VLOOKUP($A457,[1]級距!A:K,11,FALSE)</f>
        <v>3</v>
      </c>
      <c r="F457" s="50">
        <f t="shared" si="7"/>
        <v>1</v>
      </c>
    </row>
    <row r="458" spans="1:6" x14ac:dyDescent="0.25">
      <c r="A458" s="73" t="s">
        <v>594</v>
      </c>
      <c r="B458" s="66">
        <v>-15419.04</v>
      </c>
      <c r="C458" s="50">
        <f>VLOOKUP($A458,[1]級距!$A:$K,9,FALSE)</f>
        <v>2</v>
      </c>
      <c r="D458" s="50">
        <f>VLOOKUP($A458,[1]級距!A:K,10,FALSE)</f>
        <v>1</v>
      </c>
      <c r="E458" s="50">
        <f>VLOOKUP($A458,[1]級距!A:K,11,FALSE)</f>
        <v>2</v>
      </c>
      <c r="F458" s="50">
        <f t="shared" si="7"/>
        <v>1</v>
      </c>
    </row>
    <row r="459" spans="1:6" x14ac:dyDescent="0.25">
      <c r="A459" s="73" t="s">
        <v>595</v>
      </c>
      <c r="B459" s="66">
        <v>-15462.7</v>
      </c>
      <c r="C459" s="50">
        <f>VLOOKUP($A459,[1]級距!$A:$K,9,FALSE)</f>
        <v>3</v>
      </c>
      <c r="D459" s="50">
        <f>VLOOKUP($A459,[1]級距!A:K,10,FALSE)</f>
        <v>3</v>
      </c>
      <c r="E459" s="50">
        <f>VLOOKUP($A459,[1]級距!A:K,11,FALSE)</f>
        <v>2</v>
      </c>
      <c r="F459" s="50">
        <f t="shared" si="7"/>
        <v>1</v>
      </c>
    </row>
    <row r="460" spans="1:6" x14ac:dyDescent="0.25">
      <c r="A460" s="73" t="s">
        <v>596</v>
      </c>
      <c r="B460" s="66">
        <v>75759.91</v>
      </c>
      <c r="C460" s="50">
        <f>VLOOKUP($A460,[1]級距!$A:$K,9,FALSE)</f>
        <v>5</v>
      </c>
      <c r="D460" s="50">
        <f>VLOOKUP($A460,[1]級距!A:K,10,FALSE)</f>
        <v>9</v>
      </c>
      <c r="E460" s="50">
        <f>VLOOKUP($A460,[1]級距!A:K,11,FALSE)</f>
        <v>3</v>
      </c>
      <c r="F460" s="50">
        <f t="shared" si="7"/>
        <v>1</v>
      </c>
    </row>
    <row r="461" spans="1:6" x14ac:dyDescent="0.25">
      <c r="A461" s="73" t="s">
        <v>597</v>
      </c>
      <c r="B461" s="66">
        <v>-49793.61</v>
      </c>
      <c r="C461" s="50">
        <f>VLOOKUP($A461,[1]級距!$A:$K,9,FALSE)</f>
        <v>5</v>
      </c>
      <c r="D461" s="50">
        <f>VLOOKUP($A461,[1]級距!A:K,10,FALSE)</f>
        <v>1</v>
      </c>
      <c r="E461" s="50">
        <f>VLOOKUP($A461,[1]級距!A:K,11,FALSE)</f>
        <v>2</v>
      </c>
      <c r="F461" s="50">
        <f t="shared" si="7"/>
        <v>1</v>
      </c>
    </row>
    <row r="462" spans="1:6" x14ac:dyDescent="0.25">
      <c r="A462" s="73" t="s">
        <v>600</v>
      </c>
      <c r="B462" s="66">
        <v>20657.71</v>
      </c>
      <c r="C462" s="50">
        <f>VLOOKUP($A462,[1]級距!$A:$K,9,FALSE)</f>
        <v>5</v>
      </c>
      <c r="D462" s="50">
        <f>VLOOKUP($A462,[1]級距!A:K,10,FALSE)</f>
        <v>6</v>
      </c>
      <c r="E462" s="50">
        <f>VLOOKUP($A462,[1]級距!A:K,11,FALSE)</f>
        <v>2</v>
      </c>
      <c r="F462" s="50">
        <f t="shared" si="7"/>
        <v>1</v>
      </c>
    </row>
    <row r="463" spans="1:6" x14ac:dyDescent="0.25">
      <c r="A463" s="73" t="s">
        <v>601</v>
      </c>
      <c r="B463" s="66">
        <v>-23154.6</v>
      </c>
      <c r="C463" s="50">
        <f>VLOOKUP($A463,[1]級距!$A:$K,9,FALSE)</f>
        <v>3</v>
      </c>
      <c r="D463" s="50">
        <f>VLOOKUP($A463,[1]級距!A:K,10,FALSE)</f>
        <v>6</v>
      </c>
      <c r="E463" s="50">
        <f>VLOOKUP($A463,[1]級距!A:K,11,FALSE)</f>
        <v>2</v>
      </c>
      <c r="F463" s="50">
        <f t="shared" si="7"/>
        <v>1</v>
      </c>
    </row>
    <row r="464" spans="1:6" x14ac:dyDescent="0.25">
      <c r="A464" s="73" t="s">
        <v>602</v>
      </c>
      <c r="B464" s="66">
        <v>-921.55</v>
      </c>
      <c r="C464" s="50">
        <f>VLOOKUP($A464,[1]級距!$A:$K,9,FALSE)</f>
        <v>4</v>
      </c>
      <c r="D464" s="50">
        <f>VLOOKUP($A464,[1]級距!A:K,10,FALSE)</f>
        <v>7</v>
      </c>
      <c r="E464" s="50">
        <f>VLOOKUP($A464,[1]級距!A:K,11,FALSE)</f>
        <v>3</v>
      </c>
      <c r="F464" s="50">
        <f t="shared" si="7"/>
        <v>1</v>
      </c>
    </row>
    <row r="465" spans="1:6" x14ac:dyDescent="0.25">
      <c r="A465" s="73" t="s">
        <v>603</v>
      </c>
      <c r="B465" s="66">
        <v>-19514.28</v>
      </c>
      <c r="C465" s="50">
        <f>VLOOKUP($A465,[1]級距!$A:$K,9,FALSE)</f>
        <v>5</v>
      </c>
      <c r="D465" s="50">
        <f>VLOOKUP($A465,[1]級距!A:K,10,FALSE)</f>
        <v>3</v>
      </c>
      <c r="E465" s="50">
        <f>VLOOKUP($A465,[1]級距!A:K,11,FALSE)</f>
        <v>2</v>
      </c>
      <c r="F465" s="50">
        <f t="shared" si="7"/>
        <v>1</v>
      </c>
    </row>
    <row r="466" spans="1:6" x14ac:dyDescent="0.25">
      <c r="A466" s="73" t="s">
        <v>604</v>
      </c>
      <c r="B466" s="66">
        <v>50979.07</v>
      </c>
      <c r="C466" s="50">
        <f>VLOOKUP($A466,[1]級距!$A:$K,9,FALSE)</f>
        <v>8</v>
      </c>
      <c r="D466" s="50">
        <f>VLOOKUP($A466,[1]級距!A:K,10,FALSE)</f>
        <v>1</v>
      </c>
      <c r="E466" s="50">
        <f>VLOOKUP($A466,[1]級距!A:K,11,FALSE)</f>
        <v>1</v>
      </c>
      <c r="F466" s="50">
        <f t="shared" si="7"/>
        <v>1</v>
      </c>
    </row>
    <row r="467" spans="1:6" x14ac:dyDescent="0.25">
      <c r="A467" s="73" t="s">
        <v>606</v>
      </c>
      <c r="B467" s="66">
        <v>-14150.93</v>
      </c>
      <c r="C467" s="50">
        <f>VLOOKUP($A467,[1]級距!$A:$K,9,FALSE)</f>
        <v>5</v>
      </c>
      <c r="D467" s="50">
        <f>VLOOKUP($A467,[1]級距!A:K,10,FALSE)</f>
        <v>4</v>
      </c>
      <c r="E467" s="50">
        <f>VLOOKUP($A467,[1]級距!A:K,11,FALSE)</f>
        <v>2</v>
      </c>
      <c r="F467" s="50">
        <f t="shared" si="7"/>
        <v>1</v>
      </c>
    </row>
    <row r="468" spans="1:6" x14ac:dyDescent="0.25">
      <c r="A468" s="73" t="s">
        <v>607</v>
      </c>
      <c r="B468" s="66">
        <v>-107794.54</v>
      </c>
      <c r="C468" s="50">
        <f>VLOOKUP($A468,[1]級距!$A:$K,9,FALSE)</f>
        <v>7</v>
      </c>
      <c r="D468" s="50">
        <f>VLOOKUP($A468,[1]級距!A:K,10,FALSE)</f>
        <v>6</v>
      </c>
      <c r="E468" s="50">
        <f>VLOOKUP($A468,[1]級距!A:K,11,FALSE)</f>
        <v>1</v>
      </c>
      <c r="F468" s="50">
        <f t="shared" si="7"/>
        <v>1</v>
      </c>
    </row>
    <row r="469" spans="1:6" x14ac:dyDescent="0.25">
      <c r="A469" s="73" t="s">
        <v>609</v>
      </c>
      <c r="B469" s="66">
        <v>-15930.26</v>
      </c>
      <c r="C469" s="50">
        <f>VLOOKUP($A469,[1]級距!$A:$K,9,FALSE)</f>
        <v>3</v>
      </c>
      <c r="D469" s="50">
        <f>VLOOKUP($A469,[1]級距!A:K,10,FALSE)</f>
        <v>1</v>
      </c>
      <c r="E469" s="50">
        <f>VLOOKUP($A469,[1]級距!A:K,11,FALSE)</f>
        <v>2</v>
      </c>
      <c r="F469" s="50">
        <f t="shared" si="7"/>
        <v>1</v>
      </c>
    </row>
    <row r="470" spans="1:6" x14ac:dyDescent="0.25">
      <c r="A470" s="73" t="s">
        <v>610</v>
      </c>
      <c r="B470" s="66">
        <v>98352.65</v>
      </c>
      <c r="C470" s="50">
        <f>VLOOKUP($A470,[1]級距!$A:$K,9,FALSE)</f>
        <v>7</v>
      </c>
      <c r="D470" s="50">
        <f>VLOOKUP($A470,[1]級距!A:K,10,FALSE)</f>
        <v>3</v>
      </c>
      <c r="E470" s="50">
        <f>VLOOKUP($A470,[1]級距!A:K,11,FALSE)</f>
        <v>1</v>
      </c>
      <c r="F470" s="50">
        <f t="shared" si="7"/>
        <v>1</v>
      </c>
    </row>
    <row r="471" spans="1:6" x14ac:dyDescent="0.25">
      <c r="A471" s="73" t="s">
        <v>611</v>
      </c>
      <c r="B471" s="66">
        <v>-5183.09</v>
      </c>
      <c r="C471" s="50">
        <f>VLOOKUP($A471,[1]級距!$A:$K,9,FALSE)</f>
        <v>7</v>
      </c>
      <c r="D471" s="50">
        <f>VLOOKUP($A471,[1]級距!A:K,10,FALSE)</f>
        <v>5</v>
      </c>
      <c r="E471" s="50">
        <f>VLOOKUP($A471,[1]級距!A:K,11,FALSE)</f>
        <v>1</v>
      </c>
      <c r="F471" s="50">
        <f t="shared" si="7"/>
        <v>1</v>
      </c>
    </row>
    <row r="472" spans="1:6" x14ac:dyDescent="0.25">
      <c r="A472" s="73" t="s">
        <v>612</v>
      </c>
      <c r="B472" s="66">
        <v>-113110.63</v>
      </c>
      <c r="C472" s="50">
        <f>VLOOKUP($A472,[1]級距!$A:$K,9,FALSE)</f>
        <v>5</v>
      </c>
      <c r="D472" s="50">
        <f>VLOOKUP($A472,[1]級距!A:K,10,FALSE)</f>
        <v>1</v>
      </c>
      <c r="E472" s="50">
        <f>VLOOKUP($A472,[1]級距!A:K,11,FALSE)</f>
        <v>2</v>
      </c>
      <c r="F472" s="50">
        <f t="shared" si="7"/>
        <v>1</v>
      </c>
    </row>
    <row r="473" spans="1:6" x14ac:dyDescent="0.25">
      <c r="A473" s="73" t="s">
        <v>613</v>
      </c>
      <c r="B473" s="66">
        <v>159814.25</v>
      </c>
      <c r="C473" s="50">
        <f>VLOOKUP($A473,[1]級距!$A:$K,9,FALSE)</f>
        <v>7</v>
      </c>
      <c r="D473" s="50">
        <f>VLOOKUP($A473,[1]級距!A:K,10,FALSE)</f>
        <v>9</v>
      </c>
      <c r="E473" s="50">
        <f>VLOOKUP($A473,[1]級距!A:K,11,FALSE)</f>
        <v>4</v>
      </c>
      <c r="F473" s="50">
        <f t="shared" si="7"/>
        <v>1</v>
      </c>
    </row>
    <row r="474" spans="1:6" x14ac:dyDescent="0.25">
      <c r="A474" s="73" t="s">
        <v>614</v>
      </c>
      <c r="B474" s="66">
        <v>54294</v>
      </c>
      <c r="C474" s="50">
        <f>VLOOKUP($A474,[1]級距!$A:$K,9,FALSE)</f>
        <v>8</v>
      </c>
      <c r="D474" s="50">
        <f>VLOOKUP($A474,[1]級距!A:K,10,FALSE)</f>
        <v>6</v>
      </c>
      <c r="E474" s="50">
        <f>VLOOKUP($A474,[1]級距!A:K,11,FALSE)</f>
        <v>1</v>
      </c>
      <c r="F474" s="50">
        <f t="shared" si="7"/>
        <v>1</v>
      </c>
    </row>
    <row r="475" spans="1:6" x14ac:dyDescent="0.25">
      <c r="A475" s="73" t="s">
        <v>615</v>
      </c>
      <c r="B475" s="66">
        <v>86427.12</v>
      </c>
      <c r="C475" s="50">
        <f>VLOOKUP($A475,[1]級距!$A:$K,9,FALSE)</f>
        <v>7</v>
      </c>
      <c r="D475" s="50">
        <f>VLOOKUP($A475,[1]級距!A:K,10,FALSE)</f>
        <v>8</v>
      </c>
      <c r="E475" s="50">
        <f>VLOOKUP($A475,[1]級距!A:K,11,FALSE)</f>
        <v>4</v>
      </c>
      <c r="F475" s="50">
        <f t="shared" si="7"/>
        <v>1</v>
      </c>
    </row>
    <row r="476" spans="1:6" x14ac:dyDescent="0.25">
      <c r="A476" s="73" t="s">
        <v>616</v>
      </c>
      <c r="B476" s="66">
        <v>32520.14</v>
      </c>
      <c r="C476" s="50">
        <f>VLOOKUP($A476,[1]級距!$A:$K,9,FALSE)</f>
        <v>8</v>
      </c>
      <c r="D476" s="50">
        <f>VLOOKUP($A476,[1]級距!A:K,10,FALSE)</f>
        <v>4</v>
      </c>
      <c r="E476" s="50">
        <f>VLOOKUP($A476,[1]級距!A:K,11,FALSE)</f>
        <v>1</v>
      </c>
      <c r="F476" s="50">
        <f t="shared" si="7"/>
        <v>1</v>
      </c>
    </row>
    <row r="477" spans="1:6" x14ac:dyDescent="0.25">
      <c r="A477" s="73" t="s">
        <v>617</v>
      </c>
      <c r="B477" s="66">
        <v>-102249.48</v>
      </c>
      <c r="C477" s="50">
        <f>VLOOKUP($A477,[1]級距!$A:$K,9,FALSE)</f>
        <v>10</v>
      </c>
      <c r="D477" s="50">
        <f>VLOOKUP($A477,[1]級距!A:K,10,FALSE)</f>
        <v>1</v>
      </c>
      <c r="E477" s="50">
        <f>VLOOKUP($A477,[1]級距!A:K,11,FALSE)</f>
        <v>1</v>
      </c>
      <c r="F477" s="50">
        <f t="shared" si="7"/>
        <v>1</v>
      </c>
    </row>
    <row r="478" spans="1:6" x14ac:dyDescent="0.25">
      <c r="A478" s="73" t="s">
        <v>619</v>
      </c>
      <c r="B478" s="66">
        <v>46952.44</v>
      </c>
      <c r="C478" s="50">
        <f>VLOOKUP($A478,[1]級距!$A:$K,9,FALSE)</f>
        <v>7</v>
      </c>
      <c r="D478" s="50">
        <f>VLOOKUP($A478,[1]級距!A:K,10,FALSE)</f>
        <v>3</v>
      </c>
      <c r="E478" s="50">
        <f>VLOOKUP($A478,[1]級距!A:K,11,FALSE)</f>
        <v>1</v>
      </c>
      <c r="F478" s="50">
        <f t="shared" si="7"/>
        <v>1</v>
      </c>
    </row>
    <row r="479" spans="1:6" x14ac:dyDescent="0.25">
      <c r="A479" s="73" t="s">
        <v>620</v>
      </c>
      <c r="B479" s="66">
        <v>-124972.82</v>
      </c>
      <c r="C479" s="50">
        <f>VLOOKUP($A479,[1]級距!$A:$K,9,FALSE)</f>
        <v>8</v>
      </c>
      <c r="D479" s="50">
        <f>VLOOKUP($A479,[1]級距!A:K,10,FALSE)</f>
        <v>6</v>
      </c>
      <c r="E479" s="50">
        <f>VLOOKUP($A479,[1]級距!A:K,11,FALSE)</f>
        <v>1</v>
      </c>
      <c r="F479" s="50">
        <f t="shared" si="7"/>
        <v>1</v>
      </c>
    </row>
    <row r="480" spans="1:6" x14ac:dyDescent="0.25">
      <c r="A480" s="73" t="s">
        <v>621</v>
      </c>
      <c r="B480" s="66">
        <v>230544.62</v>
      </c>
      <c r="C480" s="50">
        <f>VLOOKUP($A480,[1]級距!$A:$K,9,FALSE)</f>
        <v>8</v>
      </c>
      <c r="D480" s="50">
        <f>VLOOKUP($A480,[1]級距!A:K,10,FALSE)</f>
        <v>10</v>
      </c>
      <c r="E480" s="50">
        <f>VLOOKUP($A480,[1]級距!A:K,11,FALSE)</f>
        <v>4</v>
      </c>
      <c r="F480" s="50">
        <f t="shared" si="7"/>
        <v>1</v>
      </c>
    </row>
    <row r="481" spans="1:6" x14ac:dyDescent="0.25">
      <c r="A481" s="73" t="s">
        <v>622</v>
      </c>
      <c r="B481" s="66">
        <v>-38809.68</v>
      </c>
      <c r="C481" s="50">
        <f>VLOOKUP($A481,[1]級距!$A:$K,9,FALSE)</f>
        <v>8</v>
      </c>
      <c r="D481" s="50">
        <f>VLOOKUP($A481,[1]級距!A:K,10,FALSE)</f>
        <v>7</v>
      </c>
      <c r="E481" s="50">
        <f>VLOOKUP($A481,[1]級距!A:K,11,FALSE)</f>
        <v>4</v>
      </c>
      <c r="F481" s="50">
        <f t="shared" si="7"/>
        <v>1</v>
      </c>
    </row>
    <row r="482" spans="1:6" x14ac:dyDescent="0.25">
      <c r="A482" s="73" t="s">
        <v>625</v>
      </c>
      <c r="B482" s="66">
        <v>-39254.74</v>
      </c>
      <c r="C482" s="50">
        <f>VLOOKUP($A482,[1]級距!$A:$K,9,FALSE)</f>
        <v>6</v>
      </c>
      <c r="D482" s="50">
        <f>VLOOKUP($A482,[1]級距!A:K,10,FALSE)</f>
        <v>4</v>
      </c>
      <c r="E482" s="50">
        <f>VLOOKUP($A482,[1]級距!A:K,11,FALSE)</f>
        <v>1</v>
      </c>
      <c r="F482" s="50">
        <f t="shared" si="7"/>
        <v>1</v>
      </c>
    </row>
    <row r="483" spans="1:6" x14ac:dyDescent="0.25">
      <c r="A483" s="73" t="s">
        <v>626</v>
      </c>
      <c r="B483" s="66">
        <v>-37824.19</v>
      </c>
      <c r="C483" s="50">
        <f>VLOOKUP($A483,[1]級距!$A:$K,9,FALSE)</f>
        <v>9</v>
      </c>
      <c r="D483" s="50">
        <f>VLOOKUP($A483,[1]級距!A:K,10,FALSE)</f>
        <v>6</v>
      </c>
      <c r="E483" s="50">
        <f>VLOOKUP($A483,[1]級距!A:K,11,FALSE)</f>
        <v>1</v>
      </c>
      <c r="F483" s="50">
        <f t="shared" si="7"/>
        <v>1</v>
      </c>
    </row>
    <row r="484" spans="1:6" x14ac:dyDescent="0.25">
      <c r="A484" s="73" t="s">
        <v>627</v>
      </c>
      <c r="B484" s="66">
        <v>-15358.99</v>
      </c>
      <c r="C484" s="50">
        <f>VLOOKUP($A484,[1]級距!$A:$K,9,FALSE)</f>
        <v>4</v>
      </c>
      <c r="D484" s="50">
        <f>VLOOKUP($A484,[1]級距!A:K,10,FALSE)</f>
        <v>1</v>
      </c>
      <c r="E484" s="50">
        <f>VLOOKUP($A484,[1]級距!A:K,11,FALSE)</f>
        <v>2</v>
      </c>
      <c r="F484" s="50">
        <f t="shared" si="7"/>
        <v>1</v>
      </c>
    </row>
    <row r="485" spans="1:6" x14ac:dyDescent="0.25">
      <c r="A485" s="73" t="s">
        <v>628</v>
      </c>
      <c r="B485" s="66">
        <v>-102389.88</v>
      </c>
      <c r="C485" s="50">
        <f>VLOOKUP($A485,[1]級距!$A:$K,9,FALSE)</f>
        <v>9</v>
      </c>
      <c r="D485" s="50">
        <f>VLOOKUP($A485,[1]級距!A:K,10,FALSE)</f>
        <v>8</v>
      </c>
      <c r="E485" s="50">
        <f>VLOOKUP($A485,[1]級距!A:K,11,FALSE)</f>
        <v>4</v>
      </c>
      <c r="F485" s="50">
        <f t="shared" si="7"/>
        <v>1</v>
      </c>
    </row>
    <row r="486" spans="1:6" x14ac:dyDescent="0.25">
      <c r="A486" s="73" t="s">
        <v>629</v>
      </c>
      <c r="B486" s="66">
        <v>18808.25</v>
      </c>
      <c r="C486" s="50">
        <f>VLOOKUP($A486,[1]級距!$A:$K,9,FALSE)</f>
        <v>5</v>
      </c>
      <c r="D486" s="50">
        <f>VLOOKUP($A486,[1]級距!A:K,10,FALSE)</f>
        <v>1</v>
      </c>
      <c r="E486" s="50">
        <f>VLOOKUP($A486,[1]級距!A:K,11,FALSE)</f>
        <v>2</v>
      </c>
      <c r="F486" s="50">
        <f t="shared" si="7"/>
        <v>1</v>
      </c>
    </row>
    <row r="487" spans="1:6" x14ac:dyDescent="0.25">
      <c r="A487" s="73" t="s">
        <v>630</v>
      </c>
      <c r="B487" s="66">
        <v>237707.95</v>
      </c>
      <c r="C487" s="50">
        <f>VLOOKUP($A487,[1]級距!$A:$K,9,FALSE)</f>
        <v>8</v>
      </c>
      <c r="D487" s="50">
        <f>VLOOKUP($A487,[1]級距!A:K,10,FALSE)</f>
        <v>8</v>
      </c>
      <c r="E487" s="50">
        <f>VLOOKUP($A487,[1]級距!A:K,11,FALSE)</f>
        <v>4</v>
      </c>
      <c r="F487" s="50">
        <f t="shared" si="7"/>
        <v>1</v>
      </c>
    </row>
    <row r="488" spans="1:6" x14ac:dyDescent="0.25">
      <c r="A488" s="73" t="s">
        <v>631</v>
      </c>
      <c r="B488" s="66">
        <v>-54354.74</v>
      </c>
      <c r="C488" s="50">
        <f>VLOOKUP($A488,[1]級距!$A:$K,9,FALSE)</f>
        <v>8</v>
      </c>
      <c r="D488" s="50">
        <f>VLOOKUP($A488,[1]級距!A:K,10,FALSE)</f>
        <v>5</v>
      </c>
      <c r="E488" s="50">
        <f>VLOOKUP($A488,[1]級距!A:K,11,FALSE)</f>
        <v>1</v>
      </c>
      <c r="F488" s="50">
        <f t="shared" si="7"/>
        <v>1</v>
      </c>
    </row>
    <row r="489" spans="1:6" x14ac:dyDescent="0.25">
      <c r="A489" s="73" t="s">
        <v>632</v>
      </c>
      <c r="B489" s="66">
        <v>-112844.64</v>
      </c>
      <c r="C489" s="50">
        <f>VLOOKUP($A489,[1]級距!$A:$K,9,FALSE)</f>
        <v>10</v>
      </c>
      <c r="D489" s="50">
        <f>VLOOKUP($A489,[1]級距!A:K,10,FALSE)</f>
        <v>4</v>
      </c>
      <c r="E489" s="50">
        <f>VLOOKUP($A489,[1]級距!A:K,11,FALSE)</f>
        <v>1</v>
      </c>
      <c r="F489" s="50">
        <f t="shared" si="7"/>
        <v>1</v>
      </c>
    </row>
    <row r="490" spans="1:6" x14ac:dyDescent="0.25">
      <c r="A490" s="73" t="s">
        <v>633</v>
      </c>
      <c r="B490" s="66">
        <v>25336.01</v>
      </c>
      <c r="C490" s="50">
        <f>VLOOKUP($A490,[1]級距!$A:$K,9,FALSE)</f>
        <v>3</v>
      </c>
      <c r="D490" s="50">
        <f>VLOOKUP($A490,[1]級距!A:K,10,FALSE)</f>
        <v>9</v>
      </c>
      <c r="E490" s="50">
        <f>VLOOKUP($A490,[1]級距!A:K,11,FALSE)</f>
        <v>3</v>
      </c>
      <c r="F490" s="50">
        <f t="shared" si="7"/>
        <v>1</v>
      </c>
    </row>
    <row r="491" spans="1:6" x14ac:dyDescent="0.25">
      <c r="A491" s="73" t="s">
        <v>634</v>
      </c>
      <c r="B491" s="66">
        <v>217932.07</v>
      </c>
      <c r="C491" s="50">
        <f>VLOOKUP($A491,[1]級距!$A:$K,9,FALSE)</f>
        <v>5</v>
      </c>
      <c r="D491" s="50">
        <f>VLOOKUP($A491,[1]級距!A:K,10,FALSE)</f>
        <v>8</v>
      </c>
      <c r="E491" s="50">
        <f>VLOOKUP($A491,[1]級距!A:K,11,FALSE)</f>
        <v>3</v>
      </c>
      <c r="F491" s="50">
        <f t="shared" si="7"/>
        <v>1</v>
      </c>
    </row>
    <row r="492" spans="1:6" x14ac:dyDescent="0.25">
      <c r="A492" s="73" t="s">
        <v>635</v>
      </c>
      <c r="B492" s="66">
        <v>-17783.900000000001</v>
      </c>
      <c r="C492" s="50">
        <f>VLOOKUP($A492,[1]級距!$A:$K,9,FALSE)</f>
        <v>6</v>
      </c>
      <c r="D492" s="50">
        <f>VLOOKUP($A492,[1]級距!A:K,10,FALSE)</f>
        <v>2</v>
      </c>
      <c r="E492" s="50">
        <f>VLOOKUP($A492,[1]級距!A:K,11,FALSE)</f>
        <v>1</v>
      </c>
      <c r="F492" s="50">
        <f t="shared" si="7"/>
        <v>1</v>
      </c>
    </row>
    <row r="493" spans="1:6" x14ac:dyDescent="0.25">
      <c r="A493" s="73" t="s">
        <v>636</v>
      </c>
      <c r="B493" s="66">
        <v>-21996.79</v>
      </c>
      <c r="C493" s="50">
        <f>VLOOKUP($A493,[1]級距!$A:$K,9,FALSE)</f>
        <v>9</v>
      </c>
      <c r="D493" s="50">
        <f>VLOOKUP($A493,[1]級距!A:K,10,FALSE)</f>
        <v>7</v>
      </c>
      <c r="E493" s="50">
        <f>VLOOKUP($A493,[1]級距!A:K,11,FALSE)</f>
        <v>4</v>
      </c>
      <c r="F493" s="50">
        <f t="shared" si="7"/>
        <v>1</v>
      </c>
    </row>
    <row r="494" spans="1:6" x14ac:dyDescent="0.25">
      <c r="A494" s="73" t="s">
        <v>637</v>
      </c>
      <c r="B494" s="66">
        <v>-106920.98</v>
      </c>
      <c r="C494" s="50">
        <f>VLOOKUP($A494,[1]級距!$A:$K,9,FALSE)</f>
        <v>8</v>
      </c>
      <c r="D494" s="50">
        <f>VLOOKUP($A494,[1]級距!A:K,10,FALSE)</f>
        <v>7</v>
      </c>
      <c r="E494" s="50">
        <f>VLOOKUP($A494,[1]級距!A:K,11,FALSE)</f>
        <v>4</v>
      </c>
      <c r="F494" s="50">
        <f t="shared" si="7"/>
        <v>1</v>
      </c>
    </row>
    <row r="495" spans="1:6" x14ac:dyDescent="0.25">
      <c r="A495" s="73" t="s">
        <v>638</v>
      </c>
      <c r="B495" s="66">
        <v>-44208.43</v>
      </c>
      <c r="C495" s="50">
        <f>VLOOKUP($A495,[1]級距!$A:$K,9,FALSE)</f>
        <v>5</v>
      </c>
      <c r="D495" s="50">
        <f>VLOOKUP($A495,[1]級距!A:K,10,FALSE)</f>
        <v>1</v>
      </c>
      <c r="E495" s="50">
        <f>VLOOKUP($A495,[1]級距!A:K,11,FALSE)</f>
        <v>2</v>
      </c>
      <c r="F495" s="50">
        <f t="shared" si="7"/>
        <v>1</v>
      </c>
    </row>
    <row r="496" spans="1:6" x14ac:dyDescent="0.25">
      <c r="A496" s="73" t="s">
        <v>639</v>
      </c>
      <c r="B496" s="66">
        <v>18715.37</v>
      </c>
      <c r="C496" s="50">
        <f>VLOOKUP($A496,[1]級距!$A:$K,9,FALSE)</f>
        <v>9</v>
      </c>
      <c r="D496" s="50">
        <f>VLOOKUP($A496,[1]級距!A:K,10,FALSE)</f>
        <v>8</v>
      </c>
      <c r="E496" s="50">
        <f>VLOOKUP($A496,[1]級距!A:K,11,FALSE)</f>
        <v>4</v>
      </c>
      <c r="F496" s="50">
        <f t="shared" si="7"/>
        <v>1</v>
      </c>
    </row>
    <row r="497" spans="1:6" x14ac:dyDescent="0.25">
      <c r="A497" s="73" t="s">
        <v>640</v>
      </c>
      <c r="B497" s="66">
        <v>-104932.92</v>
      </c>
      <c r="C497" s="50">
        <f>VLOOKUP($A497,[1]級距!$A:$K,9,FALSE)</f>
        <v>9</v>
      </c>
      <c r="D497" s="50">
        <f>VLOOKUP($A497,[1]級距!A:K,10,FALSE)</f>
        <v>8</v>
      </c>
      <c r="E497" s="50">
        <f>VLOOKUP($A497,[1]級距!A:K,11,FALSE)</f>
        <v>4</v>
      </c>
      <c r="F497" s="50">
        <f t="shared" si="7"/>
        <v>1</v>
      </c>
    </row>
    <row r="498" spans="1:6" x14ac:dyDescent="0.25">
      <c r="A498" s="73" t="s">
        <v>642</v>
      </c>
      <c r="B498" s="66">
        <v>-70794.58</v>
      </c>
      <c r="C498" s="50">
        <f>VLOOKUP($A498,[1]級距!$A:$K,9,FALSE)</f>
        <v>5</v>
      </c>
      <c r="D498" s="50">
        <f>VLOOKUP($A498,[1]級距!A:K,10,FALSE)</f>
        <v>6</v>
      </c>
      <c r="E498" s="50">
        <f>VLOOKUP($A498,[1]級距!A:K,11,FALSE)</f>
        <v>2</v>
      </c>
      <c r="F498" s="50">
        <f t="shared" si="7"/>
        <v>1</v>
      </c>
    </row>
    <row r="499" spans="1:6" x14ac:dyDescent="0.25">
      <c r="A499" s="73" t="s">
        <v>643</v>
      </c>
      <c r="B499" s="66">
        <v>11418.89</v>
      </c>
      <c r="C499" s="50">
        <f>VLOOKUP($A499,[1]級距!$A:$K,9,FALSE)</f>
        <v>5</v>
      </c>
      <c r="D499" s="50">
        <f>VLOOKUP($A499,[1]級距!A:K,10,FALSE)</f>
        <v>7</v>
      </c>
      <c r="E499" s="50">
        <f>VLOOKUP($A499,[1]級距!A:K,11,FALSE)</f>
        <v>3</v>
      </c>
      <c r="F499" s="50">
        <f t="shared" si="7"/>
        <v>1</v>
      </c>
    </row>
    <row r="500" spans="1:6" x14ac:dyDescent="0.25">
      <c r="A500" s="73" t="s">
        <v>644</v>
      </c>
      <c r="B500" s="66">
        <v>-105589.73</v>
      </c>
      <c r="C500" s="50">
        <f>VLOOKUP($A500,[1]級距!$A:$K,9,FALSE)</f>
        <v>7</v>
      </c>
      <c r="D500" s="50">
        <f>VLOOKUP($A500,[1]級距!A:K,10,FALSE)</f>
        <v>2</v>
      </c>
      <c r="E500" s="50">
        <f>VLOOKUP($A500,[1]級距!A:K,11,FALSE)</f>
        <v>1</v>
      </c>
      <c r="F500" s="50">
        <f t="shared" si="7"/>
        <v>1</v>
      </c>
    </row>
    <row r="501" spans="1:6" x14ac:dyDescent="0.25">
      <c r="A501" s="73" t="s">
        <v>645</v>
      </c>
      <c r="B501" s="66">
        <v>34833.410000000003</v>
      </c>
      <c r="C501" s="50">
        <f>VLOOKUP($A501,[1]級距!$A:$K,9,FALSE)</f>
        <v>6</v>
      </c>
      <c r="D501" s="50">
        <f>VLOOKUP($A501,[1]級距!A:K,10,FALSE)</f>
        <v>7</v>
      </c>
      <c r="E501" s="50">
        <f>VLOOKUP($A501,[1]級距!A:K,11,FALSE)</f>
        <v>4</v>
      </c>
      <c r="F501" s="50">
        <f t="shared" si="7"/>
        <v>1</v>
      </c>
    </row>
    <row r="502" spans="1:6" x14ac:dyDescent="0.25">
      <c r="A502" s="73" t="s">
        <v>646</v>
      </c>
      <c r="B502" s="66">
        <v>27614.06</v>
      </c>
      <c r="C502" s="50">
        <f>VLOOKUP($A502,[1]級距!$A:$K,9,FALSE)</f>
        <v>7</v>
      </c>
      <c r="D502" s="50">
        <f>VLOOKUP($A502,[1]級距!A:K,10,FALSE)</f>
        <v>5</v>
      </c>
      <c r="E502" s="50">
        <f>VLOOKUP($A502,[1]級距!A:K,11,FALSE)</f>
        <v>1</v>
      </c>
      <c r="F502" s="50">
        <f t="shared" si="7"/>
        <v>1</v>
      </c>
    </row>
    <row r="503" spans="1:6" x14ac:dyDescent="0.25">
      <c r="A503" s="73" t="s">
        <v>647</v>
      </c>
      <c r="B503" s="66">
        <v>-25188.67</v>
      </c>
      <c r="C503" s="50">
        <f>VLOOKUP($A503,[1]級距!$A:$K,9,FALSE)</f>
        <v>5</v>
      </c>
      <c r="D503" s="50">
        <f>VLOOKUP($A503,[1]級距!A:K,10,FALSE)</f>
        <v>4</v>
      </c>
      <c r="E503" s="50">
        <f>VLOOKUP($A503,[1]級距!A:K,11,FALSE)</f>
        <v>2</v>
      </c>
      <c r="F503" s="50">
        <f t="shared" si="7"/>
        <v>1</v>
      </c>
    </row>
    <row r="504" spans="1:6" x14ac:dyDescent="0.25">
      <c r="A504" s="73" t="s">
        <v>648</v>
      </c>
      <c r="B504" s="66">
        <v>-2378.59</v>
      </c>
      <c r="C504" s="50">
        <f>VLOOKUP($A504,[1]級距!$A:$K,9,FALSE)</f>
        <v>2</v>
      </c>
      <c r="D504" s="50">
        <f>VLOOKUP($A504,[1]級距!A:K,10,FALSE)</f>
        <v>6</v>
      </c>
      <c r="E504" s="50">
        <f>VLOOKUP($A504,[1]級距!A:K,11,FALSE)</f>
        <v>2</v>
      </c>
      <c r="F504" s="50">
        <f t="shared" si="7"/>
        <v>1</v>
      </c>
    </row>
    <row r="505" spans="1:6" x14ac:dyDescent="0.25">
      <c r="A505" s="73" t="s">
        <v>649</v>
      </c>
      <c r="B505" s="66">
        <v>56551.34</v>
      </c>
      <c r="C505" s="50">
        <f>VLOOKUP($A505,[1]級距!$A:$K,9,FALSE)</f>
        <v>5</v>
      </c>
      <c r="D505" s="50">
        <f>VLOOKUP($A505,[1]級距!A:K,10,FALSE)</f>
        <v>8</v>
      </c>
      <c r="E505" s="50">
        <f>VLOOKUP($A505,[1]級距!A:K,11,FALSE)</f>
        <v>3</v>
      </c>
      <c r="F505" s="50">
        <f t="shared" si="7"/>
        <v>1</v>
      </c>
    </row>
    <row r="506" spans="1:6" x14ac:dyDescent="0.25">
      <c r="A506" s="73" t="s">
        <v>650</v>
      </c>
      <c r="B506" s="66">
        <v>303645.38</v>
      </c>
      <c r="C506" s="50">
        <f>VLOOKUP($A506,[1]級距!$A:$K,9,FALSE)</f>
        <v>8</v>
      </c>
      <c r="D506" s="50">
        <f>VLOOKUP($A506,[1]級距!A:K,10,FALSE)</f>
        <v>9</v>
      </c>
      <c r="E506" s="50">
        <f>VLOOKUP($A506,[1]級距!A:K,11,FALSE)</f>
        <v>4</v>
      </c>
      <c r="F506" s="50">
        <f t="shared" si="7"/>
        <v>1</v>
      </c>
    </row>
    <row r="507" spans="1:6" x14ac:dyDescent="0.25">
      <c r="A507" s="73" t="s">
        <v>651</v>
      </c>
      <c r="B507" s="66">
        <v>96155.14</v>
      </c>
      <c r="C507" s="50">
        <f>VLOOKUP($A507,[1]級距!$A:$K,9,FALSE)</f>
        <v>8</v>
      </c>
      <c r="D507" s="50">
        <f>VLOOKUP($A507,[1]級距!A:K,10,FALSE)</f>
        <v>2</v>
      </c>
      <c r="E507" s="50">
        <f>VLOOKUP($A507,[1]級距!A:K,11,FALSE)</f>
        <v>1</v>
      </c>
      <c r="F507" s="50">
        <f t="shared" si="7"/>
        <v>1</v>
      </c>
    </row>
    <row r="508" spans="1:6" x14ac:dyDescent="0.25">
      <c r="A508" s="73" t="s">
        <v>652</v>
      </c>
      <c r="B508" s="66">
        <v>9215.26</v>
      </c>
      <c r="C508" s="50">
        <f>VLOOKUP($A508,[1]級距!$A:$K,9,FALSE)</f>
        <v>7</v>
      </c>
      <c r="D508" s="50">
        <f>VLOOKUP($A508,[1]級距!A:K,10,FALSE)</f>
        <v>5</v>
      </c>
      <c r="E508" s="50">
        <f>VLOOKUP($A508,[1]級距!A:K,11,FALSE)</f>
        <v>1</v>
      </c>
      <c r="F508" s="50">
        <f t="shared" si="7"/>
        <v>1</v>
      </c>
    </row>
    <row r="509" spans="1:6" x14ac:dyDescent="0.25">
      <c r="A509" s="73" t="s">
        <v>653</v>
      </c>
      <c r="B509" s="66">
        <v>-23669.040000000001</v>
      </c>
      <c r="C509" s="50">
        <f>VLOOKUP($A509,[1]級距!$A:$K,9,FALSE)</f>
        <v>5</v>
      </c>
      <c r="D509" s="50">
        <f>VLOOKUP($A509,[1]級距!A:K,10,FALSE)</f>
        <v>4</v>
      </c>
      <c r="E509" s="50">
        <f>VLOOKUP($A509,[1]級距!A:K,11,FALSE)</f>
        <v>2</v>
      </c>
      <c r="F509" s="50">
        <f t="shared" si="7"/>
        <v>1</v>
      </c>
    </row>
    <row r="510" spans="1:6" x14ac:dyDescent="0.25">
      <c r="A510" s="73" t="s">
        <v>654</v>
      </c>
      <c r="B510" s="66">
        <v>31280.3</v>
      </c>
      <c r="C510" s="50">
        <f>VLOOKUP($A510,[1]級距!$A:$K,9,FALSE)</f>
        <v>10</v>
      </c>
      <c r="D510" s="50">
        <f>VLOOKUP($A510,[1]級距!A:K,10,FALSE)</f>
        <v>1</v>
      </c>
      <c r="E510" s="50">
        <f>VLOOKUP($A510,[1]級距!A:K,11,FALSE)</f>
        <v>1</v>
      </c>
      <c r="F510" s="50">
        <f t="shared" si="7"/>
        <v>1</v>
      </c>
    </row>
    <row r="511" spans="1:6" x14ac:dyDescent="0.25">
      <c r="A511" s="73" t="s">
        <v>655</v>
      </c>
      <c r="B511" s="66">
        <v>254302.97</v>
      </c>
      <c r="C511" s="50">
        <f>VLOOKUP($A511,[1]級距!$A:$K,9,FALSE)</f>
        <v>10</v>
      </c>
      <c r="D511" s="50">
        <f>VLOOKUP($A511,[1]級距!A:K,10,FALSE)</f>
        <v>4</v>
      </c>
      <c r="E511" s="50">
        <f>VLOOKUP($A511,[1]級距!A:K,11,FALSE)</f>
        <v>1</v>
      </c>
      <c r="F511" s="50">
        <f t="shared" si="7"/>
        <v>1</v>
      </c>
    </row>
    <row r="512" spans="1:6" x14ac:dyDescent="0.25">
      <c r="A512" s="73" t="s">
        <v>656</v>
      </c>
      <c r="B512" s="66">
        <v>16278.79</v>
      </c>
      <c r="C512" s="50">
        <f>VLOOKUP($A512,[1]級距!$A:$K,9,FALSE)</f>
        <v>10</v>
      </c>
      <c r="D512" s="50">
        <f>VLOOKUP($A512,[1]級距!A:K,10,FALSE)</f>
        <v>9</v>
      </c>
      <c r="E512" s="50">
        <f>VLOOKUP($A512,[1]級距!A:K,11,FALSE)</f>
        <v>4</v>
      </c>
      <c r="F512" s="50">
        <f t="shared" si="7"/>
        <v>1</v>
      </c>
    </row>
    <row r="513" spans="1:6" x14ac:dyDescent="0.25">
      <c r="A513" s="73" t="s">
        <v>658</v>
      </c>
      <c r="B513" s="66">
        <v>-25981.15</v>
      </c>
      <c r="C513" s="50">
        <f>VLOOKUP($A513,[1]級距!$A:$K,9,FALSE)</f>
        <v>4</v>
      </c>
      <c r="D513" s="50">
        <f>VLOOKUP($A513,[1]級距!A:K,10,FALSE)</f>
        <v>1</v>
      </c>
      <c r="E513" s="50">
        <f>VLOOKUP($A513,[1]級距!A:K,11,FALSE)</f>
        <v>2</v>
      </c>
      <c r="F513" s="50">
        <f t="shared" si="7"/>
        <v>1</v>
      </c>
    </row>
    <row r="514" spans="1:6" x14ac:dyDescent="0.25">
      <c r="A514" s="73" t="s">
        <v>659</v>
      </c>
      <c r="B514" s="66">
        <v>-115116.94</v>
      </c>
      <c r="C514" s="50">
        <f>VLOOKUP($A514,[1]級距!$A:$K,9,FALSE)</f>
        <v>7</v>
      </c>
      <c r="D514" s="50">
        <f>VLOOKUP($A514,[1]級距!A:K,10,FALSE)</f>
        <v>9</v>
      </c>
      <c r="E514" s="50">
        <f>VLOOKUP($A514,[1]級距!A:K,11,FALSE)</f>
        <v>4</v>
      </c>
      <c r="F514" s="50">
        <f t="shared" si="7"/>
        <v>1</v>
      </c>
    </row>
    <row r="515" spans="1:6" x14ac:dyDescent="0.25">
      <c r="A515" s="73" t="s">
        <v>660</v>
      </c>
      <c r="B515" s="66">
        <v>-37048.129999999997</v>
      </c>
      <c r="C515" s="50">
        <f>VLOOKUP($A515,[1]級距!$A:$K,9,FALSE)</f>
        <v>8</v>
      </c>
      <c r="D515" s="50">
        <f>VLOOKUP($A515,[1]級距!A:K,10,FALSE)</f>
        <v>3</v>
      </c>
      <c r="E515" s="50">
        <f>VLOOKUP($A515,[1]級距!A:K,11,FALSE)</f>
        <v>1</v>
      </c>
      <c r="F515" s="50">
        <f t="shared" si="7"/>
        <v>1</v>
      </c>
    </row>
    <row r="516" spans="1:6" x14ac:dyDescent="0.25">
      <c r="A516" s="73" t="s">
        <v>662</v>
      </c>
      <c r="B516" s="66">
        <v>-102496.15</v>
      </c>
      <c r="C516" s="50">
        <f>VLOOKUP($A516,[1]級距!$A:$K,9,FALSE)</f>
        <v>9</v>
      </c>
      <c r="D516" s="50">
        <f>VLOOKUP($A516,[1]級距!A:K,10,FALSE)</f>
        <v>6</v>
      </c>
      <c r="E516" s="50">
        <f>VLOOKUP($A516,[1]級距!A:K,11,FALSE)</f>
        <v>1</v>
      </c>
      <c r="F516" s="50">
        <f t="shared" si="7"/>
        <v>1</v>
      </c>
    </row>
    <row r="517" spans="1:6" x14ac:dyDescent="0.25">
      <c r="A517" s="73" t="s">
        <v>664</v>
      </c>
      <c r="B517" s="66">
        <v>193467.02</v>
      </c>
      <c r="C517" s="50">
        <f>VLOOKUP($A517,[1]級距!$A:$K,9,FALSE)</f>
        <v>8</v>
      </c>
      <c r="D517" s="50">
        <f>VLOOKUP($A517,[1]級距!A:K,10,FALSE)</f>
        <v>2</v>
      </c>
      <c r="E517" s="50">
        <f>VLOOKUP($A517,[1]級距!A:K,11,FALSE)</f>
        <v>1</v>
      </c>
      <c r="F517" s="50">
        <f t="shared" si="7"/>
        <v>1</v>
      </c>
    </row>
    <row r="518" spans="1:6" x14ac:dyDescent="0.25">
      <c r="A518" s="73" t="s">
        <v>665</v>
      </c>
      <c r="B518" s="66">
        <v>100223.06</v>
      </c>
      <c r="C518" s="50">
        <f>VLOOKUP($A518,[1]級距!$A:$K,9,FALSE)</f>
        <v>10</v>
      </c>
      <c r="D518" s="50">
        <f>VLOOKUP($A518,[1]級距!A:K,10,FALSE)</f>
        <v>8</v>
      </c>
      <c r="E518" s="50">
        <f>VLOOKUP($A518,[1]級距!A:K,11,FALSE)</f>
        <v>4</v>
      </c>
      <c r="F518" s="50">
        <f t="shared" ref="F518:F581" si="8">IF(B518&lt;&gt;0,1,0)</f>
        <v>1</v>
      </c>
    </row>
    <row r="519" spans="1:6" x14ac:dyDescent="0.25">
      <c r="A519" s="73" t="s">
        <v>666</v>
      </c>
      <c r="B519" s="66">
        <v>32430.19</v>
      </c>
      <c r="C519" s="50">
        <f>VLOOKUP($A519,[1]級距!$A:$K,9,FALSE)</f>
        <v>10</v>
      </c>
      <c r="D519" s="50">
        <f>VLOOKUP($A519,[1]級距!A:K,10,FALSE)</f>
        <v>6</v>
      </c>
      <c r="E519" s="50">
        <f>VLOOKUP($A519,[1]級距!A:K,11,FALSE)</f>
        <v>1</v>
      </c>
      <c r="F519" s="50">
        <f t="shared" si="8"/>
        <v>1</v>
      </c>
    </row>
    <row r="520" spans="1:6" x14ac:dyDescent="0.25">
      <c r="A520" s="73" t="s">
        <v>667</v>
      </c>
      <c r="B520" s="66">
        <v>-111469.01</v>
      </c>
      <c r="C520" s="50">
        <f>VLOOKUP($A520,[1]級距!$A:$K,9,FALSE)</f>
        <v>5</v>
      </c>
      <c r="D520" s="50">
        <f>VLOOKUP($A520,[1]級距!A:K,10,FALSE)</f>
        <v>3</v>
      </c>
      <c r="E520" s="50">
        <f>VLOOKUP($A520,[1]級距!A:K,11,FALSE)</f>
        <v>2</v>
      </c>
      <c r="F520" s="50">
        <f t="shared" si="8"/>
        <v>1</v>
      </c>
    </row>
    <row r="521" spans="1:6" x14ac:dyDescent="0.25">
      <c r="A521" s="73" t="s">
        <v>668</v>
      </c>
      <c r="B521" s="66">
        <v>-102580.1</v>
      </c>
      <c r="C521" s="50">
        <f>VLOOKUP($A521,[1]級距!$A:$K,9,FALSE)</f>
        <v>9</v>
      </c>
      <c r="D521" s="50">
        <f>VLOOKUP($A521,[1]級距!A:K,10,FALSE)</f>
        <v>8</v>
      </c>
      <c r="E521" s="50">
        <f>VLOOKUP($A521,[1]級距!A:K,11,FALSE)</f>
        <v>4</v>
      </c>
      <c r="F521" s="50">
        <f t="shared" si="8"/>
        <v>1</v>
      </c>
    </row>
    <row r="522" spans="1:6" x14ac:dyDescent="0.25">
      <c r="A522" s="73" t="s">
        <v>669</v>
      </c>
      <c r="B522" s="66">
        <v>45840.3</v>
      </c>
      <c r="C522" s="50">
        <f>VLOOKUP($A522,[1]級距!$A:$K,9,FALSE)</f>
        <v>10</v>
      </c>
      <c r="D522" s="50">
        <f>VLOOKUP($A522,[1]級距!A:K,10,FALSE)</f>
        <v>5</v>
      </c>
      <c r="E522" s="50">
        <f>VLOOKUP($A522,[1]級距!A:K,11,FALSE)</f>
        <v>1</v>
      </c>
      <c r="F522" s="50">
        <f t="shared" si="8"/>
        <v>1</v>
      </c>
    </row>
    <row r="523" spans="1:6" x14ac:dyDescent="0.25">
      <c r="A523" s="73" t="s">
        <v>670</v>
      </c>
      <c r="B523" s="66">
        <v>-100641.31</v>
      </c>
      <c r="C523" s="50">
        <f>VLOOKUP($A523,[1]級距!$A:$K,9,FALSE)</f>
        <v>6</v>
      </c>
      <c r="D523" s="50">
        <f>VLOOKUP($A523,[1]級距!A:K,10,FALSE)</f>
        <v>1</v>
      </c>
      <c r="E523" s="50">
        <f>VLOOKUP($A523,[1]級距!A:K,11,FALSE)</f>
        <v>1</v>
      </c>
      <c r="F523" s="50">
        <f t="shared" si="8"/>
        <v>1</v>
      </c>
    </row>
    <row r="524" spans="1:6" x14ac:dyDescent="0.25">
      <c r="A524" s="73" t="s">
        <v>671</v>
      </c>
      <c r="B524" s="66">
        <v>226268.38</v>
      </c>
      <c r="C524" s="50">
        <f>VLOOKUP($A524,[1]級距!$A:$K,9,FALSE)</f>
        <v>10</v>
      </c>
      <c r="D524" s="50">
        <f>VLOOKUP($A524,[1]級距!A:K,10,FALSE)</f>
        <v>10</v>
      </c>
      <c r="E524" s="50">
        <f>VLOOKUP($A524,[1]級距!A:K,11,FALSE)</f>
        <v>4</v>
      </c>
      <c r="F524" s="50">
        <f t="shared" si="8"/>
        <v>1</v>
      </c>
    </row>
    <row r="525" spans="1:6" x14ac:dyDescent="0.25">
      <c r="A525" s="73" t="s">
        <v>672</v>
      </c>
      <c r="B525" s="66">
        <v>35809.19</v>
      </c>
      <c r="C525" s="50">
        <f>VLOOKUP($A525,[1]級距!$A:$K,9,FALSE)</f>
        <v>6</v>
      </c>
      <c r="D525" s="50">
        <f>VLOOKUP($A525,[1]級距!A:K,10,FALSE)</f>
        <v>9</v>
      </c>
      <c r="E525" s="50">
        <f>VLOOKUP($A525,[1]級距!A:K,11,FALSE)</f>
        <v>4</v>
      </c>
      <c r="F525" s="50">
        <f t="shared" si="8"/>
        <v>1</v>
      </c>
    </row>
    <row r="526" spans="1:6" x14ac:dyDescent="0.25">
      <c r="A526" s="73" t="s">
        <v>673</v>
      </c>
      <c r="B526" s="66">
        <v>-102631.22</v>
      </c>
      <c r="C526" s="50">
        <f>VLOOKUP($A526,[1]級距!$A:$K,9,FALSE)</f>
        <v>10</v>
      </c>
      <c r="D526" s="50">
        <f>VLOOKUP($A526,[1]級距!A:K,10,FALSE)</f>
        <v>10</v>
      </c>
      <c r="E526" s="50">
        <f>VLOOKUP($A526,[1]級距!A:K,11,FALSE)</f>
        <v>4</v>
      </c>
      <c r="F526" s="50">
        <f t="shared" si="8"/>
        <v>1</v>
      </c>
    </row>
    <row r="527" spans="1:6" x14ac:dyDescent="0.25">
      <c r="A527" s="73" t="s">
        <v>674</v>
      </c>
      <c r="B527" s="66">
        <v>58138.54</v>
      </c>
      <c r="C527" s="50">
        <f>VLOOKUP($A527,[1]級距!$A:$K,9,FALSE)</f>
        <v>9</v>
      </c>
      <c r="D527" s="50">
        <f>VLOOKUP($A527,[1]級距!A:K,10,FALSE)</f>
        <v>6</v>
      </c>
      <c r="E527" s="50">
        <f>VLOOKUP($A527,[1]級距!A:K,11,FALSE)</f>
        <v>1</v>
      </c>
      <c r="F527" s="50">
        <f t="shared" si="8"/>
        <v>1</v>
      </c>
    </row>
    <row r="528" spans="1:6" x14ac:dyDescent="0.25">
      <c r="A528" s="73" t="s">
        <v>676</v>
      </c>
      <c r="B528" s="66">
        <v>105319.39</v>
      </c>
      <c r="C528" s="50">
        <f>VLOOKUP($A528,[1]級距!$A:$K,9,FALSE)</f>
        <v>6</v>
      </c>
      <c r="D528" s="50">
        <f>VLOOKUP($A528,[1]級距!A:K,10,FALSE)</f>
        <v>6</v>
      </c>
      <c r="E528" s="50">
        <f>VLOOKUP($A528,[1]級距!A:K,11,FALSE)</f>
        <v>1</v>
      </c>
      <c r="F528" s="50">
        <f t="shared" si="8"/>
        <v>1</v>
      </c>
    </row>
    <row r="529" spans="1:6" x14ac:dyDescent="0.25">
      <c r="A529" s="73" t="s">
        <v>677</v>
      </c>
      <c r="B529" s="66">
        <v>-109994.81</v>
      </c>
      <c r="C529" s="50">
        <f>VLOOKUP($A529,[1]級距!$A:$K,9,FALSE)</f>
        <v>7</v>
      </c>
      <c r="D529" s="50">
        <f>VLOOKUP($A529,[1]級距!A:K,10,FALSE)</f>
        <v>7</v>
      </c>
      <c r="E529" s="50">
        <f>VLOOKUP($A529,[1]級距!A:K,11,FALSE)</f>
        <v>4</v>
      </c>
      <c r="F529" s="50">
        <f t="shared" si="8"/>
        <v>1</v>
      </c>
    </row>
    <row r="530" spans="1:6" x14ac:dyDescent="0.25">
      <c r="A530" s="73" t="s">
        <v>679</v>
      </c>
      <c r="B530" s="66">
        <v>102437.83</v>
      </c>
      <c r="C530" s="50">
        <f>VLOOKUP($A530,[1]級距!$A:$K,9,FALSE)</f>
        <v>8</v>
      </c>
      <c r="D530" s="50">
        <f>VLOOKUP($A530,[1]級距!A:K,10,FALSE)</f>
        <v>8</v>
      </c>
      <c r="E530" s="50">
        <f>VLOOKUP($A530,[1]級距!A:K,11,FALSE)</f>
        <v>4</v>
      </c>
      <c r="F530" s="50">
        <f t="shared" si="8"/>
        <v>1</v>
      </c>
    </row>
    <row r="531" spans="1:6" x14ac:dyDescent="0.25">
      <c r="A531" s="73" t="s">
        <v>680</v>
      </c>
      <c r="B531" s="66">
        <v>31422.89</v>
      </c>
      <c r="C531" s="50">
        <f>VLOOKUP($A531,[1]級距!$A:$K,9,FALSE)</f>
        <v>3</v>
      </c>
      <c r="D531" s="50">
        <f>VLOOKUP($A531,[1]級距!A:K,10,FALSE)</f>
        <v>5</v>
      </c>
      <c r="E531" s="50">
        <f>VLOOKUP($A531,[1]級距!A:K,11,FALSE)</f>
        <v>2</v>
      </c>
      <c r="F531" s="50">
        <f t="shared" si="8"/>
        <v>1</v>
      </c>
    </row>
    <row r="532" spans="1:6" x14ac:dyDescent="0.25">
      <c r="A532" s="73" t="s">
        <v>683</v>
      </c>
      <c r="B532" s="66">
        <v>5815.58</v>
      </c>
      <c r="C532" s="50">
        <f>VLOOKUP($A532,[1]級距!$A:$K,9,FALSE)</f>
        <v>6</v>
      </c>
      <c r="D532" s="50">
        <f>VLOOKUP($A532,[1]級距!A:K,10,FALSE)</f>
        <v>7</v>
      </c>
      <c r="E532" s="50">
        <f>VLOOKUP($A532,[1]級距!A:K,11,FALSE)</f>
        <v>4</v>
      </c>
      <c r="F532" s="50">
        <f t="shared" si="8"/>
        <v>1</v>
      </c>
    </row>
    <row r="533" spans="1:6" x14ac:dyDescent="0.25">
      <c r="A533" s="73" t="s">
        <v>684</v>
      </c>
      <c r="B533" s="66">
        <v>-57822.34</v>
      </c>
      <c r="C533" s="50">
        <f>VLOOKUP($A533,[1]級距!$A:$K,9,FALSE)</f>
        <v>5</v>
      </c>
      <c r="D533" s="50">
        <f>VLOOKUP($A533,[1]級距!A:K,10,FALSE)</f>
        <v>3</v>
      </c>
      <c r="E533" s="50">
        <f>VLOOKUP($A533,[1]級距!A:K,11,FALSE)</f>
        <v>2</v>
      </c>
      <c r="F533" s="50">
        <f t="shared" si="8"/>
        <v>1</v>
      </c>
    </row>
    <row r="534" spans="1:6" x14ac:dyDescent="0.25">
      <c r="A534" s="73" t="s">
        <v>685</v>
      </c>
      <c r="B534" s="66">
        <v>-53612.28</v>
      </c>
      <c r="C534" s="50">
        <f>VLOOKUP($A534,[1]級距!$A:$K,9,FALSE)</f>
        <v>6</v>
      </c>
      <c r="D534" s="50">
        <f>VLOOKUP($A534,[1]級距!A:K,10,FALSE)</f>
        <v>6</v>
      </c>
      <c r="E534" s="50">
        <f>VLOOKUP($A534,[1]級距!A:K,11,FALSE)</f>
        <v>1</v>
      </c>
      <c r="F534" s="50">
        <f t="shared" si="8"/>
        <v>1</v>
      </c>
    </row>
    <row r="535" spans="1:6" x14ac:dyDescent="0.25">
      <c r="A535" s="73" t="s">
        <v>686</v>
      </c>
      <c r="B535" s="66">
        <v>30694.37</v>
      </c>
      <c r="C535" s="50">
        <f>VLOOKUP($A535,[1]級距!$A:$K,9,FALSE)</f>
        <v>5</v>
      </c>
      <c r="D535" s="50">
        <f>VLOOKUP($A535,[1]級距!A:K,10,FALSE)</f>
        <v>3</v>
      </c>
      <c r="E535" s="50">
        <f>VLOOKUP($A535,[1]級距!A:K,11,FALSE)</f>
        <v>2</v>
      </c>
      <c r="F535" s="50">
        <f t="shared" si="8"/>
        <v>1</v>
      </c>
    </row>
    <row r="536" spans="1:6" x14ac:dyDescent="0.25">
      <c r="A536" s="73" t="s">
        <v>688</v>
      </c>
      <c r="B536" s="66">
        <v>-96446.11</v>
      </c>
      <c r="C536" s="50">
        <f>VLOOKUP($A536,[1]級距!$A:$K,9,FALSE)</f>
        <v>4</v>
      </c>
      <c r="D536" s="50">
        <f>VLOOKUP($A536,[1]級距!A:K,10,FALSE)</f>
        <v>5</v>
      </c>
      <c r="E536" s="50">
        <f>VLOOKUP($A536,[1]級距!A:K,11,FALSE)</f>
        <v>2</v>
      </c>
      <c r="F536" s="50">
        <f t="shared" si="8"/>
        <v>1</v>
      </c>
    </row>
    <row r="537" spans="1:6" x14ac:dyDescent="0.25">
      <c r="A537" s="73" t="s">
        <v>689</v>
      </c>
      <c r="B537" s="66">
        <v>46509.46</v>
      </c>
      <c r="C537" s="50">
        <f>VLOOKUP($A537,[1]級距!$A:$K,9,FALSE)</f>
        <v>6</v>
      </c>
      <c r="D537" s="50">
        <f>VLOOKUP($A537,[1]級距!A:K,10,FALSE)</f>
        <v>9</v>
      </c>
      <c r="E537" s="50">
        <f>VLOOKUP($A537,[1]級距!A:K,11,FALSE)</f>
        <v>4</v>
      </c>
      <c r="F537" s="50">
        <f t="shared" si="8"/>
        <v>1</v>
      </c>
    </row>
    <row r="538" spans="1:6" x14ac:dyDescent="0.25">
      <c r="A538" s="73" t="s">
        <v>690</v>
      </c>
      <c r="B538" s="66">
        <v>10079.35</v>
      </c>
      <c r="C538" s="50">
        <f>VLOOKUP($A538,[1]級距!$A:$K,9,FALSE)</f>
        <v>5</v>
      </c>
      <c r="D538" s="50">
        <f>VLOOKUP($A538,[1]級距!A:K,10,FALSE)</f>
        <v>8</v>
      </c>
      <c r="E538" s="50">
        <f>VLOOKUP($A538,[1]級距!A:K,11,FALSE)</f>
        <v>3</v>
      </c>
      <c r="F538" s="50">
        <f t="shared" si="8"/>
        <v>1</v>
      </c>
    </row>
    <row r="539" spans="1:6" x14ac:dyDescent="0.25">
      <c r="A539" s="73" t="s">
        <v>691</v>
      </c>
      <c r="B539" s="66">
        <v>-39872.26</v>
      </c>
      <c r="C539" s="50">
        <f>VLOOKUP($A539,[1]級距!$A:$K,9,FALSE)</f>
        <v>4</v>
      </c>
      <c r="D539" s="50">
        <f>VLOOKUP($A539,[1]級距!A:K,10,FALSE)</f>
        <v>2</v>
      </c>
      <c r="E539" s="50">
        <f>VLOOKUP($A539,[1]級距!A:K,11,FALSE)</f>
        <v>2</v>
      </c>
      <c r="F539" s="50">
        <f t="shared" si="8"/>
        <v>1</v>
      </c>
    </row>
    <row r="540" spans="1:6" x14ac:dyDescent="0.25">
      <c r="A540" s="73" t="s">
        <v>692</v>
      </c>
      <c r="B540" s="66">
        <v>71852.47</v>
      </c>
      <c r="C540" s="50">
        <f>VLOOKUP($A540,[1]級距!$A:$K,9,FALSE)</f>
        <v>5</v>
      </c>
      <c r="D540" s="50">
        <f>VLOOKUP($A540,[1]級距!A:K,10,FALSE)</f>
        <v>8</v>
      </c>
      <c r="E540" s="50">
        <f>VLOOKUP($A540,[1]級距!A:K,11,FALSE)</f>
        <v>3</v>
      </c>
      <c r="F540" s="50">
        <f t="shared" si="8"/>
        <v>1</v>
      </c>
    </row>
    <row r="541" spans="1:6" x14ac:dyDescent="0.25">
      <c r="A541" s="73" t="s">
        <v>693</v>
      </c>
      <c r="B541" s="66">
        <v>-21268.3</v>
      </c>
      <c r="C541" s="50">
        <f>VLOOKUP($A541,[1]級距!$A:$K,9,FALSE)</f>
        <v>5</v>
      </c>
      <c r="D541" s="50">
        <f>VLOOKUP($A541,[1]級距!A:K,10,FALSE)</f>
        <v>8</v>
      </c>
      <c r="E541" s="50">
        <f>VLOOKUP($A541,[1]級距!A:K,11,FALSE)</f>
        <v>3</v>
      </c>
      <c r="F541" s="50">
        <f t="shared" si="8"/>
        <v>1</v>
      </c>
    </row>
    <row r="542" spans="1:6" x14ac:dyDescent="0.25">
      <c r="A542" s="73" t="s">
        <v>694</v>
      </c>
      <c r="B542" s="66">
        <v>-35352.720000000001</v>
      </c>
      <c r="C542" s="50">
        <f>VLOOKUP($A542,[1]級距!$A:$K,9,FALSE)</f>
        <v>4</v>
      </c>
      <c r="D542" s="50">
        <f>VLOOKUP($A542,[1]級距!A:K,10,FALSE)</f>
        <v>7</v>
      </c>
      <c r="E542" s="50">
        <f>VLOOKUP($A542,[1]級距!A:K,11,FALSE)</f>
        <v>3</v>
      </c>
      <c r="F542" s="50">
        <f t="shared" si="8"/>
        <v>1</v>
      </c>
    </row>
    <row r="543" spans="1:6" x14ac:dyDescent="0.25">
      <c r="A543" s="73" t="s">
        <v>695</v>
      </c>
      <c r="B543" s="66">
        <v>-22325.54</v>
      </c>
      <c r="C543" s="50">
        <f>VLOOKUP($A543,[1]級距!$A:$K,9,FALSE)</f>
        <v>4</v>
      </c>
      <c r="D543" s="50">
        <f>VLOOKUP($A543,[1]級距!A:K,10,FALSE)</f>
        <v>2</v>
      </c>
      <c r="E543" s="50">
        <f>VLOOKUP($A543,[1]級距!A:K,11,FALSE)</f>
        <v>2</v>
      </c>
      <c r="F543" s="50">
        <f t="shared" si="8"/>
        <v>1</v>
      </c>
    </row>
    <row r="544" spans="1:6" x14ac:dyDescent="0.25">
      <c r="A544" s="73" t="s">
        <v>696</v>
      </c>
      <c r="B544" s="66">
        <v>362711.28</v>
      </c>
      <c r="C544" s="50">
        <f>VLOOKUP($A544,[1]級距!$A:$K,9,FALSE)</f>
        <v>7</v>
      </c>
      <c r="D544" s="50">
        <f>VLOOKUP($A544,[1]級距!A:K,10,FALSE)</f>
        <v>6</v>
      </c>
      <c r="E544" s="50">
        <f>VLOOKUP($A544,[1]級距!A:K,11,FALSE)</f>
        <v>1</v>
      </c>
      <c r="F544" s="50">
        <f t="shared" si="8"/>
        <v>1</v>
      </c>
    </row>
    <row r="545" spans="1:6" x14ac:dyDescent="0.25">
      <c r="A545" s="73" t="s">
        <v>697</v>
      </c>
      <c r="B545" s="66">
        <v>23290.3</v>
      </c>
      <c r="C545" s="50">
        <f>VLOOKUP($A545,[1]級距!$A:$K,9,FALSE)</f>
        <v>6</v>
      </c>
      <c r="D545" s="50">
        <f>VLOOKUP($A545,[1]級距!A:K,10,FALSE)</f>
        <v>1</v>
      </c>
      <c r="E545" s="50">
        <f>VLOOKUP($A545,[1]級距!A:K,11,FALSE)</f>
        <v>1</v>
      </c>
      <c r="F545" s="50">
        <f t="shared" si="8"/>
        <v>1</v>
      </c>
    </row>
    <row r="546" spans="1:6" x14ac:dyDescent="0.25">
      <c r="A546" s="73" t="s">
        <v>698</v>
      </c>
      <c r="B546" s="66">
        <v>-105138.84</v>
      </c>
      <c r="C546" s="50">
        <f>VLOOKUP($A546,[1]級距!$A:$K,9,FALSE)</f>
        <v>10</v>
      </c>
      <c r="D546" s="50">
        <f>VLOOKUP($A546,[1]級距!A:K,10,FALSE)</f>
        <v>9</v>
      </c>
      <c r="E546" s="50">
        <f>VLOOKUP($A546,[1]級距!A:K,11,FALSE)</f>
        <v>4</v>
      </c>
      <c r="F546" s="50">
        <f t="shared" si="8"/>
        <v>1</v>
      </c>
    </row>
    <row r="547" spans="1:6" x14ac:dyDescent="0.25">
      <c r="A547" s="73" t="s">
        <v>701</v>
      </c>
      <c r="B547" s="66">
        <v>-102688.97</v>
      </c>
      <c r="C547" s="50">
        <f>VLOOKUP($A547,[1]級距!$A:$K,9,FALSE)</f>
        <v>9</v>
      </c>
      <c r="D547" s="50">
        <f>VLOOKUP($A547,[1]級距!A:K,10,FALSE)</f>
        <v>7</v>
      </c>
      <c r="E547" s="50">
        <f>VLOOKUP($A547,[1]級距!A:K,11,FALSE)</f>
        <v>4</v>
      </c>
      <c r="F547" s="50">
        <f t="shared" si="8"/>
        <v>1</v>
      </c>
    </row>
    <row r="548" spans="1:6" x14ac:dyDescent="0.25">
      <c r="A548" s="73" t="s">
        <v>702</v>
      </c>
      <c r="B548" s="66">
        <v>-105185.78</v>
      </c>
      <c r="C548" s="50">
        <f>VLOOKUP($A548,[1]級距!$A:$K,9,FALSE)</f>
        <v>9</v>
      </c>
      <c r="D548" s="50">
        <f>VLOOKUP($A548,[1]級距!A:K,10,FALSE)</f>
        <v>4</v>
      </c>
      <c r="E548" s="50">
        <f>VLOOKUP($A548,[1]級距!A:K,11,FALSE)</f>
        <v>1</v>
      </c>
      <c r="F548" s="50">
        <f t="shared" si="8"/>
        <v>1</v>
      </c>
    </row>
    <row r="549" spans="1:6" x14ac:dyDescent="0.25">
      <c r="A549" s="73" t="s">
        <v>703</v>
      </c>
      <c r="B549" s="66">
        <v>116778.02</v>
      </c>
      <c r="C549" s="50">
        <f>VLOOKUP($A549,[1]級距!$A:$K,9,FALSE)</f>
        <v>10</v>
      </c>
      <c r="D549" s="50">
        <f>VLOOKUP($A549,[1]級距!A:K,10,FALSE)</f>
        <v>9</v>
      </c>
      <c r="E549" s="50">
        <f>VLOOKUP($A549,[1]級距!A:K,11,FALSE)</f>
        <v>4</v>
      </c>
      <c r="F549" s="50">
        <f t="shared" si="8"/>
        <v>1</v>
      </c>
    </row>
    <row r="550" spans="1:6" x14ac:dyDescent="0.25">
      <c r="A550" s="73" t="s">
        <v>704</v>
      </c>
      <c r="B550" s="66">
        <v>-36011.14</v>
      </c>
      <c r="C550" s="50">
        <f>VLOOKUP($A550,[1]級距!$A:$K,9,FALSE)</f>
        <v>10</v>
      </c>
      <c r="D550" s="50">
        <f>VLOOKUP($A550,[1]級距!A:K,10,FALSE)</f>
        <v>5</v>
      </c>
      <c r="E550" s="50">
        <f>VLOOKUP($A550,[1]級距!A:K,11,FALSE)</f>
        <v>1</v>
      </c>
      <c r="F550" s="50">
        <f t="shared" si="8"/>
        <v>1</v>
      </c>
    </row>
    <row r="551" spans="1:6" x14ac:dyDescent="0.25">
      <c r="A551" s="73" t="s">
        <v>705</v>
      </c>
      <c r="B551" s="66">
        <v>-105698.02</v>
      </c>
      <c r="C551" s="50">
        <f>VLOOKUP($A551,[1]級距!$A:$K,9,FALSE)</f>
        <v>10</v>
      </c>
      <c r="D551" s="50">
        <f>VLOOKUP($A551,[1]級距!A:K,10,FALSE)</f>
        <v>8</v>
      </c>
      <c r="E551" s="50">
        <f>VLOOKUP($A551,[1]級距!A:K,11,FALSE)</f>
        <v>4</v>
      </c>
      <c r="F551" s="50">
        <f t="shared" si="8"/>
        <v>1</v>
      </c>
    </row>
    <row r="552" spans="1:6" x14ac:dyDescent="0.25">
      <c r="A552" s="73" t="s">
        <v>706</v>
      </c>
      <c r="B552" s="66">
        <v>-16934.259999999998</v>
      </c>
      <c r="C552" s="50">
        <f>VLOOKUP($A552,[1]級距!$A:$K,9,FALSE)</f>
        <v>8</v>
      </c>
      <c r="D552" s="50">
        <f>VLOOKUP($A552,[1]級距!A:K,10,FALSE)</f>
        <v>6</v>
      </c>
      <c r="E552" s="50">
        <f>VLOOKUP($A552,[1]級距!A:K,11,FALSE)</f>
        <v>1</v>
      </c>
      <c r="F552" s="50">
        <f t="shared" si="8"/>
        <v>1</v>
      </c>
    </row>
    <row r="553" spans="1:6" x14ac:dyDescent="0.25">
      <c r="A553" s="73" t="s">
        <v>707</v>
      </c>
      <c r="B553" s="66">
        <v>-26574</v>
      </c>
      <c r="C553" s="50">
        <f>VLOOKUP($A553,[1]級距!$A:$K,9,FALSE)</f>
        <v>7</v>
      </c>
      <c r="D553" s="50">
        <f>VLOOKUP($A553,[1]級距!A:K,10,FALSE)</f>
        <v>8</v>
      </c>
      <c r="E553" s="50">
        <f>VLOOKUP($A553,[1]級距!A:K,11,FALSE)</f>
        <v>4</v>
      </c>
      <c r="F553" s="50">
        <f t="shared" si="8"/>
        <v>1</v>
      </c>
    </row>
    <row r="554" spans="1:6" x14ac:dyDescent="0.25">
      <c r="A554" s="73" t="s">
        <v>708</v>
      </c>
      <c r="B554" s="66">
        <v>-12762.84</v>
      </c>
      <c r="C554" s="50">
        <f>VLOOKUP($A554,[1]級距!$A:$K,9,FALSE)</f>
        <v>9</v>
      </c>
      <c r="D554" s="50">
        <f>VLOOKUP($A554,[1]級距!A:K,10,FALSE)</f>
        <v>6</v>
      </c>
      <c r="E554" s="50">
        <f>VLOOKUP($A554,[1]級距!A:K,11,FALSE)</f>
        <v>1</v>
      </c>
      <c r="F554" s="50">
        <f t="shared" si="8"/>
        <v>1</v>
      </c>
    </row>
    <row r="555" spans="1:6" x14ac:dyDescent="0.25">
      <c r="A555" s="73" t="s">
        <v>709</v>
      </c>
      <c r="B555" s="66">
        <v>-102767.02</v>
      </c>
      <c r="C555" s="50">
        <f>VLOOKUP($A555,[1]級距!$A:$K,9,FALSE)</f>
        <v>9</v>
      </c>
      <c r="D555" s="50">
        <f>VLOOKUP($A555,[1]級距!A:K,10,FALSE)</f>
        <v>7</v>
      </c>
      <c r="E555" s="50">
        <f>VLOOKUP($A555,[1]級距!A:K,11,FALSE)</f>
        <v>4</v>
      </c>
      <c r="F555" s="50">
        <f t="shared" si="8"/>
        <v>1</v>
      </c>
    </row>
    <row r="556" spans="1:6" x14ac:dyDescent="0.25">
      <c r="A556" s="73" t="s">
        <v>711</v>
      </c>
      <c r="B556" s="66">
        <v>88596.43</v>
      </c>
      <c r="C556" s="50">
        <f>VLOOKUP($A556,[1]級距!$A:$K,9,FALSE)</f>
        <v>10</v>
      </c>
      <c r="D556" s="50">
        <f>VLOOKUP($A556,[1]級距!A:K,10,FALSE)</f>
        <v>4</v>
      </c>
      <c r="E556" s="50">
        <f>VLOOKUP($A556,[1]級距!A:K,11,FALSE)</f>
        <v>1</v>
      </c>
      <c r="F556" s="50">
        <f t="shared" si="8"/>
        <v>1</v>
      </c>
    </row>
    <row r="557" spans="1:6" x14ac:dyDescent="0.25">
      <c r="A557" s="73" t="s">
        <v>712</v>
      </c>
      <c r="B557" s="66">
        <v>17204.47</v>
      </c>
      <c r="C557" s="50">
        <f>VLOOKUP($A557,[1]級距!$A:$K,9,FALSE)</f>
        <v>7</v>
      </c>
      <c r="D557" s="50">
        <f>VLOOKUP($A557,[1]級距!A:K,10,FALSE)</f>
        <v>8</v>
      </c>
      <c r="E557" s="50">
        <f>VLOOKUP($A557,[1]級距!A:K,11,FALSE)</f>
        <v>4</v>
      </c>
      <c r="F557" s="50">
        <f t="shared" si="8"/>
        <v>1</v>
      </c>
    </row>
    <row r="558" spans="1:6" x14ac:dyDescent="0.25">
      <c r="A558" s="73" t="s">
        <v>713</v>
      </c>
      <c r="B558" s="66">
        <v>-19387.099999999999</v>
      </c>
      <c r="C558" s="50">
        <f>VLOOKUP($A558,[1]級距!$A:$K,9,FALSE)</f>
        <v>6</v>
      </c>
      <c r="D558" s="50">
        <f>VLOOKUP($A558,[1]級距!A:K,10,FALSE)</f>
        <v>2</v>
      </c>
      <c r="E558" s="50">
        <f>VLOOKUP($A558,[1]級距!A:K,11,FALSE)</f>
        <v>1</v>
      </c>
      <c r="F558" s="50">
        <f t="shared" si="8"/>
        <v>1</v>
      </c>
    </row>
    <row r="559" spans="1:6" x14ac:dyDescent="0.25">
      <c r="A559" s="73" t="s">
        <v>715</v>
      </c>
      <c r="B559" s="66">
        <v>21381.65</v>
      </c>
      <c r="C559" s="50">
        <f>VLOOKUP($A559,[1]級距!$A:$K,9,FALSE)</f>
        <v>4</v>
      </c>
      <c r="D559" s="50">
        <f>VLOOKUP($A559,[1]級距!A:K,10,FALSE)</f>
        <v>6</v>
      </c>
      <c r="E559" s="50">
        <f>VLOOKUP($A559,[1]級距!A:K,11,FALSE)</f>
        <v>2</v>
      </c>
      <c r="F559" s="50">
        <f t="shared" si="8"/>
        <v>1</v>
      </c>
    </row>
    <row r="560" spans="1:6" x14ac:dyDescent="0.25">
      <c r="A560" s="73" t="s">
        <v>716</v>
      </c>
      <c r="B560" s="66">
        <v>24378.84</v>
      </c>
      <c r="C560" s="50">
        <f>VLOOKUP($A560,[1]級距!$A:$K,9,FALSE)</f>
        <v>7</v>
      </c>
      <c r="D560" s="50">
        <f>VLOOKUP($A560,[1]級距!A:K,10,FALSE)</f>
        <v>9</v>
      </c>
      <c r="E560" s="50">
        <f>VLOOKUP($A560,[1]級距!A:K,11,FALSE)</f>
        <v>4</v>
      </c>
      <c r="F560" s="50">
        <f t="shared" si="8"/>
        <v>1</v>
      </c>
    </row>
    <row r="561" spans="1:6" x14ac:dyDescent="0.25">
      <c r="A561" s="73" t="s">
        <v>717</v>
      </c>
      <c r="B561" s="66">
        <v>3160.27</v>
      </c>
      <c r="C561" s="50">
        <f>VLOOKUP($A561,[1]級距!$A:$K,9,FALSE)</f>
        <v>5</v>
      </c>
      <c r="D561" s="50">
        <f>VLOOKUP($A561,[1]級距!A:K,10,FALSE)</f>
        <v>3</v>
      </c>
      <c r="E561" s="50">
        <f>VLOOKUP($A561,[1]級距!A:K,11,FALSE)</f>
        <v>2</v>
      </c>
      <c r="F561" s="50">
        <f t="shared" si="8"/>
        <v>1</v>
      </c>
    </row>
    <row r="562" spans="1:6" x14ac:dyDescent="0.25">
      <c r="A562" s="73" t="s">
        <v>718</v>
      </c>
      <c r="B562" s="66">
        <v>33558.980000000003</v>
      </c>
      <c r="C562" s="50">
        <f>VLOOKUP($A562,[1]級距!$A:$K,9,FALSE)</f>
        <v>7</v>
      </c>
      <c r="D562" s="50">
        <f>VLOOKUP($A562,[1]級距!A:K,10,FALSE)</f>
        <v>10</v>
      </c>
      <c r="E562" s="50">
        <f>VLOOKUP($A562,[1]級距!A:K,11,FALSE)</f>
        <v>4</v>
      </c>
      <c r="F562" s="50">
        <f t="shared" si="8"/>
        <v>1</v>
      </c>
    </row>
    <row r="563" spans="1:6" x14ac:dyDescent="0.25">
      <c r="A563" s="73" t="s">
        <v>719</v>
      </c>
      <c r="B563" s="66">
        <v>-122109</v>
      </c>
      <c r="C563" s="50">
        <f>VLOOKUP($A563,[1]級距!$A:$K,9,FALSE)</f>
        <v>6</v>
      </c>
      <c r="D563" s="50">
        <f>VLOOKUP($A563,[1]級距!A:K,10,FALSE)</f>
        <v>2</v>
      </c>
      <c r="E563" s="50">
        <f>VLOOKUP($A563,[1]級距!A:K,11,FALSE)</f>
        <v>1</v>
      </c>
      <c r="F563" s="50">
        <f t="shared" si="8"/>
        <v>1</v>
      </c>
    </row>
    <row r="564" spans="1:6" x14ac:dyDescent="0.25">
      <c r="A564" s="73" t="s">
        <v>720</v>
      </c>
      <c r="B564" s="66">
        <v>-107074.17</v>
      </c>
      <c r="C564" s="50">
        <f>VLOOKUP($A564,[1]級距!$A:$K,9,FALSE)</f>
        <v>9</v>
      </c>
      <c r="D564" s="50">
        <f>VLOOKUP($A564,[1]級距!A:K,10,FALSE)</f>
        <v>6</v>
      </c>
      <c r="E564" s="50">
        <f>VLOOKUP($A564,[1]級距!A:K,11,FALSE)</f>
        <v>1</v>
      </c>
      <c r="F564" s="50">
        <f t="shared" si="8"/>
        <v>1</v>
      </c>
    </row>
    <row r="565" spans="1:6" x14ac:dyDescent="0.25">
      <c r="A565" s="73" t="s">
        <v>721</v>
      </c>
      <c r="B565" s="66">
        <v>-72839.740000000005</v>
      </c>
      <c r="C565" s="50">
        <f>VLOOKUP($A565,[1]級距!$A:$K,9,FALSE)</f>
        <v>6</v>
      </c>
      <c r="D565" s="50">
        <f>VLOOKUP($A565,[1]級距!A:K,10,FALSE)</f>
        <v>8</v>
      </c>
      <c r="E565" s="50">
        <f>VLOOKUP($A565,[1]級距!A:K,11,FALSE)</f>
        <v>4</v>
      </c>
      <c r="F565" s="50">
        <f t="shared" si="8"/>
        <v>1</v>
      </c>
    </row>
    <row r="566" spans="1:6" x14ac:dyDescent="0.25">
      <c r="A566" s="73" t="s">
        <v>722</v>
      </c>
      <c r="B566" s="66">
        <v>-2624.69</v>
      </c>
      <c r="C566" s="50">
        <f>VLOOKUP($A566,[1]級距!$A:$K,9,FALSE)</f>
        <v>2</v>
      </c>
      <c r="D566" s="50">
        <f>VLOOKUP($A566,[1]級距!A:K,10,FALSE)</f>
        <v>9</v>
      </c>
      <c r="E566" s="50">
        <f>VLOOKUP($A566,[1]級距!A:K,11,FALSE)</f>
        <v>3</v>
      </c>
      <c r="F566" s="50">
        <f t="shared" si="8"/>
        <v>1</v>
      </c>
    </row>
    <row r="567" spans="1:6" x14ac:dyDescent="0.25">
      <c r="A567" s="73" t="s">
        <v>723</v>
      </c>
      <c r="B567" s="66">
        <v>11018.95</v>
      </c>
      <c r="C567" s="50">
        <f>VLOOKUP($A567,[1]級距!$A:$K,9,FALSE)</f>
        <v>2</v>
      </c>
      <c r="D567" s="50">
        <f>VLOOKUP($A567,[1]級距!A:K,10,FALSE)</f>
        <v>9</v>
      </c>
      <c r="E567" s="50">
        <f>VLOOKUP($A567,[1]級距!A:K,11,FALSE)</f>
        <v>3</v>
      </c>
      <c r="F567" s="50">
        <f t="shared" si="8"/>
        <v>1</v>
      </c>
    </row>
    <row r="568" spans="1:6" x14ac:dyDescent="0.25">
      <c r="A568" s="73" t="s">
        <v>724</v>
      </c>
      <c r="B568" s="66">
        <v>-116278.56</v>
      </c>
      <c r="C568" s="50">
        <f>VLOOKUP($A568,[1]級距!$A:$K,9,FALSE)</f>
        <v>3</v>
      </c>
      <c r="D568" s="50">
        <f>VLOOKUP($A568,[1]級距!A:K,10,FALSE)</f>
        <v>1</v>
      </c>
      <c r="E568" s="50">
        <f>VLOOKUP($A568,[1]級距!A:K,11,FALSE)</f>
        <v>2</v>
      </c>
      <c r="F568" s="50">
        <f t="shared" si="8"/>
        <v>1</v>
      </c>
    </row>
    <row r="569" spans="1:6" x14ac:dyDescent="0.25">
      <c r="A569" s="73" t="s">
        <v>725</v>
      </c>
      <c r="B569" s="66">
        <v>-1347.22</v>
      </c>
      <c r="C569" s="50">
        <f>VLOOKUP($A569,[1]級距!$A:$K,9,FALSE)</f>
        <v>9</v>
      </c>
      <c r="D569" s="50">
        <f>VLOOKUP($A569,[1]級距!A:K,10,FALSE)</f>
        <v>5</v>
      </c>
      <c r="E569" s="50">
        <f>VLOOKUP($A569,[1]級距!A:K,11,FALSE)</f>
        <v>1</v>
      </c>
      <c r="F569" s="50">
        <f t="shared" si="8"/>
        <v>1</v>
      </c>
    </row>
    <row r="570" spans="1:6" x14ac:dyDescent="0.25">
      <c r="A570" s="73" t="s">
        <v>726</v>
      </c>
      <c r="B570" s="66">
        <v>-30130.799999999999</v>
      </c>
      <c r="C570" s="50">
        <f>VLOOKUP($A570,[1]級距!$A:$K,9,FALSE)</f>
        <v>8</v>
      </c>
      <c r="D570" s="50">
        <f>VLOOKUP($A570,[1]級距!A:K,10,FALSE)</f>
        <v>1</v>
      </c>
      <c r="E570" s="50">
        <f>VLOOKUP($A570,[1]級距!A:K,11,FALSE)</f>
        <v>1</v>
      </c>
      <c r="F570" s="50">
        <f t="shared" si="8"/>
        <v>1</v>
      </c>
    </row>
    <row r="571" spans="1:6" x14ac:dyDescent="0.25">
      <c r="A571" s="73" t="s">
        <v>727</v>
      </c>
      <c r="B571" s="66">
        <v>21444.58</v>
      </c>
      <c r="C571" s="50">
        <f>VLOOKUP($A571,[1]級距!$A:$K,9,FALSE)</f>
        <v>10</v>
      </c>
      <c r="D571" s="50">
        <f>VLOOKUP($A571,[1]級距!A:K,10,FALSE)</f>
        <v>3</v>
      </c>
      <c r="E571" s="50">
        <f>VLOOKUP($A571,[1]級距!A:K,11,FALSE)</f>
        <v>1</v>
      </c>
      <c r="F571" s="50">
        <f t="shared" si="8"/>
        <v>1</v>
      </c>
    </row>
    <row r="572" spans="1:6" x14ac:dyDescent="0.25">
      <c r="A572" s="73" t="s">
        <v>728</v>
      </c>
      <c r="B572" s="66">
        <v>59056.68</v>
      </c>
      <c r="C572" s="50">
        <f>VLOOKUP($A572,[1]級距!$A:$K,9,FALSE)</f>
        <v>8</v>
      </c>
      <c r="D572" s="50">
        <f>VLOOKUP($A572,[1]級距!A:K,10,FALSE)</f>
        <v>8</v>
      </c>
      <c r="E572" s="50">
        <f>VLOOKUP($A572,[1]級距!A:K,11,FALSE)</f>
        <v>4</v>
      </c>
      <c r="F572" s="50">
        <f t="shared" si="8"/>
        <v>1</v>
      </c>
    </row>
    <row r="573" spans="1:6" x14ac:dyDescent="0.25">
      <c r="A573" s="73" t="s">
        <v>729</v>
      </c>
      <c r="B573" s="66">
        <v>-14114.74</v>
      </c>
      <c r="C573" s="50">
        <f>VLOOKUP($A573,[1]級距!$A:$K,9,FALSE)</f>
        <v>8</v>
      </c>
      <c r="D573" s="50">
        <f>VLOOKUP($A573,[1]級距!A:K,10,FALSE)</f>
        <v>8</v>
      </c>
      <c r="E573" s="50">
        <f>VLOOKUP($A573,[1]級距!A:K,11,FALSE)</f>
        <v>4</v>
      </c>
      <c r="F573" s="50">
        <f t="shared" si="8"/>
        <v>1</v>
      </c>
    </row>
    <row r="574" spans="1:6" x14ac:dyDescent="0.25">
      <c r="A574" s="73" t="s">
        <v>730</v>
      </c>
      <c r="B574" s="66">
        <v>-43872.34</v>
      </c>
      <c r="C574" s="50">
        <f>VLOOKUP($A574,[1]級距!$A:$K,9,FALSE)</f>
        <v>3</v>
      </c>
      <c r="D574" s="50">
        <f>VLOOKUP($A574,[1]級距!A:K,10,FALSE)</f>
        <v>1</v>
      </c>
      <c r="E574" s="50">
        <f>VLOOKUP($A574,[1]級距!A:K,11,FALSE)</f>
        <v>2</v>
      </c>
      <c r="F574" s="50">
        <f t="shared" si="8"/>
        <v>1</v>
      </c>
    </row>
    <row r="575" spans="1:6" x14ac:dyDescent="0.25">
      <c r="A575" s="73" t="s">
        <v>732</v>
      </c>
      <c r="B575" s="66">
        <v>-7467.46</v>
      </c>
      <c r="C575" s="50">
        <f>VLOOKUP($A575,[1]級距!$A:$K,9,FALSE)</f>
        <v>1</v>
      </c>
      <c r="D575" s="50">
        <f>VLOOKUP($A575,[1]級距!A:K,10,FALSE)</f>
        <v>3</v>
      </c>
      <c r="E575" s="50">
        <f>VLOOKUP($A575,[1]級距!A:K,11,FALSE)</f>
        <v>2</v>
      </c>
      <c r="F575" s="50">
        <f t="shared" si="8"/>
        <v>1</v>
      </c>
    </row>
    <row r="576" spans="1:6" x14ac:dyDescent="0.25">
      <c r="A576" s="73" t="s">
        <v>733</v>
      </c>
      <c r="B576" s="66">
        <v>33808.800000000003</v>
      </c>
      <c r="C576" s="50">
        <f>VLOOKUP($A576,[1]級距!$A:$K,9,FALSE)</f>
        <v>4</v>
      </c>
      <c r="D576" s="50">
        <f>VLOOKUP($A576,[1]級距!A:K,10,FALSE)</f>
        <v>4</v>
      </c>
      <c r="E576" s="50">
        <f>VLOOKUP($A576,[1]級距!A:K,11,FALSE)</f>
        <v>2</v>
      </c>
      <c r="F576" s="50">
        <f t="shared" si="8"/>
        <v>1</v>
      </c>
    </row>
    <row r="577" spans="1:6" x14ac:dyDescent="0.25">
      <c r="A577" s="73" t="s">
        <v>734</v>
      </c>
      <c r="B577" s="66">
        <v>4245.22</v>
      </c>
      <c r="C577" s="50">
        <f>VLOOKUP($A577,[1]級距!$A:$K,9,FALSE)</f>
        <v>5</v>
      </c>
      <c r="D577" s="50">
        <f>VLOOKUP($A577,[1]級距!A:K,10,FALSE)</f>
        <v>5</v>
      </c>
      <c r="E577" s="50">
        <f>VLOOKUP($A577,[1]級距!A:K,11,FALSE)</f>
        <v>2</v>
      </c>
      <c r="F577" s="50">
        <f t="shared" si="8"/>
        <v>1</v>
      </c>
    </row>
    <row r="578" spans="1:6" x14ac:dyDescent="0.25">
      <c r="A578" s="73" t="s">
        <v>735</v>
      </c>
      <c r="B578" s="66">
        <v>9099.94</v>
      </c>
      <c r="C578" s="50">
        <f>VLOOKUP($A578,[1]級距!$A:$K,9,FALSE)</f>
        <v>2</v>
      </c>
      <c r="D578" s="50">
        <f>VLOOKUP($A578,[1]級距!A:K,10,FALSE)</f>
        <v>6</v>
      </c>
      <c r="E578" s="50">
        <f>VLOOKUP($A578,[1]級距!A:K,11,FALSE)</f>
        <v>2</v>
      </c>
      <c r="F578" s="50">
        <f t="shared" si="8"/>
        <v>1</v>
      </c>
    </row>
    <row r="579" spans="1:6" x14ac:dyDescent="0.25">
      <c r="A579" s="73" t="s">
        <v>736</v>
      </c>
      <c r="B579" s="66">
        <v>98282.95</v>
      </c>
      <c r="C579" s="50">
        <f>VLOOKUP($A579,[1]級距!$A:$K,9,FALSE)</f>
        <v>5</v>
      </c>
      <c r="D579" s="50">
        <f>VLOOKUP($A579,[1]級距!A:K,10,FALSE)</f>
        <v>8</v>
      </c>
      <c r="E579" s="50">
        <f>VLOOKUP($A579,[1]級距!A:K,11,FALSE)</f>
        <v>3</v>
      </c>
      <c r="F579" s="50">
        <f t="shared" si="8"/>
        <v>1</v>
      </c>
    </row>
    <row r="580" spans="1:6" x14ac:dyDescent="0.25">
      <c r="A580" s="73" t="s">
        <v>737</v>
      </c>
      <c r="B580" s="66">
        <v>46582.080000000002</v>
      </c>
      <c r="C580" s="50">
        <f>VLOOKUP($A580,[1]級距!$A:$K,9,FALSE)</f>
        <v>7</v>
      </c>
      <c r="D580" s="50">
        <f>VLOOKUP($A580,[1]級距!A:K,10,FALSE)</f>
        <v>4</v>
      </c>
      <c r="E580" s="50">
        <f>VLOOKUP($A580,[1]級距!A:K,11,FALSE)</f>
        <v>1</v>
      </c>
      <c r="F580" s="50">
        <f t="shared" si="8"/>
        <v>1</v>
      </c>
    </row>
    <row r="581" spans="1:6" x14ac:dyDescent="0.25">
      <c r="A581" s="73" t="s">
        <v>738</v>
      </c>
      <c r="B581" s="66">
        <v>-48425.33</v>
      </c>
      <c r="C581" s="50">
        <f>VLOOKUP($A581,[1]級距!$A:$K,9,FALSE)</f>
        <v>4</v>
      </c>
      <c r="D581" s="50">
        <f>VLOOKUP($A581,[1]級距!A:K,10,FALSE)</f>
        <v>1</v>
      </c>
      <c r="E581" s="50">
        <f>VLOOKUP($A581,[1]級距!A:K,11,FALSE)</f>
        <v>2</v>
      </c>
      <c r="F581" s="50">
        <f t="shared" si="8"/>
        <v>1</v>
      </c>
    </row>
    <row r="582" spans="1:6" x14ac:dyDescent="0.25">
      <c r="A582" s="73" t="s">
        <v>739</v>
      </c>
      <c r="B582" s="66">
        <v>-8300.14</v>
      </c>
      <c r="C582" s="50">
        <f>VLOOKUP($A582,[1]級距!$A:$K,9,FALSE)</f>
        <v>2</v>
      </c>
      <c r="D582" s="50">
        <f>VLOOKUP($A582,[1]級距!A:K,10,FALSE)</f>
        <v>5</v>
      </c>
      <c r="E582" s="50">
        <f>VLOOKUP($A582,[1]級距!A:K,11,FALSE)</f>
        <v>2</v>
      </c>
      <c r="F582" s="50">
        <f t="shared" ref="F582:F645" si="9">IF(B582&lt;&gt;0,1,0)</f>
        <v>1</v>
      </c>
    </row>
    <row r="583" spans="1:6" x14ac:dyDescent="0.25">
      <c r="A583" s="73" t="s">
        <v>740</v>
      </c>
      <c r="B583" s="66">
        <v>15333.98</v>
      </c>
      <c r="C583" s="50">
        <f>VLOOKUP($A583,[1]級距!$A:$K,9,FALSE)</f>
        <v>8</v>
      </c>
      <c r="D583" s="50">
        <f>VLOOKUP($A583,[1]級距!A:K,10,FALSE)</f>
        <v>8</v>
      </c>
      <c r="E583" s="50">
        <f>VLOOKUP($A583,[1]級距!A:K,11,FALSE)</f>
        <v>4</v>
      </c>
      <c r="F583" s="50">
        <f t="shared" si="9"/>
        <v>1</v>
      </c>
    </row>
    <row r="584" spans="1:6" x14ac:dyDescent="0.25">
      <c r="A584" s="73" t="s">
        <v>741</v>
      </c>
      <c r="B584" s="66">
        <v>10863.14</v>
      </c>
      <c r="C584" s="50">
        <f>VLOOKUP($A584,[1]級距!$A:$K,9,FALSE)</f>
        <v>2</v>
      </c>
      <c r="D584" s="50">
        <f>VLOOKUP($A584,[1]級距!A:K,10,FALSE)</f>
        <v>1</v>
      </c>
      <c r="E584" s="50">
        <f>VLOOKUP($A584,[1]級距!A:K,11,FALSE)</f>
        <v>2</v>
      </c>
      <c r="F584" s="50">
        <f t="shared" si="9"/>
        <v>1</v>
      </c>
    </row>
    <row r="585" spans="1:6" x14ac:dyDescent="0.25">
      <c r="A585" s="73" t="s">
        <v>742</v>
      </c>
      <c r="B585" s="66">
        <v>-55071.91</v>
      </c>
      <c r="C585" s="50">
        <f>VLOOKUP($A585,[1]級距!$A:$K,9,FALSE)</f>
        <v>3</v>
      </c>
      <c r="D585" s="50">
        <f>VLOOKUP($A585,[1]級距!A:K,10,FALSE)</f>
        <v>8</v>
      </c>
      <c r="E585" s="50">
        <f>VLOOKUP($A585,[1]級距!A:K,11,FALSE)</f>
        <v>3</v>
      </c>
      <c r="F585" s="50">
        <f t="shared" si="9"/>
        <v>1</v>
      </c>
    </row>
    <row r="586" spans="1:6" x14ac:dyDescent="0.25">
      <c r="A586" s="73" t="s">
        <v>743</v>
      </c>
      <c r="B586" s="66">
        <v>4853.5200000000004</v>
      </c>
      <c r="C586" s="50">
        <f>VLOOKUP($A586,[1]級距!$A:$K,9,FALSE)</f>
        <v>1</v>
      </c>
      <c r="D586" s="50">
        <f>VLOOKUP($A586,[1]級距!A:K,10,FALSE)</f>
        <v>6</v>
      </c>
      <c r="E586" s="50">
        <f>VLOOKUP($A586,[1]級距!A:K,11,FALSE)</f>
        <v>2</v>
      </c>
      <c r="F586" s="50">
        <f t="shared" si="9"/>
        <v>1</v>
      </c>
    </row>
    <row r="587" spans="1:6" x14ac:dyDescent="0.25">
      <c r="A587" s="73" t="s">
        <v>744</v>
      </c>
      <c r="B587" s="66">
        <v>-6229.58</v>
      </c>
      <c r="C587" s="50">
        <f>VLOOKUP($A587,[1]級距!$A:$K,9,FALSE)</f>
        <v>1</v>
      </c>
      <c r="D587" s="50">
        <f>VLOOKUP($A587,[1]級距!A:K,10,FALSE)</f>
        <v>1</v>
      </c>
      <c r="E587" s="50">
        <f>VLOOKUP($A587,[1]級距!A:K,11,FALSE)</f>
        <v>2</v>
      </c>
      <c r="F587" s="50">
        <f t="shared" si="9"/>
        <v>1</v>
      </c>
    </row>
    <row r="588" spans="1:6" x14ac:dyDescent="0.25">
      <c r="A588" s="73" t="s">
        <v>745</v>
      </c>
      <c r="B588" s="66">
        <v>23176.54</v>
      </c>
      <c r="C588" s="50">
        <f>VLOOKUP($A588,[1]級距!$A:$K,9,FALSE)</f>
        <v>2</v>
      </c>
      <c r="D588" s="50">
        <f>VLOOKUP($A588,[1]級距!A:K,10,FALSE)</f>
        <v>3</v>
      </c>
      <c r="E588" s="50">
        <f>VLOOKUP($A588,[1]級距!A:K,11,FALSE)</f>
        <v>2</v>
      </c>
      <c r="F588" s="50">
        <f t="shared" si="9"/>
        <v>1</v>
      </c>
    </row>
    <row r="589" spans="1:6" x14ac:dyDescent="0.25">
      <c r="A589" s="73" t="s">
        <v>746</v>
      </c>
      <c r="B589" s="66">
        <v>56760.58</v>
      </c>
      <c r="C589" s="50">
        <f>VLOOKUP($A589,[1]級距!$A:$K,9,FALSE)</f>
        <v>1</v>
      </c>
      <c r="D589" s="50">
        <f>VLOOKUP($A589,[1]級距!A:K,10,FALSE)</f>
        <v>7</v>
      </c>
      <c r="E589" s="50">
        <f>VLOOKUP($A589,[1]級距!A:K,11,FALSE)</f>
        <v>3</v>
      </c>
      <c r="F589" s="50">
        <f t="shared" si="9"/>
        <v>1</v>
      </c>
    </row>
    <row r="590" spans="1:6" x14ac:dyDescent="0.25">
      <c r="A590" s="73" t="s">
        <v>747</v>
      </c>
      <c r="B590" s="66">
        <v>-38962.46</v>
      </c>
      <c r="C590" s="50">
        <f>VLOOKUP($A590,[1]級距!$A:$K,9,FALSE)</f>
        <v>1</v>
      </c>
      <c r="D590" s="50">
        <f>VLOOKUP($A590,[1]級距!A:K,10,FALSE)</f>
        <v>1</v>
      </c>
      <c r="E590" s="50">
        <f>VLOOKUP($A590,[1]級距!A:K,11,FALSE)</f>
        <v>2</v>
      </c>
      <c r="F590" s="50">
        <f t="shared" si="9"/>
        <v>1</v>
      </c>
    </row>
    <row r="591" spans="1:6" x14ac:dyDescent="0.25">
      <c r="A591" s="73" t="s">
        <v>748</v>
      </c>
      <c r="B591" s="66">
        <v>2017.15</v>
      </c>
      <c r="C591" s="50">
        <f>VLOOKUP($A591,[1]級距!$A:$K,9,FALSE)</f>
        <v>1</v>
      </c>
      <c r="D591" s="50">
        <f>VLOOKUP($A591,[1]級距!A:K,10,FALSE)</f>
        <v>8</v>
      </c>
      <c r="E591" s="50">
        <f>VLOOKUP($A591,[1]級距!A:K,11,FALSE)</f>
        <v>3</v>
      </c>
      <c r="F591" s="50">
        <f t="shared" si="9"/>
        <v>1</v>
      </c>
    </row>
    <row r="592" spans="1:6" x14ac:dyDescent="0.25">
      <c r="A592" s="73" t="s">
        <v>749</v>
      </c>
      <c r="B592" s="66">
        <v>73448.179999999993</v>
      </c>
      <c r="C592" s="50">
        <f>VLOOKUP($A592,[1]級距!$A:$K,9,FALSE)</f>
        <v>4</v>
      </c>
      <c r="D592" s="50">
        <f>VLOOKUP($A592,[1]級距!A:K,10,FALSE)</f>
        <v>10</v>
      </c>
      <c r="E592" s="50">
        <f>VLOOKUP($A592,[1]級距!A:K,11,FALSE)</f>
        <v>3</v>
      </c>
      <c r="F592" s="50">
        <f t="shared" si="9"/>
        <v>1</v>
      </c>
    </row>
    <row r="593" spans="1:6" x14ac:dyDescent="0.25">
      <c r="A593" s="73" t="s">
        <v>750</v>
      </c>
      <c r="B593" s="66">
        <v>12433.13</v>
      </c>
      <c r="C593" s="50">
        <f>VLOOKUP($A593,[1]級距!$A:$K,9,FALSE)</f>
        <v>2</v>
      </c>
      <c r="D593" s="50">
        <f>VLOOKUP($A593,[1]級距!A:K,10,FALSE)</f>
        <v>5</v>
      </c>
      <c r="E593" s="50">
        <f>VLOOKUP($A593,[1]級距!A:K,11,FALSE)</f>
        <v>2</v>
      </c>
      <c r="F593" s="50">
        <f t="shared" si="9"/>
        <v>1</v>
      </c>
    </row>
    <row r="594" spans="1:6" x14ac:dyDescent="0.25">
      <c r="A594" s="73" t="s">
        <v>751</v>
      </c>
      <c r="B594" s="66">
        <v>55128.94</v>
      </c>
      <c r="C594" s="50">
        <f>VLOOKUP($A594,[1]級距!$A:$K,9,FALSE)</f>
        <v>5</v>
      </c>
      <c r="D594" s="50">
        <f>VLOOKUP($A594,[1]級距!A:K,10,FALSE)</f>
        <v>6</v>
      </c>
      <c r="E594" s="50">
        <f>VLOOKUP($A594,[1]級距!A:K,11,FALSE)</f>
        <v>2</v>
      </c>
      <c r="F594" s="50">
        <f t="shared" si="9"/>
        <v>1</v>
      </c>
    </row>
    <row r="595" spans="1:6" x14ac:dyDescent="0.25">
      <c r="A595" s="73" t="s">
        <v>752</v>
      </c>
      <c r="B595" s="66">
        <v>-35114.160000000003</v>
      </c>
      <c r="C595" s="50">
        <f>VLOOKUP($A595,[1]級距!$A:$K,9,FALSE)</f>
        <v>1</v>
      </c>
      <c r="D595" s="50">
        <f>VLOOKUP($A595,[1]級距!A:K,10,FALSE)</f>
        <v>5</v>
      </c>
      <c r="E595" s="50">
        <f>VLOOKUP($A595,[1]級距!A:K,11,FALSE)</f>
        <v>2</v>
      </c>
      <c r="F595" s="50">
        <f t="shared" si="9"/>
        <v>1</v>
      </c>
    </row>
    <row r="596" spans="1:6" x14ac:dyDescent="0.25">
      <c r="A596" s="73" t="s">
        <v>753</v>
      </c>
      <c r="B596" s="66">
        <v>-61961.4</v>
      </c>
      <c r="C596" s="50">
        <f>VLOOKUP($A596,[1]級距!$A:$K,9,FALSE)</f>
        <v>5</v>
      </c>
      <c r="D596" s="50">
        <f>VLOOKUP($A596,[1]級距!A:K,10,FALSE)</f>
        <v>7</v>
      </c>
      <c r="E596" s="50">
        <f>VLOOKUP($A596,[1]級距!A:K,11,FALSE)</f>
        <v>3</v>
      </c>
      <c r="F596" s="50">
        <f t="shared" si="9"/>
        <v>1</v>
      </c>
    </row>
    <row r="597" spans="1:6" x14ac:dyDescent="0.25">
      <c r="A597" s="73" t="s">
        <v>754</v>
      </c>
      <c r="B597" s="66">
        <v>-22331.3</v>
      </c>
      <c r="C597" s="50">
        <f>VLOOKUP($A597,[1]級距!$A:$K,9,FALSE)</f>
        <v>7</v>
      </c>
      <c r="D597" s="50">
        <f>VLOOKUP($A597,[1]級距!A:K,10,FALSE)</f>
        <v>8</v>
      </c>
      <c r="E597" s="50">
        <f>VLOOKUP($A597,[1]級距!A:K,11,FALSE)</f>
        <v>4</v>
      </c>
      <c r="F597" s="50">
        <f t="shared" si="9"/>
        <v>1</v>
      </c>
    </row>
    <row r="598" spans="1:6" x14ac:dyDescent="0.25">
      <c r="A598" s="73" t="s">
        <v>755</v>
      </c>
      <c r="B598" s="66">
        <v>-28325.98</v>
      </c>
      <c r="C598" s="50">
        <f>VLOOKUP($A598,[1]級距!$A:$K,9,FALSE)</f>
        <v>3</v>
      </c>
      <c r="D598" s="50">
        <f>VLOOKUP($A598,[1]級距!A:K,10,FALSE)</f>
        <v>4</v>
      </c>
      <c r="E598" s="50">
        <f>VLOOKUP($A598,[1]級距!A:K,11,FALSE)</f>
        <v>2</v>
      </c>
      <c r="F598" s="50">
        <f t="shared" si="9"/>
        <v>1</v>
      </c>
    </row>
    <row r="599" spans="1:6" x14ac:dyDescent="0.25">
      <c r="A599" s="73" t="s">
        <v>756</v>
      </c>
      <c r="B599" s="66">
        <v>30890.45</v>
      </c>
      <c r="C599" s="50">
        <f>VLOOKUP($A599,[1]級距!$A:$K,9,FALSE)</f>
        <v>5</v>
      </c>
      <c r="D599" s="50">
        <f>VLOOKUP($A599,[1]級距!A:K,10,FALSE)</f>
        <v>8</v>
      </c>
      <c r="E599" s="50">
        <f>VLOOKUP($A599,[1]級距!A:K,11,FALSE)</f>
        <v>3</v>
      </c>
      <c r="F599" s="50">
        <f t="shared" si="9"/>
        <v>1</v>
      </c>
    </row>
    <row r="600" spans="1:6" x14ac:dyDescent="0.25">
      <c r="A600" s="73" t="s">
        <v>757</v>
      </c>
      <c r="B600" s="66">
        <v>-20570.689999999999</v>
      </c>
      <c r="C600" s="50">
        <f>VLOOKUP($A600,[1]級距!$A:$K,9,FALSE)</f>
        <v>2</v>
      </c>
      <c r="D600" s="50">
        <f>VLOOKUP($A600,[1]級距!A:K,10,FALSE)</f>
        <v>4</v>
      </c>
      <c r="E600" s="50">
        <f>VLOOKUP($A600,[1]級距!A:K,11,FALSE)</f>
        <v>2</v>
      </c>
      <c r="F600" s="50">
        <f t="shared" si="9"/>
        <v>1</v>
      </c>
    </row>
    <row r="601" spans="1:6" x14ac:dyDescent="0.25">
      <c r="A601" s="73" t="s">
        <v>758</v>
      </c>
      <c r="B601" s="66">
        <v>1628.52</v>
      </c>
      <c r="C601" s="50">
        <f>VLOOKUP($A601,[1]級距!$A:$K,9,FALSE)</f>
        <v>3</v>
      </c>
      <c r="D601" s="50">
        <f>VLOOKUP($A601,[1]級距!A:K,10,FALSE)</f>
        <v>6</v>
      </c>
      <c r="E601" s="50">
        <f>VLOOKUP($A601,[1]級距!A:K,11,FALSE)</f>
        <v>2</v>
      </c>
      <c r="F601" s="50">
        <f t="shared" si="9"/>
        <v>1</v>
      </c>
    </row>
    <row r="602" spans="1:6" x14ac:dyDescent="0.25">
      <c r="A602" s="73" t="s">
        <v>759</v>
      </c>
      <c r="B602" s="66">
        <v>-1975.8</v>
      </c>
      <c r="C602" s="50">
        <f>VLOOKUP($A602,[1]級距!$A:$K,9,FALSE)</f>
        <v>1</v>
      </c>
      <c r="D602" s="50">
        <f>VLOOKUP($A602,[1]級距!A:K,10,FALSE)</f>
        <v>9</v>
      </c>
      <c r="E602" s="50">
        <f>VLOOKUP($A602,[1]級距!A:K,11,FALSE)</f>
        <v>3</v>
      </c>
      <c r="F602" s="50">
        <f t="shared" si="9"/>
        <v>1</v>
      </c>
    </row>
    <row r="603" spans="1:6" x14ac:dyDescent="0.25">
      <c r="A603" s="73" t="s">
        <v>760</v>
      </c>
      <c r="B603" s="66">
        <v>132963.07</v>
      </c>
      <c r="C603" s="50">
        <f>VLOOKUP($A603,[1]級距!$A:$K,9,FALSE)</f>
        <v>5</v>
      </c>
      <c r="D603" s="50">
        <f>VLOOKUP($A603,[1]級距!A:K,10,FALSE)</f>
        <v>8</v>
      </c>
      <c r="E603" s="50">
        <f>VLOOKUP($A603,[1]級距!A:K,11,FALSE)</f>
        <v>3</v>
      </c>
      <c r="F603" s="50">
        <f t="shared" si="9"/>
        <v>1</v>
      </c>
    </row>
    <row r="604" spans="1:6" x14ac:dyDescent="0.25">
      <c r="A604" s="73" t="s">
        <v>761</v>
      </c>
      <c r="B604" s="66">
        <v>15156.77</v>
      </c>
      <c r="C604" s="50">
        <f>VLOOKUP($A604,[1]級距!$A:$K,9,FALSE)</f>
        <v>3</v>
      </c>
      <c r="D604" s="50">
        <f>VLOOKUP($A604,[1]級距!A:K,10,FALSE)</f>
        <v>3</v>
      </c>
      <c r="E604" s="50">
        <f>VLOOKUP($A604,[1]級距!A:K,11,FALSE)</f>
        <v>2</v>
      </c>
      <c r="F604" s="50">
        <f t="shared" si="9"/>
        <v>1</v>
      </c>
    </row>
    <row r="605" spans="1:6" x14ac:dyDescent="0.25">
      <c r="A605" s="73" t="s">
        <v>762</v>
      </c>
      <c r="B605" s="66">
        <v>65759.11</v>
      </c>
      <c r="C605" s="50">
        <f>VLOOKUP($A605,[1]級距!$A:$K,9,FALSE)</f>
        <v>5</v>
      </c>
      <c r="D605" s="50">
        <f>VLOOKUP($A605,[1]級距!A:K,10,FALSE)</f>
        <v>5</v>
      </c>
      <c r="E605" s="50">
        <f>VLOOKUP($A605,[1]級距!A:K,11,FALSE)</f>
        <v>2</v>
      </c>
      <c r="F605" s="50">
        <f t="shared" si="9"/>
        <v>1</v>
      </c>
    </row>
    <row r="606" spans="1:6" x14ac:dyDescent="0.25">
      <c r="A606" s="73" t="s">
        <v>763</v>
      </c>
      <c r="B606" s="66">
        <v>-18150.38</v>
      </c>
      <c r="C606" s="50">
        <f>VLOOKUP($A606,[1]級距!$A:$K,9,FALSE)</f>
        <v>3</v>
      </c>
      <c r="D606" s="50">
        <f>VLOOKUP($A606,[1]級距!A:K,10,FALSE)</f>
        <v>1</v>
      </c>
      <c r="E606" s="50">
        <f>VLOOKUP($A606,[1]級距!A:K,11,FALSE)</f>
        <v>2</v>
      </c>
      <c r="F606" s="50">
        <f t="shared" si="9"/>
        <v>1</v>
      </c>
    </row>
    <row r="607" spans="1:6" x14ac:dyDescent="0.25">
      <c r="A607" s="73" t="s">
        <v>764</v>
      </c>
      <c r="B607" s="66">
        <v>-49021.99</v>
      </c>
      <c r="C607" s="50">
        <f>VLOOKUP($A607,[1]級距!$A:$K,9,FALSE)</f>
        <v>7</v>
      </c>
      <c r="D607" s="50">
        <f>VLOOKUP($A607,[1]級距!A:K,10,FALSE)</f>
        <v>5</v>
      </c>
      <c r="E607" s="50">
        <f>VLOOKUP($A607,[1]級距!A:K,11,FALSE)</f>
        <v>1</v>
      </c>
      <c r="F607" s="50">
        <f t="shared" si="9"/>
        <v>1</v>
      </c>
    </row>
    <row r="608" spans="1:6" x14ac:dyDescent="0.25">
      <c r="A608" s="73" t="s">
        <v>765</v>
      </c>
      <c r="B608" s="66">
        <v>-118051.39</v>
      </c>
      <c r="C608" s="50">
        <f>VLOOKUP($A608,[1]級距!$A:$K,9,FALSE)</f>
        <v>7</v>
      </c>
      <c r="D608" s="50">
        <f>VLOOKUP($A608,[1]級距!A:K,10,FALSE)</f>
        <v>1</v>
      </c>
      <c r="E608" s="50">
        <f>VLOOKUP($A608,[1]級距!A:K,11,FALSE)</f>
        <v>1</v>
      </c>
      <c r="F608" s="50">
        <f t="shared" si="9"/>
        <v>1</v>
      </c>
    </row>
    <row r="609" spans="1:6" x14ac:dyDescent="0.25">
      <c r="A609" s="73" t="s">
        <v>766</v>
      </c>
      <c r="B609" s="66">
        <v>29586.38</v>
      </c>
      <c r="C609" s="50">
        <f>VLOOKUP($A609,[1]級距!$A:$K,9,FALSE)</f>
        <v>3</v>
      </c>
      <c r="D609" s="50">
        <f>VLOOKUP($A609,[1]級距!A:K,10,FALSE)</f>
        <v>2</v>
      </c>
      <c r="E609" s="50">
        <f>VLOOKUP($A609,[1]級距!A:K,11,FALSE)</f>
        <v>2</v>
      </c>
      <c r="F609" s="50">
        <f t="shared" si="9"/>
        <v>1</v>
      </c>
    </row>
    <row r="610" spans="1:6" x14ac:dyDescent="0.25">
      <c r="A610" s="73" t="s">
        <v>767</v>
      </c>
      <c r="B610" s="66">
        <v>-114848.76</v>
      </c>
      <c r="C610" s="50">
        <f>VLOOKUP($A610,[1]級距!$A:$K,9,FALSE)</f>
        <v>9</v>
      </c>
      <c r="D610" s="50">
        <f>VLOOKUP($A610,[1]級距!A:K,10,FALSE)</f>
        <v>10</v>
      </c>
      <c r="E610" s="50">
        <f>VLOOKUP($A610,[1]級距!A:K,11,FALSE)</f>
        <v>4</v>
      </c>
      <c r="F610" s="50">
        <f t="shared" si="9"/>
        <v>1</v>
      </c>
    </row>
    <row r="611" spans="1:6" x14ac:dyDescent="0.25">
      <c r="A611" s="73" t="s">
        <v>768</v>
      </c>
      <c r="B611" s="66">
        <v>-6425.52</v>
      </c>
      <c r="C611" s="50">
        <f>VLOOKUP($A611,[1]級距!$A:$K,9,FALSE)</f>
        <v>1</v>
      </c>
      <c r="D611" s="50">
        <f>VLOOKUP($A611,[1]級距!A:K,10,FALSE)</f>
        <v>3</v>
      </c>
      <c r="E611" s="50">
        <f>VLOOKUP($A611,[1]級距!A:K,11,FALSE)</f>
        <v>2</v>
      </c>
      <c r="F611" s="50">
        <f t="shared" si="9"/>
        <v>1</v>
      </c>
    </row>
    <row r="612" spans="1:6" x14ac:dyDescent="0.25">
      <c r="A612" s="73" t="s">
        <v>769</v>
      </c>
      <c r="B612" s="66">
        <v>-83958.12</v>
      </c>
      <c r="C612" s="50">
        <f>VLOOKUP($A612,[1]級距!$A:$K,9,FALSE)</f>
        <v>4</v>
      </c>
      <c r="D612" s="50">
        <f>VLOOKUP($A612,[1]級距!A:K,10,FALSE)</f>
        <v>1</v>
      </c>
      <c r="E612" s="50">
        <f>VLOOKUP($A612,[1]級距!A:K,11,FALSE)</f>
        <v>2</v>
      </c>
      <c r="F612" s="50">
        <f t="shared" si="9"/>
        <v>1</v>
      </c>
    </row>
    <row r="613" spans="1:6" x14ac:dyDescent="0.25">
      <c r="A613" s="73" t="s">
        <v>770</v>
      </c>
      <c r="B613" s="66">
        <v>-62540.02</v>
      </c>
      <c r="C613" s="50">
        <f>VLOOKUP($A613,[1]級距!$A:$K,9,FALSE)</f>
        <v>5</v>
      </c>
      <c r="D613" s="50">
        <f>VLOOKUP($A613,[1]級距!A:K,10,FALSE)</f>
        <v>3</v>
      </c>
      <c r="E613" s="50">
        <f>VLOOKUP($A613,[1]級距!A:K,11,FALSE)</f>
        <v>2</v>
      </c>
      <c r="F613" s="50">
        <f t="shared" si="9"/>
        <v>1</v>
      </c>
    </row>
    <row r="614" spans="1:6" x14ac:dyDescent="0.25">
      <c r="A614" s="73" t="s">
        <v>771</v>
      </c>
      <c r="B614" s="66">
        <v>-125298.38</v>
      </c>
      <c r="C614" s="50">
        <f>VLOOKUP($A614,[1]級距!$A:$K,9,FALSE)</f>
        <v>5</v>
      </c>
      <c r="D614" s="50">
        <f>VLOOKUP($A614,[1]級距!A:K,10,FALSE)</f>
        <v>6</v>
      </c>
      <c r="E614" s="50">
        <f>VLOOKUP($A614,[1]級距!A:K,11,FALSE)</f>
        <v>2</v>
      </c>
      <c r="F614" s="50">
        <f t="shared" si="9"/>
        <v>1</v>
      </c>
    </row>
    <row r="615" spans="1:6" x14ac:dyDescent="0.25">
      <c r="A615" s="73" t="s">
        <v>772</v>
      </c>
      <c r="B615" s="66">
        <v>-24486</v>
      </c>
      <c r="C615" s="50">
        <f>VLOOKUP($A615,[1]級距!$A:$K,9,FALSE)</f>
        <v>4</v>
      </c>
      <c r="D615" s="50">
        <f>VLOOKUP($A615,[1]級距!A:K,10,FALSE)</f>
        <v>6</v>
      </c>
      <c r="E615" s="50">
        <f>VLOOKUP($A615,[1]級距!A:K,11,FALSE)</f>
        <v>2</v>
      </c>
      <c r="F615" s="50">
        <f t="shared" si="9"/>
        <v>1</v>
      </c>
    </row>
    <row r="616" spans="1:6" x14ac:dyDescent="0.25">
      <c r="A616" s="73" t="s">
        <v>773</v>
      </c>
      <c r="B616" s="66">
        <v>-22971.7</v>
      </c>
      <c r="C616" s="50">
        <f>VLOOKUP($A616,[1]級距!$A:$K,9,FALSE)</f>
        <v>2</v>
      </c>
      <c r="D616" s="50">
        <f>VLOOKUP($A616,[1]級距!A:K,10,FALSE)</f>
        <v>8</v>
      </c>
      <c r="E616" s="50">
        <f>VLOOKUP($A616,[1]級距!A:K,11,FALSE)</f>
        <v>3</v>
      </c>
      <c r="F616" s="50">
        <f t="shared" si="9"/>
        <v>1</v>
      </c>
    </row>
    <row r="617" spans="1:6" x14ac:dyDescent="0.25">
      <c r="A617" s="73" t="s">
        <v>774</v>
      </c>
      <c r="B617" s="66">
        <v>-159.16999999999999</v>
      </c>
      <c r="C617" s="50">
        <f>VLOOKUP($A617,[1]級距!$A:$K,9,FALSE)</f>
        <v>1</v>
      </c>
      <c r="D617" s="50">
        <f>VLOOKUP($A617,[1]級距!A:K,10,FALSE)</f>
        <v>2</v>
      </c>
      <c r="E617" s="50">
        <f>VLOOKUP($A617,[1]級距!A:K,11,FALSE)</f>
        <v>2</v>
      </c>
      <c r="F617" s="50">
        <f t="shared" si="9"/>
        <v>1</v>
      </c>
    </row>
    <row r="618" spans="1:6" x14ac:dyDescent="0.25">
      <c r="A618" s="73" t="s">
        <v>776</v>
      </c>
      <c r="B618" s="66">
        <v>8856.02</v>
      </c>
      <c r="C618" s="50">
        <f>VLOOKUP($A618,[1]級距!$A:$K,9,FALSE)</f>
        <v>2</v>
      </c>
      <c r="D618" s="50">
        <f>VLOOKUP($A618,[1]級距!A:K,10,FALSE)</f>
        <v>2</v>
      </c>
      <c r="E618" s="50">
        <f>VLOOKUP($A618,[1]級距!A:K,11,FALSE)</f>
        <v>2</v>
      </c>
      <c r="F618" s="50">
        <f t="shared" si="9"/>
        <v>1</v>
      </c>
    </row>
    <row r="619" spans="1:6" x14ac:dyDescent="0.25">
      <c r="A619" s="73" t="s">
        <v>777</v>
      </c>
      <c r="B619" s="66">
        <v>21335.52</v>
      </c>
      <c r="C619" s="50">
        <f>VLOOKUP($A619,[1]級距!$A:$K,9,FALSE)</f>
        <v>2</v>
      </c>
      <c r="D619" s="50">
        <f>VLOOKUP($A619,[1]級距!A:K,10,FALSE)</f>
        <v>7</v>
      </c>
      <c r="E619" s="50">
        <f>VLOOKUP($A619,[1]級距!A:K,11,FALSE)</f>
        <v>3</v>
      </c>
      <c r="F619" s="50">
        <f t="shared" si="9"/>
        <v>1</v>
      </c>
    </row>
    <row r="620" spans="1:6" x14ac:dyDescent="0.25">
      <c r="A620" s="73" t="s">
        <v>778</v>
      </c>
      <c r="B620" s="66">
        <v>-24771.33</v>
      </c>
      <c r="C620" s="50">
        <f>VLOOKUP($A620,[1]級距!$A:$K,9,FALSE)</f>
        <v>2</v>
      </c>
      <c r="D620" s="50">
        <f>VLOOKUP($A620,[1]級距!A:K,10,FALSE)</f>
        <v>4</v>
      </c>
      <c r="E620" s="50">
        <f>VLOOKUP($A620,[1]級距!A:K,11,FALSE)</f>
        <v>2</v>
      </c>
      <c r="F620" s="50">
        <f t="shared" si="9"/>
        <v>1</v>
      </c>
    </row>
    <row r="621" spans="1:6" x14ac:dyDescent="0.25">
      <c r="A621" s="73" t="s">
        <v>779</v>
      </c>
      <c r="B621" s="66">
        <v>-24726.41</v>
      </c>
      <c r="C621" s="50">
        <f>VLOOKUP($A621,[1]級距!$A:$K,9,FALSE)</f>
        <v>7</v>
      </c>
      <c r="D621" s="50">
        <f>VLOOKUP($A621,[1]級距!A:K,10,FALSE)</f>
        <v>7</v>
      </c>
      <c r="E621" s="50">
        <f>VLOOKUP($A621,[1]級距!A:K,11,FALSE)</f>
        <v>4</v>
      </c>
      <c r="F621" s="50">
        <f t="shared" si="9"/>
        <v>1</v>
      </c>
    </row>
    <row r="622" spans="1:6" x14ac:dyDescent="0.25">
      <c r="A622" s="73" t="s">
        <v>780</v>
      </c>
      <c r="B622" s="66">
        <v>19069.490000000002</v>
      </c>
      <c r="C622" s="50">
        <f>VLOOKUP($A622,[1]級距!$A:$K,9,FALSE)</f>
        <v>2</v>
      </c>
      <c r="D622" s="50">
        <f>VLOOKUP($A622,[1]級距!A:K,10,FALSE)</f>
        <v>1</v>
      </c>
      <c r="E622" s="50">
        <f>VLOOKUP($A622,[1]級距!A:K,11,FALSE)</f>
        <v>2</v>
      </c>
      <c r="F622" s="50">
        <f t="shared" si="9"/>
        <v>1</v>
      </c>
    </row>
    <row r="623" spans="1:6" x14ac:dyDescent="0.25">
      <c r="A623" s="73" t="s">
        <v>781</v>
      </c>
      <c r="B623" s="66">
        <v>-16916.11</v>
      </c>
      <c r="C623" s="50">
        <f>VLOOKUP($A623,[1]級距!$A:$K,9,FALSE)</f>
        <v>3</v>
      </c>
      <c r="D623" s="50">
        <f>VLOOKUP($A623,[1]級距!A:K,10,FALSE)</f>
        <v>9</v>
      </c>
      <c r="E623" s="50">
        <f>VLOOKUP($A623,[1]級距!A:K,11,FALSE)</f>
        <v>3</v>
      </c>
      <c r="F623" s="50">
        <f t="shared" si="9"/>
        <v>1</v>
      </c>
    </row>
    <row r="624" spans="1:6" x14ac:dyDescent="0.25">
      <c r="A624" s="73" t="s">
        <v>782</v>
      </c>
      <c r="B624" s="66">
        <v>-108271.87</v>
      </c>
      <c r="C624" s="50">
        <f>VLOOKUP($A624,[1]級距!$A:$K,9,FALSE)</f>
        <v>3</v>
      </c>
      <c r="D624" s="50">
        <f>VLOOKUP($A624,[1]級距!A:K,10,FALSE)</f>
        <v>3</v>
      </c>
      <c r="E624" s="50">
        <f>VLOOKUP($A624,[1]級距!A:K,11,FALSE)</f>
        <v>2</v>
      </c>
      <c r="F624" s="50">
        <f t="shared" si="9"/>
        <v>1</v>
      </c>
    </row>
    <row r="625" spans="1:6" x14ac:dyDescent="0.25">
      <c r="A625" s="73" t="s">
        <v>783</v>
      </c>
      <c r="B625" s="66">
        <v>22005.53</v>
      </c>
      <c r="C625" s="50">
        <f>VLOOKUP($A625,[1]級距!$A:$K,9,FALSE)</f>
        <v>5</v>
      </c>
      <c r="D625" s="50">
        <f>VLOOKUP($A625,[1]級距!A:K,10,FALSE)</f>
        <v>10</v>
      </c>
      <c r="E625" s="50">
        <f>VLOOKUP($A625,[1]級距!A:K,11,FALSE)</f>
        <v>3</v>
      </c>
      <c r="F625" s="50">
        <f t="shared" si="9"/>
        <v>1</v>
      </c>
    </row>
    <row r="626" spans="1:6" x14ac:dyDescent="0.25">
      <c r="A626" s="73" t="s">
        <v>784</v>
      </c>
      <c r="B626" s="66">
        <v>-15665.42</v>
      </c>
      <c r="C626" s="50">
        <f>VLOOKUP($A626,[1]級距!$A:$K,9,FALSE)</f>
        <v>6</v>
      </c>
      <c r="D626" s="50">
        <f>VLOOKUP($A626,[1]級距!A:K,10,FALSE)</f>
        <v>7</v>
      </c>
      <c r="E626" s="50">
        <f>VLOOKUP($A626,[1]級距!A:K,11,FALSE)</f>
        <v>4</v>
      </c>
      <c r="F626" s="50">
        <f t="shared" si="9"/>
        <v>1</v>
      </c>
    </row>
    <row r="627" spans="1:6" x14ac:dyDescent="0.25">
      <c r="A627" s="73" t="s">
        <v>785</v>
      </c>
      <c r="B627" s="66">
        <v>20879.740000000002</v>
      </c>
      <c r="C627" s="50">
        <f>VLOOKUP($A627,[1]級距!$A:$K,9,FALSE)</f>
        <v>2</v>
      </c>
      <c r="D627" s="50">
        <f>VLOOKUP($A627,[1]級距!A:K,10,FALSE)</f>
        <v>8</v>
      </c>
      <c r="E627" s="50">
        <f>VLOOKUP($A627,[1]級距!A:K,11,FALSE)</f>
        <v>3</v>
      </c>
      <c r="F627" s="50">
        <f t="shared" si="9"/>
        <v>1</v>
      </c>
    </row>
    <row r="628" spans="1:6" x14ac:dyDescent="0.25">
      <c r="A628" s="73" t="s">
        <v>787</v>
      </c>
      <c r="B628" s="66">
        <v>-7275.55</v>
      </c>
      <c r="C628" s="50">
        <f>VLOOKUP($A628,[1]級距!$A:$K,9,FALSE)</f>
        <v>3</v>
      </c>
      <c r="D628" s="50">
        <f>VLOOKUP($A628,[1]級距!A:K,10,FALSE)</f>
        <v>5</v>
      </c>
      <c r="E628" s="50">
        <f>VLOOKUP($A628,[1]級距!A:K,11,FALSE)</f>
        <v>2</v>
      </c>
      <c r="F628" s="50">
        <f t="shared" si="9"/>
        <v>1</v>
      </c>
    </row>
    <row r="629" spans="1:6" x14ac:dyDescent="0.25">
      <c r="A629" s="73" t="s">
        <v>788</v>
      </c>
      <c r="B629" s="66">
        <v>26880.74</v>
      </c>
      <c r="C629" s="50">
        <f>VLOOKUP($A629,[1]級距!$A:$K,9,FALSE)</f>
        <v>3</v>
      </c>
      <c r="D629" s="50">
        <f>VLOOKUP($A629,[1]級距!A:K,10,FALSE)</f>
        <v>9</v>
      </c>
      <c r="E629" s="50">
        <f>VLOOKUP($A629,[1]級距!A:K,11,FALSE)</f>
        <v>3</v>
      </c>
      <c r="F629" s="50">
        <f t="shared" si="9"/>
        <v>1</v>
      </c>
    </row>
    <row r="630" spans="1:6" x14ac:dyDescent="0.25">
      <c r="A630" s="73" t="s">
        <v>789</v>
      </c>
      <c r="B630" s="66">
        <v>-19432.32</v>
      </c>
      <c r="C630" s="50">
        <f>VLOOKUP($A630,[1]級距!$A:$K,9,FALSE)</f>
        <v>3</v>
      </c>
      <c r="D630" s="50">
        <f>VLOOKUP($A630,[1]級距!A:K,10,FALSE)</f>
        <v>8</v>
      </c>
      <c r="E630" s="50">
        <f>VLOOKUP($A630,[1]級距!A:K,11,FALSE)</f>
        <v>3</v>
      </c>
      <c r="F630" s="50">
        <f t="shared" si="9"/>
        <v>1</v>
      </c>
    </row>
    <row r="631" spans="1:6" x14ac:dyDescent="0.25">
      <c r="A631" s="73" t="s">
        <v>790</v>
      </c>
      <c r="B631" s="66">
        <v>-38451.17</v>
      </c>
      <c r="C631" s="50">
        <f>VLOOKUP($A631,[1]級距!$A:$K,9,FALSE)</f>
        <v>5</v>
      </c>
      <c r="D631" s="50">
        <f>VLOOKUP($A631,[1]級距!A:K,10,FALSE)</f>
        <v>6</v>
      </c>
      <c r="E631" s="50">
        <f>VLOOKUP($A631,[1]級距!A:K,11,FALSE)</f>
        <v>2</v>
      </c>
      <c r="F631" s="50">
        <f t="shared" si="9"/>
        <v>1</v>
      </c>
    </row>
    <row r="632" spans="1:6" x14ac:dyDescent="0.25">
      <c r="A632" s="73" t="s">
        <v>791</v>
      </c>
      <c r="B632" s="66">
        <v>-7237.49</v>
      </c>
      <c r="C632" s="50">
        <f>VLOOKUP($A632,[1]級距!$A:$K,9,FALSE)</f>
        <v>1</v>
      </c>
      <c r="D632" s="50">
        <f>VLOOKUP($A632,[1]級距!A:K,10,FALSE)</f>
        <v>5</v>
      </c>
      <c r="E632" s="50">
        <f>VLOOKUP($A632,[1]級距!A:K,11,FALSE)</f>
        <v>2</v>
      </c>
      <c r="F632" s="50">
        <f t="shared" si="9"/>
        <v>1</v>
      </c>
    </row>
    <row r="633" spans="1:6" x14ac:dyDescent="0.25">
      <c r="A633" s="73" t="s">
        <v>792</v>
      </c>
      <c r="B633" s="66">
        <v>-56426.400000000001</v>
      </c>
      <c r="C633" s="50">
        <f>VLOOKUP($A633,[1]級距!$A:$K,9,FALSE)</f>
        <v>5</v>
      </c>
      <c r="D633" s="50">
        <f>VLOOKUP($A633,[1]級距!A:K,10,FALSE)</f>
        <v>6</v>
      </c>
      <c r="E633" s="50">
        <f>VLOOKUP($A633,[1]級距!A:K,11,FALSE)</f>
        <v>2</v>
      </c>
      <c r="F633" s="50">
        <f t="shared" si="9"/>
        <v>1</v>
      </c>
    </row>
    <row r="634" spans="1:6" x14ac:dyDescent="0.25">
      <c r="A634" s="73" t="s">
        <v>793</v>
      </c>
      <c r="B634" s="66">
        <v>-83.81</v>
      </c>
      <c r="C634" s="50">
        <f>VLOOKUP($A634,[1]級距!$A:$K,9,FALSE)</f>
        <v>3</v>
      </c>
      <c r="D634" s="50">
        <f>VLOOKUP($A634,[1]級距!A:K,10,FALSE)</f>
        <v>7</v>
      </c>
      <c r="E634" s="50">
        <f>VLOOKUP($A634,[1]級距!A:K,11,FALSE)</f>
        <v>3</v>
      </c>
      <c r="F634" s="50">
        <f t="shared" si="9"/>
        <v>1</v>
      </c>
    </row>
    <row r="635" spans="1:6" x14ac:dyDescent="0.25">
      <c r="A635" s="73" t="s">
        <v>794</v>
      </c>
      <c r="B635" s="66">
        <v>-636.26</v>
      </c>
      <c r="C635" s="50">
        <f>VLOOKUP($A635,[1]級距!$A:$K,9,FALSE)</f>
        <v>1</v>
      </c>
      <c r="D635" s="50">
        <f>VLOOKUP($A635,[1]級距!A:K,10,FALSE)</f>
        <v>5</v>
      </c>
      <c r="E635" s="50">
        <f>VLOOKUP($A635,[1]級距!A:K,11,FALSE)</f>
        <v>2</v>
      </c>
      <c r="F635" s="50">
        <f t="shared" si="9"/>
        <v>1</v>
      </c>
    </row>
    <row r="636" spans="1:6" x14ac:dyDescent="0.25">
      <c r="A636" s="73" t="s">
        <v>796</v>
      </c>
      <c r="B636" s="66">
        <v>77949.17</v>
      </c>
      <c r="C636" s="50">
        <f>VLOOKUP($A636,[1]級距!$A:$K,9,FALSE)</f>
        <v>5</v>
      </c>
      <c r="D636" s="50">
        <f>VLOOKUP($A636,[1]級距!A:K,10,FALSE)</f>
        <v>8</v>
      </c>
      <c r="E636" s="50">
        <f>VLOOKUP($A636,[1]級距!A:K,11,FALSE)</f>
        <v>3</v>
      </c>
      <c r="F636" s="50">
        <f t="shared" si="9"/>
        <v>1</v>
      </c>
    </row>
    <row r="637" spans="1:6" x14ac:dyDescent="0.25">
      <c r="A637" s="73" t="s">
        <v>797</v>
      </c>
      <c r="B637" s="66">
        <v>14330.74</v>
      </c>
      <c r="C637" s="50">
        <f>VLOOKUP($A637,[1]級距!$A:$K,9,FALSE)</f>
        <v>2</v>
      </c>
      <c r="D637" s="50">
        <f>VLOOKUP($A637,[1]級距!A:K,10,FALSE)</f>
        <v>8</v>
      </c>
      <c r="E637" s="50">
        <f>VLOOKUP($A637,[1]級距!A:K,11,FALSE)</f>
        <v>3</v>
      </c>
      <c r="F637" s="50">
        <f t="shared" si="9"/>
        <v>1</v>
      </c>
    </row>
    <row r="638" spans="1:6" x14ac:dyDescent="0.25">
      <c r="A638" s="73" t="s">
        <v>798</v>
      </c>
      <c r="B638" s="66">
        <v>1208.5899999999999</v>
      </c>
      <c r="C638" s="50">
        <f>VLOOKUP($A638,[1]級距!$A:$K,9,FALSE)</f>
        <v>7</v>
      </c>
      <c r="D638" s="50">
        <f>VLOOKUP($A638,[1]級距!A:K,10,FALSE)</f>
        <v>10</v>
      </c>
      <c r="E638" s="50">
        <f>VLOOKUP($A638,[1]級距!A:K,11,FALSE)</f>
        <v>4</v>
      </c>
      <c r="F638" s="50">
        <f t="shared" si="9"/>
        <v>1</v>
      </c>
    </row>
    <row r="639" spans="1:6" x14ac:dyDescent="0.25">
      <c r="A639" s="73" t="s">
        <v>799</v>
      </c>
      <c r="B639" s="66">
        <v>-24420.7</v>
      </c>
      <c r="C639" s="50">
        <f>VLOOKUP($A639,[1]級距!$A:$K,9,FALSE)</f>
        <v>5</v>
      </c>
      <c r="D639" s="50">
        <f>VLOOKUP($A639,[1]級距!A:K,10,FALSE)</f>
        <v>6</v>
      </c>
      <c r="E639" s="50">
        <f>VLOOKUP($A639,[1]級距!A:K,11,FALSE)</f>
        <v>2</v>
      </c>
      <c r="F639" s="50">
        <f t="shared" si="9"/>
        <v>1</v>
      </c>
    </row>
    <row r="640" spans="1:6" x14ac:dyDescent="0.25">
      <c r="A640" s="73" t="s">
        <v>800</v>
      </c>
      <c r="B640" s="66">
        <v>19224.14</v>
      </c>
      <c r="C640" s="50">
        <f>VLOOKUP($A640,[1]級距!$A:$K,9,FALSE)</f>
        <v>7</v>
      </c>
      <c r="D640" s="50">
        <f>VLOOKUP($A640,[1]級距!A:K,10,FALSE)</f>
        <v>2</v>
      </c>
      <c r="E640" s="50">
        <f>VLOOKUP($A640,[1]級距!A:K,11,FALSE)</f>
        <v>1</v>
      </c>
      <c r="F640" s="50">
        <f t="shared" si="9"/>
        <v>1</v>
      </c>
    </row>
    <row r="641" spans="1:6" x14ac:dyDescent="0.25">
      <c r="A641" s="73" t="s">
        <v>801</v>
      </c>
      <c r="B641" s="66">
        <v>-19192.419999999998</v>
      </c>
      <c r="C641" s="50">
        <f>VLOOKUP($A641,[1]級距!$A:$K,9,FALSE)</f>
        <v>3</v>
      </c>
      <c r="D641" s="50">
        <f>VLOOKUP($A641,[1]級距!A:K,10,FALSE)</f>
        <v>3</v>
      </c>
      <c r="E641" s="50">
        <f>VLOOKUP($A641,[1]級距!A:K,11,FALSE)</f>
        <v>2</v>
      </c>
      <c r="F641" s="50">
        <f t="shared" si="9"/>
        <v>1</v>
      </c>
    </row>
    <row r="642" spans="1:6" x14ac:dyDescent="0.25">
      <c r="A642" s="73" t="s">
        <v>803</v>
      </c>
      <c r="B642" s="66">
        <v>78092.210000000006</v>
      </c>
      <c r="C642" s="50">
        <f>VLOOKUP($A642,[1]級距!$A:$K,9,FALSE)</f>
        <v>8</v>
      </c>
      <c r="D642" s="50">
        <f>VLOOKUP($A642,[1]級距!A:K,10,FALSE)</f>
        <v>4</v>
      </c>
      <c r="E642" s="50">
        <f>VLOOKUP($A642,[1]級距!A:K,11,FALSE)</f>
        <v>1</v>
      </c>
      <c r="F642" s="50">
        <f t="shared" si="9"/>
        <v>1</v>
      </c>
    </row>
    <row r="643" spans="1:6" x14ac:dyDescent="0.25">
      <c r="A643" s="73" t="s">
        <v>804</v>
      </c>
      <c r="B643" s="66">
        <v>73885.61</v>
      </c>
      <c r="C643" s="50">
        <f>VLOOKUP($A643,[1]級距!$A:$K,9,FALSE)</f>
        <v>5</v>
      </c>
      <c r="D643" s="50">
        <f>VLOOKUP($A643,[1]級距!A:K,10,FALSE)</f>
        <v>5</v>
      </c>
      <c r="E643" s="50">
        <f>VLOOKUP($A643,[1]級距!A:K,11,FALSE)</f>
        <v>2</v>
      </c>
      <c r="F643" s="50">
        <f t="shared" si="9"/>
        <v>1</v>
      </c>
    </row>
    <row r="644" spans="1:6" x14ac:dyDescent="0.25">
      <c r="A644" s="73" t="s">
        <v>805</v>
      </c>
      <c r="B644" s="66">
        <v>80450.929999999993</v>
      </c>
      <c r="C644" s="50">
        <f>VLOOKUP($A644,[1]級距!$A:$K,9,FALSE)</f>
        <v>9</v>
      </c>
      <c r="D644" s="50">
        <f>VLOOKUP($A644,[1]級距!A:K,10,FALSE)</f>
        <v>4</v>
      </c>
      <c r="E644" s="50">
        <f>VLOOKUP($A644,[1]級距!A:K,11,FALSE)</f>
        <v>1</v>
      </c>
      <c r="F644" s="50">
        <f t="shared" si="9"/>
        <v>1</v>
      </c>
    </row>
    <row r="645" spans="1:6" x14ac:dyDescent="0.25">
      <c r="A645" s="73" t="s">
        <v>806</v>
      </c>
      <c r="B645" s="66">
        <v>-40176.5</v>
      </c>
      <c r="C645" s="50">
        <f>VLOOKUP($A645,[1]級距!$A:$K,9,FALSE)</f>
        <v>10</v>
      </c>
      <c r="D645" s="50">
        <f>VLOOKUP($A645,[1]級距!A:K,10,FALSE)</f>
        <v>6</v>
      </c>
      <c r="E645" s="50">
        <f>VLOOKUP($A645,[1]級距!A:K,11,FALSE)</f>
        <v>1</v>
      </c>
      <c r="F645" s="50">
        <f t="shared" si="9"/>
        <v>1</v>
      </c>
    </row>
    <row r="646" spans="1:6" x14ac:dyDescent="0.25">
      <c r="A646" s="73" t="s">
        <v>807</v>
      </c>
      <c r="B646" s="66">
        <v>-20488.419999999998</v>
      </c>
      <c r="C646" s="50">
        <f>VLOOKUP($A646,[1]級距!$A:$K,9,FALSE)</f>
        <v>7</v>
      </c>
      <c r="D646" s="50">
        <f>VLOOKUP($A646,[1]級距!A:K,10,FALSE)</f>
        <v>9</v>
      </c>
      <c r="E646" s="50">
        <f>VLOOKUP($A646,[1]級距!A:K,11,FALSE)</f>
        <v>4</v>
      </c>
      <c r="F646" s="50">
        <f t="shared" ref="F646:F709" si="10">IF(B646&lt;&gt;0,1,0)</f>
        <v>1</v>
      </c>
    </row>
    <row r="647" spans="1:6" x14ac:dyDescent="0.25">
      <c r="A647" s="73" t="s">
        <v>808</v>
      </c>
      <c r="B647" s="66">
        <v>-16224.31</v>
      </c>
      <c r="C647" s="50">
        <f>VLOOKUP($A647,[1]級距!$A:$K,9,FALSE)</f>
        <v>8</v>
      </c>
      <c r="D647" s="50">
        <f>VLOOKUP($A647,[1]級距!A:K,10,FALSE)</f>
        <v>4</v>
      </c>
      <c r="E647" s="50">
        <f>VLOOKUP($A647,[1]級距!A:K,11,FALSE)</f>
        <v>1</v>
      </c>
      <c r="F647" s="50">
        <f t="shared" si="10"/>
        <v>1</v>
      </c>
    </row>
    <row r="648" spans="1:6" x14ac:dyDescent="0.25">
      <c r="A648" s="73" t="s">
        <v>809</v>
      </c>
      <c r="B648" s="66">
        <v>49156.03</v>
      </c>
      <c r="C648" s="50">
        <f>VLOOKUP($A648,[1]級距!$A:$K,9,FALSE)</f>
        <v>8</v>
      </c>
      <c r="D648" s="50">
        <f>VLOOKUP($A648,[1]級距!A:K,10,FALSE)</f>
        <v>10</v>
      </c>
      <c r="E648" s="50">
        <f>VLOOKUP($A648,[1]級距!A:K,11,FALSE)</f>
        <v>4</v>
      </c>
      <c r="F648" s="50">
        <f t="shared" si="10"/>
        <v>1</v>
      </c>
    </row>
    <row r="649" spans="1:6" x14ac:dyDescent="0.25">
      <c r="A649" s="73" t="s">
        <v>811</v>
      </c>
      <c r="B649" s="66">
        <v>-3676.94</v>
      </c>
      <c r="C649" s="50">
        <f>VLOOKUP($A649,[1]級距!$A:$K,9,FALSE)</f>
        <v>1</v>
      </c>
      <c r="D649" s="50">
        <f>VLOOKUP($A649,[1]級距!A:K,10,FALSE)</f>
        <v>4</v>
      </c>
      <c r="E649" s="50">
        <f>VLOOKUP($A649,[1]級距!A:K,11,FALSE)</f>
        <v>2</v>
      </c>
      <c r="F649" s="50">
        <f t="shared" si="10"/>
        <v>1</v>
      </c>
    </row>
    <row r="650" spans="1:6" x14ac:dyDescent="0.25">
      <c r="A650" s="73" t="s">
        <v>813</v>
      </c>
      <c r="B650" s="66">
        <v>7556.85</v>
      </c>
      <c r="C650" s="50">
        <f>VLOOKUP($A650,[1]級距!$A:$K,9,FALSE)</f>
        <v>6</v>
      </c>
      <c r="D650" s="50">
        <f>VLOOKUP($A650,[1]級距!A:K,10,FALSE)</f>
        <v>4</v>
      </c>
      <c r="E650" s="50">
        <f>VLOOKUP($A650,[1]級距!A:K,11,FALSE)</f>
        <v>1</v>
      </c>
      <c r="F650" s="50">
        <f t="shared" si="10"/>
        <v>1</v>
      </c>
    </row>
    <row r="651" spans="1:6" x14ac:dyDescent="0.25">
      <c r="A651" s="73" t="s">
        <v>816</v>
      </c>
      <c r="B651" s="66">
        <v>-16894.509999999998</v>
      </c>
      <c r="C651" s="50">
        <f>VLOOKUP($A651,[1]級距!$A:$K,9,FALSE)</f>
        <v>2</v>
      </c>
      <c r="D651" s="50">
        <f>VLOOKUP($A651,[1]級距!A:K,10,FALSE)</f>
        <v>4</v>
      </c>
      <c r="E651" s="50">
        <f>VLOOKUP($A651,[1]級距!A:K,11,FALSE)</f>
        <v>2</v>
      </c>
      <c r="F651" s="50">
        <f t="shared" si="10"/>
        <v>1</v>
      </c>
    </row>
    <row r="652" spans="1:6" x14ac:dyDescent="0.25">
      <c r="A652" s="73" t="s">
        <v>817</v>
      </c>
      <c r="B652" s="66">
        <v>-15717.41</v>
      </c>
      <c r="C652" s="50">
        <f>VLOOKUP($A652,[1]級距!$A:$K,9,FALSE)</f>
        <v>1</v>
      </c>
      <c r="D652" s="50">
        <f>VLOOKUP($A652,[1]級距!A:K,10,FALSE)</f>
        <v>7</v>
      </c>
      <c r="E652" s="50">
        <f>VLOOKUP($A652,[1]級距!A:K,11,FALSE)</f>
        <v>3</v>
      </c>
      <c r="F652" s="50">
        <f t="shared" si="10"/>
        <v>1</v>
      </c>
    </row>
    <row r="653" spans="1:6" x14ac:dyDescent="0.25">
      <c r="A653" s="73" t="s">
        <v>818</v>
      </c>
      <c r="B653" s="66">
        <v>24756.720000000001</v>
      </c>
      <c r="C653" s="50">
        <f>VLOOKUP($A653,[1]級距!$A:$K,9,FALSE)</f>
        <v>3</v>
      </c>
      <c r="D653" s="50">
        <f>VLOOKUP($A653,[1]級距!A:K,10,FALSE)</f>
        <v>7</v>
      </c>
      <c r="E653" s="50">
        <f>VLOOKUP($A653,[1]級距!A:K,11,FALSE)</f>
        <v>3</v>
      </c>
      <c r="F653" s="50">
        <f t="shared" si="10"/>
        <v>1</v>
      </c>
    </row>
    <row r="654" spans="1:6" x14ac:dyDescent="0.25">
      <c r="A654" s="73" t="s">
        <v>819</v>
      </c>
      <c r="B654" s="66">
        <v>-10985.71</v>
      </c>
      <c r="C654" s="50">
        <f>VLOOKUP($A654,[1]級距!$A:$K,9,FALSE)</f>
        <v>4</v>
      </c>
      <c r="D654" s="50">
        <f>VLOOKUP($A654,[1]級距!A:K,10,FALSE)</f>
        <v>4</v>
      </c>
      <c r="E654" s="50">
        <f>VLOOKUP($A654,[1]級距!A:K,11,FALSE)</f>
        <v>2</v>
      </c>
      <c r="F654" s="50">
        <f t="shared" si="10"/>
        <v>1</v>
      </c>
    </row>
    <row r="655" spans="1:6" x14ac:dyDescent="0.25">
      <c r="A655" s="73" t="s">
        <v>820</v>
      </c>
      <c r="B655" s="66">
        <v>-43946.9</v>
      </c>
      <c r="C655" s="50">
        <f>VLOOKUP($A655,[1]級距!$A:$K,9,FALSE)</f>
        <v>6</v>
      </c>
      <c r="D655" s="50">
        <f>VLOOKUP($A655,[1]級距!A:K,10,FALSE)</f>
        <v>5</v>
      </c>
      <c r="E655" s="50">
        <f>VLOOKUP($A655,[1]級距!A:K,11,FALSE)</f>
        <v>1</v>
      </c>
      <c r="F655" s="50">
        <f t="shared" si="10"/>
        <v>1</v>
      </c>
    </row>
    <row r="656" spans="1:6" x14ac:dyDescent="0.25">
      <c r="A656" s="73" t="s">
        <v>821</v>
      </c>
      <c r="B656" s="66">
        <v>-15103.51</v>
      </c>
      <c r="C656" s="50">
        <f>VLOOKUP($A656,[1]級距!$A:$K,9,FALSE)</f>
        <v>2</v>
      </c>
      <c r="D656" s="50">
        <f>VLOOKUP($A656,[1]級距!A:K,10,FALSE)</f>
        <v>1</v>
      </c>
      <c r="E656" s="50">
        <f>VLOOKUP($A656,[1]級距!A:K,11,FALSE)</f>
        <v>2</v>
      </c>
      <c r="F656" s="50">
        <f t="shared" si="10"/>
        <v>1</v>
      </c>
    </row>
    <row r="657" spans="1:6" x14ac:dyDescent="0.25">
      <c r="A657" s="73" t="s">
        <v>822</v>
      </c>
      <c r="B657" s="66">
        <v>-18726.84</v>
      </c>
      <c r="C657" s="50">
        <f>VLOOKUP($A657,[1]級距!$A:$K,9,FALSE)</f>
        <v>1</v>
      </c>
      <c r="D657" s="50">
        <f>VLOOKUP($A657,[1]級距!A:K,10,FALSE)</f>
        <v>1</v>
      </c>
      <c r="E657" s="50">
        <f>VLOOKUP($A657,[1]級距!A:K,11,FALSE)</f>
        <v>2</v>
      </c>
      <c r="F657" s="50">
        <f t="shared" si="10"/>
        <v>1</v>
      </c>
    </row>
    <row r="658" spans="1:6" x14ac:dyDescent="0.25">
      <c r="A658" s="73" t="s">
        <v>823</v>
      </c>
      <c r="B658" s="66">
        <v>-30714.74</v>
      </c>
      <c r="C658" s="50">
        <f>VLOOKUP($A658,[1]級距!$A:$K,9,FALSE)</f>
        <v>1</v>
      </c>
      <c r="D658" s="50">
        <f>VLOOKUP($A658,[1]級距!A:K,10,FALSE)</f>
        <v>4</v>
      </c>
      <c r="E658" s="50">
        <f>VLOOKUP($A658,[1]級距!A:K,11,FALSE)</f>
        <v>2</v>
      </c>
      <c r="F658" s="50">
        <f t="shared" si="10"/>
        <v>1</v>
      </c>
    </row>
    <row r="659" spans="1:6" x14ac:dyDescent="0.25">
      <c r="A659" s="73" t="s">
        <v>824</v>
      </c>
      <c r="B659" s="66">
        <v>-8505.89</v>
      </c>
      <c r="C659" s="50">
        <f>VLOOKUP($A659,[1]級距!$A:$K,9,FALSE)</f>
        <v>2</v>
      </c>
      <c r="D659" s="50">
        <f>VLOOKUP($A659,[1]級距!A:K,10,FALSE)</f>
        <v>6</v>
      </c>
      <c r="E659" s="50">
        <f>VLOOKUP($A659,[1]級距!A:K,11,FALSE)</f>
        <v>2</v>
      </c>
      <c r="F659" s="50">
        <f t="shared" si="10"/>
        <v>1</v>
      </c>
    </row>
    <row r="660" spans="1:6" x14ac:dyDescent="0.25">
      <c r="A660" s="73" t="s">
        <v>825</v>
      </c>
      <c r="B660" s="66">
        <v>27723.96</v>
      </c>
      <c r="C660" s="50">
        <f>VLOOKUP($A660,[1]級距!$A:$K,9,FALSE)</f>
        <v>2</v>
      </c>
      <c r="D660" s="50">
        <f>VLOOKUP($A660,[1]級距!A:K,10,FALSE)</f>
        <v>1</v>
      </c>
      <c r="E660" s="50">
        <f>VLOOKUP($A660,[1]級距!A:K,11,FALSE)</f>
        <v>2</v>
      </c>
      <c r="F660" s="50">
        <f t="shared" si="10"/>
        <v>1</v>
      </c>
    </row>
    <row r="661" spans="1:6" x14ac:dyDescent="0.25">
      <c r="A661" s="73" t="s">
        <v>827</v>
      </c>
      <c r="B661" s="66">
        <v>-14497.25</v>
      </c>
      <c r="C661" s="50">
        <f>VLOOKUP($A661,[1]級距!$A:$K,9,FALSE)</f>
        <v>2</v>
      </c>
      <c r="D661" s="50">
        <f>VLOOKUP($A661,[1]級距!A:K,10,FALSE)</f>
        <v>7</v>
      </c>
      <c r="E661" s="50">
        <f>VLOOKUP($A661,[1]級距!A:K,11,FALSE)</f>
        <v>3</v>
      </c>
      <c r="F661" s="50">
        <f t="shared" si="10"/>
        <v>1</v>
      </c>
    </row>
    <row r="662" spans="1:6" x14ac:dyDescent="0.25">
      <c r="A662" s="73" t="s">
        <v>828</v>
      </c>
      <c r="B662" s="66">
        <v>38746.199999999997</v>
      </c>
      <c r="C662" s="50">
        <f>VLOOKUP($A662,[1]級距!$A:$K,9,FALSE)</f>
        <v>4</v>
      </c>
      <c r="D662" s="50">
        <f>VLOOKUP($A662,[1]級距!A:K,10,FALSE)</f>
        <v>7</v>
      </c>
      <c r="E662" s="50">
        <f>VLOOKUP($A662,[1]級距!A:K,11,FALSE)</f>
        <v>3</v>
      </c>
      <c r="F662" s="50">
        <f t="shared" si="10"/>
        <v>1</v>
      </c>
    </row>
    <row r="663" spans="1:6" x14ac:dyDescent="0.25">
      <c r="A663" s="73" t="s">
        <v>829</v>
      </c>
      <c r="B663" s="66">
        <v>-16293.19</v>
      </c>
      <c r="C663" s="50">
        <f>VLOOKUP($A663,[1]級距!$A:$K,9,FALSE)</f>
        <v>4</v>
      </c>
      <c r="D663" s="50">
        <f>VLOOKUP($A663,[1]級距!A:K,10,FALSE)</f>
        <v>1</v>
      </c>
      <c r="E663" s="50">
        <f>VLOOKUP($A663,[1]級距!A:K,11,FALSE)</f>
        <v>2</v>
      </c>
      <c r="F663" s="50">
        <f t="shared" si="10"/>
        <v>1</v>
      </c>
    </row>
    <row r="664" spans="1:6" x14ac:dyDescent="0.25">
      <c r="A664" s="73" t="s">
        <v>830</v>
      </c>
      <c r="B664" s="66">
        <v>157623.53</v>
      </c>
      <c r="C664" s="50">
        <f>VLOOKUP($A664,[1]級距!$A:$K,9,FALSE)</f>
        <v>6</v>
      </c>
      <c r="D664" s="50">
        <f>VLOOKUP($A664,[1]級距!A:K,10,FALSE)</f>
        <v>6</v>
      </c>
      <c r="E664" s="50">
        <f>VLOOKUP($A664,[1]級距!A:K,11,FALSE)</f>
        <v>1</v>
      </c>
      <c r="F664" s="50">
        <f t="shared" si="10"/>
        <v>1</v>
      </c>
    </row>
    <row r="665" spans="1:6" x14ac:dyDescent="0.25">
      <c r="A665" s="73" t="s">
        <v>831</v>
      </c>
      <c r="B665" s="66">
        <v>-33614.160000000003</v>
      </c>
      <c r="C665" s="50">
        <f>VLOOKUP($A665,[1]級距!$A:$K,9,FALSE)</f>
        <v>2</v>
      </c>
      <c r="D665" s="50">
        <f>VLOOKUP($A665,[1]級距!A:K,10,FALSE)</f>
        <v>1</v>
      </c>
      <c r="E665" s="50">
        <f>VLOOKUP($A665,[1]級距!A:K,11,FALSE)</f>
        <v>2</v>
      </c>
      <c r="F665" s="50">
        <f t="shared" si="10"/>
        <v>1</v>
      </c>
    </row>
    <row r="666" spans="1:6" x14ac:dyDescent="0.25">
      <c r="A666" s="73" t="s">
        <v>832</v>
      </c>
      <c r="B666" s="66">
        <v>72555</v>
      </c>
      <c r="C666" s="50">
        <f>VLOOKUP($A666,[1]級距!$A:$K,9,FALSE)</f>
        <v>6</v>
      </c>
      <c r="D666" s="50">
        <f>VLOOKUP($A666,[1]級距!A:K,10,FALSE)</f>
        <v>5</v>
      </c>
      <c r="E666" s="50">
        <f>VLOOKUP($A666,[1]級距!A:K,11,FALSE)</f>
        <v>1</v>
      </c>
      <c r="F666" s="50">
        <f t="shared" si="10"/>
        <v>1</v>
      </c>
    </row>
    <row r="667" spans="1:6" x14ac:dyDescent="0.25">
      <c r="A667" s="73" t="s">
        <v>833</v>
      </c>
      <c r="B667" s="66">
        <v>57785.279999999999</v>
      </c>
      <c r="C667" s="50">
        <f>VLOOKUP($A667,[1]級距!$A:$K,9,FALSE)</f>
        <v>7</v>
      </c>
      <c r="D667" s="50">
        <f>VLOOKUP($A667,[1]級距!A:K,10,FALSE)</f>
        <v>8</v>
      </c>
      <c r="E667" s="50">
        <f>VLOOKUP($A667,[1]級距!A:K,11,FALSE)</f>
        <v>4</v>
      </c>
      <c r="F667" s="50">
        <f t="shared" si="10"/>
        <v>1</v>
      </c>
    </row>
    <row r="668" spans="1:6" x14ac:dyDescent="0.25">
      <c r="A668" s="73" t="s">
        <v>834</v>
      </c>
      <c r="B668" s="66">
        <v>-109560.5</v>
      </c>
      <c r="C668" s="50">
        <f>VLOOKUP($A668,[1]級距!$A:$K,9,FALSE)</f>
        <v>10</v>
      </c>
      <c r="D668" s="50">
        <f>VLOOKUP($A668,[1]級距!A:K,10,FALSE)</f>
        <v>2</v>
      </c>
      <c r="E668" s="50">
        <f>VLOOKUP($A668,[1]級距!A:K,11,FALSE)</f>
        <v>1</v>
      </c>
      <c r="F668" s="50">
        <f t="shared" si="10"/>
        <v>1</v>
      </c>
    </row>
    <row r="669" spans="1:6" x14ac:dyDescent="0.25">
      <c r="A669" s="73" t="s">
        <v>835</v>
      </c>
      <c r="B669" s="66">
        <v>-31201.49</v>
      </c>
      <c r="C669" s="50">
        <f>VLOOKUP($A669,[1]級距!$A:$K,9,FALSE)</f>
        <v>5</v>
      </c>
      <c r="D669" s="50">
        <f>VLOOKUP($A669,[1]級距!A:K,10,FALSE)</f>
        <v>7</v>
      </c>
      <c r="E669" s="50">
        <f>VLOOKUP($A669,[1]級距!A:K,11,FALSE)</f>
        <v>3</v>
      </c>
      <c r="F669" s="50">
        <f t="shared" si="10"/>
        <v>1</v>
      </c>
    </row>
    <row r="670" spans="1:6" x14ac:dyDescent="0.25">
      <c r="A670" s="73" t="s">
        <v>836</v>
      </c>
      <c r="B670" s="66">
        <v>27633.65</v>
      </c>
      <c r="C670" s="50">
        <f>VLOOKUP($A670,[1]級距!$A:$K,9,FALSE)</f>
        <v>9</v>
      </c>
      <c r="D670" s="50">
        <f>VLOOKUP($A670,[1]級距!A:K,10,FALSE)</f>
        <v>7</v>
      </c>
      <c r="E670" s="50">
        <f>VLOOKUP($A670,[1]級距!A:K,11,FALSE)</f>
        <v>4</v>
      </c>
      <c r="F670" s="50">
        <f t="shared" si="10"/>
        <v>1</v>
      </c>
    </row>
    <row r="671" spans="1:6" x14ac:dyDescent="0.25">
      <c r="A671" s="73" t="s">
        <v>837</v>
      </c>
      <c r="B671" s="66">
        <v>47956.99</v>
      </c>
      <c r="C671" s="50">
        <f>VLOOKUP($A671,[1]級距!$A:$K,9,FALSE)</f>
        <v>4</v>
      </c>
      <c r="D671" s="50">
        <f>VLOOKUP($A671,[1]級距!A:K,10,FALSE)</f>
        <v>4</v>
      </c>
      <c r="E671" s="50">
        <f>VLOOKUP($A671,[1]級距!A:K,11,FALSE)</f>
        <v>2</v>
      </c>
      <c r="F671" s="50">
        <f t="shared" si="10"/>
        <v>1</v>
      </c>
    </row>
    <row r="672" spans="1:6" x14ac:dyDescent="0.25">
      <c r="A672" s="73" t="s">
        <v>839</v>
      </c>
      <c r="B672" s="66">
        <v>-51143.45</v>
      </c>
      <c r="C672" s="50">
        <f>VLOOKUP($A672,[1]級距!$A:$K,9,FALSE)</f>
        <v>3</v>
      </c>
      <c r="D672" s="50">
        <f>VLOOKUP($A672,[1]級距!A:K,10,FALSE)</f>
        <v>6</v>
      </c>
      <c r="E672" s="50">
        <f>VLOOKUP($A672,[1]級距!A:K,11,FALSE)</f>
        <v>2</v>
      </c>
      <c r="F672" s="50">
        <f t="shared" si="10"/>
        <v>1</v>
      </c>
    </row>
    <row r="673" spans="1:6" x14ac:dyDescent="0.25">
      <c r="A673" s="73" t="s">
        <v>840</v>
      </c>
      <c r="B673" s="66">
        <v>-8548.85</v>
      </c>
      <c r="C673" s="50">
        <f>VLOOKUP($A673,[1]級距!$A:$K,9,FALSE)</f>
        <v>3</v>
      </c>
      <c r="D673" s="50">
        <f>VLOOKUP($A673,[1]級距!A:K,10,FALSE)</f>
        <v>5</v>
      </c>
      <c r="E673" s="50">
        <f>VLOOKUP($A673,[1]級距!A:K,11,FALSE)</f>
        <v>2</v>
      </c>
      <c r="F673" s="50">
        <f t="shared" si="10"/>
        <v>1</v>
      </c>
    </row>
    <row r="674" spans="1:6" x14ac:dyDescent="0.25">
      <c r="A674" s="73" t="s">
        <v>841</v>
      </c>
      <c r="B674" s="66">
        <v>29914.560000000001</v>
      </c>
      <c r="C674" s="50">
        <f>VLOOKUP($A674,[1]級距!$A:$K,9,FALSE)</f>
        <v>5</v>
      </c>
      <c r="D674" s="50">
        <f>VLOOKUP($A674,[1]級距!A:K,10,FALSE)</f>
        <v>4</v>
      </c>
      <c r="E674" s="50">
        <f>VLOOKUP($A674,[1]級距!A:K,11,FALSE)</f>
        <v>2</v>
      </c>
      <c r="F674" s="50">
        <f t="shared" si="10"/>
        <v>1</v>
      </c>
    </row>
    <row r="675" spans="1:6" x14ac:dyDescent="0.25">
      <c r="A675" s="73" t="s">
        <v>842</v>
      </c>
      <c r="B675" s="66">
        <v>-58525.51</v>
      </c>
      <c r="C675" s="50">
        <f>VLOOKUP($A675,[1]級距!$A:$K,9,FALSE)</f>
        <v>2</v>
      </c>
      <c r="D675" s="50">
        <f>VLOOKUP($A675,[1]級距!A:K,10,FALSE)</f>
        <v>1</v>
      </c>
      <c r="E675" s="50">
        <f>VLOOKUP($A675,[1]級距!A:K,11,FALSE)</f>
        <v>2</v>
      </c>
      <c r="F675" s="50">
        <f t="shared" si="10"/>
        <v>1</v>
      </c>
    </row>
    <row r="676" spans="1:6" x14ac:dyDescent="0.25">
      <c r="A676" s="73" t="s">
        <v>843</v>
      </c>
      <c r="B676" s="66">
        <v>11888.06</v>
      </c>
      <c r="C676" s="50">
        <f>VLOOKUP($A676,[1]級距!$A:$K,9,FALSE)</f>
        <v>1</v>
      </c>
      <c r="D676" s="50">
        <f>VLOOKUP($A676,[1]級距!A:K,10,FALSE)</f>
        <v>2</v>
      </c>
      <c r="E676" s="50">
        <f>VLOOKUP($A676,[1]級距!A:K,11,FALSE)</f>
        <v>2</v>
      </c>
      <c r="F676" s="50">
        <f t="shared" si="10"/>
        <v>1</v>
      </c>
    </row>
    <row r="677" spans="1:6" x14ac:dyDescent="0.25">
      <c r="A677" s="73" t="s">
        <v>844</v>
      </c>
      <c r="B677" s="66">
        <v>11631.65</v>
      </c>
      <c r="C677" s="50">
        <f>VLOOKUP($A677,[1]級距!$A:$K,9,FALSE)</f>
        <v>8</v>
      </c>
      <c r="D677" s="50">
        <f>VLOOKUP($A677,[1]級距!A:K,10,FALSE)</f>
        <v>3</v>
      </c>
      <c r="E677" s="50">
        <f>VLOOKUP($A677,[1]級距!A:K,11,FALSE)</f>
        <v>1</v>
      </c>
      <c r="F677" s="50">
        <f t="shared" si="10"/>
        <v>1</v>
      </c>
    </row>
    <row r="678" spans="1:6" x14ac:dyDescent="0.25">
      <c r="A678" s="73" t="s">
        <v>845</v>
      </c>
      <c r="B678" s="66">
        <v>-16928.21</v>
      </c>
      <c r="C678" s="50">
        <f>VLOOKUP($A678,[1]級距!$A:$K,9,FALSE)</f>
        <v>1</v>
      </c>
      <c r="D678" s="50">
        <f>VLOOKUP($A678,[1]級距!A:K,10,FALSE)</f>
        <v>7</v>
      </c>
      <c r="E678" s="50">
        <f>VLOOKUP($A678,[1]級距!A:K,11,FALSE)</f>
        <v>3</v>
      </c>
      <c r="F678" s="50">
        <f t="shared" si="10"/>
        <v>1</v>
      </c>
    </row>
    <row r="679" spans="1:6" x14ac:dyDescent="0.25">
      <c r="A679" s="73" t="s">
        <v>846</v>
      </c>
      <c r="B679" s="66">
        <v>39250.660000000003</v>
      </c>
      <c r="C679" s="50">
        <f>VLOOKUP($A679,[1]級距!$A:$K,9,FALSE)</f>
        <v>3</v>
      </c>
      <c r="D679" s="50">
        <f>VLOOKUP($A679,[1]級距!A:K,10,FALSE)</f>
        <v>1</v>
      </c>
      <c r="E679" s="50">
        <f>VLOOKUP($A679,[1]級距!A:K,11,FALSE)</f>
        <v>2</v>
      </c>
      <c r="F679" s="50">
        <f t="shared" si="10"/>
        <v>1</v>
      </c>
    </row>
    <row r="680" spans="1:6" x14ac:dyDescent="0.25">
      <c r="A680" s="73" t="s">
        <v>848</v>
      </c>
      <c r="B680" s="66">
        <v>-31968.65</v>
      </c>
      <c r="C680" s="50">
        <f>VLOOKUP($A680,[1]級距!$A:$K,9,FALSE)</f>
        <v>5</v>
      </c>
      <c r="D680" s="50">
        <f>VLOOKUP($A680,[1]級距!A:K,10,FALSE)</f>
        <v>8</v>
      </c>
      <c r="E680" s="50">
        <f>VLOOKUP($A680,[1]級距!A:K,11,FALSE)</f>
        <v>3</v>
      </c>
      <c r="F680" s="50">
        <f t="shared" si="10"/>
        <v>1</v>
      </c>
    </row>
    <row r="681" spans="1:6" x14ac:dyDescent="0.25">
      <c r="A681" s="73" t="s">
        <v>849</v>
      </c>
      <c r="B681" s="66">
        <v>24992.400000000001</v>
      </c>
      <c r="C681" s="50">
        <f>VLOOKUP($A681,[1]級距!$A:$K,9,FALSE)</f>
        <v>3</v>
      </c>
      <c r="D681" s="50">
        <f>VLOOKUP($A681,[1]級距!A:K,10,FALSE)</f>
        <v>2</v>
      </c>
      <c r="E681" s="50">
        <f>VLOOKUP($A681,[1]級距!A:K,11,FALSE)</f>
        <v>2</v>
      </c>
      <c r="F681" s="50">
        <f t="shared" si="10"/>
        <v>1</v>
      </c>
    </row>
    <row r="682" spans="1:6" x14ac:dyDescent="0.25">
      <c r="A682" s="73" t="s">
        <v>850</v>
      </c>
      <c r="B682" s="66">
        <v>23873.47</v>
      </c>
      <c r="C682" s="50">
        <f>VLOOKUP($A682,[1]級距!$A:$K,9,FALSE)</f>
        <v>5</v>
      </c>
      <c r="D682" s="50">
        <f>VLOOKUP($A682,[1]級距!A:K,10,FALSE)</f>
        <v>8</v>
      </c>
      <c r="E682" s="50">
        <f>VLOOKUP($A682,[1]級距!A:K,11,FALSE)</f>
        <v>3</v>
      </c>
      <c r="F682" s="50">
        <f t="shared" si="10"/>
        <v>1</v>
      </c>
    </row>
    <row r="683" spans="1:6" x14ac:dyDescent="0.25">
      <c r="A683" s="73" t="s">
        <v>851</v>
      </c>
      <c r="B683" s="66">
        <v>47743.48</v>
      </c>
      <c r="C683" s="50">
        <f>VLOOKUP($A683,[1]級距!$A:$K,9,FALSE)</f>
        <v>8</v>
      </c>
      <c r="D683" s="50">
        <f>VLOOKUP($A683,[1]級距!A:K,10,FALSE)</f>
        <v>5</v>
      </c>
      <c r="E683" s="50">
        <f>VLOOKUP($A683,[1]級距!A:K,11,FALSE)</f>
        <v>1</v>
      </c>
      <c r="F683" s="50">
        <f t="shared" si="10"/>
        <v>1</v>
      </c>
    </row>
    <row r="684" spans="1:6" x14ac:dyDescent="0.25">
      <c r="A684" s="73" t="s">
        <v>852</v>
      </c>
      <c r="B684" s="66">
        <v>8821.56</v>
      </c>
      <c r="C684" s="50">
        <f>VLOOKUP($A684,[1]級距!$A:$K,9,FALSE)</f>
        <v>7</v>
      </c>
      <c r="D684" s="50">
        <f>VLOOKUP($A684,[1]級距!A:K,10,FALSE)</f>
        <v>6</v>
      </c>
      <c r="E684" s="50">
        <f>VLOOKUP($A684,[1]級距!A:K,11,FALSE)</f>
        <v>1</v>
      </c>
      <c r="F684" s="50">
        <f t="shared" si="10"/>
        <v>1</v>
      </c>
    </row>
    <row r="685" spans="1:6" x14ac:dyDescent="0.25">
      <c r="A685" s="73" t="s">
        <v>853</v>
      </c>
      <c r="B685" s="66">
        <v>9263.4699999999993</v>
      </c>
      <c r="C685" s="50">
        <f>VLOOKUP($A685,[1]級距!$A:$K,9,FALSE)</f>
        <v>3</v>
      </c>
      <c r="D685" s="50">
        <f>VLOOKUP($A685,[1]級距!A:K,10,FALSE)</f>
        <v>7</v>
      </c>
      <c r="E685" s="50">
        <f>VLOOKUP($A685,[1]級距!A:K,11,FALSE)</f>
        <v>3</v>
      </c>
      <c r="F685" s="50">
        <f t="shared" si="10"/>
        <v>1</v>
      </c>
    </row>
    <row r="686" spans="1:6" x14ac:dyDescent="0.25">
      <c r="A686" s="73" t="s">
        <v>854</v>
      </c>
      <c r="B686" s="66">
        <v>21495.98</v>
      </c>
      <c r="C686" s="50">
        <f>VLOOKUP($A686,[1]級距!$A:$K,9,FALSE)</f>
        <v>2</v>
      </c>
      <c r="D686" s="50">
        <f>VLOOKUP($A686,[1]級距!A:K,10,FALSE)</f>
        <v>3</v>
      </c>
      <c r="E686" s="50">
        <f>VLOOKUP($A686,[1]級距!A:K,11,FALSE)</f>
        <v>2</v>
      </c>
      <c r="F686" s="50">
        <f t="shared" si="10"/>
        <v>1</v>
      </c>
    </row>
    <row r="687" spans="1:6" x14ac:dyDescent="0.25">
      <c r="A687" s="73" t="s">
        <v>855</v>
      </c>
      <c r="B687" s="66">
        <v>196826.52</v>
      </c>
      <c r="C687" s="50">
        <f>VLOOKUP($A687,[1]級距!$A:$K,9,FALSE)</f>
        <v>7</v>
      </c>
      <c r="D687" s="50">
        <f>VLOOKUP($A687,[1]級距!A:K,10,FALSE)</f>
        <v>7</v>
      </c>
      <c r="E687" s="50">
        <f>VLOOKUP($A687,[1]級距!A:K,11,FALSE)</f>
        <v>4</v>
      </c>
      <c r="F687" s="50">
        <f t="shared" si="10"/>
        <v>1</v>
      </c>
    </row>
    <row r="688" spans="1:6" x14ac:dyDescent="0.25">
      <c r="A688" s="73" t="s">
        <v>856</v>
      </c>
      <c r="B688" s="66">
        <v>73138.009999999995</v>
      </c>
      <c r="C688" s="50">
        <f>VLOOKUP($A688,[1]級距!$A:$K,9,FALSE)</f>
        <v>6</v>
      </c>
      <c r="D688" s="50">
        <f>VLOOKUP($A688,[1]級距!A:K,10,FALSE)</f>
        <v>4</v>
      </c>
      <c r="E688" s="50">
        <f>VLOOKUP($A688,[1]級距!A:K,11,FALSE)</f>
        <v>1</v>
      </c>
      <c r="F688" s="50">
        <f t="shared" si="10"/>
        <v>1</v>
      </c>
    </row>
    <row r="689" spans="1:6" x14ac:dyDescent="0.25">
      <c r="A689" s="73" t="s">
        <v>858</v>
      </c>
      <c r="B689" s="66">
        <v>-50759.81</v>
      </c>
      <c r="C689" s="50">
        <f>VLOOKUP($A689,[1]級距!$A:$K,9,FALSE)</f>
        <v>7</v>
      </c>
      <c r="D689" s="50">
        <f>VLOOKUP($A689,[1]級距!A:K,10,FALSE)</f>
        <v>7</v>
      </c>
      <c r="E689" s="50">
        <f>VLOOKUP($A689,[1]級距!A:K,11,FALSE)</f>
        <v>4</v>
      </c>
      <c r="F689" s="50">
        <f t="shared" si="10"/>
        <v>1</v>
      </c>
    </row>
    <row r="690" spans="1:6" x14ac:dyDescent="0.25">
      <c r="A690" s="73" t="s">
        <v>859</v>
      </c>
      <c r="B690" s="66">
        <v>31023.41</v>
      </c>
      <c r="C690" s="50">
        <f>VLOOKUP($A690,[1]級距!$A:$K,9,FALSE)</f>
        <v>7</v>
      </c>
      <c r="D690" s="50">
        <f>VLOOKUP($A690,[1]級距!A:K,10,FALSE)</f>
        <v>9</v>
      </c>
      <c r="E690" s="50">
        <f>VLOOKUP($A690,[1]級距!A:K,11,FALSE)</f>
        <v>4</v>
      </c>
      <c r="F690" s="50">
        <f t="shared" si="10"/>
        <v>1</v>
      </c>
    </row>
    <row r="691" spans="1:6" x14ac:dyDescent="0.25">
      <c r="A691" s="73" t="s">
        <v>860</v>
      </c>
      <c r="B691" s="66">
        <v>-39964.85</v>
      </c>
      <c r="C691" s="50">
        <f>VLOOKUP($A691,[1]級距!$A:$K,9,FALSE)</f>
        <v>2</v>
      </c>
      <c r="D691" s="50">
        <f>VLOOKUP($A691,[1]級距!A:K,10,FALSE)</f>
        <v>7</v>
      </c>
      <c r="E691" s="50">
        <f>VLOOKUP($A691,[1]級距!A:K,11,FALSE)</f>
        <v>3</v>
      </c>
      <c r="F691" s="50">
        <f t="shared" si="10"/>
        <v>1</v>
      </c>
    </row>
    <row r="692" spans="1:6" x14ac:dyDescent="0.25">
      <c r="A692" s="73" t="s">
        <v>861</v>
      </c>
      <c r="B692" s="66">
        <v>-53150.3</v>
      </c>
      <c r="C692" s="50">
        <f>VLOOKUP($A692,[1]級距!$A:$K,9,FALSE)</f>
        <v>3</v>
      </c>
      <c r="D692" s="50">
        <f>VLOOKUP($A692,[1]級距!A:K,10,FALSE)</f>
        <v>1</v>
      </c>
      <c r="E692" s="50">
        <f>VLOOKUP($A692,[1]級距!A:K,11,FALSE)</f>
        <v>2</v>
      </c>
      <c r="F692" s="50">
        <f t="shared" si="10"/>
        <v>1</v>
      </c>
    </row>
    <row r="693" spans="1:6" x14ac:dyDescent="0.25">
      <c r="A693" s="73" t="s">
        <v>863</v>
      </c>
      <c r="B693" s="66">
        <v>72276.55</v>
      </c>
      <c r="C693" s="50">
        <f>VLOOKUP($A693,[1]級距!$A:$K,9,FALSE)</f>
        <v>4</v>
      </c>
      <c r="D693" s="50">
        <f>VLOOKUP($A693,[1]級距!A:K,10,FALSE)</f>
        <v>9</v>
      </c>
      <c r="E693" s="50">
        <f>VLOOKUP($A693,[1]級距!A:K,11,FALSE)</f>
        <v>3</v>
      </c>
      <c r="F693" s="50">
        <f t="shared" si="10"/>
        <v>1</v>
      </c>
    </row>
    <row r="694" spans="1:6" x14ac:dyDescent="0.25">
      <c r="A694" s="73" t="s">
        <v>864</v>
      </c>
      <c r="B694" s="66">
        <v>-10946.06</v>
      </c>
      <c r="C694" s="50">
        <f>VLOOKUP($A694,[1]級距!$A:$K,9,FALSE)</f>
        <v>5</v>
      </c>
      <c r="D694" s="50">
        <f>VLOOKUP($A694,[1]級距!A:K,10,FALSE)</f>
        <v>6</v>
      </c>
      <c r="E694" s="50">
        <f>VLOOKUP($A694,[1]級距!A:K,11,FALSE)</f>
        <v>2</v>
      </c>
      <c r="F694" s="50">
        <f t="shared" si="10"/>
        <v>1</v>
      </c>
    </row>
    <row r="695" spans="1:6" x14ac:dyDescent="0.25">
      <c r="A695" s="73" t="s">
        <v>865</v>
      </c>
      <c r="B695" s="66">
        <v>-30775.94</v>
      </c>
      <c r="C695" s="50">
        <f>VLOOKUP($A695,[1]級距!$A:$K,9,FALSE)</f>
        <v>2</v>
      </c>
      <c r="D695" s="50">
        <f>VLOOKUP($A695,[1]級距!A:K,10,FALSE)</f>
        <v>4</v>
      </c>
      <c r="E695" s="50">
        <f>VLOOKUP($A695,[1]級距!A:K,11,FALSE)</f>
        <v>2</v>
      </c>
      <c r="F695" s="50">
        <f t="shared" si="10"/>
        <v>1</v>
      </c>
    </row>
    <row r="696" spans="1:6" x14ac:dyDescent="0.25">
      <c r="A696" s="73" t="s">
        <v>866</v>
      </c>
      <c r="B696" s="66">
        <v>-112284.05</v>
      </c>
      <c r="C696" s="50">
        <f>VLOOKUP($A696,[1]級距!$A:$K,9,FALSE)</f>
        <v>6</v>
      </c>
      <c r="D696" s="50">
        <f>VLOOKUP($A696,[1]級距!A:K,10,FALSE)</f>
        <v>3</v>
      </c>
      <c r="E696" s="50">
        <f>VLOOKUP($A696,[1]級距!A:K,11,FALSE)</f>
        <v>1</v>
      </c>
      <c r="F696" s="50">
        <f t="shared" si="10"/>
        <v>1</v>
      </c>
    </row>
    <row r="697" spans="1:6" x14ac:dyDescent="0.25">
      <c r="A697" s="73" t="s">
        <v>867</v>
      </c>
      <c r="B697" s="66">
        <v>-8583.94</v>
      </c>
      <c r="C697" s="50">
        <f>VLOOKUP($A697,[1]級距!$A:$K,9,FALSE)</f>
        <v>1</v>
      </c>
      <c r="D697" s="50">
        <f>VLOOKUP($A697,[1]級距!A:K,10,FALSE)</f>
        <v>4</v>
      </c>
      <c r="E697" s="50">
        <f>VLOOKUP($A697,[1]級距!A:K,11,FALSE)</f>
        <v>2</v>
      </c>
      <c r="F697" s="50">
        <f t="shared" si="10"/>
        <v>1</v>
      </c>
    </row>
    <row r="698" spans="1:6" x14ac:dyDescent="0.25">
      <c r="A698" s="73" t="s">
        <v>868</v>
      </c>
      <c r="B698" s="66">
        <v>36438.14</v>
      </c>
      <c r="C698" s="50">
        <f>VLOOKUP($A698,[1]級距!$A:$K,9,FALSE)</f>
        <v>3</v>
      </c>
      <c r="D698" s="50">
        <f>VLOOKUP($A698,[1]級距!A:K,10,FALSE)</f>
        <v>9</v>
      </c>
      <c r="E698" s="50">
        <f>VLOOKUP($A698,[1]級距!A:K,11,FALSE)</f>
        <v>3</v>
      </c>
      <c r="F698" s="50">
        <f t="shared" si="10"/>
        <v>1</v>
      </c>
    </row>
    <row r="699" spans="1:6" x14ac:dyDescent="0.25">
      <c r="A699" s="73" t="s">
        <v>869</v>
      </c>
      <c r="B699" s="66">
        <v>-15737.14</v>
      </c>
      <c r="C699" s="50">
        <f>VLOOKUP($A699,[1]級距!$A:$K,9,FALSE)</f>
        <v>3</v>
      </c>
      <c r="D699" s="50">
        <f>VLOOKUP($A699,[1]級距!A:K,10,FALSE)</f>
        <v>2</v>
      </c>
      <c r="E699" s="50">
        <f>VLOOKUP($A699,[1]級距!A:K,11,FALSE)</f>
        <v>2</v>
      </c>
      <c r="F699" s="50">
        <f t="shared" si="10"/>
        <v>1</v>
      </c>
    </row>
    <row r="700" spans="1:6" x14ac:dyDescent="0.25">
      <c r="A700" s="73" t="s">
        <v>871</v>
      </c>
      <c r="B700" s="66">
        <v>-21726.77</v>
      </c>
      <c r="C700" s="50">
        <f>VLOOKUP($A700,[1]級距!$A:$K,9,FALSE)</f>
        <v>2</v>
      </c>
      <c r="D700" s="50">
        <f>VLOOKUP($A700,[1]級距!A:K,10,FALSE)</f>
        <v>8</v>
      </c>
      <c r="E700" s="50">
        <f>VLOOKUP($A700,[1]級距!A:K,11,FALSE)</f>
        <v>3</v>
      </c>
      <c r="F700" s="50">
        <f t="shared" si="10"/>
        <v>1</v>
      </c>
    </row>
    <row r="701" spans="1:6" x14ac:dyDescent="0.25">
      <c r="A701" s="73" t="s">
        <v>872</v>
      </c>
      <c r="B701" s="66">
        <v>78197.16</v>
      </c>
      <c r="C701" s="50">
        <f>VLOOKUP($A701,[1]級距!$A:$K,9,FALSE)</f>
        <v>3</v>
      </c>
      <c r="D701" s="50">
        <f>VLOOKUP($A701,[1]級距!A:K,10,FALSE)</f>
        <v>9</v>
      </c>
      <c r="E701" s="50">
        <f>VLOOKUP($A701,[1]級距!A:K,11,FALSE)</f>
        <v>3</v>
      </c>
      <c r="F701" s="50">
        <f t="shared" si="10"/>
        <v>1</v>
      </c>
    </row>
    <row r="702" spans="1:6" x14ac:dyDescent="0.25">
      <c r="A702" s="73" t="s">
        <v>874</v>
      </c>
      <c r="B702" s="66">
        <v>66933.38</v>
      </c>
      <c r="C702" s="50">
        <f>VLOOKUP($A702,[1]級距!$A:$K,9,FALSE)</f>
        <v>2</v>
      </c>
      <c r="D702" s="50">
        <f>VLOOKUP($A702,[1]級距!A:K,10,FALSE)</f>
        <v>8</v>
      </c>
      <c r="E702" s="50">
        <f>VLOOKUP($A702,[1]級距!A:K,11,FALSE)</f>
        <v>3</v>
      </c>
      <c r="F702" s="50">
        <f t="shared" si="10"/>
        <v>1</v>
      </c>
    </row>
    <row r="703" spans="1:6" x14ac:dyDescent="0.25">
      <c r="A703" s="73" t="s">
        <v>875</v>
      </c>
      <c r="B703" s="66">
        <v>-121308.36</v>
      </c>
      <c r="C703" s="50">
        <f>VLOOKUP($A703,[1]級距!$A:$K,9,FALSE)</f>
        <v>2</v>
      </c>
      <c r="D703" s="50">
        <f>VLOOKUP($A703,[1]級距!A:K,10,FALSE)</f>
        <v>4</v>
      </c>
      <c r="E703" s="50">
        <f>VLOOKUP($A703,[1]級距!A:K,11,FALSE)</f>
        <v>2</v>
      </c>
      <c r="F703" s="50">
        <f t="shared" si="10"/>
        <v>1</v>
      </c>
    </row>
    <row r="704" spans="1:6" x14ac:dyDescent="0.25">
      <c r="A704" s="73" t="s">
        <v>877</v>
      </c>
      <c r="B704" s="66">
        <v>105284.54</v>
      </c>
      <c r="C704" s="50">
        <f>VLOOKUP($A704,[1]級距!$A:$K,9,FALSE)</f>
        <v>5</v>
      </c>
      <c r="D704" s="50">
        <f>VLOOKUP($A704,[1]級距!A:K,10,FALSE)</f>
        <v>10</v>
      </c>
      <c r="E704" s="50">
        <f>VLOOKUP($A704,[1]級距!A:K,11,FALSE)</f>
        <v>3</v>
      </c>
      <c r="F704" s="50">
        <f t="shared" si="10"/>
        <v>1</v>
      </c>
    </row>
    <row r="705" spans="1:6" x14ac:dyDescent="0.25">
      <c r="A705" s="73" t="s">
        <v>879</v>
      </c>
      <c r="B705" s="66">
        <v>-22890.48</v>
      </c>
      <c r="C705" s="50">
        <f>VLOOKUP($A705,[1]級距!$A:$K,9,FALSE)</f>
        <v>2</v>
      </c>
      <c r="D705" s="50">
        <f>VLOOKUP($A705,[1]級距!A:K,10,FALSE)</f>
        <v>1</v>
      </c>
      <c r="E705" s="50">
        <f>VLOOKUP($A705,[1]級距!A:K,11,FALSE)</f>
        <v>2</v>
      </c>
      <c r="F705" s="50">
        <f t="shared" si="10"/>
        <v>1</v>
      </c>
    </row>
    <row r="706" spans="1:6" x14ac:dyDescent="0.25">
      <c r="A706" s="73" t="s">
        <v>880</v>
      </c>
      <c r="B706" s="66">
        <v>-105157.56</v>
      </c>
      <c r="C706" s="50">
        <f>VLOOKUP($A706,[1]級距!$A:$K,9,FALSE)</f>
        <v>7</v>
      </c>
      <c r="D706" s="50">
        <f>VLOOKUP($A706,[1]級距!A:K,10,FALSE)</f>
        <v>7</v>
      </c>
      <c r="E706" s="50">
        <f>VLOOKUP($A706,[1]級距!A:K,11,FALSE)</f>
        <v>4</v>
      </c>
      <c r="F706" s="50">
        <f t="shared" si="10"/>
        <v>1</v>
      </c>
    </row>
    <row r="707" spans="1:6" x14ac:dyDescent="0.25">
      <c r="A707" s="73" t="s">
        <v>883</v>
      </c>
      <c r="B707" s="66">
        <v>125389.2</v>
      </c>
      <c r="C707" s="50">
        <f>VLOOKUP($A707,[1]級距!$A:$K,9,FALSE)</f>
        <v>3</v>
      </c>
      <c r="D707" s="50">
        <f>VLOOKUP($A707,[1]級距!A:K,10,FALSE)</f>
        <v>4</v>
      </c>
      <c r="E707" s="50">
        <f>VLOOKUP($A707,[1]級距!A:K,11,FALSE)</f>
        <v>2</v>
      </c>
      <c r="F707" s="50">
        <f t="shared" si="10"/>
        <v>1</v>
      </c>
    </row>
    <row r="708" spans="1:6" x14ac:dyDescent="0.25">
      <c r="A708" s="73" t="s">
        <v>884</v>
      </c>
      <c r="B708" s="66">
        <v>95157.77</v>
      </c>
      <c r="C708" s="50">
        <f>VLOOKUP($A708,[1]級距!$A:$K,9,FALSE)</f>
        <v>5</v>
      </c>
      <c r="D708" s="50">
        <f>VLOOKUP($A708,[1]級距!A:K,10,FALSE)</f>
        <v>4</v>
      </c>
      <c r="E708" s="50">
        <f>VLOOKUP($A708,[1]級距!A:K,11,FALSE)</f>
        <v>2</v>
      </c>
      <c r="F708" s="50">
        <f t="shared" si="10"/>
        <v>1</v>
      </c>
    </row>
    <row r="709" spans="1:6" x14ac:dyDescent="0.25">
      <c r="A709" s="73" t="s">
        <v>885</v>
      </c>
      <c r="B709" s="66">
        <v>-22854.48</v>
      </c>
      <c r="C709" s="50">
        <f>VLOOKUP($A709,[1]級距!$A:$K,9,FALSE)</f>
        <v>5</v>
      </c>
      <c r="D709" s="50">
        <f>VLOOKUP($A709,[1]級距!A:K,10,FALSE)</f>
        <v>4</v>
      </c>
      <c r="E709" s="50">
        <f>VLOOKUP($A709,[1]級距!A:K,11,FALSE)</f>
        <v>2</v>
      </c>
      <c r="F709" s="50">
        <f t="shared" si="10"/>
        <v>1</v>
      </c>
    </row>
    <row r="710" spans="1:6" x14ac:dyDescent="0.25">
      <c r="A710" s="73" t="s">
        <v>887</v>
      </c>
      <c r="B710" s="66">
        <v>491397.41</v>
      </c>
      <c r="C710" s="50">
        <f>VLOOKUP($A710,[1]級距!$A:$K,9,FALSE)</f>
        <v>8</v>
      </c>
      <c r="D710" s="50">
        <f>VLOOKUP($A710,[1]級距!A:K,10,FALSE)</f>
        <v>7</v>
      </c>
      <c r="E710" s="50">
        <f>VLOOKUP($A710,[1]級距!A:K,11,FALSE)</f>
        <v>4</v>
      </c>
      <c r="F710" s="50">
        <f t="shared" ref="F710:F773" si="11">IF(B710&lt;&gt;0,1,0)</f>
        <v>1</v>
      </c>
    </row>
    <row r="711" spans="1:6" x14ac:dyDescent="0.25">
      <c r="A711" s="73" t="s">
        <v>888</v>
      </c>
      <c r="B711" s="66">
        <v>-55936.97</v>
      </c>
      <c r="C711" s="50">
        <f>VLOOKUP($A711,[1]級距!$A:$K,9,FALSE)</f>
        <v>4</v>
      </c>
      <c r="D711" s="50">
        <f>VLOOKUP($A711,[1]級距!A:K,10,FALSE)</f>
        <v>8</v>
      </c>
      <c r="E711" s="50">
        <f>VLOOKUP($A711,[1]級距!A:K,11,FALSE)</f>
        <v>3</v>
      </c>
      <c r="F711" s="50">
        <f t="shared" si="11"/>
        <v>1</v>
      </c>
    </row>
    <row r="712" spans="1:6" x14ac:dyDescent="0.25">
      <c r="A712" s="73" t="s">
        <v>889</v>
      </c>
      <c r="B712" s="66">
        <v>-110672.64</v>
      </c>
      <c r="C712" s="50">
        <f>VLOOKUP($A712,[1]級距!$A:$K,9,FALSE)</f>
        <v>5</v>
      </c>
      <c r="D712" s="50">
        <f>VLOOKUP($A712,[1]級距!A:K,10,FALSE)</f>
        <v>9</v>
      </c>
      <c r="E712" s="50">
        <f>VLOOKUP($A712,[1]級距!A:K,11,FALSE)</f>
        <v>3</v>
      </c>
      <c r="F712" s="50">
        <f t="shared" si="11"/>
        <v>1</v>
      </c>
    </row>
    <row r="713" spans="1:6" x14ac:dyDescent="0.25">
      <c r="A713" s="73" t="s">
        <v>891</v>
      </c>
      <c r="B713" s="66">
        <v>-22901.33</v>
      </c>
      <c r="C713" s="50">
        <f>VLOOKUP($A713,[1]級距!$A:$K,9,FALSE)</f>
        <v>2</v>
      </c>
      <c r="D713" s="50">
        <f>VLOOKUP($A713,[1]級距!A:K,10,FALSE)</f>
        <v>5</v>
      </c>
      <c r="E713" s="50">
        <f>VLOOKUP($A713,[1]級距!A:K,11,FALSE)</f>
        <v>2</v>
      </c>
      <c r="F713" s="50">
        <f t="shared" si="11"/>
        <v>1</v>
      </c>
    </row>
    <row r="714" spans="1:6" x14ac:dyDescent="0.25">
      <c r="A714" s="73" t="s">
        <v>892</v>
      </c>
      <c r="B714" s="66">
        <v>-48662.52</v>
      </c>
      <c r="C714" s="50">
        <f>VLOOKUP($A714,[1]級距!$A:$K,9,FALSE)</f>
        <v>5</v>
      </c>
      <c r="D714" s="50">
        <f>VLOOKUP($A714,[1]級距!A:K,10,FALSE)</f>
        <v>2</v>
      </c>
      <c r="E714" s="50">
        <f>VLOOKUP($A714,[1]級距!A:K,11,FALSE)</f>
        <v>2</v>
      </c>
      <c r="F714" s="50">
        <f t="shared" si="11"/>
        <v>1</v>
      </c>
    </row>
    <row r="715" spans="1:6" x14ac:dyDescent="0.25">
      <c r="A715" s="73" t="s">
        <v>894</v>
      </c>
      <c r="B715" s="66">
        <v>-17389.46</v>
      </c>
      <c r="C715" s="50">
        <f>VLOOKUP($A715,[1]級距!$A:$K,9,FALSE)</f>
        <v>4</v>
      </c>
      <c r="D715" s="50">
        <f>VLOOKUP($A715,[1]級距!A:K,10,FALSE)</f>
        <v>1</v>
      </c>
      <c r="E715" s="50">
        <f>VLOOKUP($A715,[1]級距!A:K,11,FALSE)</f>
        <v>2</v>
      </c>
      <c r="F715" s="50">
        <f t="shared" si="11"/>
        <v>1</v>
      </c>
    </row>
    <row r="716" spans="1:6" x14ac:dyDescent="0.25">
      <c r="A716" s="73" t="s">
        <v>895</v>
      </c>
      <c r="B716" s="66">
        <v>34615.050000000003</v>
      </c>
      <c r="C716" s="50">
        <f>VLOOKUP($A716,[1]級距!$A:$K,9,FALSE)</f>
        <v>5</v>
      </c>
      <c r="D716" s="50">
        <f>VLOOKUP($A716,[1]級距!A:K,10,FALSE)</f>
        <v>4</v>
      </c>
      <c r="E716" s="50">
        <f>VLOOKUP($A716,[1]級距!A:K,11,FALSE)</f>
        <v>2</v>
      </c>
      <c r="F716" s="50">
        <f t="shared" si="11"/>
        <v>1</v>
      </c>
    </row>
    <row r="717" spans="1:6" x14ac:dyDescent="0.25">
      <c r="A717" s="73" t="s">
        <v>896</v>
      </c>
      <c r="B717" s="66">
        <v>81071.83</v>
      </c>
      <c r="C717" s="50">
        <f>VLOOKUP($A717,[1]級距!$A:$K,9,FALSE)</f>
        <v>8</v>
      </c>
      <c r="D717" s="50">
        <f>VLOOKUP($A717,[1]級距!A:K,10,FALSE)</f>
        <v>8</v>
      </c>
      <c r="E717" s="50">
        <f>VLOOKUP($A717,[1]級距!A:K,11,FALSE)</f>
        <v>4</v>
      </c>
      <c r="F717" s="50">
        <f t="shared" si="11"/>
        <v>1</v>
      </c>
    </row>
    <row r="718" spans="1:6" x14ac:dyDescent="0.25">
      <c r="A718" s="73" t="s">
        <v>897</v>
      </c>
      <c r="B718" s="66">
        <v>-105473.95</v>
      </c>
      <c r="C718" s="50">
        <f>VLOOKUP($A718,[1]級距!$A:$K,9,FALSE)</f>
        <v>9</v>
      </c>
      <c r="D718" s="50">
        <f>VLOOKUP($A718,[1]級距!A:K,10,FALSE)</f>
        <v>8</v>
      </c>
      <c r="E718" s="50">
        <f>VLOOKUP($A718,[1]級距!A:K,11,FALSE)</f>
        <v>4</v>
      </c>
      <c r="F718" s="50">
        <f t="shared" si="11"/>
        <v>1</v>
      </c>
    </row>
    <row r="719" spans="1:6" x14ac:dyDescent="0.25">
      <c r="A719" s="73" t="s">
        <v>900</v>
      </c>
      <c r="B719" s="66">
        <v>-25134.240000000002</v>
      </c>
      <c r="C719" s="50">
        <f>VLOOKUP($A719,[1]級距!$A:$K,9,FALSE)</f>
        <v>7</v>
      </c>
      <c r="D719" s="50">
        <f>VLOOKUP($A719,[1]級距!A:K,10,FALSE)</f>
        <v>1</v>
      </c>
      <c r="E719" s="50">
        <f>VLOOKUP($A719,[1]級距!A:K,11,FALSE)</f>
        <v>1</v>
      </c>
      <c r="F719" s="50">
        <f t="shared" si="11"/>
        <v>1</v>
      </c>
    </row>
    <row r="720" spans="1:6" x14ac:dyDescent="0.25">
      <c r="A720" s="73" t="s">
        <v>901</v>
      </c>
      <c r="B720" s="66">
        <v>-35809.25</v>
      </c>
      <c r="C720" s="50">
        <f>VLOOKUP($A720,[1]級距!$A:$K,9,FALSE)</f>
        <v>7</v>
      </c>
      <c r="D720" s="50">
        <f>VLOOKUP($A720,[1]級距!A:K,10,FALSE)</f>
        <v>9</v>
      </c>
      <c r="E720" s="50">
        <f>VLOOKUP($A720,[1]級距!A:K,11,FALSE)</f>
        <v>4</v>
      </c>
      <c r="F720" s="50">
        <f t="shared" si="11"/>
        <v>1</v>
      </c>
    </row>
    <row r="721" spans="1:6" x14ac:dyDescent="0.25">
      <c r="A721" s="73" t="s">
        <v>902</v>
      </c>
      <c r="B721" s="66">
        <v>64035.839999999997</v>
      </c>
      <c r="C721" s="50">
        <f>VLOOKUP($A721,[1]級距!$A:$K,9,FALSE)</f>
        <v>10</v>
      </c>
      <c r="D721" s="50">
        <f>VLOOKUP($A721,[1]級距!A:K,10,FALSE)</f>
        <v>7</v>
      </c>
      <c r="E721" s="50">
        <f>VLOOKUP($A721,[1]級距!A:K,11,FALSE)</f>
        <v>4</v>
      </c>
      <c r="F721" s="50">
        <f t="shared" si="11"/>
        <v>1</v>
      </c>
    </row>
    <row r="722" spans="1:6" x14ac:dyDescent="0.25">
      <c r="A722" s="73" t="s">
        <v>904</v>
      </c>
      <c r="B722" s="66">
        <v>-102438.55</v>
      </c>
      <c r="C722" s="50">
        <f>VLOOKUP($A722,[1]級距!$A:$K,9,FALSE)</f>
        <v>10</v>
      </c>
      <c r="D722" s="50">
        <f>VLOOKUP($A722,[1]級距!A:K,10,FALSE)</f>
        <v>6</v>
      </c>
      <c r="E722" s="50">
        <f>VLOOKUP($A722,[1]級距!A:K,11,FALSE)</f>
        <v>1</v>
      </c>
      <c r="F722" s="50">
        <f t="shared" si="11"/>
        <v>1</v>
      </c>
    </row>
    <row r="723" spans="1:6" x14ac:dyDescent="0.25">
      <c r="A723" s="73" t="s">
        <v>905</v>
      </c>
      <c r="B723" s="66">
        <v>-59957.86</v>
      </c>
      <c r="C723" s="50">
        <f>VLOOKUP($A723,[1]級距!$A:$K,9,FALSE)</f>
        <v>10</v>
      </c>
      <c r="D723" s="50">
        <f>VLOOKUP($A723,[1]級距!A:K,10,FALSE)</f>
        <v>1</v>
      </c>
      <c r="E723" s="50">
        <f>VLOOKUP($A723,[1]級距!A:K,11,FALSE)</f>
        <v>1</v>
      </c>
      <c r="F723" s="50">
        <f t="shared" si="11"/>
        <v>1</v>
      </c>
    </row>
    <row r="724" spans="1:6" x14ac:dyDescent="0.25">
      <c r="A724" s="73" t="s">
        <v>906</v>
      </c>
      <c r="B724" s="66">
        <v>18531.48</v>
      </c>
      <c r="C724" s="50">
        <f>VLOOKUP($A724,[1]級距!$A:$K,9,FALSE)</f>
        <v>7</v>
      </c>
      <c r="D724" s="50">
        <f>VLOOKUP($A724,[1]級距!A:K,10,FALSE)</f>
        <v>9</v>
      </c>
      <c r="E724" s="50">
        <f>VLOOKUP($A724,[1]級距!A:K,11,FALSE)</f>
        <v>4</v>
      </c>
      <c r="F724" s="50">
        <f t="shared" si="11"/>
        <v>1</v>
      </c>
    </row>
    <row r="725" spans="1:6" x14ac:dyDescent="0.25">
      <c r="A725" s="73" t="s">
        <v>907</v>
      </c>
      <c r="B725" s="66">
        <v>-121968.34</v>
      </c>
      <c r="C725" s="50">
        <f>VLOOKUP($A725,[1]級距!$A:$K,9,FALSE)</f>
        <v>4</v>
      </c>
      <c r="D725" s="50">
        <f>VLOOKUP($A725,[1]級距!A:K,10,FALSE)</f>
        <v>6</v>
      </c>
      <c r="E725" s="50">
        <f>VLOOKUP($A725,[1]級距!A:K,11,FALSE)</f>
        <v>2</v>
      </c>
      <c r="F725" s="50">
        <f t="shared" si="11"/>
        <v>1</v>
      </c>
    </row>
    <row r="726" spans="1:6" x14ac:dyDescent="0.25">
      <c r="A726" s="73" t="s">
        <v>908</v>
      </c>
      <c r="B726" s="66">
        <v>29900.69</v>
      </c>
      <c r="C726" s="50">
        <f>VLOOKUP($A726,[1]級距!$A:$K,9,FALSE)</f>
        <v>5</v>
      </c>
      <c r="D726" s="50">
        <f>VLOOKUP($A726,[1]級距!A:K,10,FALSE)</f>
        <v>9</v>
      </c>
      <c r="E726" s="50">
        <f>VLOOKUP($A726,[1]級距!A:K,11,FALSE)</f>
        <v>3</v>
      </c>
      <c r="F726" s="50">
        <f t="shared" si="11"/>
        <v>1</v>
      </c>
    </row>
    <row r="727" spans="1:6" x14ac:dyDescent="0.25">
      <c r="A727" s="73" t="s">
        <v>909</v>
      </c>
      <c r="B727" s="66">
        <v>-20440.27</v>
      </c>
      <c r="C727" s="50">
        <f>VLOOKUP($A727,[1]級距!$A:$K,9,FALSE)</f>
        <v>4</v>
      </c>
      <c r="D727" s="50">
        <f>VLOOKUP($A727,[1]級距!A:K,10,FALSE)</f>
        <v>5</v>
      </c>
      <c r="E727" s="50">
        <f>VLOOKUP($A727,[1]級距!A:K,11,FALSE)</f>
        <v>2</v>
      </c>
      <c r="F727" s="50">
        <f t="shared" si="11"/>
        <v>1</v>
      </c>
    </row>
    <row r="728" spans="1:6" x14ac:dyDescent="0.25">
      <c r="A728" s="73" t="s">
        <v>910</v>
      </c>
      <c r="B728" s="66">
        <v>46972.62</v>
      </c>
      <c r="C728" s="50">
        <f>VLOOKUP($A728,[1]級距!$A:$K,9,FALSE)</f>
        <v>9</v>
      </c>
      <c r="D728" s="50">
        <f>VLOOKUP($A728,[1]級距!A:K,10,FALSE)</f>
        <v>6</v>
      </c>
      <c r="E728" s="50">
        <f>VLOOKUP($A728,[1]級距!A:K,11,FALSE)</f>
        <v>1</v>
      </c>
      <c r="F728" s="50">
        <f t="shared" si="11"/>
        <v>1</v>
      </c>
    </row>
    <row r="729" spans="1:6" x14ac:dyDescent="0.25">
      <c r="A729" s="73" t="s">
        <v>911</v>
      </c>
      <c r="B729" s="66">
        <v>8127.84</v>
      </c>
      <c r="C729" s="50">
        <f>VLOOKUP($A729,[1]級距!$A:$K,9,FALSE)</f>
        <v>4</v>
      </c>
      <c r="D729" s="50">
        <f>VLOOKUP($A729,[1]級距!A:K,10,FALSE)</f>
        <v>7</v>
      </c>
      <c r="E729" s="50">
        <f>VLOOKUP($A729,[1]級距!A:K,11,FALSE)</f>
        <v>3</v>
      </c>
      <c r="F729" s="50">
        <f t="shared" si="11"/>
        <v>1</v>
      </c>
    </row>
    <row r="730" spans="1:6" x14ac:dyDescent="0.25">
      <c r="A730" s="73" t="s">
        <v>912</v>
      </c>
      <c r="B730" s="66">
        <v>-66269.81</v>
      </c>
      <c r="C730" s="50">
        <f>VLOOKUP($A730,[1]級距!$A:$K,9,FALSE)</f>
        <v>3</v>
      </c>
      <c r="D730" s="50">
        <f>VLOOKUP($A730,[1]級距!A:K,10,FALSE)</f>
        <v>1</v>
      </c>
      <c r="E730" s="50">
        <f>VLOOKUP($A730,[1]級距!A:K,11,FALSE)</f>
        <v>2</v>
      </c>
      <c r="F730" s="50">
        <f t="shared" si="11"/>
        <v>1</v>
      </c>
    </row>
    <row r="731" spans="1:6" x14ac:dyDescent="0.25">
      <c r="A731" s="73" t="s">
        <v>913</v>
      </c>
      <c r="B731" s="66">
        <v>-15124.82</v>
      </c>
      <c r="C731" s="50">
        <f>VLOOKUP($A731,[1]級距!$A:$K,9,FALSE)</f>
        <v>2</v>
      </c>
      <c r="D731" s="50">
        <f>VLOOKUP($A731,[1]級距!A:K,10,FALSE)</f>
        <v>3</v>
      </c>
      <c r="E731" s="50">
        <f>VLOOKUP($A731,[1]級距!A:K,11,FALSE)</f>
        <v>2</v>
      </c>
      <c r="F731" s="50">
        <f t="shared" si="11"/>
        <v>1</v>
      </c>
    </row>
    <row r="732" spans="1:6" x14ac:dyDescent="0.25">
      <c r="A732" s="73" t="s">
        <v>917</v>
      </c>
      <c r="B732" s="66">
        <v>-67263.55</v>
      </c>
      <c r="C732" s="50">
        <f>VLOOKUP($A732,[1]級距!$A:$K,9,FALSE)</f>
        <v>5</v>
      </c>
      <c r="D732" s="50">
        <f>VLOOKUP($A732,[1]級距!A:K,10,FALSE)</f>
        <v>3</v>
      </c>
      <c r="E732" s="50">
        <f>VLOOKUP($A732,[1]級距!A:K,11,FALSE)</f>
        <v>2</v>
      </c>
      <c r="F732" s="50">
        <f t="shared" si="11"/>
        <v>1</v>
      </c>
    </row>
    <row r="733" spans="1:6" x14ac:dyDescent="0.25">
      <c r="A733" s="73" t="s">
        <v>918</v>
      </c>
      <c r="B733" s="66">
        <v>90280.06</v>
      </c>
      <c r="C733" s="50">
        <f>VLOOKUP($A733,[1]級距!$A:$K,9,FALSE)</f>
        <v>5</v>
      </c>
      <c r="D733" s="50">
        <f>VLOOKUP($A733,[1]級距!A:K,10,FALSE)</f>
        <v>10</v>
      </c>
      <c r="E733" s="50">
        <f>VLOOKUP($A733,[1]級距!A:K,11,FALSE)</f>
        <v>3</v>
      </c>
      <c r="F733" s="50">
        <f t="shared" si="11"/>
        <v>1</v>
      </c>
    </row>
    <row r="734" spans="1:6" x14ac:dyDescent="0.25">
      <c r="A734" s="73" t="s">
        <v>919</v>
      </c>
      <c r="B734" s="66">
        <v>-30685.94</v>
      </c>
      <c r="C734" s="50">
        <f>VLOOKUP($A734,[1]級距!$A:$K,9,FALSE)</f>
        <v>2</v>
      </c>
      <c r="D734" s="50">
        <f>VLOOKUP($A734,[1]級距!A:K,10,FALSE)</f>
        <v>7</v>
      </c>
      <c r="E734" s="50">
        <f>VLOOKUP($A734,[1]級距!A:K,11,FALSE)</f>
        <v>3</v>
      </c>
      <c r="F734" s="50">
        <f t="shared" si="11"/>
        <v>1</v>
      </c>
    </row>
    <row r="735" spans="1:6" x14ac:dyDescent="0.25">
      <c r="A735" s="73" t="s">
        <v>920</v>
      </c>
      <c r="B735" s="66">
        <v>19637.11</v>
      </c>
      <c r="C735" s="50">
        <f>VLOOKUP($A735,[1]級距!$A:$K,9,FALSE)</f>
        <v>3</v>
      </c>
      <c r="D735" s="50">
        <f>VLOOKUP($A735,[1]級距!A:K,10,FALSE)</f>
        <v>6</v>
      </c>
      <c r="E735" s="50">
        <f>VLOOKUP($A735,[1]級距!A:K,11,FALSE)</f>
        <v>2</v>
      </c>
      <c r="F735" s="50">
        <f t="shared" si="11"/>
        <v>1</v>
      </c>
    </row>
    <row r="736" spans="1:6" x14ac:dyDescent="0.25">
      <c r="A736" s="73" t="s">
        <v>921</v>
      </c>
      <c r="B736" s="66">
        <v>-25345.1</v>
      </c>
      <c r="C736" s="50">
        <f>VLOOKUP($A736,[1]級距!$A:$K,9,FALSE)</f>
        <v>1</v>
      </c>
      <c r="D736" s="50">
        <f>VLOOKUP($A736,[1]級距!A:K,10,FALSE)</f>
        <v>2</v>
      </c>
      <c r="E736" s="50">
        <f>VLOOKUP($A736,[1]級距!A:K,11,FALSE)</f>
        <v>2</v>
      </c>
      <c r="F736" s="50">
        <f t="shared" si="11"/>
        <v>1</v>
      </c>
    </row>
    <row r="737" spans="1:6" x14ac:dyDescent="0.25">
      <c r="A737" s="73" t="s">
        <v>922</v>
      </c>
      <c r="B737" s="66">
        <v>-18238.8</v>
      </c>
      <c r="C737" s="50">
        <f>VLOOKUP($A737,[1]級距!$A:$K,9,FALSE)</f>
        <v>4</v>
      </c>
      <c r="D737" s="50">
        <f>VLOOKUP($A737,[1]級距!A:K,10,FALSE)</f>
        <v>2</v>
      </c>
      <c r="E737" s="50">
        <f>VLOOKUP($A737,[1]級距!A:K,11,FALSE)</f>
        <v>2</v>
      </c>
      <c r="F737" s="50">
        <f t="shared" si="11"/>
        <v>1</v>
      </c>
    </row>
    <row r="738" spans="1:6" x14ac:dyDescent="0.25">
      <c r="A738" s="73" t="s">
        <v>923</v>
      </c>
      <c r="B738" s="66">
        <v>-52661.61</v>
      </c>
      <c r="C738" s="50">
        <f>VLOOKUP($A738,[1]級距!$A:$K,9,FALSE)</f>
        <v>2</v>
      </c>
      <c r="D738" s="50">
        <f>VLOOKUP($A738,[1]級距!A:K,10,FALSE)</f>
        <v>1</v>
      </c>
      <c r="E738" s="50">
        <f>VLOOKUP($A738,[1]級距!A:K,11,FALSE)</f>
        <v>2</v>
      </c>
      <c r="F738" s="50">
        <f t="shared" si="11"/>
        <v>1</v>
      </c>
    </row>
    <row r="739" spans="1:6" x14ac:dyDescent="0.25">
      <c r="A739" s="73" t="s">
        <v>924</v>
      </c>
      <c r="B739" s="66">
        <v>2975.26</v>
      </c>
      <c r="C739" s="50">
        <f>VLOOKUP($A739,[1]級距!$A:$K,9,FALSE)</f>
        <v>2</v>
      </c>
      <c r="D739" s="50">
        <f>VLOOKUP($A739,[1]級距!A:K,10,FALSE)</f>
        <v>7</v>
      </c>
      <c r="E739" s="50">
        <f>VLOOKUP($A739,[1]級距!A:K,11,FALSE)</f>
        <v>3</v>
      </c>
      <c r="F739" s="50">
        <f t="shared" si="11"/>
        <v>1</v>
      </c>
    </row>
    <row r="740" spans="1:6" x14ac:dyDescent="0.25">
      <c r="A740" s="73" t="s">
        <v>925</v>
      </c>
      <c r="B740" s="66">
        <v>13776.12</v>
      </c>
      <c r="C740" s="50">
        <f>VLOOKUP($A740,[1]級距!$A:$K,9,FALSE)</f>
        <v>3</v>
      </c>
      <c r="D740" s="50">
        <f>VLOOKUP($A740,[1]級距!A:K,10,FALSE)</f>
        <v>4</v>
      </c>
      <c r="E740" s="50">
        <f>VLOOKUP($A740,[1]級距!A:K,11,FALSE)</f>
        <v>2</v>
      </c>
      <c r="F740" s="50">
        <f t="shared" si="11"/>
        <v>1</v>
      </c>
    </row>
    <row r="741" spans="1:6" x14ac:dyDescent="0.25">
      <c r="A741" s="73" t="s">
        <v>926</v>
      </c>
      <c r="B741" s="66">
        <v>-25827.62</v>
      </c>
      <c r="C741" s="50">
        <f>VLOOKUP($A741,[1]級距!$A:$K,9,FALSE)</f>
        <v>2</v>
      </c>
      <c r="D741" s="50">
        <f>VLOOKUP($A741,[1]級距!A:K,10,FALSE)</f>
        <v>8</v>
      </c>
      <c r="E741" s="50">
        <f>VLOOKUP($A741,[1]級距!A:K,11,FALSE)</f>
        <v>3</v>
      </c>
      <c r="F741" s="50">
        <f t="shared" si="11"/>
        <v>1</v>
      </c>
    </row>
    <row r="742" spans="1:6" x14ac:dyDescent="0.25">
      <c r="A742" s="73" t="s">
        <v>927</v>
      </c>
      <c r="B742" s="66">
        <v>31075.73</v>
      </c>
      <c r="C742" s="50">
        <f>VLOOKUP($A742,[1]級距!$A:$K,9,FALSE)</f>
        <v>1</v>
      </c>
      <c r="D742" s="50">
        <f>VLOOKUP($A742,[1]級距!A:K,10,FALSE)</f>
        <v>3</v>
      </c>
      <c r="E742" s="50">
        <f>VLOOKUP($A742,[1]級距!A:K,11,FALSE)</f>
        <v>2</v>
      </c>
      <c r="F742" s="50">
        <f t="shared" si="11"/>
        <v>1</v>
      </c>
    </row>
    <row r="743" spans="1:6" x14ac:dyDescent="0.25">
      <c r="A743" s="73" t="s">
        <v>928</v>
      </c>
      <c r="B743" s="66">
        <v>16780.61</v>
      </c>
      <c r="C743" s="50">
        <f>VLOOKUP($A743,[1]級距!$A:$K,9,FALSE)</f>
        <v>1</v>
      </c>
      <c r="D743" s="50">
        <f>VLOOKUP($A743,[1]級距!A:K,10,FALSE)</f>
        <v>6</v>
      </c>
      <c r="E743" s="50">
        <f>VLOOKUP($A743,[1]級距!A:K,11,FALSE)</f>
        <v>2</v>
      </c>
      <c r="F743" s="50">
        <f t="shared" si="11"/>
        <v>1</v>
      </c>
    </row>
    <row r="744" spans="1:6" x14ac:dyDescent="0.25">
      <c r="A744" s="73" t="s">
        <v>930</v>
      </c>
      <c r="B744" s="66">
        <v>70195.56</v>
      </c>
      <c r="C744" s="50">
        <f>VLOOKUP($A744,[1]級距!$A:$K,9,FALSE)</f>
        <v>5</v>
      </c>
      <c r="D744" s="50">
        <f>VLOOKUP($A744,[1]級距!A:K,10,FALSE)</f>
        <v>9</v>
      </c>
      <c r="E744" s="50">
        <f>VLOOKUP($A744,[1]級距!A:K,11,FALSE)</f>
        <v>3</v>
      </c>
      <c r="F744" s="50">
        <f t="shared" si="11"/>
        <v>1</v>
      </c>
    </row>
    <row r="745" spans="1:6" x14ac:dyDescent="0.25">
      <c r="A745" s="73" t="s">
        <v>931</v>
      </c>
      <c r="B745" s="66">
        <v>169985.88</v>
      </c>
      <c r="C745" s="50">
        <f>VLOOKUP($A745,[1]級距!$A:$K,9,FALSE)</f>
        <v>5</v>
      </c>
      <c r="D745" s="50">
        <f>VLOOKUP($A745,[1]級距!A:K,10,FALSE)</f>
        <v>9</v>
      </c>
      <c r="E745" s="50">
        <f>VLOOKUP($A745,[1]級距!A:K,11,FALSE)</f>
        <v>3</v>
      </c>
      <c r="F745" s="50">
        <f t="shared" si="11"/>
        <v>1</v>
      </c>
    </row>
    <row r="746" spans="1:6" x14ac:dyDescent="0.25">
      <c r="A746" s="73" t="s">
        <v>932</v>
      </c>
      <c r="B746" s="66">
        <v>-3566.26</v>
      </c>
      <c r="C746" s="50">
        <f>VLOOKUP($A746,[1]級距!$A:$K,9,FALSE)</f>
        <v>1</v>
      </c>
      <c r="D746" s="50">
        <f>VLOOKUP($A746,[1]級距!A:K,10,FALSE)</f>
        <v>1</v>
      </c>
      <c r="E746" s="50">
        <f>VLOOKUP($A746,[1]級距!A:K,11,FALSE)</f>
        <v>2</v>
      </c>
      <c r="F746" s="50">
        <f t="shared" si="11"/>
        <v>1</v>
      </c>
    </row>
    <row r="747" spans="1:6" x14ac:dyDescent="0.25">
      <c r="A747" s="73" t="s">
        <v>933</v>
      </c>
      <c r="B747" s="66">
        <v>-24570.31</v>
      </c>
      <c r="C747" s="50">
        <f>VLOOKUP($A747,[1]級距!$A:$K,9,FALSE)</f>
        <v>2</v>
      </c>
      <c r="D747" s="50">
        <f>VLOOKUP($A747,[1]級距!A:K,10,FALSE)</f>
        <v>4</v>
      </c>
      <c r="E747" s="50">
        <f>VLOOKUP($A747,[1]級距!A:K,11,FALSE)</f>
        <v>2</v>
      </c>
      <c r="F747" s="50">
        <f t="shared" si="11"/>
        <v>1</v>
      </c>
    </row>
    <row r="748" spans="1:6" x14ac:dyDescent="0.25">
      <c r="A748" s="73" t="s">
        <v>934</v>
      </c>
      <c r="B748" s="66">
        <v>-129939.67</v>
      </c>
      <c r="C748" s="50">
        <f>VLOOKUP($A748,[1]級距!$A:$K,9,FALSE)</f>
        <v>7</v>
      </c>
      <c r="D748" s="50">
        <f>VLOOKUP($A748,[1]級距!A:K,10,FALSE)</f>
        <v>7</v>
      </c>
      <c r="E748" s="50">
        <f>VLOOKUP($A748,[1]級距!A:K,11,FALSE)</f>
        <v>4</v>
      </c>
      <c r="F748" s="50">
        <f t="shared" si="11"/>
        <v>1</v>
      </c>
    </row>
    <row r="749" spans="1:6" x14ac:dyDescent="0.25">
      <c r="A749" s="73" t="s">
        <v>935</v>
      </c>
      <c r="B749" s="66">
        <v>-31012.9</v>
      </c>
      <c r="C749" s="50">
        <f>VLOOKUP($A749,[1]級距!$A:$K,9,FALSE)</f>
        <v>3</v>
      </c>
      <c r="D749" s="50">
        <f>VLOOKUP($A749,[1]級距!A:K,10,FALSE)</f>
        <v>5</v>
      </c>
      <c r="E749" s="50">
        <f>VLOOKUP($A749,[1]級距!A:K,11,FALSE)</f>
        <v>2</v>
      </c>
      <c r="F749" s="50">
        <f t="shared" si="11"/>
        <v>1</v>
      </c>
    </row>
    <row r="750" spans="1:6" x14ac:dyDescent="0.25">
      <c r="A750" s="73" t="s">
        <v>936</v>
      </c>
      <c r="B750" s="66">
        <v>-29904.58</v>
      </c>
      <c r="C750" s="50">
        <f>VLOOKUP($A750,[1]級距!$A:$K,9,FALSE)</f>
        <v>7</v>
      </c>
      <c r="D750" s="50">
        <f>VLOOKUP($A750,[1]級距!A:K,10,FALSE)</f>
        <v>7</v>
      </c>
      <c r="E750" s="50">
        <f>VLOOKUP($A750,[1]級距!A:K,11,FALSE)</f>
        <v>4</v>
      </c>
      <c r="F750" s="50">
        <f t="shared" si="11"/>
        <v>1</v>
      </c>
    </row>
    <row r="751" spans="1:6" x14ac:dyDescent="0.25">
      <c r="A751" s="73" t="s">
        <v>937</v>
      </c>
      <c r="B751" s="66">
        <v>-67840.45</v>
      </c>
      <c r="C751" s="50">
        <f>VLOOKUP($A751,[1]級距!$A:$K,9,FALSE)</f>
        <v>4</v>
      </c>
      <c r="D751" s="50">
        <f>VLOOKUP($A751,[1]級距!A:K,10,FALSE)</f>
        <v>7</v>
      </c>
      <c r="E751" s="50">
        <f>VLOOKUP($A751,[1]級距!A:K,11,FALSE)</f>
        <v>3</v>
      </c>
      <c r="F751" s="50">
        <f t="shared" si="11"/>
        <v>1</v>
      </c>
    </row>
    <row r="752" spans="1:6" x14ac:dyDescent="0.25">
      <c r="A752" s="73" t="s">
        <v>939</v>
      </c>
      <c r="B752" s="66">
        <v>-22106.09</v>
      </c>
      <c r="C752" s="50">
        <f>VLOOKUP($A752,[1]級距!$A:$K,9,FALSE)</f>
        <v>5</v>
      </c>
      <c r="D752" s="50">
        <f>VLOOKUP($A752,[1]級距!A:K,10,FALSE)</f>
        <v>4</v>
      </c>
      <c r="E752" s="50">
        <f>VLOOKUP($A752,[1]級距!A:K,11,FALSE)</f>
        <v>2</v>
      </c>
      <c r="F752" s="50">
        <f t="shared" si="11"/>
        <v>1</v>
      </c>
    </row>
    <row r="753" spans="1:6" x14ac:dyDescent="0.25">
      <c r="A753" s="73" t="s">
        <v>941</v>
      </c>
      <c r="B753" s="66">
        <v>84144.48</v>
      </c>
      <c r="C753" s="50">
        <f>VLOOKUP($A753,[1]級距!$A:$K,9,FALSE)</f>
        <v>5</v>
      </c>
      <c r="D753" s="50">
        <f>VLOOKUP($A753,[1]級距!A:K,10,FALSE)</f>
        <v>4</v>
      </c>
      <c r="E753" s="50">
        <f>VLOOKUP($A753,[1]級距!A:K,11,FALSE)</f>
        <v>2</v>
      </c>
      <c r="F753" s="50">
        <f t="shared" si="11"/>
        <v>1</v>
      </c>
    </row>
    <row r="754" spans="1:6" x14ac:dyDescent="0.25">
      <c r="A754" s="73" t="s">
        <v>942</v>
      </c>
      <c r="B754" s="66">
        <v>-111405.07</v>
      </c>
      <c r="C754" s="50">
        <f>VLOOKUP($A754,[1]級距!$A:$K,9,FALSE)</f>
        <v>2</v>
      </c>
      <c r="D754" s="50">
        <f>VLOOKUP($A754,[1]級距!A:K,10,FALSE)</f>
        <v>1</v>
      </c>
      <c r="E754" s="50">
        <f>VLOOKUP($A754,[1]級距!A:K,11,FALSE)</f>
        <v>2</v>
      </c>
      <c r="F754" s="50">
        <f t="shared" si="11"/>
        <v>1</v>
      </c>
    </row>
    <row r="755" spans="1:6" x14ac:dyDescent="0.25">
      <c r="A755" s="73" t="s">
        <v>943</v>
      </c>
      <c r="B755" s="66">
        <v>-41865.17</v>
      </c>
      <c r="C755" s="50">
        <f>VLOOKUP($A755,[1]級距!$A:$K,9,FALSE)</f>
        <v>4</v>
      </c>
      <c r="D755" s="50">
        <f>VLOOKUP($A755,[1]級距!A:K,10,FALSE)</f>
        <v>6</v>
      </c>
      <c r="E755" s="50">
        <f>VLOOKUP($A755,[1]級距!A:K,11,FALSE)</f>
        <v>2</v>
      </c>
      <c r="F755" s="50">
        <f t="shared" si="11"/>
        <v>1</v>
      </c>
    </row>
    <row r="756" spans="1:6" x14ac:dyDescent="0.25">
      <c r="A756" s="73" t="s">
        <v>944</v>
      </c>
      <c r="B756" s="66">
        <v>-10124.66</v>
      </c>
      <c r="C756" s="50">
        <f>VLOOKUP($A756,[1]級距!$A:$K,9,FALSE)</f>
        <v>4</v>
      </c>
      <c r="D756" s="50">
        <f>VLOOKUP($A756,[1]級距!A:K,10,FALSE)</f>
        <v>3</v>
      </c>
      <c r="E756" s="50">
        <f>VLOOKUP($A756,[1]級距!A:K,11,FALSE)</f>
        <v>2</v>
      </c>
      <c r="F756" s="50">
        <f t="shared" si="11"/>
        <v>1</v>
      </c>
    </row>
    <row r="757" spans="1:6" x14ac:dyDescent="0.25">
      <c r="A757" s="73" t="s">
        <v>945</v>
      </c>
      <c r="B757" s="66">
        <v>14462.59</v>
      </c>
      <c r="C757" s="50">
        <f>VLOOKUP($A757,[1]級距!$A:$K,9,FALSE)</f>
        <v>3</v>
      </c>
      <c r="D757" s="50">
        <f>VLOOKUP($A757,[1]級距!A:K,10,FALSE)</f>
        <v>10</v>
      </c>
      <c r="E757" s="50">
        <f>VLOOKUP($A757,[1]級距!A:K,11,FALSE)</f>
        <v>3</v>
      </c>
      <c r="F757" s="50">
        <f t="shared" si="11"/>
        <v>1</v>
      </c>
    </row>
    <row r="758" spans="1:6" x14ac:dyDescent="0.25">
      <c r="A758" s="73" t="s">
        <v>946</v>
      </c>
      <c r="B758" s="66">
        <v>-108291.34</v>
      </c>
      <c r="C758" s="50">
        <f>VLOOKUP($A758,[1]級距!$A:$K,9,FALSE)</f>
        <v>5</v>
      </c>
      <c r="D758" s="50">
        <f>VLOOKUP($A758,[1]級距!A:K,10,FALSE)</f>
        <v>4</v>
      </c>
      <c r="E758" s="50">
        <f>VLOOKUP($A758,[1]級距!A:K,11,FALSE)</f>
        <v>2</v>
      </c>
      <c r="F758" s="50">
        <f t="shared" si="11"/>
        <v>1</v>
      </c>
    </row>
    <row r="759" spans="1:6" x14ac:dyDescent="0.25">
      <c r="A759" s="73" t="s">
        <v>947</v>
      </c>
      <c r="B759" s="66">
        <v>335625.46</v>
      </c>
      <c r="C759" s="50">
        <f>VLOOKUP($A759,[1]級距!$A:$K,9,FALSE)</f>
        <v>8</v>
      </c>
      <c r="D759" s="50">
        <f>VLOOKUP($A759,[1]級距!A:K,10,FALSE)</f>
        <v>9</v>
      </c>
      <c r="E759" s="50">
        <f>VLOOKUP($A759,[1]級距!A:K,11,FALSE)</f>
        <v>4</v>
      </c>
      <c r="F759" s="50">
        <f t="shared" si="11"/>
        <v>1</v>
      </c>
    </row>
    <row r="760" spans="1:6" x14ac:dyDescent="0.25">
      <c r="A760" s="73" t="s">
        <v>948</v>
      </c>
      <c r="B760" s="66">
        <v>-115082.38</v>
      </c>
      <c r="C760" s="50">
        <f>VLOOKUP($A760,[1]級距!$A:$K,9,FALSE)</f>
        <v>8</v>
      </c>
      <c r="D760" s="50">
        <f>VLOOKUP($A760,[1]級距!A:K,10,FALSE)</f>
        <v>2</v>
      </c>
      <c r="E760" s="50">
        <f>VLOOKUP($A760,[1]級距!A:K,11,FALSE)</f>
        <v>1</v>
      </c>
      <c r="F760" s="50">
        <f t="shared" si="11"/>
        <v>1</v>
      </c>
    </row>
    <row r="761" spans="1:6" x14ac:dyDescent="0.25">
      <c r="A761" s="73" t="s">
        <v>949</v>
      </c>
      <c r="B761" s="66">
        <v>-125056.2</v>
      </c>
      <c r="C761" s="50">
        <f>VLOOKUP($A761,[1]級距!$A:$K,9,FALSE)</f>
        <v>8</v>
      </c>
      <c r="D761" s="50">
        <f>VLOOKUP($A761,[1]級距!A:K,10,FALSE)</f>
        <v>3</v>
      </c>
      <c r="E761" s="50">
        <f>VLOOKUP($A761,[1]級距!A:K,11,FALSE)</f>
        <v>1</v>
      </c>
      <c r="F761" s="50">
        <f t="shared" si="11"/>
        <v>1</v>
      </c>
    </row>
    <row r="762" spans="1:6" x14ac:dyDescent="0.25">
      <c r="A762" s="73" t="s">
        <v>950</v>
      </c>
      <c r="B762" s="66">
        <v>-40097.160000000003</v>
      </c>
      <c r="C762" s="50">
        <f>VLOOKUP($A762,[1]級距!$A:$K,9,FALSE)</f>
        <v>10</v>
      </c>
      <c r="D762" s="50">
        <f>VLOOKUP($A762,[1]級距!A:K,10,FALSE)</f>
        <v>7</v>
      </c>
      <c r="E762" s="50">
        <f>VLOOKUP($A762,[1]級距!A:K,11,FALSE)</f>
        <v>4</v>
      </c>
      <c r="F762" s="50">
        <f t="shared" si="11"/>
        <v>1</v>
      </c>
    </row>
    <row r="763" spans="1:6" x14ac:dyDescent="0.25">
      <c r="A763" s="73" t="s">
        <v>951</v>
      </c>
      <c r="B763" s="66">
        <v>12675.62</v>
      </c>
      <c r="C763" s="50">
        <f>VLOOKUP($A763,[1]級距!$A:$K,9,FALSE)</f>
        <v>9</v>
      </c>
      <c r="D763" s="50">
        <f>VLOOKUP($A763,[1]級距!A:K,10,FALSE)</f>
        <v>8</v>
      </c>
      <c r="E763" s="50">
        <f>VLOOKUP($A763,[1]級距!A:K,11,FALSE)</f>
        <v>4</v>
      </c>
      <c r="F763" s="50">
        <f t="shared" si="11"/>
        <v>1</v>
      </c>
    </row>
    <row r="764" spans="1:6" x14ac:dyDescent="0.25">
      <c r="A764" s="73" t="s">
        <v>952</v>
      </c>
      <c r="B764" s="66">
        <v>-23902.85</v>
      </c>
      <c r="C764" s="50">
        <f>VLOOKUP($A764,[1]級距!$A:$K,9,FALSE)</f>
        <v>5</v>
      </c>
      <c r="D764" s="50">
        <f>VLOOKUP($A764,[1]級距!A:K,10,FALSE)</f>
        <v>4</v>
      </c>
      <c r="E764" s="50">
        <f>VLOOKUP($A764,[1]級距!A:K,11,FALSE)</f>
        <v>2</v>
      </c>
      <c r="F764" s="50">
        <f t="shared" si="11"/>
        <v>1</v>
      </c>
    </row>
    <row r="765" spans="1:6" x14ac:dyDescent="0.25">
      <c r="A765" s="73" t="s">
        <v>954</v>
      </c>
      <c r="B765" s="66">
        <v>329116.51</v>
      </c>
      <c r="C765" s="50">
        <f>VLOOKUP($A765,[1]級距!$A:$K,9,FALSE)</f>
        <v>10</v>
      </c>
      <c r="D765" s="50">
        <f>VLOOKUP($A765,[1]級距!A:K,10,FALSE)</f>
        <v>9</v>
      </c>
      <c r="E765" s="50">
        <f>VLOOKUP($A765,[1]級距!A:K,11,FALSE)</f>
        <v>4</v>
      </c>
      <c r="F765" s="50">
        <f t="shared" si="11"/>
        <v>1</v>
      </c>
    </row>
    <row r="766" spans="1:6" x14ac:dyDescent="0.25">
      <c r="A766" s="73" t="s">
        <v>955</v>
      </c>
      <c r="B766" s="66">
        <v>-15533.38</v>
      </c>
      <c r="C766" s="50">
        <f>VLOOKUP($A766,[1]級距!$A:$K,9,FALSE)</f>
        <v>7</v>
      </c>
      <c r="D766" s="50">
        <f>VLOOKUP($A766,[1]級距!A:K,10,FALSE)</f>
        <v>10</v>
      </c>
      <c r="E766" s="50">
        <f>VLOOKUP($A766,[1]級距!A:K,11,FALSE)</f>
        <v>4</v>
      </c>
      <c r="F766" s="50">
        <f t="shared" si="11"/>
        <v>1</v>
      </c>
    </row>
    <row r="767" spans="1:6" x14ac:dyDescent="0.25">
      <c r="A767" s="73" t="s">
        <v>956</v>
      </c>
      <c r="B767" s="66">
        <v>16259.5</v>
      </c>
      <c r="C767" s="50">
        <f>VLOOKUP($A767,[1]級距!$A:$K,9,FALSE)</f>
        <v>8</v>
      </c>
      <c r="D767" s="50">
        <f>VLOOKUP($A767,[1]級距!A:K,10,FALSE)</f>
        <v>5</v>
      </c>
      <c r="E767" s="50">
        <f>VLOOKUP($A767,[1]級距!A:K,11,FALSE)</f>
        <v>1</v>
      </c>
      <c r="F767" s="50">
        <f t="shared" si="11"/>
        <v>1</v>
      </c>
    </row>
    <row r="768" spans="1:6" x14ac:dyDescent="0.25">
      <c r="A768" s="73" t="s">
        <v>957</v>
      </c>
      <c r="B768" s="66">
        <v>-21544.75</v>
      </c>
      <c r="C768" s="50">
        <f>VLOOKUP($A768,[1]級距!$A:$K,9,FALSE)</f>
        <v>5</v>
      </c>
      <c r="D768" s="50">
        <f>VLOOKUP($A768,[1]級距!A:K,10,FALSE)</f>
        <v>8</v>
      </c>
      <c r="E768" s="50">
        <f>VLOOKUP($A768,[1]級距!A:K,11,FALSE)</f>
        <v>3</v>
      </c>
      <c r="F768" s="50">
        <f t="shared" si="11"/>
        <v>1</v>
      </c>
    </row>
    <row r="769" spans="1:6" x14ac:dyDescent="0.25">
      <c r="A769" s="73" t="s">
        <v>958</v>
      </c>
      <c r="B769" s="66">
        <v>-21928.62</v>
      </c>
      <c r="C769" s="50">
        <f>VLOOKUP($A769,[1]級距!$A:$K,9,FALSE)</f>
        <v>5</v>
      </c>
      <c r="D769" s="50">
        <f>VLOOKUP($A769,[1]級距!A:K,10,FALSE)</f>
        <v>4</v>
      </c>
      <c r="E769" s="50">
        <f>VLOOKUP($A769,[1]級距!A:K,11,FALSE)</f>
        <v>2</v>
      </c>
      <c r="F769" s="50">
        <f t="shared" si="11"/>
        <v>1</v>
      </c>
    </row>
    <row r="770" spans="1:6" x14ac:dyDescent="0.25">
      <c r="A770" s="73" t="s">
        <v>960</v>
      </c>
      <c r="B770" s="66">
        <v>-72312.78</v>
      </c>
      <c r="C770" s="50">
        <f>VLOOKUP($A770,[1]級距!$A:$K,9,FALSE)</f>
        <v>4</v>
      </c>
      <c r="D770" s="50">
        <f>VLOOKUP($A770,[1]級距!A:K,10,FALSE)</f>
        <v>1</v>
      </c>
      <c r="E770" s="50">
        <f>VLOOKUP($A770,[1]級距!A:K,11,FALSE)</f>
        <v>2</v>
      </c>
      <c r="F770" s="50">
        <f t="shared" si="11"/>
        <v>1</v>
      </c>
    </row>
    <row r="771" spans="1:6" x14ac:dyDescent="0.25">
      <c r="A771" s="73" t="s">
        <v>961</v>
      </c>
      <c r="B771" s="66">
        <v>-40545.22</v>
      </c>
      <c r="C771" s="50">
        <f>VLOOKUP($A771,[1]級距!$A:$K,9,FALSE)</f>
        <v>2</v>
      </c>
      <c r="D771" s="50">
        <f>VLOOKUP($A771,[1]級距!A:K,10,FALSE)</f>
        <v>1</v>
      </c>
      <c r="E771" s="50">
        <f>VLOOKUP($A771,[1]級距!A:K,11,FALSE)</f>
        <v>2</v>
      </c>
      <c r="F771" s="50">
        <f t="shared" si="11"/>
        <v>1</v>
      </c>
    </row>
    <row r="772" spans="1:6" x14ac:dyDescent="0.25">
      <c r="A772" s="73" t="s">
        <v>962</v>
      </c>
      <c r="B772" s="66">
        <v>8656.08</v>
      </c>
      <c r="C772" s="50">
        <f>VLOOKUP($A772,[1]級距!$A:$K,9,FALSE)</f>
        <v>2</v>
      </c>
      <c r="D772" s="50">
        <f>VLOOKUP($A772,[1]級距!A:K,10,FALSE)</f>
        <v>10</v>
      </c>
      <c r="E772" s="50">
        <f>VLOOKUP($A772,[1]級距!A:K,11,FALSE)</f>
        <v>3</v>
      </c>
      <c r="F772" s="50">
        <f t="shared" si="11"/>
        <v>1</v>
      </c>
    </row>
    <row r="773" spans="1:6" x14ac:dyDescent="0.25">
      <c r="A773" s="73" t="s">
        <v>963</v>
      </c>
      <c r="B773" s="66">
        <v>45733.3</v>
      </c>
      <c r="C773" s="50">
        <f>VLOOKUP($A773,[1]級距!$A:$K,9,FALSE)</f>
        <v>5</v>
      </c>
      <c r="D773" s="50">
        <f>VLOOKUP($A773,[1]級距!A:K,10,FALSE)</f>
        <v>3</v>
      </c>
      <c r="E773" s="50">
        <f>VLOOKUP($A773,[1]級距!A:K,11,FALSE)</f>
        <v>2</v>
      </c>
      <c r="F773" s="50">
        <f t="shared" si="11"/>
        <v>1</v>
      </c>
    </row>
    <row r="774" spans="1:6" x14ac:dyDescent="0.25">
      <c r="A774" s="73" t="s">
        <v>965</v>
      </c>
      <c r="B774" s="66">
        <v>-17814.43</v>
      </c>
      <c r="C774" s="50">
        <f>VLOOKUP($A774,[1]級距!$A:$K,9,FALSE)</f>
        <v>6</v>
      </c>
      <c r="D774" s="50">
        <f>VLOOKUP($A774,[1]級距!A:K,10,FALSE)</f>
        <v>6</v>
      </c>
      <c r="E774" s="50">
        <f>VLOOKUP($A774,[1]級距!A:K,11,FALSE)</f>
        <v>1</v>
      </c>
      <c r="F774" s="50">
        <f t="shared" ref="F774:F837" si="12">IF(B774&lt;&gt;0,1,0)</f>
        <v>1</v>
      </c>
    </row>
    <row r="775" spans="1:6" x14ac:dyDescent="0.25">
      <c r="A775" s="73" t="s">
        <v>966</v>
      </c>
      <c r="B775" s="66">
        <v>191138.45</v>
      </c>
      <c r="C775" s="50">
        <f>VLOOKUP($A775,[1]級距!$A:$K,9,FALSE)</f>
        <v>10</v>
      </c>
      <c r="D775" s="50">
        <f>VLOOKUP($A775,[1]級距!A:K,10,FALSE)</f>
        <v>5</v>
      </c>
      <c r="E775" s="50">
        <f>VLOOKUP($A775,[1]級距!A:K,11,FALSE)</f>
        <v>1</v>
      </c>
      <c r="F775" s="50">
        <f t="shared" si="12"/>
        <v>1</v>
      </c>
    </row>
    <row r="776" spans="1:6" x14ac:dyDescent="0.25">
      <c r="A776" s="73" t="s">
        <v>968</v>
      </c>
      <c r="B776" s="66">
        <v>-33319.300000000003</v>
      </c>
      <c r="C776" s="50">
        <f>VLOOKUP($A776,[1]級距!$A:$K,9,FALSE)</f>
        <v>4</v>
      </c>
      <c r="D776" s="50">
        <f>VLOOKUP($A776,[1]級距!A:K,10,FALSE)</f>
        <v>8</v>
      </c>
      <c r="E776" s="50">
        <f>VLOOKUP($A776,[1]級距!A:K,11,FALSE)</f>
        <v>3</v>
      </c>
      <c r="F776" s="50">
        <f t="shared" si="12"/>
        <v>1</v>
      </c>
    </row>
    <row r="777" spans="1:6" x14ac:dyDescent="0.25">
      <c r="A777" s="73" t="s">
        <v>969</v>
      </c>
      <c r="B777" s="66">
        <v>-20288.88</v>
      </c>
      <c r="C777" s="50">
        <f>VLOOKUP($A777,[1]級距!$A:$K,9,FALSE)</f>
        <v>6</v>
      </c>
      <c r="D777" s="50">
        <f>VLOOKUP($A777,[1]級距!A:K,10,FALSE)</f>
        <v>3</v>
      </c>
      <c r="E777" s="50">
        <f>VLOOKUP($A777,[1]級距!A:K,11,FALSE)</f>
        <v>1</v>
      </c>
      <c r="F777" s="50">
        <f t="shared" si="12"/>
        <v>1</v>
      </c>
    </row>
    <row r="778" spans="1:6" x14ac:dyDescent="0.25">
      <c r="A778" s="73" t="s">
        <v>970</v>
      </c>
      <c r="B778" s="66">
        <v>114053.54</v>
      </c>
      <c r="C778" s="50">
        <f>VLOOKUP($A778,[1]級距!$A:$K,9,FALSE)</f>
        <v>6</v>
      </c>
      <c r="D778" s="50">
        <f>VLOOKUP($A778,[1]級距!A:K,10,FALSE)</f>
        <v>1</v>
      </c>
      <c r="E778" s="50">
        <f>VLOOKUP($A778,[1]級距!A:K,11,FALSE)</f>
        <v>1</v>
      </c>
      <c r="F778" s="50">
        <f t="shared" si="12"/>
        <v>1</v>
      </c>
    </row>
    <row r="779" spans="1:6" x14ac:dyDescent="0.25">
      <c r="A779" s="73" t="s">
        <v>971</v>
      </c>
      <c r="B779" s="66">
        <v>-33520.129999999997</v>
      </c>
      <c r="C779" s="50">
        <f>VLOOKUP($A779,[1]級距!$A:$K,9,FALSE)</f>
        <v>2</v>
      </c>
      <c r="D779" s="50">
        <f>VLOOKUP($A779,[1]級距!A:K,10,FALSE)</f>
        <v>1</v>
      </c>
      <c r="E779" s="50">
        <f>VLOOKUP($A779,[1]級距!A:K,11,FALSE)</f>
        <v>2</v>
      </c>
      <c r="F779" s="50">
        <f t="shared" si="12"/>
        <v>1</v>
      </c>
    </row>
    <row r="780" spans="1:6" x14ac:dyDescent="0.25">
      <c r="A780" s="73" t="s">
        <v>972</v>
      </c>
      <c r="B780" s="66">
        <v>-33217.1</v>
      </c>
      <c r="C780" s="50">
        <f>VLOOKUP($A780,[1]級距!$A:$K,9,FALSE)</f>
        <v>2</v>
      </c>
      <c r="D780" s="50">
        <f>VLOOKUP($A780,[1]級距!A:K,10,FALSE)</f>
        <v>5</v>
      </c>
      <c r="E780" s="50">
        <f>VLOOKUP($A780,[1]級距!A:K,11,FALSE)</f>
        <v>2</v>
      </c>
      <c r="F780" s="50">
        <f t="shared" si="12"/>
        <v>1</v>
      </c>
    </row>
    <row r="781" spans="1:6" x14ac:dyDescent="0.25">
      <c r="A781" s="73" t="s">
        <v>973</v>
      </c>
      <c r="B781" s="66">
        <v>-18489.96</v>
      </c>
      <c r="C781" s="50">
        <f>VLOOKUP($A781,[1]級距!$A:$K,9,FALSE)</f>
        <v>2</v>
      </c>
      <c r="D781" s="50">
        <f>VLOOKUP($A781,[1]級距!A:K,10,FALSE)</f>
        <v>1</v>
      </c>
      <c r="E781" s="50">
        <f>VLOOKUP($A781,[1]級距!A:K,11,FALSE)</f>
        <v>2</v>
      </c>
      <c r="F781" s="50">
        <f t="shared" si="12"/>
        <v>1</v>
      </c>
    </row>
    <row r="782" spans="1:6" x14ac:dyDescent="0.25">
      <c r="A782" s="73" t="s">
        <v>975</v>
      </c>
      <c r="B782" s="66">
        <v>178419.72</v>
      </c>
      <c r="C782" s="50">
        <f>VLOOKUP($A782,[1]級距!$A:$K,9,FALSE)</f>
        <v>10</v>
      </c>
      <c r="D782" s="50">
        <f>VLOOKUP($A782,[1]級距!A:K,10,FALSE)</f>
        <v>6</v>
      </c>
      <c r="E782" s="50">
        <f>VLOOKUP($A782,[1]級距!A:K,11,FALSE)</f>
        <v>1</v>
      </c>
      <c r="F782" s="50">
        <f t="shared" si="12"/>
        <v>1</v>
      </c>
    </row>
    <row r="783" spans="1:6" x14ac:dyDescent="0.25">
      <c r="A783" s="73" t="s">
        <v>976</v>
      </c>
      <c r="B783" s="66">
        <v>-39468.58</v>
      </c>
      <c r="C783" s="50">
        <f>VLOOKUP($A783,[1]級距!$A:$K,9,FALSE)</f>
        <v>5</v>
      </c>
      <c r="D783" s="50">
        <f>VLOOKUP($A783,[1]級距!A:K,10,FALSE)</f>
        <v>6</v>
      </c>
      <c r="E783" s="50">
        <f>VLOOKUP($A783,[1]級距!A:K,11,FALSE)</f>
        <v>2</v>
      </c>
      <c r="F783" s="50">
        <f t="shared" si="12"/>
        <v>1</v>
      </c>
    </row>
    <row r="784" spans="1:6" x14ac:dyDescent="0.25">
      <c r="A784" s="73" t="s">
        <v>977</v>
      </c>
      <c r="B784" s="66">
        <v>-4635.46</v>
      </c>
      <c r="C784" s="50">
        <f>VLOOKUP($A784,[1]級距!$A:$K,9,FALSE)</f>
        <v>1</v>
      </c>
      <c r="D784" s="50">
        <f>VLOOKUP($A784,[1]級距!A:K,10,FALSE)</f>
        <v>6</v>
      </c>
      <c r="E784" s="50">
        <f>VLOOKUP($A784,[1]級距!A:K,11,FALSE)</f>
        <v>2</v>
      </c>
      <c r="F784" s="50">
        <f t="shared" si="12"/>
        <v>1</v>
      </c>
    </row>
    <row r="785" spans="1:6" x14ac:dyDescent="0.25">
      <c r="A785" s="73" t="s">
        <v>978</v>
      </c>
      <c r="B785" s="66">
        <v>17568.07</v>
      </c>
      <c r="C785" s="50">
        <f>VLOOKUP($A785,[1]級距!$A:$K,9,FALSE)</f>
        <v>4</v>
      </c>
      <c r="D785" s="50">
        <f>VLOOKUP($A785,[1]級距!A:K,10,FALSE)</f>
        <v>1</v>
      </c>
      <c r="E785" s="50">
        <f>VLOOKUP($A785,[1]級距!A:K,11,FALSE)</f>
        <v>2</v>
      </c>
      <c r="F785" s="50">
        <f t="shared" si="12"/>
        <v>1</v>
      </c>
    </row>
    <row r="786" spans="1:6" x14ac:dyDescent="0.25">
      <c r="A786" s="73" t="s">
        <v>979</v>
      </c>
      <c r="B786" s="66">
        <v>-109709.57</v>
      </c>
      <c r="C786" s="50">
        <f>VLOOKUP($A786,[1]級距!$A:$K,9,FALSE)</f>
        <v>7</v>
      </c>
      <c r="D786" s="50">
        <f>VLOOKUP($A786,[1]級距!A:K,10,FALSE)</f>
        <v>3</v>
      </c>
      <c r="E786" s="50">
        <f>VLOOKUP($A786,[1]級距!A:K,11,FALSE)</f>
        <v>1</v>
      </c>
      <c r="F786" s="50">
        <f t="shared" si="12"/>
        <v>1</v>
      </c>
    </row>
    <row r="787" spans="1:6" x14ac:dyDescent="0.25">
      <c r="A787" s="73" t="s">
        <v>980</v>
      </c>
      <c r="B787" s="66">
        <v>49993.42</v>
      </c>
      <c r="C787" s="50">
        <f>VLOOKUP($A787,[1]級距!$A:$K,9,FALSE)</f>
        <v>7</v>
      </c>
      <c r="D787" s="50">
        <f>VLOOKUP($A787,[1]級距!A:K,10,FALSE)</f>
        <v>9</v>
      </c>
      <c r="E787" s="50">
        <f>VLOOKUP($A787,[1]級距!A:K,11,FALSE)</f>
        <v>4</v>
      </c>
      <c r="F787" s="50">
        <f t="shared" si="12"/>
        <v>1</v>
      </c>
    </row>
    <row r="788" spans="1:6" x14ac:dyDescent="0.25">
      <c r="A788" s="73" t="s">
        <v>981</v>
      </c>
      <c r="B788" s="66">
        <v>104280.94</v>
      </c>
      <c r="C788" s="50">
        <f>VLOOKUP($A788,[1]級距!$A:$K,9,FALSE)</f>
        <v>8</v>
      </c>
      <c r="D788" s="50">
        <f>VLOOKUP($A788,[1]級距!A:K,10,FALSE)</f>
        <v>6</v>
      </c>
      <c r="E788" s="50">
        <f>VLOOKUP($A788,[1]級距!A:K,11,FALSE)</f>
        <v>1</v>
      </c>
      <c r="F788" s="50">
        <f t="shared" si="12"/>
        <v>1</v>
      </c>
    </row>
    <row r="789" spans="1:6" x14ac:dyDescent="0.25">
      <c r="A789" s="73" t="s">
        <v>982</v>
      </c>
      <c r="B789" s="66">
        <v>17637.05</v>
      </c>
      <c r="C789" s="50">
        <f>VLOOKUP($A789,[1]級距!$A:$K,9,FALSE)</f>
        <v>3</v>
      </c>
      <c r="D789" s="50">
        <f>VLOOKUP($A789,[1]級距!A:K,10,FALSE)</f>
        <v>4</v>
      </c>
      <c r="E789" s="50">
        <f>VLOOKUP($A789,[1]級距!A:K,11,FALSE)</f>
        <v>2</v>
      </c>
      <c r="F789" s="50">
        <f t="shared" si="12"/>
        <v>1</v>
      </c>
    </row>
    <row r="790" spans="1:6" x14ac:dyDescent="0.25">
      <c r="A790" s="73" t="s">
        <v>983</v>
      </c>
      <c r="B790" s="66">
        <v>69406.22</v>
      </c>
      <c r="C790" s="50">
        <f>VLOOKUP($A790,[1]級距!$A:$K,9,FALSE)</f>
        <v>8</v>
      </c>
      <c r="D790" s="50">
        <f>VLOOKUP($A790,[1]級距!A:K,10,FALSE)</f>
        <v>3</v>
      </c>
      <c r="E790" s="50">
        <f>VLOOKUP($A790,[1]級距!A:K,11,FALSE)</f>
        <v>1</v>
      </c>
      <c r="F790" s="50">
        <f t="shared" si="12"/>
        <v>1</v>
      </c>
    </row>
    <row r="791" spans="1:6" x14ac:dyDescent="0.25">
      <c r="A791" s="73" t="s">
        <v>984</v>
      </c>
      <c r="B791" s="66">
        <v>-20112.189999999999</v>
      </c>
      <c r="C791" s="50">
        <f>VLOOKUP($A791,[1]級距!$A:$K,9,FALSE)</f>
        <v>1</v>
      </c>
      <c r="D791" s="50">
        <f>VLOOKUP($A791,[1]級距!A:K,10,FALSE)</f>
        <v>3</v>
      </c>
      <c r="E791" s="50">
        <f>VLOOKUP($A791,[1]級距!A:K,11,FALSE)</f>
        <v>2</v>
      </c>
      <c r="F791" s="50">
        <f t="shared" si="12"/>
        <v>1</v>
      </c>
    </row>
    <row r="792" spans="1:6" x14ac:dyDescent="0.25">
      <c r="A792" s="73" t="s">
        <v>985</v>
      </c>
      <c r="B792" s="66">
        <v>-9089.81</v>
      </c>
      <c r="C792" s="50">
        <f>VLOOKUP($A792,[1]級距!$A:$K,9,FALSE)</f>
        <v>1</v>
      </c>
      <c r="D792" s="50">
        <f>VLOOKUP($A792,[1]級距!A:K,10,FALSE)</f>
        <v>4</v>
      </c>
      <c r="E792" s="50">
        <f>VLOOKUP($A792,[1]級距!A:K,11,FALSE)</f>
        <v>2</v>
      </c>
      <c r="F792" s="50">
        <f t="shared" si="12"/>
        <v>1</v>
      </c>
    </row>
    <row r="793" spans="1:6" x14ac:dyDescent="0.25">
      <c r="A793" s="73" t="s">
        <v>986</v>
      </c>
      <c r="B793" s="66">
        <v>-6882.38</v>
      </c>
      <c r="C793" s="50">
        <f>VLOOKUP($A793,[1]級距!$A:$K,9,FALSE)</f>
        <v>1</v>
      </c>
      <c r="D793" s="50">
        <f>VLOOKUP($A793,[1]級距!A:K,10,FALSE)</f>
        <v>1</v>
      </c>
      <c r="E793" s="50">
        <f>VLOOKUP($A793,[1]級距!A:K,11,FALSE)</f>
        <v>2</v>
      </c>
      <c r="F793" s="50">
        <f t="shared" si="12"/>
        <v>1</v>
      </c>
    </row>
    <row r="794" spans="1:6" x14ac:dyDescent="0.25">
      <c r="A794" s="73" t="s">
        <v>988</v>
      </c>
      <c r="B794" s="66">
        <v>-9519.6200000000008</v>
      </c>
      <c r="C794" s="50">
        <f>VLOOKUP($A794,[1]級距!$A:$K,9,FALSE)</f>
        <v>1</v>
      </c>
      <c r="D794" s="50">
        <f>VLOOKUP($A794,[1]級距!A:K,10,FALSE)</f>
        <v>2</v>
      </c>
      <c r="E794" s="50">
        <f>VLOOKUP($A794,[1]級距!A:K,11,FALSE)</f>
        <v>2</v>
      </c>
      <c r="F794" s="50">
        <f t="shared" si="12"/>
        <v>1</v>
      </c>
    </row>
    <row r="795" spans="1:6" x14ac:dyDescent="0.25">
      <c r="A795" s="73" t="s">
        <v>989</v>
      </c>
      <c r="B795" s="66">
        <v>-23155.34</v>
      </c>
      <c r="C795" s="50">
        <f>VLOOKUP($A795,[1]級距!$A:$K,9,FALSE)</f>
        <v>1</v>
      </c>
      <c r="D795" s="50">
        <f>VLOOKUP($A795,[1]級距!A:K,10,FALSE)</f>
        <v>4</v>
      </c>
      <c r="E795" s="50">
        <f>VLOOKUP($A795,[1]級距!A:K,11,FALSE)</f>
        <v>2</v>
      </c>
      <c r="F795" s="50">
        <f t="shared" si="12"/>
        <v>1</v>
      </c>
    </row>
    <row r="796" spans="1:6" x14ac:dyDescent="0.25">
      <c r="A796" s="73" t="s">
        <v>990</v>
      </c>
      <c r="B796" s="66">
        <v>-15237.31</v>
      </c>
      <c r="C796" s="50">
        <f>VLOOKUP($A796,[1]級距!$A:$K,9,FALSE)</f>
        <v>1</v>
      </c>
      <c r="D796" s="50">
        <f>VLOOKUP($A796,[1]級距!A:K,10,FALSE)</f>
        <v>5</v>
      </c>
      <c r="E796" s="50">
        <f>VLOOKUP($A796,[1]級距!A:K,11,FALSE)</f>
        <v>2</v>
      </c>
      <c r="F796" s="50">
        <f t="shared" si="12"/>
        <v>1</v>
      </c>
    </row>
    <row r="797" spans="1:6" x14ac:dyDescent="0.25">
      <c r="A797" s="73" t="s">
        <v>991</v>
      </c>
      <c r="B797" s="66">
        <v>2770.75</v>
      </c>
      <c r="C797" s="50">
        <f>VLOOKUP($A797,[1]級距!$A:$K,9,FALSE)</f>
        <v>5</v>
      </c>
      <c r="D797" s="50">
        <f>VLOOKUP($A797,[1]級距!A:K,10,FALSE)</f>
        <v>5</v>
      </c>
      <c r="E797" s="50">
        <f>VLOOKUP($A797,[1]級距!A:K,11,FALSE)</f>
        <v>2</v>
      </c>
      <c r="F797" s="50">
        <f t="shared" si="12"/>
        <v>1</v>
      </c>
    </row>
    <row r="798" spans="1:6" x14ac:dyDescent="0.25">
      <c r="A798" s="73" t="s">
        <v>992</v>
      </c>
      <c r="B798" s="66">
        <v>-20891.62</v>
      </c>
      <c r="C798" s="50">
        <f>VLOOKUP($A798,[1]級距!$A:$K,9,FALSE)</f>
        <v>8</v>
      </c>
      <c r="D798" s="50">
        <f>VLOOKUP($A798,[1]級距!A:K,10,FALSE)</f>
        <v>4</v>
      </c>
      <c r="E798" s="50">
        <f>VLOOKUP($A798,[1]級距!A:K,11,FALSE)</f>
        <v>1</v>
      </c>
      <c r="F798" s="50">
        <f t="shared" si="12"/>
        <v>1</v>
      </c>
    </row>
    <row r="799" spans="1:6" x14ac:dyDescent="0.25">
      <c r="A799" s="73" t="s">
        <v>993</v>
      </c>
      <c r="B799" s="66">
        <v>-15239.62</v>
      </c>
      <c r="C799" s="50">
        <f>VLOOKUP($A799,[1]級距!$A:$K,9,FALSE)</f>
        <v>1</v>
      </c>
      <c r="D799" s="50">
        <f>VLOOKUP($A799,[1]級距!A:K,10,FALSE)</f>
        <v>7</v>
      </c>
      <c r="E799" s="50">
        <f>VLOOKUP($A799,[1]級距!A:K,11,FALSE)</f>
        <v>3</v>
      </c>
      <c r="F799" s="50">
        <f t="shared" si="12"/>
        <v>1</v>
      </c>
    </row>
    <row r="800" spans="1:6" x14ac:dyDescent="0.25">
      <c r="A800" s="73" t="s">
        <v>994</v>
      </c>
      <c r="B800" s="66">
        <v>-6239.11</v>
      </c>
      <c r="C800" s="50">
        <f>VLOOKUP($A800,[1]級距!$A:$K,9,FALSE)</f>
        <v>1</v>
      </c>
      <c r="D800" s="50">
        <f>VLOOKUP($A800,[1]級距!A:K,10,FALSE)</f>
        <v>4</v>
      </c>
      <c r="E800" s="50">
        <f>VLOOKUP($A800,[1]級距!A:K,11,FALSE)</f>
        <v>2</v>
      </c>
      <c r="F800" s="50">
        <f t="shared" si="12"/>
        <v>1</v>
      </c>
    </row>
    <row r="801" spans="1:6" x14ac:dyDescent="0.25">
      <c r="A801" s="73" t="s">
        <v>995</v>
      </c>
      <c r="B801" s="66">
        <v>6710.26</v>
      </c>
      <c r="C801" s="50">
        <f>VLOOKUP($A801,[1]級距!$A:$K,9,FALSE)</f>
        <v>2</v>
      </c>
      <c r="D801" s="50">
        <f>VLOOKUP($A801,[1]級距!A:K,10,FALSE)</f>
        <v>5</v>
      </c>
      <c r="E801" s="50">
        <f>VLOOKUP($A801,[1]級距!A:K,11,FALSE)</f>
        <v>2</v>
      </c>
      <c r="F801" s="50">
        <f t="shared" si="12"/>
        <v>1</v>
      </c>
    </row>
    <row r="802" spans="1:6" x14ac:dyDescent="0.25">
      <c r="A802" s="73" t="s">
        <v>996</v>
      </c>
      <c r="B802" s="66">
        <v>70677.41</v>
      </c>
      <c r="C802" s="50">
        <f>VLOOKUP($A802,[1]級距!$A:$K,9,FALSE)</f>
        <v>5</v>
      </c>
      <c r="D802" s="50">
        <f>VLOOKUP($A802,[1]級距!A:K,10,FALSE)</f>
        <v>9</v>
      </c>
      <c r="E802" s="50">
        <f>VLOOKUP($A802,[1]級距!A:K,11,FALSE)</f>
        <v>3</v>
      </c>
      <c r="F802" s="50">
        <f t="shared" si="12"/>
        <v>1</v>
      </c>
    </row>
    <row r="803" spans="1:6" x14ac:dyDescent="0.25">
      <c r="A803" s="73" t="s">
        <v>997</v>
      </c>
      <c r="B803" s="66">
        <v>-4445.38</v>
      </c>
      <c r="C803" s="50">
        <f>VLOOKUP($A803,[1]級距!$A:$K,9,FALSE)</f>
        <v>1</v>
      </c>
      <c r="D803" s="50">
        <f>VLOOKUP($A803,[1]級距!A:K,10,FALSE)</f>
        <v>2</v>
      </c>
      <c r="E803" s="50">
        <f>VLOOKUP($A803,[1]級距!A:K,11,FALSE)</f>
        <v>2</v>
      </c>
      <c r="F803" s="50">
        <f t="shared" si="12"/>
        <v>1</v>
      </c>
    </row>
    <row r="804" spans="1:6" x14ac:dyDescent="0.25">
      <c r="A804" s="73" t="s">
        <v>998</v>
      </c>
      <c r="B804" s="66">
        <v>-7446.6</v>
      </c>
      <c r="C804" s="50">
        <f>VLOOKUP($A804,[1]級距!$A:$K,9,FALSE)</f>
        <v>4</v>
      </c>
      <c r="D804" s="50">
        <f>VLOOKUP($A804,[1]級距!A:K,10,FALSE)</f>
        <v>4</v>
      </c>
      <c r="E804" s="50">
        <f>VLOOKUP($A804,[1]級距!A:K,11,FALSE)</f>
        <v>2</v>
      </c>
      <c r="F804" s="50">
        <f t="shared" si="12"/>
        <v>1</v>
      </c>
    </row>
    <row r="805" spans="1:6" x14ac:dyDescent="0.25">
      <c r="A805" s="73" t="s">
        <v>999</v>
      </c>
      <c r="B805" s="66">
        <v>18954.84</v>
      </c>
      <c r="C805" s="50">
        <f>VLOOKUP($A805,[1]級距!$A:$K,9,FALSE)</f>
        <v>7</v>
      </c>
      <c r="D805" s="50">
        <f>VLOOKUP($A805,[1]級距!A:K,10,FALSE)</f>
        <v>3</v>
      </c>
      <c r="E805" s="50">
        <f>VLOOKUP($A805,[1]級距!A:K,11,FALSE)</f>
        <v>1</v>
      </c>
      <c r="F805" s="50">
        <f t="shared" si="12"/>
        <v>1</v>
      </c>
    </row>
    <row r="806" spans="1:6" x14ac:dyDescent="0.25">
      <c r="A806" s="73" t="s">
        <v>1000</v>
      </c>
      <c r="B806" s="66">
        <v>41334.06</v>
      </c>
      <c r="C806" s="50">
        <f>VLOOKUP($A806,[1]級距!$A:$K,9,FALSE)</f>
        <v>8</v>
      </c>
      <c r="D806" s="50">
        <f>VLOOKUP($A806,[1]級距!A:K,10,FALSE)</f>
        <v>6</v>
      </c>
      <c r="E806" s="50">
        <f>VLOOKUP($A806,[1]級距!A:K,11,FALSE)</f>
        <v>1</v>
      </c>
      <c r="F806" s="50">
        <f t="shared" si="12"/>
        <v>1</v>
      </c>
    </row>
    <row r="807" spans="1:6" x14ac:dyDescent="0.25">
      <c r="A807" s="73" t="s">
        <v>1001</v>
      </c>
      <c r="B807" s="66">
        <v>-16465.54</v>
      </c>
      <c r="C807" s="50">
        <f>VLOOKUP($A807,[1]級距!$A:$K,9,FALSE)</f>
        <v>2</v>
      </c>
      <c r="D807" s="50">
        <f>VLOOKUP($A807,[1]級距!A:K,10,FALSE)</f>
        <v>3</v>
      </c>
      <c r="E807" s="50">
        <f>VLOOKUP($A807,[1]級距!A:K,11,FALSE)</f>
        <v>2</v>
      </c>
      <c r="F807" s="50">
        <f t="shared" si="12"/>
        <v>1</v>
      </c>
    </row>
    <row r="808" spans="1:6" x14ac:dyDescent="0.25">
      <c r="A808" s="73" t="s">
        <v>1002</v>
      </c>
      <c r="B808" s="66">
        <v>3950.45</v>
      </c>
      <c r="C808" s="50">
        <f>VLOOKUP($A808,[1]級距!$A:$K,9,FALSE)</f>
        <v>2</v>
      </c>
      <c r="D808" s="50">
        <f>VLOOKUP($A808,[1]級距!A:K,10,FALSE)</f>
        <v>2</v>
      </c>
      <c r="E808" s="50">
        <f>VLOOKUP($A808,[1]級距!A:K,11,FALSE)</f>
        <v>2</v>
      </c>
      <c r="F808" s="50">
        <f t="shared" si="12"/>
        <v>1</v>
      </c>
    </row>
    <row r="809" spans="1:6" x14ac:dyDescent="0.25">
      <c r="A809" s="73" t="s">
        <v>1003</v>
      </c>
      <c r="B809" s="66">
        <v>-5639.9</v>
      </c>
      <c r="C809" s="50">
        <f>VLOOKUP($A809,[1]級距!$A:$K,9,FALSE)</f>
        <v>1</v>
      </c>
      <c r="D809" s="50">
        <f>VLOOKUP($A809,[1]級距!A:K,10,FALSE)</f>
        <v>6</v>
      </c>
      <c r="E809" s="50">
        <f>VLOOKUP($A809,[1]級距!A:K,11,FALSE)</f>
        <v>2</v>
      </c>
      <c r="F809" s="50">
        <f t="shared" si="12"/>
        <v>1</v>
      </c>
    </row>
    <row r="810" spans="1:6" x14ac:dyDescent="0.25">
      <c r="A810" s="73" t="s">
        <v>1005</v>
      </c>
      <c r="B810" s="66">
        <v>4589.26</v>
      </c>
      <c r="C810" s="50">
        <f>VLOOKUP($A810,[1]級距!$A:$K,9,FALSE)</f>
        <v>1</v>
      </c>
      <c r="D810" s="50">
        <f>VLOOKUP($A810,[1]級距!A:K,10,FALSE)</f>
        <v>3</v>
      </c>
      <c r="E810" s="50">
        <f>VLOOKUP($A810,[1]級距!A:K,11,FALSE)</f>
        <v>2</v>
      </c>
      <c r="F810" s="50">
        <f t="shared" si="12"/>
        <v>1</v>
      </c>
    </row>
    <row r="811" spans="1:6" x14ac:dyDescent="0.25">
      <c r="A811" s="73" t="s">
        <v>1006</v>
      </c>
      <c r="B811" s="66">
        <v>64393.78</v>
      </c>
      <c r="C811" s="50">
        <f>VLOOKUP($A811,[1]級距!$A:$K,9,FALSE)</f>
        <v>5</v>
      </c>
      <c r="D811" s="50">
        <f>VLOOKUP($A811,[1]級距!A:K,10,FALSE)</f>
        <v>6</v>
      </c>
      <c r="E811" s="50">
        <f>VLOOKUP($A811,[1]級距!A:K,11,FALSE)</f>
        <v>2</v>
      </c>
      <c r="F811" s="50">
        <f t="shared" si="12"/>
        <v>1</v>
      </c>
    </row>
    <row r="812" spans="1:6" x14ac:dyDescent="0.25">
      <c r="A812" s="73" t="s">
        <v>1007</v>
      </c>
      <c r="B812" s="66">
        <v>-32754.82</v>
      </c>
      <c r="C812" s="50">
        <f>VLOOKUP($A812,[1]級距!$A:$K,9,FALSE)</f>
        <v>5</v>
      </c>
      <c r="D812" s="50">
        <f>VLOOKUP($A812,[1]級距!A:K,10,FALSE)</f>
        <v>5</v>
      </c>
      <c r="E812" s="50">
        <f>VLOOKUP($A812,[1]級距!A:K,11,FALSE)</f>
        <v>2</v>
      </c>
      <c r="F812" s="50">
        <f t="shared" si="12"/>
        <v>1</v>
      </c>
    </row>
    <row r="813" spans="1:6" x14ac:dyDescent="0.25">
      <c r="A813" s="73" t="s">
        <v>1008</v>
      </c>
      <c r="B813" s="66">
        <v>-10014.290000000001</v>
      </c>
      <c r="C813" s="50">
        <f>VLOOKUP($A813,[1]級距!$A:$K,9,FALSE)</f>
        <v>5</v>
      </c>
      <c r="D813" s="50">
        <f>VLOOKUP($A813,[1]級距!A:K,10,FALSE)</f>
        <v>2</v>
      </c>
      <c r="E813" s="50">
        <f>VLOOKUP($A813,[1]級距!A:K,11,FALSE)</f>
        <v>2</v>
      </c>
      <c r="F813" s="50">
        <f t="shared" si="12"/>
        <v>1</v>
      </c>
    </row>
    <row r="814" spans="1:6" x14ac:dyDescent="0.25">
      <c r="A814" s="73" t="s">
        <v>1009</v>
      </c>
      <c r="B814" s="66">
        <v>-104172.02</v>
      </c>
      <c r="C814" s="50">
        <f>VLOOKUP($A814,[1]級距!$A:$K,9,FALSE)</f>
        <v>4</v>
      </c>
      <c r="D814" s="50">
        <f>VLOOKUP($A814,[1]級距!A:K,10,FALSE)</f>
        <v>6</v>
      </c>
      <c r="E814" s="50">
        <f>VLOOKUP($A814,[1]級距!A:K,11,FALSE)</f>
        <v>2</v>
      </c>
      <c r="F814" s="50">
        <f t="shared" si="12"/>
        <v>1</v>
      </c>
    </row>
    <row r="815" spans="1:6" x14ac:dyDescent="0.25">
      <c r="A815" s="73" t="s">
        <v>1010</v>
      </c>
      <c r="B815" s="66">
        <v>46504.61</v>
      </c>
      <c r="C815" s="50">
        <f>VLOOKUP($A815,[1]級距!$A:$K,9,FALSE)</f>
        <v>4</v>
      </c>
      <c r="D815" s="50">
        <f>VLOOKUP($A815,[1]級距!A:K,10,FALSE)</f>
        <v>5</v>
      </c>
      <c r="E815" s="50">
        <f>VLOOKUP($A815,[1]級距!A:K,11,FALSE)</f>
        <v>2</v>
      </c>
      <c r="F815" s="50">
        <f t="shared" si="12"/>
        <v>1</v>
      </c>
    </row>
    <row r="816" spans="1:6" x14ac:dyDescent="0.25">
      <c r="A816" s="73" t="s">
        <v>1011</v>
      </c>
      <c r="B816" s="66">
        <v>16007.18</v>
      </c>
      <c r="C816" s="50">
        <f>VLOOKUP($A816,[1]級距!$A:$K,9,FALSE)</f>
        <v>3</v>
      </c>
      <c r="D816" s="50">
        <f>VLOOKUP($A816,[1]級距!A:K,10,FALSE)</f>
        <v>9</v>
      </c>
      <c r="E816" s="50">
        <f>VLOOKUP($A816,[1]級距!A:K,11,FALSE)</f>
        <v>3</v>
      </c>
      <c r="F816" s="50">
        <f t="shared" si="12"/>
        <v>1</v>
      </c>
    </row>
    <row r="817" spans="1:6" x14ac:dyDescent="0.25">
      <c r="A817" s="73" t="s">
        <v>1012</v>
      </c>
      <c r="B817" s="66">
        <v>5804.81</v>
      </c>
      <c r="C817" s="50">
        <f>VLOOKUP($A817,[1]級距!$A:$K,9,FALSE)</f>
        <v>2</v>
      </c>
      <c r="D817" s="50">
        <f>VLOOKUP($A817,[1]級距!A:K,10,FALSE)</f>
        <v>1</v>
      </c>
      <c r="E817" s="50">
        <f>VLOOKUP($A817,[1]級距!A:K,11,FALSE)</f>
        <v>2</v>
      </c>
      <c r="F817" s="50">
        <f t="shared" si="12"/>
        <v>1</v>
      </c>
    </row>
    <row r="818" spans="1:6" x14ac:dyDescent="0.25">
      <c r="A818" s="73" t="s">
        <v>1014</v>
      </c>
      <c r="B818" s="66">
        <v>-1978.42</v>
      </c>
      <c r="C818" s="50">
        <f>VLOOKUP($A818,[1]級距!$A:$K,9,FALSE)</f>
        <v>4</v>
      </c>
      <c r="D818" s="50">
        <f>VLOOKUP($A818,[1]級距!A:K,10,FALSE)</f>
        <v>1</v>
      </c>
      <c r="E818" s="50">
        <f>VLOOKUP($A818,[1]級距!A:K,11,FALSE)</f>
        <v>2</v>
      </c>
      <c r="F818" s="50">
        <f t="shared" si="12"/>
        <v>1</v>
      </c>
    </row>
    <row r="819" spans="1:6" x14ac:dyDescent="0.25">
      <c r="A819" s="73" t="s">
        <v>1017</v>
      </c>
      <c r="B819" s="66">
        <v>-5734.3</v>
      </c>
      <c r="C819" s="50">
        <f>VLOOKUP($A819,[1]級距!$A:$K,9,FALSE)</f>
        <v>9</v>
      </c>
      <c r="D819" s="50">
        <f>VLOOKUP($A819,[1]級距!A:K,10,FALSE)</f>
        <v>5</v>
      </c>
      <c r="E819" s="50">
        <f>VLOOKUP($A819,[1]級距!A:K,11,FALSE)</f>
        <v>1</v>
      </c>
      <c r="F819" s="50">
        <f t="shared" si="12"/>
        <v>1</v>
      </c>
    </row>
    <row r="820" spans="1:6" x14ac:dyDescent="0.25">
      <c r="A820" s="73" t="s">
        <v>1018</v>
      </c>
      <c r="B820" s="66">
        <v>12230.64</v>
      </c>
      <c r="C820" s="50">
        <f>VLOOKUP($A820,[1]級距!$A:$K,9,FALSE)</f>
        <v>3</v>
      </c>
      <c r="D820" s="50">
        <f>VLOOKUP($A820,[1]級距!A:K,10,FALSE)</f>
        <v>9</v>
      </c>
      <c r="E820" s="50">
        <f>VLOOKUP($A820,[1]級距!A:K,11,FALSE)</f>
        <v>3</v>
      </c>
      <c r="F820" s="50">
        <f t="shared" si="12"/>
        <v>1</v>
      </c>
    </row>
    <row r="821" spans="1:6" x14ac:dyDescent="0.25">
      <c r="A821" s="73" t="s">
        <v>1019</v>
      </c>
      <c r="B821" s="66">
        <v>-53020.75</v>
      </c>
      <c r="C821" s="50">
        <f>VLOOKUP($A821,[1]級距!$A:$K,9,FALSE)</f>
        <v>4</v>
      </c>
      <c r="D821" s="50">
        <f>VLOOKUP($A821,[1]級距!A:K,10,FALSE)</f>
        <v>3</v>
      </c>
      <c r="E821" s="50">
        <f>VLOOKUP($A821,[1]級距!A:K,11,FALSE)</f>
        <v>2</v>
      </c>
      <c r="F821" s="50">
        <f t="shared" si="12"/>
        <v>1</v>
      </c>
    </row>
    <row r="822" spans="1:6" x14ac:dyDescent="0.25">
      <c r="A822" s="73" t="s">
        <v>1020</v>
      </c>
      <c r="B822" s="66">
        <v>-14513.54</v>
      </c>
      <c r="C822" s="50">
        <f>VLOOKUP($A822,[1]級距!$A:$K,9,FALSE)</f>
        <v>4</v>
      </c>
      <c r="D822" s="50">
        <f>VLOOKUP($A822,[1]級距!A:K,10,FALSE)</f>
        <v>1</v>
      </c>
      <c r="E822" s="50">
        <f>VLOOKUP($A822,[1]級距!A:K,11,FALSE)</f>
        <v>2</v>
      </c>
      <c r="F822" s="50">
        <f t="shared" si="12"/>
        <v>1</v>
      </c>
    </row>
    <row r="823" spans="1:6" x14ac:dyDescent="0.25">
      <c r="A823" s="73" t="s">
        <v>1021</v>
      </c>
      <c r="B823" s="66">
        <v>-16888.919999999998</v>
      </c>
      <c r="C823" s="50">
        <f>VLOOKUP($A823,[1]級距!$A:$K,9,FALSE)</f>
        <v>4</v>
      </c>
      <c r="D823" s="50">
        <f>VLOOKUP($A823,[1]級距!A:K,10,FALSE)</f>
        <v>1</v>
      </c>
      <c r="E823" s="50">
        <f>VLOOKUP($A823,[1]級距!A:K,11,FALSE)</f>
        <v>2</v>
      </c>
      <c r="F823" s="50">
        <f t="shared" si="12"/>
        <v>1</v>
      </c>
    </row>
    <row r="824" spans="1:6" x14ac:dyDescent="0.25">
      <c r="A824" s="73" t="s">
        <v>1023</v>
      </c>
      <c r="B824" s="66">
        <v>5861.18</v>
      </c>
      <c r="C824" s="50">
        <f>VLOOKUP($A824,[1]級距!$A:$K,9,FALSE)</f>
        <v>3</v>
      </c>
      <c r="D824" s="50">
        <f>VLOOKUP($A824,[1]級距!A:K,10,FALSE)</f>
        <v>7</v>
      </c>
      <c r="E824" s="50">
        <f>VLOOKUP($A824,[1]級距!A:K,11,FALSE)</f>
        <v>3</v>
      </c>
      <c r="F824" s="50">
        <f t="shared" si="12"/>
        <v>1</v>
      </c>
    </row>
    <row r="825" spans="1:6" x14ac:dyDescent="0.25">
      <c r="A825" s="73" t="s">
        <v>1024</v>
      </c>
      <c r="B825" s="66">
        <v>-18665.95</v>
      </c>
      <c r="C825" s="50">
        <f>VLOOKUP($A825,[1]級距!$A:$K,9,FALSE)</f>
        <v>4</v>
      </c>
      <c r="D825" s="50">
        <f>VLOOKUP($A825,[1]級距!A:K,10,FALSE)</f>
        <v>8</v>
      </c>
      <c r="E825" s="50">
        <f>VLOOKUP($A825,[1]級距!A:K,11,FALSE)</f>
        <v>3</v>
      </c>
      <c r="F825" s="50">
        <f t="shared" si="12"/>
        <v>1</v>
      </c>
    </row>
    <row r="826" spans="1:6" x14ac:dyDescent="0.25">
      <c r="A826" s="73" t="s">
        <v>1025</v>
      </c>
      <c r="B826" s="66">
        <v>137101.49</v>
      </c>
      <c r="C826" s="50">
        <f>VLOOKUP($A826,[1]級距!$A:$K,9,FALSE)</f>
        <v>7</v>
      </c>
      <c r="D826" s="50">
        <f>VLOOKUP($A826,[1]級距!A:K,10,FALSE)</f>
        <v>5</v>
      </c>
      <c r="E826" s="50">
        <f>VLOOKUP($A826,[1]級距!A:K,11,FALSE)</f>
        <v>1</v>
      </c>
      <c r="F826" s="50">
        <f t="shared" si="12"/>
        <v>1</v>
      </c>
    </row>
    <row r="827" spans="1:6" x14ac:dyDescent="0.25">
      <c r="A827" s="73" t="s">
        <v>1026</v>
      </c>
      <c r="B827" s="66">
        <v>-15034.85</v>
      </c>
      <c r="C827" s="50">
        <f>VLOOKUP($A827,[1]級距!$A:$K,9,FALSE)</f>
        <v>5</v>
      </c>
      <c r="D827" s="50">
        <f>VLOOKUP($A827,[1]級距!A:K,10,FALSE)</f>
        <v>8</v>
      </c>
      <c r="E827" s="50">
        <f>VLOOKUP($A827,[1]級距!A:K,11,FALSE)</f>
        <v>3</v>
      </c>
      <c r="F827" s="50">
        <f t="shared" si="12"/>
        <v>1</v>
      </c>
    </row>
    <row r="828" spans="1:6" x14ac:dyDescent="0.25">
      <c r="A828" s="73" t="s">
        <v>1027</v>
      </c>
      <c r="B828" s="66">
        <v>-34207.339999999997</v>
      </c>
      <c r="C828" s="50">
        <f>VLOOKUP($A828,[1]級距!$A:$K,9,FALSE)</f>
        <v>4</v>
      </c>
      <c r="D828" s="50">
        <f>VLOOKUP($A828,[1]級距!A:K,10,FALSE)</f>
        <v>7</v>
      </c>
      <c r="E828" s="50">
        <f>VLOOKUP($A828,[1]級距!A:K,11,FALSE)</f>
        <v>3</v>
      </c>
      <c r="F828" s="50">
        <f t="shared" si="12"/>
        <v>1</v>
      </c>
    </row>
    <row r="829" spans="1:6" x14ac:dyDescent="0.25">
      <c r="A829" s="73" t="s">
        <v>1028</v>
      </c>
      <c r="B829" s="66">
        <v>3009.36</v>
      </c>
      <c r="C829" s="50">
        <f>VLOOKUP($A829,[1]級距!$A:$K,9,FALSE)</f>
        <v>5</v>
      </c>
      <c r="D829" s="50">
        <f>VLOOKUP($A829,[1]級距!A:K,10,FALSE)</f>
        <v>7</v>
      </c>
      <c r="E829" s="50">
        <f>VLOOKUP($A829,[1]級距!A:K,11,FALSE)</f>
        <v>3</v>
      </c>
      <c r="F829" s="50">
        <f t="shared" si="12"/>
        <v>1</v>
      </c>
    </row>
    <row r="830" spans="1:6" x14ac:dyDescent="0.25">
      <c r="A830" s="73" t="s">
        <v>1029</v>
      </c>
      <c r="B830" s="66">
        <v>35969.9</v>
      </c>
      <c r="C830" s="50">
        <f>VLOOKUP($A830,[1]級距!$A:$K,9,FALSE)</f>
        <v>5</v>
      </c>
      <c r="D830" s="50">
        <f>VLOOKUP($A830,[1]級距!A:K,10,FALSE)</f>
        <v>2</v>
      </c>
      <c r="E830" s="50">
        <f>VLOOKUP($A830,[1]級距!A:K,11,FALSE)</f>
        <v>2</v>
      </c>
      <c r="F830" s="50">
        <f t="shared" si="12"/>
        <v>1</v>
      </c>
    </row>
    <row r="831" spans="1:6" x14ac:dyDescent="0.25">
      <c r="A831" s="73" t="s">
        <v>1031</v>
      </c>
      <c r="B831" s="66">
        <v>-7843.06</v>
      </c>
      <c r="C831" s="50">
        <f>VLOOKUP($A831,[1]級距!$A:$K,9,FALSE)</f>
        <v>1</v>
      </c>
      <c r="D831" s="50">
        <f>VLOOKUP($A831,[1]級距!A:K,10,FALSE)</f>
        <v>5</v>
      </c>
      <c r="E831" s="50">
        <f>VLOOKUP($A831,[1]級距!A:K,11,FALSE)</f>
        <v>2</v>
      </c>
      <c r="F831" s="50">
        <f t="shared" si="12"/>
        <v>1</v>
      </c>
    </row>
    <row r="832" spans="1:6" x14ac:dyDescent="0.25">
      <c r="A832" s="73" t="s">
        <v>1032</v>
      </c>
      <c r="B832" s="66">
        <v>-65695.95</v>
      </c>
      <c r="C832" s="50">
        <f>VLOOKUP($A832,[1]級距!$A:$K,9,FALSE)</f>
        <v>5</v>
      </c>
      <c r="D832" s="50">
        <f>VLOOKUP($A832,[1]級距!A:K,10,FALSE)</f>
        <v>5</v>
      </c>
      <c r="E832" s="50">
        <f>VLOOKUP($A832,[1]級距!A:K,11,FALSE)</f>
        <v>2</v>
      </c>
      <c r="F832" s="50">
        <f t="shared" si="12"/>
        <v>1</v>
      </c>
    </row>
    <row r="833" spans="1:6" x14ac:dyDescent="0.25">
      <c r="A833" s="73" t="s">
        <v>1033</v>
      </c>
      <c r="B833" s="66">
        <v>-14451.48</v>
      </c>
      <c r="C833" s="50">
        <f>VLOOKUP($A833,[1]級距!$A:$K,9,FALSE)</f>
        <v>1</v>
      </c>
      <c r="D833" s="50">
        <f>VLOOKUP($A833,[1]級距!A:K,10,FALSE)</f>
        <v>7</v>
      </c>
      <c r="E833" s="50">
        <f>VLOOKUP($A833,[1]級距!A:K,11,FALSE)</f>
        <v>3</v>
      </c>
      <c r="F833" s="50">
        <f t="shared" si="12"/>
        <v>1</v>
      </c>
    </row>
    <row r="834" spans="1:6" x14ac:dyDescent="0.25">
      <c r="A834" s="73" t="s">
        <v>1034</v>
      </c>
      <c r="B834" s="66">
        <v>-8453.7800000000007</v>
      </c>
      <c r="C834" s="50">
        <f>VLOOKUP($A834,[1]級距!$A:$K,9,FALSE)</f>
        <v>2</v>
      </c>
      <c r="D834" s="50">
        <f>VLOOKUP($A834,[1]級距!A:K,10,FALSE)</f>
        <v>5</v>
      </c>
      <c r="E834" s="50">
        <f>VLOOKUP($A834,[1]級距!A:K,11,FALSE)</f>
        <v>2</v>
      </c>
      <c r="F834" s="50">
        <f t="shared" si="12"/>
        <v>1</v>
      </c>
    </row>
    <row r="835" spans="1:6" x14ac:dyDescent="0.25">
      <c r="A835" s="73" t="s">
        <v>1035</v>
      </c>
      <c r="B835" s="66">
        <v>-62015.86</v>
      </c>
      <c r="C835" s="50">
        <f>VLOOKUP($A835,[1]級距!$A:$K,9,FALSE)</f>
        <v>2</v>
      </c>
      <c r="D835" s="50">
        <f>VLOOKUP($A835,[1]級距!A:K,10,FALSE)</f>
        <v>4</v>
      </c>
      <c r="E835" s="50">
        <f>VLOOKUP($A835,[1]級距!A:K,11,FALSE)</f>
        <v>2</v>
      </c>
      <c r="F835" s="50">
        <f t="shared" si="12"/>
        <v>1</v>
      </c>
    </row>
    <row r="836" spans="1:6" x14ac:dyDescent="0.25">
      <c r="A836" s="73" t="s">
        <v>1036</v>
      </c>
      <c r="B836" s="66">
        <v>-19253.78</v>
      </c>
      <c r="C836" s="50">
        <f>VLOOKUP($A836,[1]級距!$A:$K,9,FALSE)</f>
        <v>3</v>
      </c>
      <c r="D836" s="50">
        <f>VLOOKUP($A836,[1]級距!A:K,10,FALSE)</f>
        <v>2</v>
      </c>
      <c r="E836" s="50">
        <f>VLOOKUP($A836,[1]級距!A:K,11,FALSE)</f>
        <v>2</v>
      </c>
      <c r="F836" s="50">
        <f t="shared" si="12"/>
        <v>1</v>
      </c>
    </row>
    <row r="837" spans="1:6" x14ac:dyDescent="0.25">
      <c r="A837" s="73" t="s">
        <v>1037</v>
      </c>
      <c r="B837" s="66">
        <v>37747.01</v>
      </c>
      <c r="C837" s="50">
        <f>VLOOKUP($A837,[1]級距!$A:$K,9,FALSE)</f>
        <v>5</v>
      </c>
      <c r="D837" s="50">
        <f>VLOOKUP($A837,[1]級距!A:K,10,FALSE)</f>
        <v>6</v>
      </c>
      <c r="E837" s="50">
        <f>VLOOKUP($A837,[1]級距!A:K,11,FALSE)</f>
        <v>2</v>
      </c>
      <c r="F837" s="50">
        <f t="shared" si="12"/>
        <v>1</v>
      </c>
    </row>
    <row r="838" spans="1:6" x14ac:dyDescent="0.25">
      <c r="A838" s="73" t="s">
        <v>1039</v>
      </c>
      <c r="B838" s="66">
        <v>71777.16</v>
      </c>
      <c r="C838" s="50">
        <f>VLOOKUP($A838,[1]級距!$A:$K,9,FALSE)</f>
        <v>4</v>
      </c>
      <c r="D838" s="50">
        <f>VLOOKUP($A838,[1]級距!A:K,10,FALSE)</f>
        <v>2</v>
      </c>
      <c r="E838" s="50">
        <f>VLOOKUP($A838,[1]級距!A:K,11,FALSE)</f>
        <v>2</v>
      </c>
      <c r="F838" s="50">
        <f t="shared" ref="F838:F901" si="13">IF(B838&lt;&gt;0,1,0)</f>
        <v>1</v>
      </c>
    </row>
    <row r="839" spans="1:6" x14ac:dyDescent="0.25">
      <c r="A839" s="73" t="s">
        <v>1040</v>
      </c>
      <c r="B839" s="66">
        <v>-2460.98</v>
      </c>
      <c r="C839" s="50">
        <f>VLOOKUP($A839,[1]級距!$A:$K,9,FALSE)</f>
        <v>2</v>
      </c>
      <c r="D839" s="50">
        <f>VLOOKUP($A839,[1]級距!A:K,10,FALSE)</f>
        <v>1</v>
      </c>
      <c r="E839" s="50">
        <f>VLOOKUP($A839,[1]級距!A:K,11,FALSE)</f>
        <v>2</v>
      </c>
      <c r="F839" s="50">
        <f t="shared" si="13"/>
        <v>1</v>
      </c>
    </row>
    <row r="840" spans="1:6" x14ac:dyDescent="0.25">
      <c r="A840" s="73" t="s">
        <v>1041</v>
      </c>
      <c r="B840" s="66">
        <v>62062.97</v>
      </c>
      <c r="C840" s="50">
        <f>VLOOKUP($A840,[1]級距!$A:$K,9,FALSE)</f>
        <v>3</v>
      </c>
      <c r="D840" s="50">
        <f>VLOOKUP($A840,[1]級距!A:K,10,FALSE)</f>
        <v>9</v>
      </c>
      <c r="E840" s="50">
        <f>VLOOKUP($A840,[1]級距!A:K,11,FALSE)</f>
        <v>3</v>
      </c>
      <c r="F840" s="50">
        <f t="shared" si="13"/>
        <v>1</v>
      </c>
    </row>
    <row r="841" spans="1:6" x14ac:dyDescent="0.25">
      <c r="A841" s="73" t="s">
        <v>1042</v>
      </c>
      <c r="B841" s="66">
        <v>-24657.89</v>
      </c>
      <c r="C841" s="50">
        <f>VLOOKUP($A841,[1]級距!$A:$K,9,FALSE)</f>
        <v>4</v>
      </c>
      <c r="D841" s="50">
        <f>VLOOKUP($A841,[1]級距!A:K,10,FALSE)</f>
        <v>3</v>
      </c>
      <c r="E841" s="50">
        <f>VLOOKUP($A841,[1]級距!A:K,11,FALSE)</f>
        <v>2</v>
      </c>
      <c r="F841" s="50">
        <f t="shared" si="13"/>
        <v>1</v>
      </c>
    </row>
    <row r="842" spans="1:6" x14ac:dyDescent="0.25">
      <c r="A842" s="73" t="s">
        <v>1043</v>
      </c>
      <c r="B842" s="66">
        <v>32506.23</v>
      </c>
      <c r="C842" s="50">
        <f>VLOOKUP($A842,[1]級距!$A:$K,9,FALSE)</f>
        <v>5</v>
      </c>
      <c r="D842" s="50">
        <f>VLOOKUP($A842,[1]級距!A:K,10,FALSE)</f>
        <v>8</v>
      </c>
      <c r="E842" s="50">
        <f>VLOOKUP($A842,[1]級距!A:K,11,FALSE)</f>
        <v>3</v>
      </c>
      <c r="F842" s="50">
        <f t="shared" si="13"/>
        <v>1</v>
      </c>
    </row>
    <row r="843" spans="1:6" x14ac:dyDescent="0.25">
      <c r="A843" s="73" t="s">
        <v>1044</v>
      </c>
      <c r="B843" s="66">
        <v>-106878.7</v>
      </c>
      <c r="C843" s="50">
        <f>VLOOKUP($A843,[1]級距!$A:$K,9,FALSE)</f>
        <v>6</v>
      </c>
      <c r="D843" s="50">
        <f>VLOOKUP($A843,[1]級距!A:K,10,FALSE)</f>
        <v>6</v>
      </c>
      <c r="E843" s="50">
        <f>VLOOKUP($A843,[1]級距!A:K,11,FALSE)</f>
        <v>1</v>
      </c>
      <c r="F843" s="50">
        <f t="shared" si="13"/>
        <v>1</v>
      </c>
    </row>
    <row r="844" spans="1:6" x14ac:dyDescent="0.25">
      <c r="A844" s="73" t="s">
        <v>1047</v>
      </c>
      <c r="B844" s="66">
        <v>129028.08</v>
      </c>
      <c r="C844" s="50">
        <f>VLOOKUP($A844,[1]級距!$A:$K,9,FALSE)</f>
        <v>5</v>
      </c>
      <c r="D844" s="50">
        <f>VLOOKUP($A844,[1]級距!A:K,10,FALSE)</f>
        <v>4</v>
      </c>
      <c r="E844" s="50">
        <f>VLOOKUP($A844,[1]級距!A:K,11,FALSE)</f>
        <v>2</v>
      </c>
      <c r="F844" s="50">
        <f t="shared" si="13"/>
        <v>1</v>
      </c>
    </row>
    <row r="845" spans="1:6" x14ac:dyDescent="0.25">
      <c r="A845" s="73" t="s">
        <v>1049</v>
      </c>
      <c r="B845" s="66">
        <v>29440.46</v>
      </c>
      <c r="C845" s="50">
        <f>VLOOKUP($A845,[1]級距!$A:$K,9,FALSE)</f>
        <v>7</v>
      </c>
      <c r="D845" s="50">
        <f>VLOOKUP($A845,[1]級距!A:K,10,FALSE)</f>
        <v>5</v>
      </c>
      <c r="E845" s="50">
        <f>VLOOKUP($A845,[1]級距!A:K,11,FALSE)</f>
        <v>1</v>
      </c>
      <c r="F845" s="50">
        <f t="shared" si="13"/>
        <v>1</v>
      </c>
    </row>
    <row r="846" spans="1:6" x14ac:dyDescent="0.25">
      <c r="A846" s="73" t="s">
        <v>1050</v>
      </c>
      <c r="B846" s="66">
        <v>-23305.46</v>
      </c>
      <c r="C846" s="50">
        <f>VLOOKUP($A846,[1]級距!$A:$K,9,FALSE)</f>
        <v>10</v>
      </c>
      <c r="D846" s="50">
        <f>VLOOKUP($A846,[1]級距!A:K,10,FALSE)</f>
        <v>4</v>
      </c>
      <c r="E846" s="50">
        <f>VLOOKUP($A846,[1]級距!A:K,11,FALSE)</f>
        <v>1</v>
      </c>
      <c r="F846" s="50">
        <f t="shared" si="13"/>
        <v>1</v>
      </c>
    </row>
    <row r="847" spans="1:6" x14ac:dyDescent="0.25">
      <c r="A847" s="73" t="s">
        <v>1051</v>
      </c>
      <c r="B847" s="66">
        <v>36601.300000000003</v>
      </c>
      <c r="C847" s="50">
        <f>VLOOKUP($A847,[1]級距!$A:$K,9,FALSE)</f>
        <v>8</v>
      </c>
      <c r="D847" s="50">
        <f>VLOOKUP($A847,[1]級距!A:K,10,FALSE)</f>
        <v>6</v>
      </c>
      <c r="E847" s="50">
        <f>VLOOKUP($A847,[1]級距!A:K,11,FALSE)</f>
        <v>1</v>
      </c>
      <c r="F847" s="50">
        <f t="shared" si="13"/>
        <v>1</v>
      </c>
    </row>
    <row r="848" spans="1:6" x14ac:dyDescent="0.25">
      <c r="A848" s="73" t="s">
        <v>1052</v>
      </c>
      <c r="B848" s="66">
        <v>-12003.24</v>
      </c>
      <c r="C848" s="50">
        <f>VLOOKUP($A848,[1]級距!$A:$K,9,FALSE)</f>
        <v>5</v>
      </c>
      <c r="D848" s="50">
        <f>VLOOKUP($A848,[1]級距!A:K,10,FALSE)</f>
        <v>6</v>
      </c>
      <c r="E848" s="50">
        <f>VLOOKUP($A848,[1]級距!A:K,11,FALSE)</f>
        <v>2</v>
      </c>
      <c r="F848" s="50">
        <f t="shared" si="13"/>
        <v>1</v>
      </c>
    </row>
    <row r="849" spans="1:6" x14ac:dyDescent="0.25">
      <c r="A849" s="73" t="s">
        <v>1053</v>
      </c>
      <c r="B849" s="66">
        <v>-37212.53</v>
      </c>
      <c r="C849" s="50">
        <f>VLOOKUP($A849,[1]級距!$A:$K,9,FALSE)</f>
        <v>8</v>
      </c>
      <c r="D849" s="50">
        <f>VLOOKUP($A849,[1]級距!A:K,10,FALSE)</f>
        <v>2</v>
      </c>
      <c r="E849" s="50">
        <f>VLOOKUP($A849,[1]級距!A:K,11,FALSE)</f>
        <v>1</v>
      </c>
      <c r="F849" s="50">
        <f t="shared" si="13"/>
        <v>1</v>
      </c>
    </row>
    <row r="850" spans="1:6" x14ac:dyDescent="0.25">
      <c r="A850" s="73" t="s">
        <v>1054</v>
      </c>
      <c r="B850" s="66">
        <v>52718.35</v>
      </c>
      <c r="C850" s="50">
        <f>VLOOKUP($A850,[1]級距!$A:$K,9,FALSE)</f>
        <v>5</v>
      </c>
      <c r="D850" s="50">
        <f>VLOOKUP($A850,[1]級距!A:K,10,FALSE)</f>
        <v>6</v>
      </c>
      <c r="E850" s="50">
        <f>VLOOKUP($A850,[1]級距!A:K,11,FALSE)</f>
        <v>2</v>
      </c>
      <c r="F850" s="50">
        <f t="shared" si="13"/>
        <v>1</v>
      </c>
    </row>
    <row r="851" spans="1:6" x14ac:dyDescent="0.25">
      <c r="A851" s="73" t="s">
        <v>1056</v>
      </c>
      <c r="B851" s="66">
        <v>16678.61</v>
      </c>
      <c r="C851" s="50">
        <f>VLOOKUP($A851,[1]級距!$A:$K,9,FALSE)</f>
        <v>4</v>
      </c>
      <c r="D851" s="50">
        <f>VLOOKUP($A851,[1]級距!A:K,10,FALSE)</f>
        <v>4</v>
      </c>
      <c r="E851" s="50">
        <f>VLOOKUP($A851,[1]級距!A:K,11,FALSE)</f>
        <v>2</v>
      </c>
      <c r="F851" s="50">
        <f t="shared" si="13"/>
        <v>1</v>
      </c>
    </row>
    <row r="852" spans="1:6" x14ac:dyDescent="0.25">
      <c r="A852" s="73" t="s">
        <v>1058</v>
      </c>
      <c r="B852" s="66">
        <v>-2443.9899999999998</v>
      </c>
      <c r="C852" s="50">
        <f>VLOOKUP($A852,[1]級距!$A:$K,9,FALSE)</f>
        <v>1</v>
      </c>
      <c r="D852" s="50">
        <f>VLOOKUP($A852,[1]級距!A:K,10,FALSE)</f>
        <v>1</v>
      </c>
      <c r="E852" s="50">
        <f>VLOOKUP($A852,[1]級距!A:K,11,FALSE)</f>
        <v>2</v>
      </c>
      <c r="F852" s="50">
        <f t="shared" si="13"/>
        <v>1</v>
      </c>
    </row>
    <row r="853" spans="1:6" x14ac:dyDescent="0.25">
      <c r="A853" s="73" t="s">
        <v>1059</v>
      </c>
      <c r="B853" s="66">
        <v>-12022.97</v>
      </c>
      <c r="C853" s="50">
        <f>VLOOKUP($A853,[1]級距!$A:$K,9,FALSE)</f>
        <v>5</v>
      </c>
      <c r="D853" s="50">
        <f>VLOOKUP($A853,[1]級距!A:K,10,FALSE)</f>
        <v>3</v>
      </c>
      <c r="E853" s="50">
        <f>VLOOKUP($A853,[1]級距!A:K,11,FALSE)</f>
        <v>2</v>
      </c>
      <c r="F853" s="50">
        <f t="shared" si="13"/>
        <v>1</v>
      </c>
    </row>
    <row r="854" spans="1:6" x14ac:dyDescent="0.25">
      <c r="A854" s="73" t="s">
        <v>1060</v>
      </c>
      <c r="B854" s="66">
        <v>-108250.95</v>
      </c>
      <c r="C854" s="50">
        <f>VLOOKUP($A854,[1]級距!$A:$K,9,FALSE)</f>
        <v>7</v>
      </c>
      <c r="D854" s="50">
        <f>VLOOKUP($A854,[1]級距!A:K,10,FALSE)</f>
        <v>7</v>
      </c>
      <c r="E854" s="50">
        <f>VLOOKUP($A854,[1]級距!A:K,11,FALSE)</f>
        <v>4</v>
      </c>
      <c r="F854" s="50">
        <f t="shared" si="13"/>
        <v>1</v>
      </c>
    </row>
    <row r="855" spans="1:6" x14ac:dyDescent="0.25">
      <c r="A855" s="73" t="s">
        <v>1061</v>
      </c>
      <c r="B855" s="66">
        <v>51531.24</v>
      </c>
      <c r="C855" s="50">
        <f>VLOOKUP($A855,[1]級距!$A:$K,9,FALSE)</f>
        <v>5</v>
      </c>
      <c r="D855" s="50">
        <f>VLOOKUP($A855,[1]級距!A:K,10,FALSE)</f>
        <v>9</v>
      </c>
      <c r="E855" s="50">
        <f>VLOOKUP($A855,[1]級距!A:K,11,FALSE)</f>
        <v>3</v>
      </c>
      <c r="F855" s="50">
        <f t="shared" si="13"/>
        <v>1</v>
      </c>
    </row>
    <row r="856" spans="1:6" x14ac:dyDescent="0.25">
      <c r="A856" s="73" t="s">
        <v>1063</v>
      </c>
      <c r="B856" s="66">
        <v>54522.74</v>
      </c>
      <c r="C856" s="50">
        <f>VLOOKUP($A856,[1]級距!$A:$K,9,FALSE)</f>
        <v>5</v>
      </c>
      <c r="D856" s="50">
        <f>VLOOKUP($A856,[1]級距!A:K,10,FALSE)</f>
        <v>7</v>
      </c>
      <c r="E856" s="50">
        <f>VLOOKUP($A856,[1]級距!A:K,11,FALSE)</f>
        <v>3</v>
      </c>
      <c r="F856" s="50">
        <f t="shared" si="13"/>
        <v>1</v>
      </c>
    </row>
    <row r="857" spans="1:6" x14ac:dyDescent="0.25">
      <c r="A857" s="73" t="s">
        <v>1064</v>
      </c>
      <c r="B857" s="66">
        <v>-34821.019999999997</v>
      </c>
      <c r="C857" s="50">
        <f>VLOOKUP($A857,[1]級距!$A:$K,9,FALSE)</f>
        <v>8</v>
      </c>
      <c r="D857" s="50">
        <f>VLOOKUP($A857,[1]級距!A:K,10,FALSE)</f>
        <v>2</v>
      </c>
      <c r="E857" s="50">
        <f>VLOOKUP($A857,[1]級距!A:K,11,FALSE)</f>
        <v>1</v>
      </c>
      <c r="F857" s="50">
        <f t="shared" si="13"/>
        <v>1</v>
      </c>
    </row>
    <row r="858" spans="1:6" x14ac:dyDescent="0.25">
      <c r="A858" s="73" t="s">
        <v>1065</v>
      </c>
      <c r="B858" s="66">
        <v>92550.06</v>
      </c>
      <c r="C858" s="50">
        <f>VLOOKUP($A858,[1]級距!$A:$K,9,FALSE)</f>
        <v>10</v>
      </c>
      <c r="D858" s="50">
        <f>VLOOKUP($A858,[1]級距!A:K,10,FALSE)</f>
        <v>7</v>
      </c>
      <c r="E858" s="50">
        <f>VLOOKUP($A858,[1]級距!A:K,11,FALSE)</f>
        <v>4</v>
      </c>
      <c r="F858" s="50">
        <f t="shared" si="13"/>
        <v>1</v>
      </c>
    </row>
    <row r="859" spans="1:6" x14ac:dyDescent="0.25">
      <c r="A859" s="73" t="s">
        <v>1066</v>
      </c>
      <c r="B859" s="66">
        <v>17372.78</v>
      </c>
      <c r="C859" s="50">
        <f>VLOOKUP($A859,[1]級距!$A:$K,9,FALSE)</f>
        <v>7</v>
      </c>
      <c r="D859" s="50">
        <f>VLOOKUP($A859,[1]級距!A:K,10,FALSE)</f>
        <v>6</v>
      </c>
      <c r="E859" s="50">
        <f>VLOOKUP($A859,[1]級距!A:K,11,FALSE)</f>
        <v>1</v>
      </c>
      <c r="F859" s="50">
        <f t="shared" si="13"/>
        <v>1</v>
      </c>
    </row>
    <row r="860" spans="1:6" x14ac:dyDescent="0.25">
      <c r="A860" s="73" t="s">
        <v>1067</v>
      </c>
      <c r="B860" s="66">
        <v>33472.42</v>
      </c>
      <c r="C860" s="50">
        <f>VLOOKUP($A860,[1]級距!$A:$K,9,FALSE)</f>
        <v>3</v>
      </c>
      <c r="D860" s="50">
        <f>VLOOKUP($A860,[1]級距!A:K,10,FALSE)</f>
        <v>6</v>
      </c>
      <c r="E860" s="50">
        <f>VLOOKUP($A860,[1]級距!A:K,11,FALSE)</f>
        <v>2</v>
      </c>
      <c r="F860" s="50">
        <f t="shared" si="13"/>
        <v>1</v>
      </c>
    </row>
    <row r="861" spans="1:6" x14ac:dyDescent="0.25">
      <c r="A861" s="73" t="s">
        <v>1068</v>
      </c>
      <c r="B861" s="66">
        <v>-38406.050000000003</v>
      </c>
      <c r="C861" s="50">
        <f>VLOOKUP($A861,[1]級距!$A:$K,9,FALSE)</f>
        <v>5</v>
      </c>
      <c r="D861" s="50">
        <f>VLOOKUP($A861,[1]級距!A:K,10,FALSE)</f>
        <v>2</v>
      </c>
      <c r="E861" s="50">
        <f>VLOOKUP($A861,[1]級距!A:K,11,FALSE)</f>
        <v>2</v>
      </c>
      <c r="F861" s="50">
        <f t="shared" si="13"/>
        <v>1</v>
      </c>
    </row>
    <row r="862" spans="1:6" x14ac:dyDescent="0.25">
      <c r="A862" s="73" t="s">
        <v>1069</v>
      </c>
      <c r="B862" s="66">
        <v>34682.35</v>
      </c>
      <c r="C862" s="50">
        <f>VLOOKUP($A862,[1]級距!$A:$K,9,FALSE)</f>
        <v>4</v>
      </c>
      <c r="D862" s="50">
        <f>VLOOKUP($A862,[1]級距!A:K,10,FALSE)</f>
        <v>5</v>
      </c>
      <c r="E862" s="50">
        <f>VLOOKUP($A862,[1]級距!A:K,11,FALSE)</f>
        <v>2</v>
      </c>
      <c r="F862" s="50">
        <f t="shared" si="13"/>
        <v>1</v>
      </c>
    </row>
    <row r="863" spans="1:6" x14ac:dyDescent="0.25">
      <c r="A863" s="73" t="s">
        <v>1070</v>
      </c>
      <c r="B863" s="66">
        <v>-103869.05</v>
      </c>
      <c r="C863" s="50">
        <f>VLOOKUP($A863,[1]級距!$A:$K,9,FALSE)</f>
        <v>7</v>
      </c>
      <c r="D863" s="50">
        <f>VLOOKUP($A863,[1]級距!A:K,10,FALSE)</f>
        <v>3</v>
      </c>
      <c r="E863" s="50">
        <f>VLOOKUP($A863,[1]級距!A:K,11,FALSE)</f>
        <v>1</v>
      </c>
      <c r="F863" s="50">
        <f t="shared" si="13"/>
        <v>1</v>
      </c>
    </row>
    <row r="864" spans="1:6" x14ac:dyDescent="0.25">
      <c r="A864" s="73" t="s">
        <v>1071</v>
      </c>
      <c r="B864" s="66">
        <v>33945.26</v>
      </c>
      <c r="C864" s="50">
        <f>VLOOKUP($A864,[1]級距!$A:$K,9,FALSE)</f>
        <v>5</v>
      </c>
      <c r="D864" s="50">
        <f>VLOOKUP($A864,[1]級距!A:K,10,FALSE)</f>
        <v>7</v>
      </c>
      <c r="E864" s="50">
        <f>VLOOKUP($A864,[1]級距!A:K,11,FALSE)</f>
        <v>3</v>
      </c>
      <c r="F864" s="50">
        <f t="shared" si="13"/>
        <v>1</v>
      </c>
    </row>
    <row r="865" spans="1:6" x14ac:dyDescent="0.25">
      <c r="A865" s="73" t="s">
        <v>1072</v>
      </c>
      <c r="B865" s="66">
        <v>-18032.900000000001</v>
      </c>
      <c r="C865" s="50">
        <f>VLOOKUP($A865,[1]級距!$A:$K,9,FALSE)</f>
        <v>1</v>
      </c>
      <c r="D865" s="50">
        <f>VLOOKUP($A865,[1]級距!A:K,10,FALSE)</f>
        <v>2</v>
      </c>
      <c r="E865" s="50">
        <f>VLOOKUP($A865,[1]級距!A:K,11,FALSE)</f>
        <v>2</v>
      </c>
      <c r="F865" s="50">
        <f t="shared" si="13"/>
        <v>1</v>
      </c>
    </row>
    <row r="866" spans="1:6" x14ac:dyDescent="0.25">
      <c r="A866" s="73" t="s">
        <v>1073</v>
      </c>
      <c r="B866" s="66">
        <v>23981.35</v>
      </c>
      <c r="C866" s="50">
        <f>VLOOKUP($A866,[1]級距!$A:$K,9,FALSE)</f>
        <v>5</v>
      </c>
      <c r="D866" s="50">
        <f>VLOOKUP($A866,[1]級距!A:K,10,FALSE)</f>
        <v>1</v>
      </c>
      <c r="E866" s="50">
        <f>VLOOKUP($A866,[1]級距!A:K,11,FALSE)</f>
        <v>2</v>
      </c>
      <c r="F866" s="50">
        <f t="shared" si="13"/>
        <v>1</v>
      </c>
    </row>
    <row r="867" spans="1:6" x14ac:dyDescent="0.25">
      <c r="A867" s="73" t="s">
        <v>1074</v>
      </c>
      <c r="B867" s="66">
        <v>-16803.53</v>
      </c>
      <c r="C867" s="50">
        <f>VLOOKUP($A867,[1]級距!$A:$K,9,FALSE)</f>
        <v>5</v>
      </c>
      <c r="D867" s="50">
        <f>VLOOKUP($A867,[1]級距!A:K,10,FALSE)</f>
        <v>1</v>
      </c>
      <c r="E867" s="50">
        <f>VLOOKUP($A867,[1]級距!A:K,11,FALSE)</f>
        <v>2</v>
      </c>
      <c r="F867" s="50">
        <f t="shared" si="13"/>
        <v>1</v>
      </c>
    </row>
    <row r="868" spans="1:6" x14ac:dyDescent="0.25">
      <c r="A868" s="73" t="s">
        <v>1075</v>
      </c>
      <c r="B868" s="66">
        <v>-30569.47</v>
      </c>
      <c r="C868" s="50">
        <f>VLOOKUP($A868,[1]級距!$A:$K,9,FALSE)</f>
        <v>8</v>
      </c>
      <c r="D868" s="50">
        <f>VLOOKUP($A868,[1]級距!A:K,10,FALSE)</f>
        <v>8</v>
      </c>
      <c r="E868" s="50">
        <f>VLOOKUP($A868,[1]級距!A:K,11,FALSE)</f>
        <v>4</v>
      </c>
      <c r="F868" s="50">
        <f t="shared" si="13"/>
        <v>1</v>
      </c>
    </row>
    <row r="869" spans="1:6" x14ac:dyDescent="0.25">
      <c r="A869" s="73" t="s">
        <v>1077</v>
      </c>
      <c r="B869" s="66">
        <v>-15657.82</v>
      </c>
      <c r="C869" s="50">
        <f>VLOOKUP($A869,[1]級距!$A:$K,9,FALSE)</f>
        <v>2</v>
      </c>
      <c r="D869" s="50">
        <f>VLOOKUP($A869,[1]級距!A:K,10,FALSE)</f>
        <v>7</v>
      </c>
      <c r="E869" s="50">
        <f>VLOOKUP($A869,[1]級距!A:K,11,FALSE)</f>
        <v>3</v>
      </c>
      <c r="F869" s="50">
        <f t="shared" si="13"/>
        <v>1</v>
      </c>
    </row>
    <row r="870" spans="1:6" x14ac:dyDescent="0.25">
      <c r="A870" s="73" t="s">
        <v>1078</v>
      </c>
      <c r="B870" s="66">
        <v>50780.4</v>
      </c>
      <c r="C870" s="50">
        <f>VLOOKUP($A870,[1]級距!$A:$K,9,FALSE)</f>
        <v>3</v>
      </c>
      <c r="D870" s="50">
        <f>VLOOKUP($A870,[1]級距!A:K,10,FALSE)</f>
        <v>1</v>
      </c>
      <c r="E870" s="50">
        <f>VLOOKUP($A870,[1]級距!A:K,11,FALSE)</f>
        <v>2</v>
      </c>
      <c r="F870" s="50">
        <f t="shared" si="13"/>
        <v>1</v>
      </c>
    </row>
    <row r="871" spans="1:6" x14ac:dyDescent="0.25">
      <c r="A871" s="73" t="s">
        <v>1079</v>
      </c>
      <c r="B871" s="66">
        <v>-10240.75</v>
      </c>
      <c r="C871" s="50">
        <f>VLOOKUP($A871,[1]級距!$A:$K,9,FALSE)</f>
        <v>1</v>
      </c>
      <c r="D871" s="50">
        <f>VLOOKUP($A871,[1]級距!A:K,10,FALSE)</f>
        <v>6</v>
      </c>
      <c r="E871" s="50">
        <f>VLOOKUP($A871,[1]級距!A:K,11,FALSE)</f>
        <v>2</v>
      </c>
      <c r="F871" s="50">
        <f t="shared" si="13"/>
        <v>1</v>
      </c>
    </row>
    <row r="872" spans="1:6" x14ac:dyDescent="0.25">
      <c r="A872" s="73" t="s">
        <v>1080</v>
      </c>
      <c r="B872" s="66">
        <v>-30030.31</v>
      </c>
      <c r="C872" s="50">
        <f>VLOOKUP($A872,[1]級距!$A:$K,9,FALSE)</f>
        <v>3</v>
      </c>
      <c r="D872" s="50">
        <f>VLOOKUP($A872,[1]級距!A:K,10,FALSE)</f>
        <v>4</v>
      </c>
      <c r="E872" s="50">
        <f>VLOOKUP($A872,[1]級距!A:K,11,FALSE)</f>
        <v>2</v>
      </c>
      <c r="F872" s="50">
        <f t="shared" si="13"/>
        <v>1</v>
      </c>
    </row>
    <row r="873" spans="1:6" x14ac:dyDescent="0.25">
      <c r="A873" s="73" t="s">
        <v>1081</v>
      </c>
      <c r="B873" s="66">
        <v>107657.57</v>
      </c>
      <c r="C873" s="50">
        <f>VLOOKUP($A873,[1]級距!$A:$K,9,FALSE)</f>
        <v>5</v>
      </c>
      <c r="D873" s="50">
        <f>VLOOKUP($A873,[1]級距!A:K,10,FALSE)</f>
        <v>8</v>
      </c>
      <c r="E873" s="50">
        <f>VLOOKUP($A873,[1]級距!A:K,11,FALSE)</f>
        <v>3</v>
      </c>
      <c r="F873" s="50">
        <f t="shared" si="13"/>
        <v>1</v>
      </c>
    </row>
    <row r="874" spans="1:6" x14ac:dyDescent="0.25">
      <c r="A874" s="73" t="s">
        <v>1082</v>
      </c>
      <c r="B874" s="66">
        <v>-22836.36</v>
      </c>
      <c r="C874" s="50">
        <f>VLOOKUP($A874,[1]級距!$A:$K,9,FALSE)</f>
        <v>5</v>
      </c>
      <c r="D874" s="50">
        <f>VLOOKUP($A874,[1]級距!A:K,10,FALSE)</f>
        <v>1</v>
      </c>
      <c r="E874" s="50">
        <f>VLOOKUP($A874,[1]級距!A:K,11,FALSE)</f>
        <v>2</v>
      </c>
      <c r="F874" s="50">
        <f t="shared" si="13"/>
        <v>1</v>
      </c>
    </row>
    <row r="875" spans="1:6" x14ac:dyDescent="0.25">
      <c r="A875" s="73" t="s">
        <v>1083</v>
      </c>
      <c r="B875" s="66">
        <v>-7849.1</v>
      </c>
      <c r="C875" s="50">
        <f>VLOOKUP($A875,[1]級距!$A:$K,9,FALSE)</f>
        <v>4</v>
      </c>
      <c r="D875" s="50">
        <f>VLOOKUP($A875,[1]級距!A:K,10,FALSE)</f>
        <v>3</v>
      </c>
      <c r="E875" s="50">
        <f>VLOOKUP($A875,[1]級距!A:K,11,FALSE)</f>
        <v>2</v>
      </c>
      <c r="F875" s="50">
        <f t="shared" si="13"/>
        <v>1</v>
      </c>
    </row>
    <row r="876" spans="1:6" x14ac:dyDescent="0.25">
      <c r="A876" s="73" t="s">
        <v>1084</v>
      </c>
      <c r="B876" s="66">
        <v>-30638.02</v>
      </c>
      <c r="C876" s="50">
        <f>VLOOKUP($A876,[1]級距!$A:$K,9,FALSE)</f>
        <v>2</v>
      </c>
      <c r="D876" s="50">
        <f>VLOOKUP($A876,[1]級距!A:K,10,FALSE)</f>
        <v>4</v>
      </c>
      <c r="E876" s="50">
        <f>VLOOKUP($A876,[1]級距!A:K,11,FALSE)</f>
        <v>2</v>
      </c>
      <c r="F876" s="50">
        <f t="shared" si="13"/>
        <v>1</v>
      </c>
    </row>
    <row r="877" spans="1:6" x14ac:dyDescent="0.25">
      <c r="A877" s="73" t="s">
        <v>1085</v>
      </c>
      <c r="B877" s="66">
        <v>-12647.95</v>
      </c>
      <c r="C877" s="50">
        <f>VLOOKUP($A877,[1]級距!$A:$K,9,FALSE)</f>
        <v>3</v>
      </c>
      <c r="D877" s="50">
        <f>VLOOKUP($A877,[1]級距!A:K,10,FALSE)</f>
        <v>4</v>
      </c>
      <c r="E877" s="50">
        <f>VLOOKUP($A877,[1]級距!A:K,11,FALSE)</f>
        <v>2</v>
      </c>
      <c r="F877" s="50">
        <f t="shared" si="13"/>
        <v>1</v>
      </c>
    </row>
    <row r="878" spans="1:6" x14ac:dyDescent="0.25">
      <c r="A878" s="73" t="s">
        <v>1086</v>
      </c>
      <c r="B878" s="66">
        <v>-48092.74</v>
      </c>
      <c r="C878" s="50">
        <f>VLOOKUP($A878,[1]級距!$A:$K,9,FALSE)</f>
        <v>5</v>
      </c>
      <c r="D878" s="50">
        <f>VLOOKUP($A878,[1]級距!A:K,10,FALSE)</f>
        <v>6</v>
      </c>
      <c r="E878" s="50">
        <f>VLOOKUP($A878,[1]級距!A:K,11,FALSE)</f>
        <v>2</v>
      </c>
      <c r="F878" s="50">
        <f t="shared" si="13"/>
        <v>1</v>
      </c>
    </row>
    <row r="879" spans="1:6" x14ac:dyDescent="0.25">
      <c r="A879" s="73" t="s">
        <v>1087</v>
      </c>
      <c r="B879" s="66">
        <v>-20421.669999999998</v>
      </c>
      <c r="C879" s="50">
        <f>VLOOKUP($A879,[1]級距!$A:$K,9,FALSE)</f>
        <v>2</v>
      </c>
      <c r="D879" s="50">
        <f>VLOOKUP($A879,[1]級距!A:K,10,FALSE)</f>
        <v>5</v>
      </c>
      <c r="E879" s="50">
        <f>VLOOKUP($A879,[1]級距!A:K,11,FALSE)</f>
        <v>2</v>
      </c>
      <c r="F879" s="50">
        <f t="shared" si="13"/>
        <v>1</v>
      </c>
    </row>
    <row r="880" spans="1:6" x14ac:dyDescent="0.25">
      <c r="A880" s="73" t="s">
        <v>1088</v>
      </c>
      <c r="B880" s="66">
        <v>1804.9</v>
      </c>
      <c r="C880" s="50">
        <f>VLOOKUP($A880,[1]級距!$A:$K,9,FALSE)</f>
        <v>7</v>
      </c>
      <c r="D880" s="50">
        <f>VLOOKUP($A880,[1]級距!A:K,10,FALSE)</f>
        <v>6</v>
      </c>
      <c r="E880" s="50">
        <f>VLOOKUP($A880,[1]級距!A:K,11,FALSE)</f>
        <v>1</v>
      </c>
      <c r="F880" s="50">
        <f t="shared" si="13"/>
        <v>1</v>
      </c>
    </row>
    <row r="881" spans="1:6" x14ac:dyDescent="0.25">
      <c r="A881" s="73" t="s">
        <v>1089</v>
      </c>
      <c r="B881" s="66">
        <v>20993.52</v>
      </c>
      <c r="C881" s="50">
        <f>VLOOKUP($A881,[1]級距!$A:$K,9,FALSE)</f>
        <v>7</v>
      </c>
      <c r="D881" s="50">
        <f>VLOOKUP($A881,[1]級距!A:K,10,FALSE)</f>
        <v>3</v>
      </c>
      <c r="E881" s="50">
        <f>VLOOKUP($A881,[1]級距!A:K,11,FALSE)</f>
        <v>1</v>
      </c>
      <c r="F881" s="50">
        <f t="shared" si="13"/>
        <v>1</v>
      </c>
    </row>
    <row r="882" spans="1:6" x14ac:dyDescent="0.25">
      <c r="A882" s="73" t="s">
        <v>1090</v>
      </c>
      <c r="B882" s="66">
        <v>-3600.29</v>
      </c>
      <c r="C882" s="50">
        <f>VLOOKUP($A882,[1]級距!$A:$K,9,FALSE)</f>
        <v>8</v>
      </c>
      <c r="D882" s="50">
        <f>VLOOKUP($A882,[1]級距!A:K,10,FALSE)</f>
        <v>2</v>
      </c>
      <c r="E882" s="50">
        <f>VLOOKUP($A882,[1]級距!A:K,11,FALSE)</f>
        <v>1</v>
      </c>
      <c r="F882" s="50">
        <f t="shared" si="13"/>
        <v>1</v>
      </c>
    </row>
    <row r="883" spans="1:6" x14ac:dyDescent="0.25">
      <c r="A883" s="73" t="s">
        <v>1091</v>
      </c>
      <c r="B883" s="66">
        <v>478148.09</v>
      </c>
      <c r="C883" s="50">
        <f>VLOOKUP($A883,[1]級距!$A:$K,9,FALSE)</f>
        <v>9</v>
      </c>
      <c r="D883" s="50">
        <f>VLOOKUP($A883,[1]級距!A:K,10,FALSE)</f>
        <v>9</v>
      </c>
      <c r="E883" s="50">
        <f>VLOOKUP($A883,[1]級距!A:K,11,FALSE)</f>
        <v>4</v>
      </c>
      <c r="F883" s="50">
        <f t="shared" si="13"/>
        <v>1</v>
      </c>
    </row>
    <row r="884" spans="1:6" x14ac:dyDescent="0.25">
      <c r="A884" s="73" t="s">
        <v>1092</v>
      </c>
      <c r="B884" s="66">
        <v>-104388.77</v>
      </c>
      <c r="C884" s="50">
        <f>VLOOKUP($A884,[1]級距!$A:$K,9,FALSE)</f>
        <v>9</v>
      </c>
      <c r="D884" s="50">
        <f>VLOOKUP($A884,[1]級距!A:K,10,FALSE)</f>
        <v>3</v>
      </c>
      <c r="E884" s="50">
        <f>VLOOKUP($A884,[1]級距!A:K,11,FALSE)</f>
        <v>1</v>
      </c>
      <c r="F884" s="50">
        <f t="shared" si="13"/>
        <v>1</v>
      </c>
    </row>
    <row r="885" spans="1:6" x14ac:dyDescent="0.25">
      <c r="A885" s="73" t="s">
        <v>1094</v>
      </c>
      <c r="B885" s="66">
        <v>82679.87</v>
      </c>
      <c r="C885" s="50">
        <f>VLOOKUP($A885,[1]級距!$A:$K,9,FALSE)</f>
        <v>10</v>
      </c>
      <c r="D885" s="50">
        <f>VLOOKUP($A885,[1]級距!A:K,10,FALSE)</f>
        <v>7</v>
      </c>
      <c r="E885" s="50">
        <f>VLOOKUP($A885,[1]級距!A:K,11,FALSE)</f>
        <v>4</v>
      </c>
      <c r="F885" s="50">
        <f t="shared" si="13"/>
        <v>1</v>
      </c>
    </row>
    <row r="886" spans="1:6" x14ac:dyDescent="0.25">
      <c r="A886" s="73" t="s">
        <v>1095</v>
      </c>
      <c r="B886" s="66">
        <v>-119523.87</v>
      </c>
      <c r="C886" s="50">
        <f>VLOOKUP($A886,[1]級距!$A:$K,9,FALSE)</f>
        <v>8</v>
      </c>
      <c r="D886" s="50">
        <f>VLOOKUP($A886,[1]級距!A:K,10,FALSE)</f>
        <v>6</v>
      </c>
      <c r="E886" s="50">
        <f>VLOOKUP($A886,[1]級距!A:K,11,FALSE)</f>
        <v>1</v>
      </c>
      <c r="F886" s="50">
        <f t="shared" si="13"/>
        <v>1</v>
      </c>
    </row>
    <row r="887" spans="1:6" x14ac:dyDescent="0.25">
      <c r="A887" s="73" t="s">
        <v>1096</v>
      </c>
      <c r="B887" s="66">
        <v>-1168.82</v>
      </c>
      <c r="C887" s="50">
        <f>VLOOKUP($A887,[1]級距!$A:$K,9,FALSE)</f>
        <v>3</v>
      </c>
      <c r="D887" s="50">
        <f>VLOOKUP($A887,[1]級距!A:K,10,FALSE)</f>
        <v>1</v>
      </c>
      <c r="E887" s="50">
        <f>VLOOKUP($A887,[1]級距!A:K,11,FALSE)</f>
        <v>2</v>
      </c>
      <c r="F887" s="50">
        <f t="shared" si="13"/>
        <v>1</v>
      </c>
    </row>
    <row r="888" spans="1:6" x14ac:dyDescent="0.25">
      <c r="A888" s="73" t="s">
        <v>1097</v>
      </c>
      <c r="B888" s="66">
        <v>2424.98</v>
      </c>
      <c r="C888" s="50">
        <f>VLOOKUP($A888,[1]級距!$A:$K,9,FALSE)</f>
        <v>5</v>
      </c>
      <c r="D888" s="50">
        <f>VLOOKUP($A888,[1]級距!A:K,10,FALSE)</f>
        <v>3</v>
      </c>
      <c r="E888" s="50">
        <f>VLOOKUP($A888,[1]級距!A:K,11,FALSE)</f>
        <v>2</v>
      </c>
      <c r="F888" s="50">
        <f t="shared" si="13"/>
        <v>1</v>
      </c>
    </row>
    <row r="889" spans="1:6" x14ac:dyDescent="0.25">
      <c r="A889" s="73" t="s">
        <v>1098</v>
      </c>
      <c r="B889" s="66">
        <v>56873.9</v>
      </c>
      <c r="C889" s="50">
        <f>VLOOKUP($A889,[1]級距!$A:$K,9,FALSE)</f>
        <v>5</v>
      </c>
      <c r="D889" s="50">
        <f>VLOOKUP($A889,[1]級距!A:K,10,FALSE)</f>
        <v>8</v>
      </c>
      <c r="E889" s="50">
        <f>VLOOKUP($A889,[1]級距!A:K,11,FALSE)</f>
        <v>3</v>
      </c>
      <c r="F889" s="50">
        <f t="shared" si="13"/>
        <v>1</v>
      </c>
    </row>
    <row r="890" spans="1:6" x14ac:dyDescent="0.25">
      <c r="A890" s="73" t="s">
        <v>1099</v>
      </c>
      <c r="B890" s="66">
        <v>-4734.7</v>
      </c>
      <c r="C890" s="50">
        <f>VLOOKUP($A890,[1]級距!$A:$K,9,FALSE)</f>
        <v>1</v>
      </c>
      <c r="D890" s="50">
        <f>VLOOKUP($A890,[1]級距!A:K,10,FALSE)</f>
        <v>1</v>
      </c>
      <c r="E890" s="50">
        <f>VLOOKUP($A890,[1]級距!A:K,11,FALSE)</f>
        <v>2</v>
      </c>
      <c r="F890" s="50">
        <f t="shared" si="13"/>
        <v>1</v>
      </c>
    </row>
    <row r="891" spans="1:6" x14ac:dyDescent="0.25">
      <c r="A891" s="73" t="s">
        <v>1102</v>
      </c>
      <c r="B891" s="66">
        <v>-17356.8</v>
      </c>
      <c r="C891" s="50">
        <f>VLOOKUP($A891,[1]級距!$A:$K,9,FALSE)</f>
        <v>5</v>
      </c>
      <c r="D891" s="50">
        <f>VLOOKUP($A891,[1]級距!A:K,10,FALSE)</f>
        <v>6</v>
      </c>
      <c r="E891" s="50">
        <f>VLOOKUP($A891,[1]級距!A:K,11,FALSE)</f>
        <v>2</v>
      </c>
      <c r="F891" s="50">
        <f t="shared" si="13"/>
        <v>1</v>
      </c>
    </row>
    <row r="892" spans="1:6" x14ac:dyDescent="0.25">
      <c r="A892" s="73" t="s">
        <v>1103</v>
      </c>
      <c r="B892" s="66">
        <v>20475.46</v>
      </c>
      <c r="C892" s="50">
        <f>VLOOKUP($A892,[1]級距!$A:$K,9,FALSE)</f>
        <v>8</v>
      </c>
      <c r="D892" s="50">
        <f>VLOOKUP($A892,[1]級距!A:K,10,FALSE)</f>
        <v>3</v>
      </c>
      <c r="E892" s="50">
        <f>VLOOKUP($A892,[1]級距!A:K,11,FALSE)</f>
        <v>1</v>
      </c>
      <c r="F892" s="50">
        <f t="shared" si="13"/>
        <v>1</v>
      </c>
    </row>
    <row r="893" spans="1:6" x14ac:dyDescent="0.25">
      <c r="A893" s="73" t="s">
        <v>1104</v>
      </c>
      <c r="B893" s="66">
        <v>-22075.8</v>
      </c>
      <c r="C893" s="50">
        <f>VLOOKUP($A893,[1]級距!$A:$K,9,FALSE)</f>
        <v>5</v>
      </c>
      <c r="D893" s="50">
        <f>VLOOKUP($A893,[1]級距!A:K,10,FALSE)</f>
        <v>9</v>
      </c>
      <c r="E893" s="50">
        <f>VLOOKUP($A893,[1]級距!A:K,11,FALSE)</f>
        <v>3</v>
      </c>
      <c r="F893" s="50">
        <f t="shared" si="13"/>
        <v>1</v>
      </c>
    </row>
    <row r="894" spans="1:6" x14ac:dyDescent="0.25">
      <c r="A894" s="73" t="s">
        <v>1105</v>
      </c>
      <c r="B894" s="66">
        <v>-29904.67</v>
      </c>
      <c r="C894" s="50">
        <f>VLOOKUP($A894,[1]級距!$A:$K,9,FALSE)</f>
        <v>5</v>
      </c>
      <c r="D894" s="50">
        <f>VLOOKUP($A894,[1]級距!A:K,10,FALSE)</f>
        <v>6</v>
      </c>
      <c r="E894" s="50">
        <f>VLOOKUP($A894,[1]級距!A:K,11,FALSE)</f>
        <v>2</v>
      </c>
      <c r="F894" s="50">
        <f t="shared" si="13"/>
        <v>1</v>
      </c>
    </row>
    <row r="895" spans="1:6" x14ac:dyDescent="0.25">
      <c r="A895" s="73" t="s">
        <v>1106</v>
      </c>
      <c r="B895" s="66">
        <v>8145.99</v>
      </c>
      <c r="C895" s="50">
        <f>VLOOKUP($A895,[1]級距!$A:$K,9,FALSE)</f>
        <v>4</v>
      </c>
      <c r="D895" s="50">
        <f>VLOOKUP($A895,[1]級距!A:K,10,FALSE)</f>
        <v>9</v>
      </c>
      <c r="E895" s="50">
        <f>VLOOKUP($A895,[1]級距!A:K,11,FALSE)</f>
        <v>3</v>
      </c>
      <c r="F895" s="50">
        <f t="shared" si="13"/>
        <v>1</v>
      </c>
    </row>
    <row r="896" spans="1:6" x14ac:dyDescent="0.25">
      <c r="A896" s="73" t="s">
        <v>1107</v>
      </c>
      <c r="B896" s="66">
        <v>4268.83</v>
      </c>
      <c r="C896" s="50">
        <f>VLOOKUP($A896,[1]級距!$A:$K,9,FALSE)</f>
        <v>5</v>
      </c>
      <c r="D896" s="50">
        <f>VLOOKUP($A896,[1]級距!A:K,10,FALSE)</f>
        <v>2</v>
      </c>
      <c r="E896" s="50">
        <f>VLOOKUP($A896,[1]級距!A:K,11,FALSE)</f>
        <v>2</v>
      </c>
      <c r="F896" s="50">
        <f t="shared" si="13"/>
        <v>1</v>
      </c>
    </row>
    <row r="897" spans="1:6" x14ac:dyDescent="0.25">
      <c r="A897" s="73" t="s">
        <v>1108</v>
      </c>
      <c r="B897" s="66">
        <v>89086.06</v>
      </c>
      <c r="C897" s="50">
        <f>VLOOKUP($A897,[1]級距!$A:$K,9,FALSE)</f>
        <v>5</v>
      </c>
      <c r="D897" s="50">
        <f>VLOOKUP($A897,[1]級距!A:K,10,FALSE)</f>
        <v>6</v>
      </c>
      <c r="E897" s="50">
        <f>VLOOKUP($A897,[1]級距!A:K,11,FALSE)</f>
        <v>2</v>
      </c>
      <c r="F897" s="50">
        <f t="shared" si="13"/>
        <v>1</v>
      </c>
    </row>
    <row r="898" spans="1:6" x14ac:dyDescent="0.25">
      <c r="A898" s="73" t="s">
        <v>1109</v>
      </c>
      <c r="B898" s="66">
        <v>-16108.7</v>
      </c>
      <c r="C898" s="50">
        <f>VLOOKUP($A898,[1]級距!$A:$K,9,FALSE)</f>
        <v>1</v>
      </c>
      <c r="D898" s="50">
        <f>VLOOKUP($A898,[1]級距!A:K,10,FALSE)</f>
        <v>2</v>
      </c>
      <c r="E898" s="50">
        <f>VLOOKUP($A898,[1]級距!A:K,11,FALSE)</f>
        <v>2</v>
      </c>
      <c r="F898" s="50">
        <f t="shared" si="13"/>
        <v>1</v>
      </c>
    </row>
    <row r="899" spans="1:6" x14ac:dyDescent="0.25">
      <c r="A899" s="73" t="s">
        <v>1110</v>
      </c>
      <c r="B899" s="66">
        <v>798.94</v>
      </c>
      <c r="C899" s="50">
        <f>VLOOKUP($A899,[1]級距!$A:$K,9,FALSE)</f>
        <v>5</v>
      </c>
      <c r="D899" s="50">
        <f>VLOOKUP($A899,[1]級距!A:K,10,FALSE)</f>
        <v>5</v>
      </c>
      <c r="E899" s="50">
        <f>VLOOKUP($A899,[1]級距!A:K,11,FALSE)</f>
        <v>2</v>
      </c>
      <c r="F899" s="50">
        <f t="shared" si="13"/>
        <v>1</v>
      </c>
    </row>
    <row r="900" spans="1:6" x14ac:dyDescent="0.25">
      <c r="A900" s="73" t="s">
        <v>1112</v>
      </c>
      <c r="B900" s="66">
        <v>-35697.17</v>
      </c>
      <c r="C900" s="50">
        <f>VLOOKUP($A900,[1]級距!$A:$K,9,FALSE)</f>
        <v>3</v>
      </c>
      <c r="D900" s="50">
        <f>VLOOKUP($A900,[1]級距!A:K,10,FALSE)</f>
        <v>4</v>
      </c>
      <c r="E900" s="50">
        <f>VLOOKUP($A900,[1]級距!A:K,11,FALSE)</f>
        <v>2</v>
      </c>
      <c r="F900" s="50">
        <f t="shared" si="13"/>
        <v>1</v>
      </c>
    </row>
    <row r="901" spans="1:6" x14ac:dyDescent="0.25">
      <c r="A901" s="73" t="s">
        <v>1113</v>
      </c>
      <c r="B901" s="66">
        <v>26866.92</v>
      </c>
      <c r="C901" s="50">
        <f>VLOOKUP($A901,[1]級距!$A:$K,9,FALSE)</f>
        <v>5</v>
      </c>
      <c r="D901" s="50">
        <f>VLOOKUP($A901,[1]級距!A:K,10,FALSE)</f>
        <v>10</v>
      </c>
      <c r="E901" s="50">
        <f>VLOOKUP($A901,[1]級距!A:K,11,FALSE)</f>
        <v>3</v>
      </c>
      <c r="F901" s="50">
        <f t="shared" si="13"/>
        <v>1</v>
      </c>
    </row>
    <row r="902" spans="1:6" x14ac:dyDescent="0.25">
      <c r="A902" s="73" t="s">
        <v>1114</v>
      </c>
      <c r="B902" s="66">
        <v>18300.38</v>
      </c>
      <c r="C902" s="50">
        <f>VLOOKUP($A902,[1]級距!$A:$K,9,FALSE)</f>
        <v>7</v>
      </c>
      <c r="D902" s="50">
        <f>VLOOKUP($A902,[1]級距!A:K,10,FALSE)</f>
        <v>7</v>
      </c>
      <c r="E902" s="50">
        <f>VLOOKUP($A902,[1]級距!A:K,11,FALSE)</f>
        <v>4</v>
      </c>
      <c r="F902" s="50">
        <f t="shared" ref="F902:F965" si="14">IF(B902&lt;&gt;0,1,0)</f>
        <v>1</v>
      </c>
    </row>
    <row r="903" spans="1:6" x14ac:dyDescent="0.25">
      <c r="A903" s="73" t="s">
        <v>1115</v>
      </c>
      <c r="B903" s="66">
        <v>12101.57</v>
      </c>
      <c r="C903" s="50">
        <f>VLOOKUP($A903,[1]級距!$A:$K,9,FALSE)</f>
        <v>4</v>
      </c>
      <c r="D903" s="50">
        <f>VLOOKUP($A903,[1]級距!A:K,10,FALSE)</f>
        <v>5</v>
      </c>
      <c r="E903" s="50">
        <f>VLOOKUP($A903,[1]級距!A:K,11,FALSE)</f>
        <v>2</v>
      </c>
      <c r="F903" s="50">
        <f t="shared" si="14"/>
        <v>1</v>
      </c>
    </row>
    <row r="904" spans="1:6" x14ac:dyDescent="0.25">
      <c r="A904" s="73" t="s">
        <v>1116</v>
      </c>
      <c r="B904" s="66">
        <v>-18443.759999999998</v>
      </c>
      <c r="C904" s="50">
        <f>VLOOKUP($A904,[1]級距!$A:$K,9,FALSE)</f>
        <v>4</v>
      </c>
      <c r="D904" s="50">
        <f>VLOOKUP($A904,[1]級距!A:K,10,FALSE)</f>
        <v>6</v>
      </c>
      <c r="E904" s="50">
        <f>VLOOKUP($A904,[1]級距!A:K,11,FALSE)</f>
        <v>2</v>
      </c>
      <c r="F904" s="50">
        <f t="shared" si="14"/>
        <v>1</v>
      </c>
    </row>
    <row r="905" spans="1:6" x14ac:dyDescent="0.25">
      <c r="A905" s="73" t="s">
        <v>1117</v>
      </c>
      <c r="B905" s="66">
        <v>97228.63</v>
      </c>
      <c r="C905" s="50">
        <f>VLOOKUP($A905,[1]級距!$A:$K,9,FALSE)</f>
        <v>7</v>
      </c>
      <c r="D905" s="50">
        <f>VLOOKUP($A905,[1]級距!A:K,10,FALSE)</f>
        <v>7</v>
      </c>
      <c r="E905" s="50">
        <f>VLOOKUP($A905,[1]級距!A:K,11,FALSE)</f>
        <v>4</v>
      </c>
      <c r="F905" s="50">
        <f t="shared" si="14"/>
        <v>1</v>
      </c>
    </row>
    <row r="906" spans="1:6" x14ac:dyDescent="0.25">
      <c r="A906" s="73" t="s">
        <v>1118</v>
      </c>
      <c r="B906" s="66">
        <v>310.61</v>
      </c>
      <c r="C906" s="50">
        <f>VLOOKUP($A906,[1]級距!$A:$K,9,FALSE)</f>
        <v>3</v>
      </c>
      <c r="D906" s="50">
        <f>VLOOKUP($A906,[1]級距!A:K,10,FALSE)</f>
        <v>3</v>
      </c>
      <c r="E906" s="50">
        <f>VLOOKUP($A906,[1]級距!A:K,11,FALSE)</f>
        <v>2</v>
      </c>
      <c r="F906" s="50">
        <f t="shared" si="14"/>
        <v>1</v>
      </c>
    </row>
    <row r="907" spans="1:6" x14ac:dyDescent="0.25">
      <c r="A907" s="73" t="s">
        <v>1120</v>
      </c>
      <c r="B907" s="66">
        <v>172700.83</v>
      </c>
      <c r="C907" s="50">
        <f>VLOOKUP($A907,[1]級距!$A:$K,9,FALSE)</f>
        <v>10</v>
      </c>
      <c r="D907" s="50">
        <f>VLOOKUP($A907,[1]級距!A:K,10,FALSE)</f>
        <v>8</v>
      </c>
      <c r="E907" s="50">
        <f>VLOOKUP($A907,[1]級距!A:K,11,FALSE)</f>
        <v>4</v>
      </c>
      <c r="F907" s="50">
        <f t="shared" si="14"/>
        <v>1</v>
      </c>
    </row>
    <row r="908" spans="1:6" x14ac:dyDescent="0.25">
      <c r="A908" s="73" t="s">
        <v>1121</v>
      </c>
      <c r="B908" s="66">
        <v>-19644.34</v>
      </c>
      <c r="C908" s="50">
        <f>VLOOKUP($A908,[1]級距!$A:$K,9,FALSE)</f>
        <v>7</v>
      </c>
      <c r="D908" s="50">
        <f>VLOOKUP($A908,[1]級距!A:K,10,FALSE)</f>
        <v>4</v>
      </c>
      <c r="E908" s="50">
        <f>VLOOKUP($A908,[1]級距!A:K,11,FALSE)</f>
        <v>1</v>
      </c>
      <c r="F908" s="50">
        <f t="shared" si="14"/>
        <v>1</v>
      </c>
    </row>
    <row r="909" spans="1:6" x14ac:dyDescent="0.25">
      <c r="A909" s="73" t="s">
        <v>1124</v>
      </c>
      <c r="B909" s="66">
        <v>16248.65</v>
      </c>
      <c r="C909" s="50">
        <f>VLOOKUP($A909,[1]級距!$A:$K,9,FALSE)</f>
        <v>5</v>
      </c>
      <c r="D909" s="50">
        <f>VLOOKUP($A909,[1]級距!A:K,10,FALSE)</f>
        <v>1</v>
      </c>
      <c r="E909" s="50">
        <f>VLOOKUP($A909,[1]級距!A:K,11,FALSE)</f>
        <v>2</v>
      </c>
      <c r="F909" s="50">
        <f t="shared" si="14"/>
        <v>1</v>
      </c>
    </row>
    <row r="910" spans="1:6" x14ac:dyDescent="0.25">
      <c r="A910" s="73" t="s">
        <v>1125</v>
      </c>
      <c r="B910" s="66">
        <v>-5869.32</v>
      </c>
      <c r="C910" s="50">
        <f>VLOOKUP($A910,[1]級距!$A:$K,9,FALSE)</f>
        <v>5</v>
      </c>
      <c r="D910" s="50">
        <f>VLOOKUP($A910,[1]級距!A:K,10,FALSE)</f>
        <v>6</v>
      </c>
      <c r="E910" s="50">
        <f>VLOOKUP($A910,[1]級距!A:K,11,FALSE)</f>
        <v>2</v>
      </c>
      <c r="F910" s="50">
        <f t="shared" si="14"/>
        <v>1</v>
      </c>
    </row>
    <row r="911" spans="1:6" x14ac:dyDescent="0.25">
      <c r="A911" s="73" t="s">
        <v>1126</v>
      </c>
      <c r="B911" s="66">
        <v>19268.59</v>
      </c>
      <c r="C911" s="50">
        <f>VLOOKUP($A911,[1]級距!$A:$K,9,FALSE)</f>
        <v>8</v>
      </c>
      <c r="D911" s="50">
        <f>VLOOKUP($A911,[1]級距!A:K,10,FALSE)</f>
        <v>7</v>
      </c>
      <c r="E911" s="50">
        <f>VLOOKUP($A911,[1]級距!A:K,11,FALSE)</f>
        <v>4</v>
      </c>
      <c r="F911" s="50">
        <f t="shared" si="14"/>
        <v>1</v>
      </c>
    </row>
    <row r="912" spans="1:6" x14ac:dyDescent="0.25">
      <c r="A912" s="73" t="s">
        <v>1127</v>
      </c>
      <c r="B912" s="66">
        <v>-19038.939999999999</v>
      </c>
      <c r="C912" s="50">
        <f>VLOOKUP($A912,[1]級距!$A:$K,9,FALSE)</f>
        <v>3</v>
      </c>
      <c r="D912" s="50">
        <f>VLOOKUP($A912,[1]級距!A:K,10,FALSE)</f>
        <v>6</v>
      </c>
      <c r="E912" s="50">
        <f>VLOOKUP($A912,[1]級距!A:K,11,FALSE)</f>
        <v>2</v>
      </c>
      <c r="F912" s="50">
        <f t="shared" si="14"/>
        <v>1</v>
      </c>
    </row>
    <row r="913" spans="1:6" x14ac:dyDescent="0.25">
      <c r="A913" s="73" t="s">
        <v>1128</v>
      </c>
      <c r="B913" s="66">
        <v>9379.94</v>
      </c>
      <c r="C913" s="50">
        <f>VLOOKUP($A913,[1]級距!$A:$K,9,FALSE)</f>
        <v>6</v>
      </c>
      <c r="D913" s="50">
        <f>VLOOKUP($A913,[1]級距!A:K,10,FALSE)</f>
        <v>9</v>
      </c>
      <c r="E913" s="50">
        <f>VLOOKUP($A913,[1]級距!A:K,11,FALSE)</f>
        <v>4</v>
      </c>
      <c r="F913" s="50">
        <f t="shared" si="14"/>
        <v>1</v>
      </c>
    </row>
    <row r="914" spans="1:6" x14ac:dyDescent="0.25">
      <c r="A914" s="73" t="s">
        <v>1129</v>
      </c>
      <c r="B914" s="66">
        <v>36020.06</v>
      </c>
      <c r="C914" s="50">
        <f>VLOOKUP($A914,[1]級距!$A:$K,9,FALSE)</f>
        <v>5</v>
      </c>
      <c r="D914" s="50">
        <f>VLOOKUP($A914,[1]級距!A:K,10,FALSE)</f>
        <v>2</v>
      </c>
      <c r="E914" s="50">
        <f>VLOOKUP($A914,[1]級距!A:K,11,FALSE)</f>
        <v>2</v>
      </c>
      <c r="F914" s="50">
        <f t="shared" si="14"/>
        <v>1</v>
      </c>
    </row>
    <row r="915" spans="1:6" x14ac:dyDescent="0.25">
      <c r="A915" s="73" t="s">
        <v>1130</v>
      </c>
      <c r="B915" s="66">
        <v>-973.42</v>
      </c>
      <c r="C915" s="50">
        <f>VLOOKUP($A915,[1]級距!$A:$K,9,FALSE)</f>
        <v>5</v>
      </c>
      <c r="D915" s="50">
        <f>VLOOKUP($A915,[1]級距!A:K,10,FALSE)</f>
        <v>5</v>
      </c>
      <c r="E915" s="50">
        <f>VLOOKUP($A915,[1]級距!A:K,11,FALSE)</f>
        <v>2</v>
      </c>
      <c r="F915" s="50">
        <f t="shared" si="14"/>
        <v>1</v>
      </c>
    </row>
    <row r="916" spans="1:6" x14ac:dyDescent="0.25">
      <c r="A916" s="73" t="s">
        <v>1131</v>
      </c>
      <c r="B916" s="66">
        <v>31641.94</v>
      </c>
      <c r="C916" s="50">
        <f>VLOOKUP($A916,[1]級距!$A:$K,9,FALSE)</f>
        <v>5</v>
      </c>
      <c r="D916" s="50">
        <f>VLOOKUP($A916,[1]級距!A:K,10,FALSE)</f>
        <v>7</v>
      </c>
      <c r="E916" s="50">
        <f>VLOOKUP($A916,[1]級距!A:K,11,FALSE)</f>
        <v>3</v>
      </c>
      <c r="F916" s="50">
        <f t="shared" si="14"/>
        <v>1</v>
      </c>
    </row>
    <row r="917" spans="1:6" x14ac:dyDescent="0.25">
      <c r="A917" s="73" t="s">
        <v>1132</v>
      </c>
      <c r="B917" s="66">
        <v>-1151.57</v>
      </c>
      <c r="C917" s="50">
        <f>VLOOKUP($A917,[1]級距!$A:$K,9,FALSE)</f>
        <v>2</v>
      </c>
      <c r="D917" s="50">
        <f>VLOOKUP($A917,[1]級距!A:K,10,FALSE)</f>
        <v>6</v>
      </c>
      <c r="E917" s="50">
        <f>VLOOKUP($A917,[1]級距!A:K,11,FALSE)</f>
        <v>2</v>
      </c>
      <c r="F917" s="50">
        <f t="shared" si="14"/>
        <v>1</v>
      </c>
    </row>
    <row r="918" spans="1:6" x14ac:dyDescent="0.25">
      <c r="A918" s="73" t="s">
        <v>1133</v>
      </c>
      <c r="B918" s="66">
        <v>-16564.63</v>
      </c>
      <c r="C918" s="50">
        <f>VLOOKUP($A918,[1]級距!$A:$K,9,FALSE)</f>
        <v>3</v>
      </c>
      <c r="D918" s="50">
        <f>VLOOKUP($A918,[1]級距!A:K,10,FALSE)</f>
        <v>3</v>
      </c>
      <c r="E918" s="50">
        <f>VLOOKUP($A918,[1]級距!A:K,11,FALSE)</f>
        <v>2</v>
      </c>
      <c r="F918" s="50">
        <f t="shared" si="14"/>
        <v>1</v>
      </c>
    </row>
    <row r="919" spans="1:6" x14ac:dyDescent="0.25">
      <c r="A919" s="73" t="s">
        <v>1134</v>
      </c>
      <c r="B919" s="66">
        <v>-16551.96</v>
      </c>
      <c r="C919" s="50">
        <f>VLOOKUP($A919,[1]級距!$A:$K,9,FALSE)</f>
        <v>5</v>
      </c>
      <c r="D919" s="50">
        <f>VLOOKUP($A919,[1]級距!A:K,10,FALSE)</f>
        <v>6</v>
      </c>
      <c r="E919" s="50">
        <f>VLOOKUP($A919,[1]級距!A:K,11,FALSE)</f>
        <v>2</v>
      </c>
      <c r="F919" s="50">
        <f t="shared" si="14"/>
        <v>1</v>
      </c>
    </row>
    <row r="920" spans="1:6" x14ac:dyDescent="0.25">
      <c r="A920" s="73" t="s">
        <v>1135</v>
      </c>
      <c r="B920" s="66">
        <v>-103942.94</v>
      </c>
      <c r="C920" s="50">
        <f>VLOOKUP($A920,[1]級距!$A:$K,9,FALSE)</f>
        <v>5</v>
      </c>
      <c r="D920" s="50">
        <f>VLOOKUP($A920,[1]級距!A:K,10,FALSE)</f>
        <v>5</v>
      </c>
      <c r="E920" s="50">
        <f>VLOOKUP($A920,[1]級距!A:K,11,FALSE)</f>
        <v>2</v>
      </c>
      <c r="F920" s="50">
        <f t="shared" si="14"/>
        <v>1</v>
      </c>
    </row>
    <row r="921" spans="1:6" x14ac:dyDescent="0.25">
      <c r="A921" s="73" t="s">
        <v>1136</v>
      </c>
      <c r="B921" s="66">
        <v>9230.98</v>
      </c>
      <c r="C921" s="50">
        <f>VLOOKUP($A921,[1]級距!$A:$K,9,FALSE)</f>
        <v>5</v>
      </c>
      <c r="D921" s="50">
        <f>VLOOKUP($A921,[1]級距!A:K,10,FALSE)</f>
        <v>8</v>
      </c>
      <c r="E921" s="50">
        <f>VLOOKUP($A921,[1]級距!A:K,11,FALSE)</f>
        <v>3</v>
      </c>
      <c r="F921" s="50">
        <f t="shared" si="14"/>
        <v>1</v>
      </c>
    </row>
    <row r="922" spans="1:6" x14ac:dyDescent="0.25">
      <c r="A922" s="73" t="s">
        <v>1137</v>
      </c>
      <c r="B922" s="66">
        <v>-17169.02</v>
      </c>
      <c r="C922" s="50">
        <f>VLOOKUP($A922,[1]級距!$A:$K,9,FALSE)</f>
        <v>4</v>
      </c>
      <c r="D922" s="50">
        <f>VLOOKUP($A922,[1]級距!A:K,10,FALSE)</f>
        <v>8</v>
      </c>
      <c r="E922" s="50">
        <f>VLOOKUP($A922,[1]級距!A:K,11,FALSE)</f>
        <v>3</v>
      </c>
      <c r="F922" s="50">
        <f t="shared" si="14"/>
        <v>1</v>
      </c>
    </row>
    <row r="923" spans="1:6" x14ac:dyDescent="0.25">
      <c r="A923" s="73" t="s">
        <v>1138</v>
      </c>
      <c r="B923" s="66">
        <v>290128.37</v>
      </c>
      <c r="C923" s="50">
        <f>VLOOKUP($A923,[1]級距!$A:$K,9,FALSE)</f>
        <v>10</v>
      </c>
      <c r="D923" s="50">
        <f>VLOOKUP($A923,[1]級距!A:K,10,FALSE)</f>
        <v>9</v>
      </c>
      <c r="E923" s="50">
        <f>VLOOKUP($A923,[1]級距!A:K,11,FALSE)</f>
        <v>4</v>
      </c>
      <c r="F923" s="50">
        <f t="shared" si="14"/>
        <v>1</v>
      </c>
    </row>
    <row r="924" spans="1:6" x14ac:dyDescent="0.25">
      <c r="A924" s="73" t="s">
        <v>1139</v>
      </c>
      <c r="B924" s="66">
        <v>-14144.9</v>
      </c>
      <c r="C924" s="50">
        <f>VLOOKUP($A924,[1]級距!$A:$K,9,FALSE)</f>
        <v>8</v>
      </c>
      <c r="D924" s="50">
        <f>VLOOKUP($A924,[1]級距!A:K,10,FALSE)</f>
        <v>6</v>
      </c>
      <c r="E924" s="50">
        <f>VLOOKUP($A924,[1]級距!A:K,11,FALSE)</f>
        <v>1</v>
      </c>
      <c r="F924" s="50">
        <f t="shared" si="14"/>
        <v>1</v>
      </c>
    </row>
    <row r="925" spans="1:6" x14ac:dyDescent="0.25">
      <c r="A925" s="73" t="s">
        <v>1141</v>
      </c>
      <c r="B925" s="66">
        <v>150941.32999999999</v>
      </c>
      <c r="C925" s="50">
        <f>VLOOKUP($A925,[1]級距!$A:$K,9,FALSE)</f>
        <v>8</v>
      </c>
      <c r="D925" s="50">
        <f>VLOOKUP($A925,[1]級距!A:K,10,FALSE)</f>
        <v>6</v>
      </c>
      <c r="E925" s="50">
        <f>VLOOKUP($A925,[1]級距!A:K,11,FALSE)</f>
        <v>1</v>
      </c>
      <c r="F925" s="50">
        <f t="shared" si="14"/>
        <v>1</v>
      </c>
    </row>
    <row r="926" spans="1:6" x14ac:dyDescent="0.25">
      <c r="A926" s="73" t="s">
        <v>1142</v>
      </c>
      <c r="B926" s="66">
        <v>-8170.68</v>
      </c>
      <c r="C926" s="50">
        <f>VLOOKUP($A926,[1]級距!$A:$K,9,FALSE)</f>
        <v>9</v>
      </c>
      <c r="D926" s="50">
        <f>VLOOKUP($A926,[1]級距!A:K,10,FALSE)</f>
        <v>5</v>
      </c>
      <c r="E926" s="50">
        <f>VLOOKUP($A926,[1]級距!A:K,11,FALSE)</f>
        <v>1</v>
      </c>
      <c r="F926" s="50">
        <f t="shared" si="14"/>
        <v>1</v>
      </c>
    </row>
    <row r="927" spans="1:6" x14ac:dyDescent="0.25">
      <c r="A927" s="73" t="s">
        <v>1144</v>
      </c>
      <c r="B927" s="66">
        <v>14343.86</v>
      </c>
      <c r="C927" s="50">
        <f>VLOOKUP($A927,[1]級距!$A:$K,9,FALSE)</f>
        <v>5</v>
      </c>
      <c r="D927" s="50">
        <f>VLOOKUP($A927,[1]級距!A:K,10,FALSE)</f>
        <v>8</v>
      </c>
      <c r="E927" s="50">
        <f>VLOOKUP($A927,[1]級距!A:K,11,FALSE)</f>
        <v>3</v>
      </c>
      <c r="F927" s="50">
        <f t="shared" si="14"/>
        <v>1</v>
      </c>
    </row>
    <row r="928" spans="1:6" x14ac:dyDescent="0.25">
      <c r="A928" s="73" t="s">
        <v>1145</v>
      </c>
      <c r="B928" s="66">
        <v>-28327.25</v>
      </c>
      <c r="C928" s="50">
        <f>VLOOKUP($A928,[1]級距!$A:$K,9,FALSE)</f>
        <v>3</v>
      </c>
      <c r="D928" s="50">
        <f>VLOOKUP($A928,[1]級距!A:K,10,FALSE)</f>
        <v>5</v>
      </c>
      <c r="E928" s="50">
        <f>VLOOKUP($A928,[1]級距!A:K,11,FALSE)</f>
        <v>2</v>
      </c>
      <c r="F928" s="50">
        <f t="shared" si="14"/>
        <v>1</v>
      </c>
    </row>
    <row r="929" spans="1:6" x14ac:dyDescent="0.25">
      <c r="A929" s="73" t="s">
        <v>1146</v>
      </c>
      <c r="B929" s="66">
        <v>-17146.7</v>
      </c>
      <c r="C929" s="50">
        <f>VLOOKUP($A929,[1]級距!$A:$K,9,FALSE)</f>
        <v>7</v>
      </c>
      <c r="D929" s="50">
        <f>VLOOKUP($A929,[1]級距!A:K,10,FALSE)</f>
        <v>7</v>
      </c>
      <c r="E929" s="50">
        <f>VLOOKUP($A929,[1]級距!A:K,11,FALSE)</f>
        <v>4</v>
      </c>
      <c r="F929" s="50">
        <f t="shared" si="14"/>
        <v>1</v>
      </c>
    </row>
    <row r="930" spans="1:6" x14ac:dyDescent="0.25">
      <c r="A930" s="73" t="s">
        <v>1147</v>
      </c>
      <c r="B930" s="66">
        <v>-7894.27</v>
      </c>
      <c r="C930" s="50">
        <f>VLOOKUP($A930,[1]級距!$A:$K,9,FALSE)</f>
        <v>5</v>
      </c>
      <c r="D930" s="50">
        <f>VLOOKUP($A930,[1]級距!A:K,10,FALSE)</f>
        <v>6</v>
      </c>
      <c r="E930" s="50">
        <f>VLOOKUP($A930,[1]級距!A:K,11,FALSE)</f>
        <v>2</v>
      </c>
      <c r="F930" s="50">
        <f t="shared" si="14"/>
        <v>1</v>
      </c>
    </row>
    <row r="931" spans="1:6" x14ac:dyDescent="0.25">
      <c r="A931" s="73" t="s">
        <v>1149</v>
      </c>
      <c r="B931" s="66">
        <v>28677.14</v>
      </c>
      <c r="C931" s="50">
        <f>VLOOKUP($A931,[1]級距!$A:$K,9,FALSE)</f>
        <v>10</v>
      </c>
      <c r="D931" s="50">
        <f>VLOOKUP($A931,[1]級距!A:K,10,FALSE)</f>
        <v>8</v>
      </c>
      <c r="E931" s="50">
        <f>VLOOKUP($A931,[1]級距!A:K,11,FALSE)</f>
        <v>4</v>
      </c>
      <c r="F931" s="50">
        <f t="shared" si="14"/>
        <v>1</v>
      </c>
    </row>
    <row r="932" spans="1:6" x14ac:dyDescent="0.25">
      <c r="A932" s="73" t="s">
        <v>1150</v>
      </c>
      <c r="B932" s="66">
        <v>118939.3</v>
      </c>
      <c r="C932" s="50">
        <f>VLOOKUP($A932,[1]級距!$A:$K,9,FALSE)</f>
        <v>8</v>
      </c>
      <c r="D932" s="50">
        <f>VLOOKUP($A932,[1]級距!A:K,10,FALSE)</f>
        <v>9</v>
      </c>
      <c r="E932" s="50">
        <f>VLOOKUP($A932,[1]級距!A:K,11,FALSE)</f>
        <v>4</v>
      </c>
      <c r="F932" s="50">
        <f t="shared" si="14"/>
        <v>1</v>
      </c>
    </row>
    <row r="933" spans="1:6" x14ac:dyDescent="0.25">
      <c r="A933" s="73" t="s">
        <v>1151</v>
      </c>
      <c r="B933" s="66">
        <v>536.98</v>
      </c>
      <c r="C933" s="50">
        <f>VLOOKUP($A933,[1]級距!$A:$K,9,FALSE)</f>
        <v>6</v>
      </c>
      <c r="D933" s="50">
        <f>VLOOKUP($A933,[1]級距!A:K,10,FALSE)</f>
        <v>3</v>
      </c>
      <c r="E933" s="50">
        <f>VLOOKUP($A933,[1]級距!A:K,11,FALSE)</f>
        <v>1</v>
      </c>
      <c r="F933" s="50">
        <f t="shared" si="14"/>
        <v>1</v>
      </c>
    </row>
    <row r="934" spans="1:6" x14ac:dyDescent="0.25">
      <c r="A934" s="73" t="s">
        <v>1152</v>
      </c>
      <c r="B934" s="66">
        <v>-20722.37</v>
      </c>
      <c r="C934" s="50">
        <f>VLOOKUP($A934,[1]級距!$A:$K,9,FALSE)</f>
        <v>5</v>
      </c>
      <c r="D934" s="50">
        <f>VLOOKUP($A934,[1]級距!A:K,10,FALSE)</f>
        <v>6</v>
      </c>
      <c r="E934" s="50">
        <f>VLOOKUP($A934,[1]級距!A:K,11,FALSE)</f>
        <v>2</v>
      </c>
      <c r="F934" s="50">
        <f t="shared" si="14"/>
        <v>1</v>
      </c>
    </row>
    <row r="935" spans="1:6" x14ac:dyDescent="0.25">
      <c r="A935" s="73" t="s">
        <v>1153</v>
      </c>
      <c r="B935" s="66">
        <v>-18286.22</v>
      </c>
      <c r="C935" s="50">
        <f>VLOOKUP($A935,[1]級距!$A:$K,9,FALSE)</f>
        <v>5</v>
      </c>
      <c r="D935" s="50">
        <f>VLOOKUP($A935,[1]級距!A:K,10,FALSE)</f>
        <v>7</v>
      </c>
      <c r="E935" s="50">
        <f>VLOOKUP($A935,[1]級距!A:K,11,FALSE)</f>
        <v>3</v>
      </c>
      <c r="F935" s="50">
        <f t="shared" si="14"/>
        <v>1</v>
      </c>
    </row>
    <row r="936" spans="1:6" x14ac:dyDescent="0.25">
      <c r="A936" s="73" t="s">
        <v>1154</v>
      </c>
      <c r="B936" s="66">
        <v>-107936.98</v>
      </c>
      <c r="C936" s="50">
        <f>VLOOKUP($A936,[1]級距!$A:$K,9,FALSE)</f>
        <v>7</v>
      </c>
      <c r="D936" s="50">
        <f>VLOOKUP($A936,[1]級距!A:K,10,FALSE)</f>
        <v>3</v>
      </c>
      <c r="E936" s="50">
        <f>VLOOKUP($A936,[1]級距!A:K,11,FALSE)</f>
        <v>1</v>
      </c>
      <c r="F936" s="50">
        <f t="shared" si="14"/>
        <v>1</v>
      </c>
    </row>
    <row r="937" spans="1:6" x14ac:dyDescent="0.25">
      <c r="A937" s="73" t="s">
        <v>1155</v>
      </c>
      <c r="B937" s="66">
        <v>-15277.66</v>
      </c>
      <c r="C937" s="50">
        <f>VLOOKUP($A937,[1]級距!$A:$K,9,FALSE)</f>
        <v>7</v>
      </c>
      <c r="D937" s="50">
        <f>VLOOKUP($A937,[1]級距!A:K,10,FALSE)</f>
        <v>4</v>
      </c>
      <c r="E937" s="50">
        <f>VLOOKUP($A937,[1]級距!A:K,11,FALSE)</f>
        <v>1</v>
      </c>
      <c r="F937" s="50">
        <f t="shared" si="14"/>
        <v>1</v>
      </c>
    </row>
    <row r="938" spans="1:6" x14ac:dyDescent="0.25">
      <c r="A938" s="73" t="s">
        <v>1156</v>
      </c>
      <c r="B938" s="66">
        <v>-27255.91</v>
      </c>
      <c r="C938" s="50">
        <f>VLOOKUP($A938,[1]級距!$A:$K,9,FALSE)</f>
        <v>10</v>
      </c>
      <c r="D938" s="50">
        <f>VLOOKUP($A938,[1]級距!A:K,10,FALSE)</f>
        <v>6</v>
      </c>
      <c r="E938" s="50">
        <f>VLOOKUP($A938,[1]級距!A:K,11,FALSE)</f>
        <v>1</v>
      </c>
      <c r="F938" s="50">
        <f t="shared" si="14"/>
        <v>1</v>
      </c>
    </row>
    <row r="939" spans="1:6" x14ac:dyDescent="0.25">
      <c r="A939" s="73" t="s">
        <v>1157</v>
      </c>
      <c r="B939" s="66">
        <v>-105892.44</v>
      </c>
      <c r="C939" s="50">
        <f>VLOOKUP($A939,[1]級距!$A:$K,9,FALSE)</f>
        <v>7</v>
      </c>
      <c r="D939" s="50">
        <f>VLOOKUP($A939,[1]級距!A:K,10,FALSE)</f>
        <v>8</v>
      </c>
      <c r="E939" s="50">
        <f>VLOOKUP($A939,[1]級距!A:K,11,FALSE)</f>
        <v>4</v>
      </c>
      <c r="F939" s="50">
        <f t="shared" si="14"/>
        <v>1</v>
      </c>
    </row>
    <row r="940" spans="1:6" x14ac:dyDescent="0.25">
      <c r="A940" s="73" t="s">
        <v>1158</v>
      </c>
      <c r="B940" s="66">
        <v>7486.92</v>
      </c>
      <c r="C940" s="50">
        <f>VLOOKUP($A940,[1]級距!$A:$K,9,FALSE)</f>
        <v>5</v>
      </c>
      <c r="D940" s="50">
        <f>VLOOKUP($A940,[1]級距!A:K,10,FALSE)</f>
        <v>2</v>
      </c>
      <c r="E940" s="50">
        <f>VLOOKUP($A940,[1]級距!A:K,11,FALSE)</f>
        <v>2</v>
      </c>
      <c r="F940" s="50">
        <f t="shared" si="14"/>
        <v>1</v>
      </c>
    </row>
    <row r="941" spans="1:6" x14ac:dyDescent="0.25">
      <c r="A941" s="73" t="s">
        <v>1159</v>
      </c>
      <c r="B941" s="66">
        <v>-14093.95</v>
      </c>
      <c r="C941" s="50">
        <f>VLOOKUP($A941,[1]級距!$A:$K,9,FALSE)</f>
        <v>7</v>
      </c>
      <c r="D941" s="50">
        <f>VLOOKUP($A941,[1]級距!A:K,10,FALSE)</f>
        <v>3</v>
      </c>
      <c r="E941" s="50">
        <f>VLOOKUP($A941,[1]級距!A:K,11,FALSE)</f>
        <v>1</v>
      </c>
      <c r="F941" s="50">
        <f t="shared" si="14"/>
        <v>1</v>
      </c>
    </row>
    <row r="942" spans="1:6" x14ac:dyDescent="0.25">
      <c r="A942" s="73" t="s">
        <v>1160</v>
      </c>
      <c r="B942" s="66">
        <v>45060.67</v>
      </c>
      <c r="C942" s="50">
        <f>VLOOKUP($A942,[1]級距!$A:$K,9,FALSE)</f>
        <v>8</v>
      </c>
      <c r="D942" s="50">
        <f>VLOOKUP($A942,[1]級距!A:K,10,FALSE)</f>
        <v>7</v>
      </c>
      <c r="E942" s="50">
        <f>VLOOKUP($A942,[1]級距!A:K,11,FALSE)</f>
        <v>4</v>
      </c>
      <c r="F942" s="50">
        <f t="shared" si="14"/>
        <v>1</v>
      </c>
    </row>
    <row r="943" spans="1:6" x14ac:dyDescent="0.25">
      <c r="A943" s="73" t="s">
        <v>1161</v>
      </c>
      <c r="B943" s="66">
        <v>612.42999999999995</v>
      </c>
      <c r="C943" s="50">
        <f>VLOOKUP($A943,[1]級距!$A:$K,9,FALSE)</f>
        <v>5</v>
      </c>
      <c r="D943" s="50">
        <f>VLOOKUP($A943,[1]級距!A:K,10,FALSE)</f>
        <v>6</v>
      </c>
      <c r="E943" s="50">
        <f>VLOOKUP($A943,[1]級距!A:K,11,FALSE)</f>
        <v>2</v>
      </c>
      <c r="F943" s="50">
        <f t="shared" si="14"/>
        <v>1</v>
      </c>
    </row>
    <row r="944" spans="1:6" x14ac:dyDescent="0.25">
      <c r="A944" s="73" t="s">
        <v>1162</v>
      </c>
      <c r="B944" s="66">
        <v>-12256.56</v>
      </c>
      <c r="C944" s="50">
        <f>VLOOKUP($A944,[1]級距!$A:$K,9,FALSE)</f>
        <v>2</v>
      </c>
      <c r="D944" s="50">
        <f>VLOOKUP($A944,[1]級距!A:K,10,FALSE)</f>
        <v>7</v>
      </c>
      <c r="E944" s="50">
        <f>VLOOKUP($A944,[1]級距!A:K,11,FALSE)</f>
        <v>3</v>
      </c>
      <c r="F944" s="50">
        <f t="shared" si="14"/>
        <v>1</v>
      </c>
    </row>
    <row r="945" spans="1:6" x14ac:dyDescent="0.25">
      <c r="A945" s="73" t="s">
        <v>1164</v>
      </c>
      <c r="B945" s="66">
        <v>-71901.53</v>
      </c>
      <c r="C945" s="50">
        <f>VLOOKUP($A945,[1]級距!$A:$K,9,FALSE)</f>
        <v>8</v>
      </c>
      <c r="D945" s="50">
        <f>VLOOKUP($A945,[1]級距!A:K,10,FALSE)</f>
        <v>4</v>
      </c>
      <c r="E945" s="50">
        <f>VLOOKUP($A945,[1]級距!A:K,11,FALSE)</f>
        <v>1</v>
      </c>
      <c r="F945" s="50">
        <f t="shared" si="14"/>
        <v>1</v>
      </c>
    </row>
    <row r="946" spans="1:6" x14ac:dyDescent="0.25">
      <c r="A946" s="73" t="s">
        <v>1166</v>
      </c>
      <c r="B946" s="66">
        <v>11742.43</v>
      </c>
      <c r="C946" s="50">
        <f>VLOOKUP($A946,[1]級距!$A:$K,9,FALSE)</f>
        <v>10</v>
      </c>
      <c r="D946" s="50">
        <f>VLOOKUP($A946,[1]級距!A:K,10,FALSE)</f>
        <v>5</v>
      </c>
      <c r="E946" s="50">
        <f>VLOOKUP($A946,[1]級距!A:K,11,FALSE)</f>
        <v>1</v>
      </c>
      <c r="F946" s="50">
        <f t="shared" si="14"/>
        <v>1</v>
      </c>
    </row>
    <row r="947" spans="1:6" x14ac:dyDescent="0.25">
      <c r="A947" s="73" t="s">
        <v>1167</v>
      </c>
      <c r="B947" s="66">
        <v>187124.57</v>
      </c>
      <c r="C947" s="50">
        <f>VLOOKUP($A947,[1]級距!$A:$K,9,FALSE)</f>
        <v>10</v>
      </c>
      <c r="D947" s="50">
        <f>VLOOKUP($A947,[1]級距!A:K,10,FALSE)</f>
        <v>8</v>
      </c>
      <c r="E947" s="50">
        <f>VLOOKUP($A947,[1]級距!A:K,11,FALSE)</f>
        <v>4</v>
      </c>
      <c r="F947" s="50">
        <f t="shared" si="14"/>
        <v>1</v>
      </c>
    </row>
    <row r="948" spans="1:6" x14ac:dyDescent="0.25">
      <c r="A948" s="73" t="s">
        <v>1168</v>
      </c>
      <c r="B948" s="66">
        <v>-15766.56</v>
      </c>
      <c r="C948" s="50">
        <f>VLOOKUP($A948,[1]級距!$A:$K,9,FALSE)</f>
        <v>7</v>
      </c>
      <c r="D948" s="50">
        <f>VLOOKUP($A948,[1]級距!A:K,10,FALSE)</f>
        <v>4</v>
      </c>
      <c r="E948" s="50">
        <f>VLOOKUP($A948,[1]級距!A:K,11,FALSE)</f>
        <v>1</v>
      </c>
      <c r="F948" s="50">
        <f t="shared" si="14"/>
        <v>1</v>
      </c>
    </row>
    <row r="949" spans="1:6" x14ac:dyDescent="0.25">
      <c r="A949" s="73" t="s">
        <v>1169</v>
      </c>
      <c r="B949" s="66">
        <v>42446.2</v>
      </c>
      <c r="C949" s="50">
        <f>VLOOKUP($A949,[1]級距!$A:$K,9,FALSE)</f>
        <v>10</v>
      </c>
      <c r="D949" s="50">
        <f>VLOOKUP($A949,[1]級距!A:K,10,FALSE)</f>
        <v>6</v>
      </c>
      <c r="E949" s="50">
        <f>VLOOKUP($A949,[1]級距!A:K,11,FALSE)</f>
        <v>1</v>
      </c>
      <c r="F949" s="50">
        <f t="shared" si="14"/>
        <v>1</v>
      </c>
    </row>
    <row r="950" spans="1:6" x14ac:dyDescent="0.25">
      <c r="A950" s="73" t="s">
        <v>1171</v>
      </c>
      <c r="B950" s="66">
        <v>302800.84999999998</v>
      </c>
      <c r="C950" s="50">
        <f>VLOOKUP($A950,[1]級距!$A:$K,9,FALSE)</f>
        <v>10</v>
      </c>
      <c r="D950" s="50">
        <f>VLOOKUP($A950,[1]級距!A:K,10,FALSE)</f>
        <v>9</v>
      </c>
      <c r="E950" s="50">
        <f>VLOOKUP($A950,[1]級距!A:K,11,FALSE)</f>
        <v>4</v>
      </c>
      <c r="F950" s="50">
        <f t="shared" si="14"/>
        <v>1</v>
      </c>
    </row>
    <row r="951" spans="1:6" x14ac:dyDescent="0.25">
      <c r="A951" s="73" t="s">
        <v>1174</v>
      </c>
      <c r="B951" s="66">
        <v>-101462.38</v>
      </c>
      <c r="C951" s="50">
        <f>VLOOKUP($A951,[1]級距!$A:$K,9,FALSE)</f>
        <v>10</v>
      </c>
      <c r="D951" s="50">
        <f>VLOOKUP($A951,[1]級距!A:K,10,FALSE)</f>
        <v>3</v>
      </c>
      <c r="E951" s="50">
        <f>VLOOKUP($A951,[1]級距!A:K,11,FALSE)</f>
        <v>1</v>
      </c>
      <c r="F951" s="50">
        <f t="shared" si="14"/>
        <v>1</v>
      </c>
    </row>
    <row r="952" spans="1:6" x14ac:dyDescent="0.25">
      <c r="A952" s="73" t="s">
        <v>1175</v>
      </c>
      <c r="B952" s="66">
        <v>124587.55</v>
      </c>
      <c r="C952" s="50">
        <f>VLOOKUP($A952,[1]級距!$A:$K,9,FALSE)</f>
        <v>10</v>
      </c>
      <c r="D952" s="50">
        <f>VLOOKUP($A952,[1]級距!A:K,10,FALSE)</f>
        <v>6</v>
      </c>
      <c r="E952" s="50">
        <f>VLOOKUP($A952,[1]級距!A:K,11,FALSE)</f>
        <v>1</v>
      </c>
      <c r="F952" s="50">
        <f t="shared" si="14"/>
        <v>1</v>
      </c>
    </row>
    <row r="953" spans="1:6" x14ac:dyDescent="0.25">
      <c r="A953" s="73" t="s">
        <v>1176</v>
      </c>
      <c r="B953" s="66">
        <v>13124.78</v>
      </c>
      <c r="C953" s="50">
        <f>VLOOKUP($A953,[1]級距!$A:$K,9,FALSE)</f>
        <v>10</v>
      </c>
      <c r="D953" s="50">
        <f>VLOOKUP($A953,[1]級距!A:K,10,FALSE)</f>
        <v>2</v>
      </c>
      <c r="E953" s="50">
        <f>VLOOKUP($A953,[1]級距!A:K,11,FALSE)</f>
        <v>1</v>
      </c>
      <c r="F953" s="50">
        <f t="shared" si="14"/>
        <v>1</v>
      </c>
    </row>
    <row r="954" spans="1:6" x14ac:dyDescent="0.25">
      <c r="A954" s="73" t="s">
        <v>1177</v>
      </c>
      <c r="B954" s="66">
        <v>3900.83</v>
      </c>
      <c r="C954" s="50">
        <f>VLOOKUP($A954,[1]級距!$A:$K,9,FALSE)</f>
        <v>10</v>
      </c>
      <c r="D954" s="50">
        <f>VLOOKUP($A954,[1]級距!A:K,10,FALSE)</f>
        <v>3</v>
      </c>
      <c r="E954" s="50">
        <f>VLOOKUP($A954,[1]級距!A:K,11,FALSE)</f>
        <v>1</v>
      </c>
      <c r="F954" s="50">
        <f t="shared" si="14"/>
        <v>1</v>
      </c>
    </row>
    <row r="955" spans="1:6" x14ac:dyDescent="0.25">
      <c r="A955" s="73" t="s">
        <v>1179</v>
      </c>
      <c r="B955" s="66">
        <v>-103521.02</v>
      </c>
      <c r="C955" s="50">
        <f>VLOOKUP($A955,[1]級距!$A:$K,9,FALSE)</f>
        <v>10</v>
      </c>
      <c r="D955" s="50">
        <f>VLOOKUP($A955,[1]級距!A:K,10,FALSE)</f>
        <v>9</v>
      </c>
      <c r="E955" s="50">
        <f>VLOOKUP($A955,[1]級距!A:K,11,FALSE)</f>
        <v>4</v>
      </c>
      <c r="F955" s="50">
        <f t="shared" si="14"/>
        <v>1</v>
      </c>
    </row>
    <row r="956" spans="1:6" x14ac:dyDescent="0.25">
      <c r="A956" s="73" t="s">
        <v>1180</v>
      </c>
      <c r="B956" s="66">
        <v>103756.06</v>
      </c>
      <c r="C956" s="50">
        <f>VLOOKUP($A956,[1]級距!$A:$K,9,FALSE)</f>
        <v>10</v>
      </c>
      <c r="D956" s="50">
        <f>VLOOKUP($A956,[1]級距!A:K,10,FALSE)</f>
        <v>3</v>
      </c>
      <c r="E956" s="50">
        <f>VLOOKUP($A956,[1]級距!A:K,11,FALSE)</f>
        <v>1</v>
      </c>
      <c r="F956" s="50">
        <f t="shared" si="14"/>
        <v>1</v>
      </c>
    </row>
    <row r="957" spans="1:6" x14ac:dyDescent="0.25">
      <c r="A957" s="73" t="s">
        <v>1183</v>
      </c>
      <c r="B957" s="66">
        <v>-12972.84</v>
      </c>
      <c r="C957" s="50">
        <f>VLOOKUP($A957,[1]級距!$A:$K,9,FALSE)</f>
        <v>9</v>
      </c>
      <c r="D957" s="50">
        <f>VLOOKUP($A957,[1]級距!A:K,10,FALSE)</f>
        <v>5</v>
      </c>
      <c r="E957" s="50">
        <f>VLOOKUP($A957,[1]級距!A:K,11,FALSE)</f>
        <v>1</v>
      </c>
      <c r="F957" s="50">
        <f t="shared" si="14"/>
        <v>1</v>
      </c>
    </row>
    <row r="958" spans="1:6" x14ac:dyDescent="0.25">
      <c r="A958" s="73" t="s">
        <v>1185</v>
      </c>
      <c r="B958" s="66">
        <v>-57622.27</v>
      </c>
      <c r="C958" s="50">
        <f>VLOOKUP($A958,[1]級距!$A:$K,9,FALSE)</f>
        <v>8</v>
      </c>
      <c r="D958" s="50">
        <f>VLOOKUP($A958,[1]級距!A:K,10,FALSE)</f>
        <v>3</v>
      </c>
      <c r="E958" s="50">
        <f>VLOOKUP($A958,[1]級距!A:K,11,FALSE)</f>
        <v>1</v>
      </c>
      <c r="F958" s="50">
        <f t="shared" si="14"/>
        <v>1</v>
      </c>
    </row>
    <row r="959" spans="1:6" x14ac:dyDescent="0.25">
      <c r="A959" s="73" t="s">
        <v>1186</v>
      </c>
      <c r="B959" s="66">
        <v>9156.67</v>
      </c>
      <c r="C959" s="50">
        <f>VLOOKUP($A959,[1]級距!$A:$K,9,FALSE)</f>
        <v>5</v>
      </c>
      <c r="D959" s="50">
        <f>VLOOKUP($A959,[1]級距!A:K,10,FALSE)</f>
        <v>8</v>
      </c>
      <c r="E959" s="50">
        <f>VLOOKUP($A959,[1]級距!A:K,11,FALSE)</f>
        <v>3</v>
      </c>
      <c r="F959" s="50">
        <f t="shared" si="14"/>
        <v>1</v>
      </c>
    </row>
    <row r="960" spans="1:6" x14ac:dyDescent="0.25">
      <c r="A960" s="73" t="s">
        <v>1187</v>
      </c>
      <c r="B960" s="66">
        <v>-11242.9</v>
      </c>
      <c r="C960" s="50">
        <f>VLOOKUP($A960,[1]級距!$A:$K,9,FALSE)</f>
        <v>4</v>
      </c>
      <c r="D960" s="50">
        <f>VLOOKUP($A960,[1]級距!A:K,10,FALSE)</f>
        <v>9</v>
      </c>
      <c r="E960" s="50">
        <f>VLOOKUP($A960,[1]級距!A:K,11,FALSE)</f>
        <v>3</v>
      </c>
      <c r="F960" s="50">
        <f t="shared" si="14"/>
        <v>1</v>
      </c>
    </row>
    <row r="961" spans="1:6" x14ac:dyDescent="0.25">
      <c r="A961" s="73" t="s">
        <v>1188</v>
      </c>
      <c r="B961" s="66">
        <v>-49904.86</v>
      </c>
      <c r="C961" s="50">
        <f>VLOOKUP($A961,[1]級距!$A:$K,9,FALSE)</f>
        <v>9</v>
      </c>
      <c r="D961" s="50">
        <f>VLOOKUP($A961,[1]級距!A:K,10,FALSE)</f>
        <v>4</v>
      </c>
      <c r="E961" s="50">
        <f>VLOOKUP($A961,[1]級距!A:K,11,FALSE)</f>
        <v>1</v>
      </c>
      <c r="F961" s="50">
        <f t="shared" si="14"/>
        <v>1</v>
      </c>
    </row>
    <row r="962" spans="1:6" x14ac:dyDescent="0.25">
      <c r="A962" s="73" t="s">
        <v>1190</v>
      </c>
      <c r="B962" s="66">
        <v>-60839.71</v>
      </c>
      <c r="C962" s="50">
        <f>VLOOKUP($A962,[1]級距!$A:$K,9,FALSE)</f>
        <v>9</v>
      </c>
      <c r="D962" s="50">
        <f>VLOOKUP($A962,[1]級距!A:K,10,FALSE)</f>
        <v>8</v>
      </c>
      <c r="E962" s="50">
        <f>VLOOKUP($A962,[1]級距!A:K,11,FALSE)</f>
        <v>4</v>
      </c>
      <c r="F962" s="50">
        <f t="shared" si="14"/>
        <v>1</v>
      </c>
    </row>
    <row r="963" spans="1:6" x14ac:dyDescent="0.25">
      <c r="A963" s="73" t="s">
        <v>1193</v>
      </c>
      <c r="B963" s="66">
        <v>-16679.400000000001</v>
      </c>
      <c r="C963" s="50">
        <f>VLOOKUP($A963,[1]級距!$A:$K,9,FALSE)</f>
        <v>4</v>
      </c>
      <c r="D963" s="50">
        <f>VLOOKUP($A963,[1]級距!A:K,10,FALSE)</f>
        <v>9</v>
      </c>
      <c r="E963" s="50">
        <f>VLOOKUP($A963,[1]級距!A:K,11,FALSE)</f>
        <v>3</v>
      </c>
      <c r="F963" s="50">
        <f t="shared" si="14"/>
        <v>1</v>
      </c>
    </row>
    <row r="964" spans="1:6" x14ac:dyDescent="0.25">
      <c r="A964" s="73" t="s">
        <v>1194</v>
      </c>
      <c r="B964" s="66">
        <v>35519.81</v>
      </c>
      <c r="C964" s="50">
        <f>VLOOKUP($A964,[1]級距!$A:$K,9,FALSE)</f>
        <v>6</v>
      </c>
      <c r="D964" s="50">
        <f>VLOOKUP($A964,[1]級距!A:K,10,FALSE)</f>
        <v>5</v>
      </c>
      <c r="E964" s="50">
        <f>VLOOKUP($A964,[1]級距!A:K,11,FALSE)</f>
        <v>1</v>
      </c>
      <c r="F964" s="50">
        <f t="shared" si="14"/>
        <v>1</v>
      </c>
    </row>
    <row r="965" spans="1:6" x14ac:dyDescent="0.25">
      <c r="A965" s="73" t="s">
        <v>1195</v>
      </c>
      <c r="B965" s="66">
        <v>-6087.79</v>
      </c>
      <c r="C965" s="50">
        <f>VLOOKUP($A965,[1]級距!$A:$K,9,FALSE)</f>
        <v>2</v>
      </c>
      <c r="D965" s="50">
        <f>VLOOKUP($A965,[1]級距!A:K,10,FALSE)</f>
        <v>6</v>
      </c>
      <c r="E965" s="50">
        <f>VLOOKUP($A965,[1]級距!A:K,11,FALSE)</f>
        <v>2</v>
      </c>
      <c r="F965" s="50">
        <f t="shared" si="14"/>
        <v>1</v>
      </c>
    </row>
    <row r="966" spans="1:6" x14ac:dyDescent="0.25">
      <c r="A966" s="73" t="s">
        <v>1196</v>
      </c>
      <c r="B966" s="66">
        <v>-63451.27</v>
      </c>
      <c r="C966" s="50">
        <f>VLOOKUP($A966,[1]級距!$A:$K,9,FALSE)</f>
        <v>1</v>
      </c>
      <c r="D966" s="50">
        <f>VLOOKUP($A966,[1]級距!A:K,10,FALSE)</f>
        <v>2</v>
      </c>
      <c r="E966" s="50">
        <f>VLOOKUP($A966,[1]級距!A:K,11,FALSE)</f>
        <v>2</v>
      </c>
      <c r="F966" s="50">
        <f t="shared" ref="F966:F1029" si="15">IF(B966&lt;&gt;0,1,0)</f>
        <v>1</v>
      </c>
    </row>
    <row r="967" spans="1:6" x14ac:dyDescent="0.25">
      <c r="A967" s="73" t="s">
        <v>1197</v>
      </c>
      <c r="B967" s="66">
        <v>-41575.919999999998</v>
      </c>
      <c r="C967" s="50">
        <f>VLOOKUP($A967,[1]級距!$A:$K,9,FALSE)</f>
        <v>1</v>
      </c>
      <c r="D967" s="50">
        <f>VLOOKUP($A967,[1]級距!A:K,10,FALSE)</f>
        <v>3</v>
      </c>
      <c r="E967" s="50">
        <f>VLOOKUP($A967,[1]級距!A:K,11,FALSE)</f>
        <v>2</v>
      </c>
      <c r="F967" s="50">
        <f t="shared" si="15"/>
        <v>1</v>
      </c>
    </row>
    <row r="968" spans="1:6" x14ac:dyDescent="0.25">
      <c r="A968" s="73" t="s">
        <v>1199</v>
      </c>
      <c r="B968" s="66">
        <v>12104.62</v>
      </c>
      <c r="C968" s="50">
        <f>VLOOKUP($A968,[1]級距!$A:$K,9,FALSE)</f>
        <v>5</v>
      </c>
      <c r="D968" s="50">
        <f>VLOOKUP($A968,[1]級距!A:K,10,FALSE)</f>
        <v>1</v>
      </c>
      <c r="E968" s="50">
        <f>VLOOKUP($A968,[1]級距!A:K,11,FALSE)</f>
        <v>2</v>
      </c>
      <c r="F968" s="50">
        <f t="shared" si="15"/>
        <v>1</v>
      </c>
    </row>
    <row r="969" spans="1:6" x14ac:dyDescent="0.25">
      <c r="A969" s="73" t="s">
        <v>1200</v>
      </c>
      <c r="B969" s="66">
        <v>12793.18</v>
      </c>
      <c r="C969" s="50">
        <f>VLOOKUP($A969,[1]級距!$A:$K,9,FALSE)</f>
        <v>3</v>
      </c>
      <c r="D969" s="50">
        <f>VLOOKUP($A969,[1]級距!A:K,10,FALSE)</f>
        <v>9</v>
      </c>
      <c r="E969" s="50">
        <f>VLOOKUP($A969,[1]級距!A:K,11,FALSE)</f>
        <v>3</v>
      </c>
      <c r="F969" s="50">
        <f t="shared" si="15"/>
        <v>1</v>
      </c>
    </row>
    <row r="970" spans="1:6" x14ac:dyDescent="0.25">
      <c r="A970" s="73" t="s">
        <v>1201</v>
      </c>
      <c r="B970" s="66">
        <v>9833.7099999999991</v>
      </c>
      <c r="C970" s="50">
        <f>VLOOKUP($A970,[1]級距!$A:$K,9,FALSE)</f>
        <v>2</v>
      </c>
      <c r="D970" s="50">
        <f>VLOOKUP($A970,[1]級距!A:K,10,FALSE)</f>
        <v>3</v>
      </c>
      <c r="E970" s="50">
        <f>VLOOKUP($A970,[1]級距!A:K,11,FALSE)</f>
        <v>2</v>
      </c>
      <c r="F970" s="50">
        <f t="shared" si="15"/>
        <v>1</v>
      </c>
    </row>
    <row r="971" spans="1:6" x14ac:dyDescent="0.25">
      <c r="A971" s="73" t="s">
        <v>1202</v>
      </c>
      <c r="B971" s="66">
        <v>-23731.73</v>
      </c>
      <c r="C971" s="50">
        <f>VLOOKUP($A971,[1]級距!$A:$K,9,FALSE)</f>
        <v>3</v>
      </c>
      <c r="D971" s="50">
        <f>VLOOKUP($A971,[1]級距!A:K,10,FALSE)</f>
        <v>4</v>
      </c>
      <c r="E971" s="50">
        <f>VLOOKUP($A971,[1]級距!A:K,11,FALSE)</f>
        <v>2</v>
      </c>
      <c r="F971" s="50">
        <f t="shared" si="15"/>
        <v>1</v>
      </c>
    </row>
    <row r="972" spans="1:6" x14ac:dyDescent="0.25">
      <c r="A972" s="73" t="s">
        <v>1203</v>
      </c>
      <c r="B972" s="66">
        <v>3743.5</v>
      </c>
      <c r="C972" s="50">
        <f>VLOOKUP($A972,[1]級距!$A:$K,9,FALSE)</f>
        <v>7</v>
      </c>
      <c r="D972" s="50">
        <f>VLOOKUP($A972,[1]級距!A:K,10,FALSE)</f>
        <v>9</v>
      </c>
      <c r="E972" s="50">
        <f>VLOOKUP($A972,[1]級距!A:K,11,FALSE)</f>
        <v>4</v>
      </c>
      <c r="F972" s="50">
        <f t="shared" si="15"/>
        <v>1</v>
      </c>
    </row>
    <row r="973" spans="1:6" x14ac:dyDescent="0.25">
      <c r="A973" s="73" t="s">
        <v>1204</v>
      </c>
      <c r="B973" s="66">
        <v>-25685.66</v>
      </c>
      <c r="C973" s="50">
        <f>VLOOKUP($A973,[1]級距!$A:$K,9,FALSE)</f>
        <v>4</v>
      </c>
      <c r="D973" s="50">
        <f>VLOOKUP($A973,[1]級距!A:K,10,FALSE)</f>
        <v>6</v>
      </c>
      <c r="E973" s="50">
        <f>VLOOKUP($A973,[1]級距!A:K,11,FALSE)</f>
        <v>2</v>
      </c>
      <c r="F973" s="50">
        <f t="shared" si="15"/>
        <v>1</v>
      </c>
    </row>
    <row r="974" spans="1:6" x14ac:dyDescent="0.25">
      <c r="A974" s="73" t="s">
        <v>1205</v>
      </c>
      <c r="B974" s="66">
        <v>4926.22</v>
      </c>
      <c r="C974" s="50">
        <f>VLOOKUP($A974,[1]級距!$A:$K,9,FALSE)</f>
        <v>6</v>
      </c>
      <c r="D974" s="50">
        <f>VLOOKUP($A974,[1]級距!A:K,10,FALSE)</f>
        <v>7</v>
      </c>
      <c r="E974" s="50">
        <f>VLOOKUP($A974,[1]級距!A:K,11,FALSE)</f>
        <v>4</v>
      </c>
      <c r="F974" s="50">
        <f t="shared" si="15"/>
        <v>1</v>
      </c>
    </row>
    <row r="975" spans="1:6" x14ac:dyDescent="0.25">
      <c r="A975" s="73" t="s">
        <v>1206</v>
      </c>
      <c r="B975" s="66">
        <v>54506.74</v>
      </c>
      <c r="C975" s="50">
        <f>VLOOKUP($A975,[1]級距!$A:$K,9,FALSE)</f>
        <v>6</v>
      </c>
      <c r="D975" s="50">
        <f>VLOOKUP($A975,[1]級距!A:K,10,FALSE)</f>
        <v>7</v>
      </c>
      <c r="E975" s="50">
        <f>VLOOKUP($A975,[1]級距!A:K,11,FALSE)</f>
        <v>4</v>
      </c>
      <c r="F975" s="50">
        <f t="shared" si="15"/>
        <v>1</v>
      </c>
    </row>
    <row r="976" spans="1:6" x14ac:dyDescent="0.25">
      <c r="A976" s="73" t="s">
        <v>1207</v>
      </c>
      <c r="B976" s="66">
        <v>23131.78</v>
      </c>
      <c r="C976" s="50">
        <f>VLOOKUP($A976,[1]級距!$A:$K,9,FALSE)</f>
        <v>4</v>
      </c>
      <c r="D976" s="50">
        <f>VLOOKUP($A976,[1]級距!A:K,10,FALSE)</f>
        <v>6</v>
      </c>
      <c r="E976" s="50">
        <f>VLOOKUP($A976,[1]級距!A:K,11,FALSE)</f>
        <v>2</v>
      </c>
      <c r="F976" s="50">
        <f t="shared" si="15"/>
        <v>1</v>
      </c>
    </row>
    <row r="977" spans="1:6" x14ac:dyDescent="0.25">
      <c r="A977" s="73" t="s">
        <v>1208</v>
      </c>
      <c r="B977" s="66">
        <v>45569.39</v>
      </c>
      <c r="C977" s="50">
        <f>VLOOKUP($A977,[1]級距!$A:$K,9,FALSE)</f>
        <v>10</v>
      </c>
      <c r="D977" s="50">
        <f>VLOOKUP($A977,[1]級距!A:K,10,FALSE)</f>
        <v>9</v>
      </c>
      <c r="E977" s="50">
        <f>VLOOKUP($A977,[1]級距!A:K,11,FALSE)</f>
        <v>4</v>
      </c>
      <c r="F977" s="50">
        <f t="shared" si="15"/>
        <v>1</v>
      </c>
    </row>
    <row r="978" spans="1:6" x14ac:dyDescent="0.25">
      <c r="A978" s="73" t="s">
        <v>1211</v>
      </c>
      <c r="B978" s="66">
        <v>-10681.06</v>
      </c>
      <c r="C978" s="50">
        <f>VLOOKUP($A978,[1]級距!$A:$K,9,FALSE)</f>
        <v>1</v>
      </c>
      <c r="D978" s="50">
        <f>VLOOKUP($A978,[1]級距!A:K,10,FALSE)</f>
        <v>9</v>
      </c>
      <c r="E978" s="50">
        <f>VLOOKUP($A978,[1]級距!A:K,11,FALSE)</f>
        <v>3</v>
      </c>
      <c r="F978" s="50">
        <f t="shared" si="15"/>
        <v>1</v>
      </c>
    </row>
    <row r="979" spans="1:6" x14ac:dyDescent="0.25">
      <c r="A979" s="73" t="s">
        <v>1212</v>
      </c>
      <c r="B979" s="66">
        <v>8766.0499999999993</v>
      </c>
      <c r="C979" s="50">
        <f>VLOOKUP($A979,[1]級距!$A:$K,9,FALSE)</f>
        <v>1</v>
      </c>
      <c r="D979" s="50">
        <f>VLOOKUP($A979,[1]級距!A:K,10,FALSE)</f>
        <v>6</v>
      </c>
      <c r="E979" s="50">
        <f>VLOOKUP($A979,[1]級距!A:K,11,FALSE)</f>
        <v>2</v>
      </c>
      <c r="F979" s="50">
        <f t="shared" si="15"/>
        <v>1</v>
      </c>
    </row>
    <row r="980" spans="1:6" x14ac:dyDescent="0.25">
      <c r="A980" s="73" t="s">
        <v>1213</v>
      </c>
      <c r="B980" s="66">
        <v>-113621.86</v>
      </c>
      <c r="C980" s="50">
        <f>VLOOKUP($A980,[1]級距!$A:$K,9,FALSE)</f>
        <v>3</v>
      </c>
      <c r="D980" s="50">
        <f>VLOOKUP($A980,[1]級距!A:K,10,FALSE)</f>
        <v>5</v>
      </c>
      <c r="E980" s="50">
        <f>VLOOKUP($A980,[1]級距!A:K,11,FALSE)</f>
        <v>2</v>
      </c>
      <c r="F980" s="50">
        <f t="shared" si="15"/>
        <v>1</v>
      </c>
    </row>
    <row r="981" spans="1:6" x14ac:dyDescent="0.25">
      <c r="A981" s="73" t="s">
        <v>1214</v>
      </c>
      <c r="B981" s="66">
        <v>-9506.5400000000009</v>
      </c>
      <c r="C981" s="50">
        <f>VLOOKUP($A981,[1]級距!$A:$K,9,FALSE)</f>
        <v>1</v>
      </c>
      <c r="D981" s="50">
        <f>VLOOKUP($A981,[1]級距!A:K,10,FALSE)</f>
        <v>1</v>
      </c>
      <c r="E981" s="50">
        <f>VLOOKUP($A981,[1]級距!A:K,11,FALSE)</f>
        <v>2</v>
      </c>
      <c r="F981" s="50">
        <f t="shared" si="15"/>
        <v>1</v>
      </c>
    </row>
    <row r="982" spans="1:6" x14ac:dyDescent="0.25">
      <c r="A982" s="73" t="s">
        <v>1215</v>
      </c>
      <c r="B982" s="66">
        <v>-15547.37</v>
      </c>
      <c r="C982" s="50">
        <f>VLOOKUP($A982,[1]級距!$A:$K,9,FALSE)</f>
        <v>2</v>
      </c>
      <c r="D982" s="50">
        <f>VLOOKUP($A982,[1]級距!A:K,10,FALSE)</f>
        <v>9</v>
      </c>
      <c r="E982" s="50">
        <f>VLOOKUP($A982,[1]級距!A:K,11,FALSE)</f>
        <v>3</v>
      </c>
      <c r="F982" s="50">
        <f t="shared" si="15"/>
        <v>1</v>
      </c>
    </row>
    <row r="983" spans="1:6" x14ac:dyDescent="0.25">
      <c r="A983" s="73" t="s">
        <v>1216</v>
      </c>
      <c r="B983" s="66">
        <v>-16130.59</v>
      </c>
      <c r="C983" s="50">
        <f>VLOOKUP($A983,[1]級距!$A:$K,9,FALSE)</f>
        <v>1</v>
      </c>
      <c r="D983" s="50">
        <f>VLOOKUP($A983,[1]級距!A:K,10,FALSE)</f>
        <v>1</v>
      </c>
      <c r="E983" s="50">
        <f>VLOOKUP($A983,[1]級距!A:K,11,FALSE)</f>
        <v>2</v>
      </c>
      <c r="F983" s="50">
        <f t="shared" si="15"/>
        <v>1</v>
      </c>
    </row>
    <row r="984" spans="1:6" x14ac:dyDescent="0.25">
      <c r="A984" s="73" t="s">
        <v>1217</v>
      </c>
      <c r="B984" s="66">
        <v>-23925.19</v>
      </c>
      <c r="C984" s="50">
        <f>VLOOKUP($A984,[1]級距!$A:$K,9,FALSE)</f>
        <v>2</v>
      </c>
      <c r="D984" s="50">
        <f>VLOOKUP($A984,[1]級距!A:K,10,FALSE)</f>
        <v>2</v>
      </c>
      <c r="E984" s="50">
        <f>VLOOKUP($A984,[1]級距!A:K,11,FALSE)</f>
        <v>2</v>
      </c>
      <c r="F984" s="50">
        <f t="shared" si="15"/>
        <v>1</v>
      </c>
    </row>
    <row r="985" spans="1:6" x14ac:dyDescent="0.25">
      <c r="A985" s="73" t="s">
        <v>1218</v>
      </c>
      <c r="B985" s="66">
        <v>82464.53</v>
      </c>
      <c r="C985" s="50">
        <f>VLOOKUP($A985,[1]級距!$A:$K,9,FALSE)</f>
        <v>5</v>
      </c>
      <c r="D985" s="50">
        <f>VLOOKUP($A985,[1]級距!A:K,10,FALSE)</f>
        <v>8</v>
      </c>
      <c r="E985" s="50">
        <f>VLOOKUP($A985,[1]級距!A:K,11,FALSE)</f>
        <v>3</v>
      </c>
      <c r="F985" s="50">
        <f t="shared" si="15"/>
        <v>1</v>
      </c>
    </row>
    <row r="986" spans="1:6" x14ac:dyDescent="0.25">
      <c r="A986" s="73" t="s">
        <v>1219</v>
      </c>
      <c r="B986" s="66">
        <v>35240.86</v>
      </c>
      <c r="C986" s="50">
        <f>VLOOKUP($A986,[1]級距!$A:$K,9,FALSE)</f>
        <v>2</v>
      </c>
      <c r="D986" s="50">
        <f>VLOOKUP($A986,[1]級距!A:K,10,FALSE)</f>
        <v>7</v>
      </c>
      <c r="E986" s="50">
        <f>VLOOKUP($A986,[1]級距!A:K,11,FALSE)</f>
        <v>3</v>
      </c>
      <c r="F986" s="50">
        <f t="shared" si="15"/>
        <v>1</v>
      </c>
    </row>
    <row r="987" spans="1:6" x14ac:dyDescent="0.25">
      <c r="A987" s="73" t="s">
        <v>1220</v>
      </c>
      <c r="B987" s="66">
        <v>41114.5</v>
      </c>
      <c r="C987" s="50">
        <f>VLOOKUP($A987,[1]級距!$A:$K,9,FALSE)</f>
        <v>3</v>
      </c>
      <c r="D987" s="50">
        <f>VLOOKUP($A987,[1]級距!A:K,10,FALSE)</f>
        <v>6</v>
      </c>
      <c r="E987" s="50">
        <f>VLOOKUP($A987,[1]級距!A:K,11,FALSE)</f>
        <v>2</v>
      </c>
      <c r="F987" s="50">
        <f t="shared" si="15"/>
        <v>1</v>
      </c>
    </row>
    <row r="988" spans="1:6" x14ac:dyDescent="0.25">
      <c r="A988" s="73" t="s">
        <v>1221</v>
      </c>
      <c r="B988" s="66">
        <v>-74748.94</v>
      </c>
      <c r="C988" s="50">
        <f>VLOOKUP($A988,[1]級距!$A:$K,9,FALSE)</f>
        <v>2</v>
      </c>
      <c r="D988" s="50">
        <f>VLOOKUP($A988,[1]級距!A:K,10,FALSE)</f>
        <v>9</v>
      </c>
      <c r="E988" s="50">
        <f>VLOOKUP($A988,[1]級距!A:K,11,FALSE)</f>
        <v>3</v>
      </c>
      <c r="F988" s="50">
        <f t="shared" si="15"/>
        <v>1</v>
      </c>
    </row>
    <row r="989" spans="1:6" x14ac:dyDescent="0.25">
      <c r="A989" s="73" t="s">
        <v>1222</v>
      </c>
      <c r="B989" s="66">
        <v>122711.47</v>
      </c>
      <c r="C989" s="50">
        <f>VLOOKUP($A989,[1]級距!$A:$K,9,FALSE)</f>
        <v>3</v>
      </c>
      <c r="D989" s="50">
        <f>VLOOKUP($A989,[1]級距!A:K,10,FALSE)</f>
        <v>10</v>
      </c>
      <c r="E989" s="50">
        <f>VLOOKUP($A989,[1]級距!A:K,11,FALSE)</f>
        <v>3</v>
      </c>
      <c r="F989" s="50">
        <f t="shared" si="15"/>
        <v>1</v>
      </c>
    </row>
    <row r="990" spans="1:6" x14ac:dyDescent="0.25">
      <c r="A990" s="73" t="s">
        <v>1223</v>
      </c>
      <c r="B990" s="66">
        <v>-455.93</v>
      </c>
      <c r="C990" s="50">
        <f>VLOOKUP($A990,[1]級距!$A:$K,9,FALSE)</f>
        <v>2</v>
      </c>
      <c r="D990" s="50">
        <f>VLOOKUP($A990,[1]級距!A:K,10,FALSE)</f>
        <v>5</v>
      </c>
      <c r="E990" s="50">
        <f>VLOOKUP($A990,[1]級距!A:K,11,FALSE)</f>
        <v>2</v>
      </c>
      <c r="F990" s="50">
        <f t="shared" si="15"/>
        <v>1</v>
      </c>
    </row>
    <row r="991" spans="1:6" x14ac:dyDescent="0.25">
      <c r="A991" s="73" t="s">
        <v>1224</v>
      </c>
      <c r="B991" s="66">
        <v>8531.33</v>
      </c>
      <c r="C991" s="50">
        <f>VLOOKUP($A991,[1]級距!$A:$K,9,FALSE)</f>
        <v>2</v>
      </c>
      <c r="D991" s="50">
        <f>VLOOKUP($A991,[1]級距!A:K,10,FALSE)</f>
        <v>9</v>
      </c>
      <c r="E991" s="50">
        <f>VLOOKUP($A991,[1]級距!A:K,11,FALSE)</f>
        <v>3</v>
      </c>
      <c r="F991" s="50">
        <f t="shared" si="15"/>
        <v>1</v>
      </c>
    </row>
    <row r="992" spans="1:6" x14ac:dyDescent="0.25">
      <c r="A992" s="73" t="s">
        <v>1225</v>
      </c>
      <c r="B992" s="66">
        <v>7859.04</v>
      </c>
      <c r="C992" s="50">
        <f>VLOOKUP($A992,[1]級距!$A:$K,9,FALSE)</f>
        <v>1</v>
      </c>
      <c r="D992" s="50">
        <f>VLOOKUP($A992,[1]級距!A:K,10,FALSE)</f>
        <v>6</v>
      </c>
      <c r="E992" s="50">
        <f>VLOOKUP($A992,[1]級距!A:K,11,FALSE)</f>
        <v>2</v>
      </c>
      <c r="F992" s="50">
        <f t="shared" si="15"/>
        <v>1</v>
      </c>
    </row>
    <row r="993" spans="1:6" x14ac:dyDescent="0.25">
      <c r="A993" s="73" t="s">
        <v>1226</v>
      </c>
      <c r="B993" s="66">
        <v>12345.53</v>
      </c>
      <c r="C993" s="50">
        <f>VLOOKUP($A993,[1]級距!$A:$K,9,FALSE)</f>
        <v>1</v>
      </c>
      <c r="D993" s="50">
        <f>VLOOKUP($A993,[1]級距!A:K,10,FALSE)</f>
        <v>7</v>
      </c>
      <c r="E993" s="50">
        <f>VLOOKUP($A993,[1]級距!A:K,11,FALSE)</f>
        <v>3</v>
      </c>
      <c r="F993" s="50">
        <f t="shared" si="15"/>
        <v>1</v>
      </c>
    </row>
    <row r="994" spans="1:6" x14ac:dyDescent="0.25">
      <c r="A994" s="73" t="s">
        <v>1227</v>
      </c>
      <c r="B994" s="66">
        <v>-4130.88</v>
      </c>
      <c r="C994" s="50">
        <f>VLOOKUP($A994,[1]級距!$A:$K,9,FALSE)</f>
        <v>1</v>
      </c>
      <c r="D994" s="50">
        <f>VLOOKUP($A994,[1]級距!A:K,10,FALSE)</f>
        <v>1</v>
      </c>
      <c r="E994" s="50">
        <f>VLOOKUP($A994,[1]級距!A:K,11,FALSE)</f>
        <v>2</v>
      </c>
      <c r="F994" s="50">
        <f t="shared" si="15"/>
        <v>1</v>
      </c>
    </row>
    <row r="995" spans="1:6" x14ac:dyDescent="0.25">
      <c r="A995" s="73" t="s">
        <v>1228</v>
      </c>
      <c r="B995" s="66">
        <v>-11325.41</v>
      </c>
      <c r="C995" s="50">
        <f>VLOOKUP($A995,[1]級距!$A:$K,9,FALSE)</f>
        <v>1</v>
      </c>
      <c r="D995" s="50">
        <f>VLOOKUP($A995,[1]級距!A:K,10,FALSE)</f>
        <v>3</v>
      </c>
      <c r="E995" s="50">
        <f>VLOOKUP($A995,[1]級距!A:K,11,FALSE)</f>
        <v>2</v>
      </c>
      <c r="F995" s="50">
        <f t="shared" si="15"/>
        <v>1</v>
      </c>
    </row>
    <row r="996" spans="1:6" x14ac:dyDescent="0.25">
      <c r="A996" s="73" t="s">
        <v>1229</v>
      </c>
      <c r="B996" s="66">
        <v>-2932.75</v>
      </c>
      <c r="C996" s="50">
        <f>VLOOKUP($A996,[1]級距!$A:$K,9,FALSE)</f>
        <v>1</v>
      </c>
      <c r="D996" s="50">
        <f>VLOOKUP($A996,[1]級距!A:K,10,FALSE)</f>
        <v>6</v>
      </c>
      <c r="E996" s="50">
        <f>VLOOKUP($A996,[1]級距!A:K,11,FALSE)</f>
        <v>2</v>
      </c>
      <c r="F996" s="50">
        <f t="shared" si="15"/>
        <v>1</v>
      </c>
    </row>
    <row r="997" spans="1:6" x14ac:dyDescent="0.25">
      <c r="A997" s="73" t="s">
        <v>1230</v>
      </c>
      <c r="B997" s="66">
        <v>6739.46</v>
      </c>
      <c r="C997" s="50">
        <f>VLOOKUP($A997,[1]級距!$A:$K,9,FALSE)</f>
        <v>2</v>
      </c>
      <c r="D997" s="50">
        <f>VLOOKUP($A997,[1]級距!A:K,10,FALSE)</f>
        <v>7</v>
      </c>
      <c r="E997" s="50">
        <f>VLOOKUP($A997,[1]級距!A:K,11,FALSE)</f>
        <v>3</v>
      </c>
      <c r="F997" s="50">
        <f t="shared" si="15"/>
        <v>1</v>
      </c>
    </row>
    <row r="998" spans="1:6" x14ac:dyDescent="0.25">
      <c r="A998" s="73" t="s">
        <v>1231</v>
      </c>
      <c r="B998" s="66">
        <v>-6885.86</v>
      </c>
      <c r="C998" s="50">
        <f>VLOOKUP($A998,[1]級距!$A:$K,9,FALSE)</f>
        <v>1</v>
      </c>
      <c r="D998" s="50">
        <f>VLOOKUP($A998,[1]級距!A:K,10,FALSE)</f>
        <v>7</v>
      </c>
      <c r="E998" s="50">
        <f>VLOOKUP($A998,[1]級距!A:K,11,FALSE)</f>
        <v>3</v>
      </c>
      <c r="F998" s="50">
        <f t="shared" si="15"/>
        <v>1</v>
      </c>
    </row>
    <row r="999" spans="1:6" x14ac:dyDescent="0.25">
      <c r="A999" s="73" t="s">
        <v>1232</v>
      </c>
      <c r="B999" s="66">
        <v>57.96</v>
      </c>
      <c r="C999" s="50">
        <f>VLOOKUP($A999,[1]級距!$A:$K,9,FALSE)</f>
        <v>1</v>
      </c>
      <c r="D999" s="50">
        <f>VLOOKUP($A999,[1]級距!A:K,10,FALSE)</f>
        <v>5</v>
      </c>
      <c r="E999" s="50">
        <f>VLOOKUP($A999,[1]級距!A:K,11,FALSE)</f>
        <v>2</v>
      </c>
      <c r="F999" s="50">
        <f t="shared" si="15"/>
        <v>1</v>
      </c>
    </row>
    <row r="1000" spans="1:6" x14ac:dyDescent="0.25">
      <c r="A1000" s="73" t="s">
        <v>1233</v>
      </c>
      <c r="B1000" s="66">
        <v>-8339.4500000000007</v>
      </c>
      <c r="C1000" s="50">
        <f>VLOOKUP($A1000,[1]級距!$A:$K,9,FALSE)</f>
        <v>1</v>
      </c>
      <c r="D1000" s="50">
        <f>VLOOKUP($A1000,[1]級距!A:K,10,FALSE)</f>
        <v>3</v>
      </c>
      <c r="E1000" s="50">
        <f>VLOOKUP($A1000,[1]級距!A:K,11,FALSE)</f>
        <v>2</v>
      </c>
      <c r="F1000" s="50">
        <f t="shared" si="15"/>
        <v>1</v>
      </c>
    </row>
    <row r="1001" spans="1:6" x14ac:dyDescent="0.25">
      <c r="A1001" s="73" t="s">
        <v>1234</v>
      </c>
      <c r="B1001" s="66">
        <v>46039.63</v>
      </c>
      <c r="C1001" s="50">
        <f>VLOOKUP($A1001,[1]級距!$A:$K,9,FALSE)</f>
        <v>1</v>
      </c>
      <c r="D1001" s="50">
        <f>VLOOKUP($A1001,[1]級距!A:K,10,FALSE)</f>
        <v>4</v>
      </c>
      <c r="E1001" s="50">
        <f>VLOOKUP($A1001,[1]級距!A:K,11,FALSE)</f>
        <v>2</v>
      </c>
      <c r="F1001" s="50">
        <f t="shared" si="15"/>
        <v>1</v>
      </c>
    </row>
    <row r="1002" spans="1:6" x14ac:dyDescent="0.25">
      <c r="A1002" s="73" t="s">
        <v>1235</v>
      </c>
      <c r="B1002" s="66">
        <v>-1741.34</v>
      </c>
      <c r="C1002" s="50">
        <f>VLOOKUP($A1002,[1]級距!$A:$K,9,FALSE)</f>
        <v>4</v>
      </c>
      <c r="D1002" s="50">
        <f>VLOOKUP($A1002,[1]級距!A:K,10,FALSE)</f>
        <v>5</v>
      </c>
      <c r="E1002" s="50">
        <f>VLOOKUP($A1002,[1]級距!A:K,11,FALSE)</f>
        <v>2</v>
      </c>
      <c r="F1002" s="50">
        <f t="shared" si="15"/>
        <v>1</v>
      </c>
    </row>
    <row r="1003" spans="1:6" x14ac:dyDescent="0.25">
      <c r="A1003" s="73" t="s">
        <v>1236</v>
      </c>
      <c r="B1003" s="66">
        <v>29286.42</v>
      </c>
      <c r="C1003" s="50">
        <f>VLOOKUP($A1003,[1]級距!$A:$K,9,FALSE)</f>
        <v>5</v>
      </c>
      <c r="D1003" s="50">
        <f>VLOOKUP($A1003,[1]級距!A:K,10,FALSE)</f>
        <v>8</v>
      </c>
      <c r="E1003" s="50">
        <f>VLOOKUP($A1003,[1]級距!A:K,11,FALSE)</f>
        <v>3</v>
      </c>
      <c r="F1003" s="50">
        <f t="shared" si="15"/>
        <v>1</v>
      </c>
    </row>
    <row r="1004" spans="1:6" x14ac:dyDescent="0.25">
      <c r="A1004" s="73" t="s">
        <v>1237</v>
      </c>
      <c r="B1004" s="66">
        <v>13419.46</v>
      </c>
      <c r="C1004" s="50">
        <f>VLOOKUP($A1004,[1]級距!$A:$K,9,FALSE)</f>
        <v>3</v>
      </c>
      <c r="D1004" s="50">
        <f>VLOOKUP($A1004,[1]級距!A:K,10,FALSE)</f>
        <v>8</v>
      </c>
      <c r="E1004" s="50">
        <f>VLOOKUP($A1004,[1]級距!A:K,11,FALSE)</f>
        <v>3</v>
      </c>
      <c r="F1004" s="50">
        <f t="shared" si="15"/>
        <v>1</v>
      </c>
    </row>
    <row r="1005" spans="1:6" x14ac:dyDescent="0.25">
      <c r="A1005" s="73" t="s">
        <v>1238</v>
      </c>
      <c r="B1005" s="66">
        <v>13234.75</v>
      </c>
      <c r="C1005" s="50">
        <f>VLOOKUP($A1005,[1]級距!$A:$K,9,FALSE)</f>
        <v>3</v>
      </c>
      <c r="D1005" s="50">
        <f>VLOOKUP($A1005,[1]級距!A:K,10,FALSE)</f>
        <v>1</v>
      </c>
      <c r="E1005" s="50">
        <f>VLOOKUP($A1005,[1]級距!A:K,11,FALSE)</f>
        <v>2</v>
      </c>
      <c r="F1005" s="50">
        <f t="shared" si="15"/>
        <v>1</v>
      </c>
    </row>
    <row r="1006" spans="1:6" x14ac:dyDescent="0.25">
      <c r="A1006" s="73" t="s">
        <v>1239</v>
      </c>
      <c r="B1006" s="66">
        <v>-45240.22</v>
      </c>
      <c r="C1006" s="50">
        <f>VLOOKUP($A1006,[1]級距!$A:$K,9,FALSE)</f>
        <v>1</v>
      </c>
      <c r="D1006" s="50">
        <f>VLOOKUP($A1006,[1]級距!A:K,10,FALSE)</f>
        <v>8</v>
      </c>
      <c r="E1006" s="50">
        <f>VLOOKUP($A1006,[1]級距!A:K,11,FALSE)</f>
        <v>3</v>
      </c>
      <c r="F1006" s="50">
        <f t="shared" si="15"/>
        <v>1</v>
      </c>
    </row>
    <row r="1007" spans="1:6" x14ac:dyDescent="0.25">
      <c r="A1007" s="73" t="s">
        <v>1240</v>
      </c>
      <c r="B1007" s="66">
        <v>-15475.08</v>
      </c>
      <c r="C1007" s="50">
        <f>VLOOKUP($A1007,[1]級距!$A:$K,9,FALSE)</f>
        <v>2</v>
      </c>
      <c r="D1007" s="50">
        <f>VLOOKUP($A1007,[1]級距!A:K,10,FALSE)</f>
        <v>9</v>
      </c>
      <c r="E1007" s="50">
        <f>VLOOKUP($A1007,[1]級距!A:K,11,FALSE)</f>
        <v>3</v>
      </c>
      <c r="F1007" s="50">
        <f t="shared" si="15"/>
        <v>1</v>
      </c>
    </row>
    <row r="1008" spans="1:6" x14ac:dyDescent="0.25">
      <c r="A1008" s="73" t="s">
        <v>1241</v>
      </c>
      <c r="B1008" s="66">
        <v>-12472.27</v>
      </c>
      <c r="C1008" s="50">
        <f>VLOOKUP($A1008,[1]級距!$A:$K,9,FALSE)</f>
        <v>1</v>
      </c>
      <c r="D1008" s="50">
        <f>VLOOKUP($A1008,[1]級距!A:K,10,FALSE)</f>
        <v>6</v>
      </c>
      <c r="E1008" s="50">
        <f>VLOOKUP($A1008,[1]級距!A:K,11,FALSE)</f>
        <v>2</v>
      </c>
      <c r="F1008" s="50">
        <f t="shared" si="15"/>
        <v>1</v>
      </c>
    </row>
    <row r="1009" spans="1:6" x14ac:dyDescent="0.25">
      <c r="A1009" s="73" t="s">
        <v>1242</v>
      </c>
      <c r="B1009" s="66">
        <v>-18460.03</v>
      </c>
      <c r="C1009" s="50">
        <f>VLOOKUP($A1009,[1]級距!$A:$K,9,FALSE)</f>
        <v>3</v>
      </c>
      <c r="D1009" s="50">
        <f>VLOOKUP($A1009,[1]級距!A:K,10,FALSE)</f>
        <v>6</v>
      </c>
      <c r="E1009" s="50">
        <f>VLOOKUP($A1009,[1]級距!A:K,11,FALSE)</f>
        <v>2</v>
      </c>
      <c r="F1009" s="50">
        <f t="shared" si="15"/>
        <v>1</v>
      </c>
    </row>
    <row r="1010" spans="1:6" x14ac:dyDescent="0.25">
      <c r="A1010" s="73" t="s">
        <v>1245</v>
      </c>
      <c r="B1010" s="66">
        <v>-13053.48</v>
      </c>
      <c r="C1010" s="50">
        <f>VLOOKUP($A1010,[1]級距!$A:$K,9,FALSE)</f>
        <v>3</v>
      </c>
      <c r="D1010" s="50">
        <f>VLOOKUP($A1010,[1]級距!A:K,10,FALSE)</f>
        <v>3</v>
      </c>
      <c r="E1010" s="50">
        <f>VLOOKUP($A1010,[1]級距!A:K,11,FALSE)</f>
        <v>2</v>
      </c>
      <c r="F1010" s="50">
        <f t="shared" si="15"/>
        <v>1</v>
      </c>
    </row>
    <row r="1011" spans="1:6" x14ac:dyDescent="0.25">
      <c r="A1011" s="73" t="s">
        <v>1246</v>
      </c>
      <c r="B1011" s="66">
        <v>-16158.7</v>
      </c>
      <c r="C1011" s="50">
        <f>VLOOKUP($A1011,[1]級距!$A:$K,9,FALSE)</f>
        <v>1</v>
      </c>
      <c r="D1011" s="50">
        <f>VLOOKUP($A1011,[1]級距!A:K,10,FALSE)</f>
        <v>1</v>
      </c>
      <c r="E1011" s="50">
        <f>VLOOKUP($A1011,[1]級距!A:K,11,FALSE)</f>
        <v>2</v>
      </c>
      <c r="F1011" s="50">
        <f t="shared" si="15"/>
        <v>1</v>
      </c>
    </row>
    <row r="1012" spans="1:6" x14ac:dyDescent="0.25">
      <c r="A1012" s="73" t="s">
        <v>1248</v>
      </c>
      <c r="B1012" s="66">
        <v>33516.31</v>
      </c>
      <c r="C1012" s="50">
        <f>VLOOKUP($A1012,[1]級距!$A:$K,9,FALSE)</f>
        <v>2</v>
      </c>
      <c r="D1012" s="50">
        <f>VLOOKUP($A1012,[1]級距!A:K,10,FALSE)</f>
        <v>10</v>
      </c>
      <c r="E1012" s="50">
        <f>VLOOKUP($A1012,[1]級距!A:K,11,FALSE)</f>
        <v>3</v>
      </c>
      <c r="F1012" s="50">
        <f t="shared" si="15"/>
        <v>1</v>
      </c>
    </row>
    <row r="1013" spans="1:6" x14ac:dyDescent="0.25">
      <c r="A1013" s="73" t="s">
        <v>1249</v>
      </c>
      <c r="B1013" s="66">
        <v>-7064.42</v>
      </c>
      <c r="C1013" s="50">
        <f>VLOOKUP($A1013,[1]級距!$A:$K,9,FALSE)</f>
        <v>1</v>
      </c>
      <c r="D1013" s="50">
        <f>VLOOKUP($A1013,[1]級距!A:K,10,FALSE)</f>
        <v>3</v>
      </c>
      <c r="E1013" s="50">
        <f>VLOOKUP($A1013,[1]級距!A:K,11,FALSE)</f>
        <v>2</v>
      </c>
      <c r="F1013" s="50">
        <f t="shared" si="15"/>
        <v>1</v>
      </c>
    </row>
    <row r="1014" spans="1:6" x14ac:dyDescent="0.25">
      <c r="A1014" s="73" t="s">
        <v>1250</v>
      </c>
      <c r="B1014" s="66">
        <v>-8262.26</v>
      </c>
      <c r="C1014" s="50">
        <f>VLOOKUP($A1014,[1]級距!$A:$K,9,FALSE)</f>
        <v>1</v>
      </c>
      <c r="D1014" s="50">
        <f>VLOOKUP($A1014,[1]級距!A:K,10,FALSE)</f>
        <v>3</v>
      </c>
      <c r="E1014" s="50">
        <f>VLOOKUP($A1014,[1]級距!A:K,11,FALSE)</f>
        <v>2</v>
      </c>
      <c r="F1014" s="50">
        <f t="shared" si="15"/>
        <v>1</v>
      </c>
    </row>
    <row r="1015" spans="1:6" x14ac:dyDescent="0.25">
      <c r="A1015" s="73" t="s">
        <v>1251</v>
      </c>
      <c r="B1015" s="66">
        <v>-83598.17</v>
      </c>
      <c r="C1015" s="50">
        <f>VLOOKUP($A1015,[1]級距!$A:$K,9,FALSE)</f>
        <v>3</v>
      </c>
      <c r="D1015" s="50">
        <f>VLOOKUP($A1015,[1]級距!A:K,10,FALSE)</f>
        <v>5</v>
      </c>
      <c r="E1015" s="50">
        <f>VLOOKUP($A1015,[1]級距!A:K,11,FALSE)</f>
        <v>2</v>
      </c>
      <c r="F1015" s="50">
        <f t="shared" si="15"/>
        <v>1</v>
      </c>
    </row>
    <row r="1016" spans="1:6" x14ac:dyDescent="0.25">
      <c r="A1016" s="73" t="s">
        <v>1252</v>
      </c>
      <c r="B1016" s="66">
        <v>4324.2700000000004</v>
      </c>
      <c r="C1016" s="50">
        <f>VLOOKUP($A1016,[1]級距!$A:$K,9,FALSE)</f>
        <v>1</v>
      </c>
      <c r="D1016" s="50">
        <f>VLOOKUP($A1016,[1]級距!A:K,10,FALSE)</f>
        <v>6</v>
      </c>
      <c r="E1016" s="50">
        <f>VLOOKUP($A1016,[1]級距!A:K,11,FALSE)</f>
        <v>2</v>
      </c>
      <c r="F1016" s="50">
        <f t="shared" si="15"/>
        <v>1</v>
      </c>
    </row>
    <row r="1017" spans="1:6" x14ac:dyDescent="0.25">
      <c r="A1017" s="73" t="s">
        <v>1253</v>
      </c>
      <c r="B1017" s="66">
        <v>-7543.75</v>
      </c>
      <c r="C1017" s="50">
        <f>VLOOKUP($A1017,[1]級距!$A:$K,9,FALSE)</f>
        <v>2</v>
      </c>
      <c r="D1017" s="50">
        <f>VLOOKUP($A1017,[1]級距!A:K,10,FALSE)</f>
        <v>3</v>
      </c>
      <c r="E1017" s="50">
        <f>VLOOKUP($A1017,[1]級距!A:K,11,FALSE)</f>
        <v>2</v>
      </c>
      <c r="F1017" s="50">
        <f t="shared" si="15"/>
        <v>1</v>
      </c>
    </row>
    <row r="1018" spans="1:6" x14ac:dyDescent="0.25">
      <c r="A1018" s="73" t="s">
        <v>1254</v>
      </c>
      <c r="B1018" s="66">
        <v>13890.26</v>
      </c>
      <c r="C1018" s="50">
        <f>VLOOKUP($A1018,[1]級距!$A:$K,9,FALSE)</f>
        <v>1</v>
      </c>
      <c r="D1018" s="50">
        <f>VLOOKUP($A1018,[1]級距!A:K,10,FALSE)</f>
        <v>5</v>
      </c>
      <c r="E1018" s="50">
        <f>VLOOKUP($A1018,[1]級距!A:K,11,FALSE)</f>
        <v>2</v>
      </c>
      <c r="F1018" s="50">
        <f t="shared" si="15"/>
        <v>1</v>
      </c>
    </row>
    <row r="1019" spans="1:6" x14ac:dyDescent="0.25">
      <c r="A1019" s="73" t="s">
        <v>1256</v>
      </c>
      <c r="B1019" s="66">
        <v>14840.86</v>
      </c>
      <c r="C1019" s="50">
        <f>VLOOKUP($A1019,[1]級距!$A:$K,9,FALSE)</f>
        <v>4</v>
      </c>
      <c r="D1019" s="50">
        <f>VLOOKUP($A1019,[1]級距!A:K,10,FALSE)</f>
        <v>4</v>
      </c>
      <c r="E1019" s="50">
        <f>VLOOKUP($A1019,[1]級距!A:K,11,FALSE)</f>
        <v>2</v>
      </c>
      <c r="F1019" s="50">
        <f t="shared" si="15"/>
        <v>1</v>
      </c>
    </row>
    <row r="1020" spans="1:6" x14ac:dyDescent="0.25">
      <c r="A1020" s="73" t="s">
        <v>1257</v>
      </c>
      <c r="B1020" s="66">
        <v>9144.14</v>
      </c>
      <c r="C1020" s="50">
        <f>VLOOKUP($A1020,[1]級距!$A:$K,9,FALSE)</f>
        <v>2</v>
      </c>
      <c r="D1020" s="50">
        <f>VLOOKUP($A1020,[1]級距!A:K,10,FALSE)</f>
        <v>8</v>
      </c>
      <c r="E1020" s="50">
        <f>VLOOKUP($A1020,[1]級距!A:K,11,FALSE)</f>
        <v>3</v>
      </c>
      <c r="F1020" s="50">
        <f t="shared" si="15"/>
        <v>1</v>
      </c>
    </row>
    <row r="1021" spans="1:6" x14ac:dyDescent="0.25">
      <c r="A1021" s="73" t="s">
        <v>1258</v>
      </c>
      <c r="B1021" s="66">
        <v>27133.61</v>
      </c>
      <c r="C1021" s="50">
        <f>VLOOKUP($A1021,[1]級距!$A:$K,9,FALSE)</f>
        <v>2</v>
      </c>
      <c r="D1021" s="50">
        <f>VLOOKUP($A1021,[1]級距!A:K,10,FALSE)</f>
        <v>8</v>
      </c>
      <c r="E1021" s="50">
        <f>VLOOKUP($A1021,[1]級距!A:K,11,FALSE)</f>
        <v>3</v>
      </c>
      <c r="F1021" s="50">
        <f t="shared" si="15"/>
        <v>1</v>
      </c>
    </row>
    <row r="1022" spans="1:6" x14ac:dyDescent="0.25">
      <c r="A1022" s="73" t="s">
        <v>1260</v>
      </c>
      <c r="B1022" s="66">
        <v>40804.22</v>
      </c>
      <c r="C1022" s="50">
        <f>VLOOKUP($A1022,[1]級距!$A:$K,9,FALSE)</f>
        <v>4</v>
      </c>
      <c r="D1022" s="50">
        <f>VLOOKUP($A1022,[1]級距!A:K,10,FALSE)</f>
        <v>7</v>
      </c>
      <c r="E1022" s="50">
        <f>VLOOKUP($A1022,[1]級距!A:K,11,FALSE)</f>
        <v>3</v>
      </c>
      <c r="F1022" s="50">
        <f t="shared" si="15"/>
        <v>1</v>
      </c>
    </row>
    <row r="1023" spans="1:6" x14ac:dyDescent="0.25">
      <c r="A1023" s="73" t="s">
        <v>1261</v>
      </c>
      <c r="B1023" s="66">
        <v>-2152.75</v>
      </c>
      <c r="C1023" s="50">
        <f>VLOOKUP($A1023,[1]級距!$A:$K,9,FALSE)</f>
        <v>1</v>
      </c>
      <c r="D1023" s="50">
        <f>VLOOKUP($A1023,[1]級距!A:K,10,FALSE)</f>
        <v>3</v>
      </c>
      <c r="E1023" s="50">
        <f>VLOOKUP($A1023,[1]級距!A:K,11,FALSE)</f>
        <v>2</v>
      </c>
      <c r="F1023" s="50">
        <f t="shared" si="15"/>
        <v>1</v>
      </c>
    </row>
    <row r="1024" spans="1:6" x14ac:dyDescent="0.25">
      <c r="A1024" s="73" t="s">
        <v>1262</v>
      </c>
      <c r="B1024" s="66">
        <v>722.11</v>
      </c>
      <c r="C1024" s="50">
        <f>VLOOKUP($A1024,[1]級距!$A:$K,9,FALSE)</f>
        <v>2</v>
      </c>
      <c r="D1024" s="50">
        <f>VLOOKUP($A1024,[1]級距!A:K,10,FALSE)</f>
        <v>3</v>
      </c>
      <c r="E1024" s="50">
        <f>VLOOKUP($A1024,[1]級距!A:K,11,FALSE)</f>
        <v>2</v>
      </c>
      <c r="F1024" s="50">
        <f t="shared" si="15"/>
        <v>1</v>
      </c>
    </row>
    <row r="1025" spans="1:6" x14ac:dyDescent="0.25">
      <c r="A1025" s="73" t="s">
        <v>1263</v>
      </c>
      <c r="B1025" s="66">
        <v>1331.11</v>
      </c>
      <c r="C1025" s="50">
        <f>VLOOKUP($A1025,[1]級距!$A:$K,9,FALSE)</f>
        <v>5</v>
      </c>
      <c r="D1025" s="50">
        <f>VLOOKUP($A1025,[1]級距!A:K,10,FALSE)</f>
        <v>6</v>
      </c>
      <c r="E1025" s="50">
        <f>VLOOKUP($A1025,[1]級距!A:K,11,FALSE)</f>
        <v>2</v>
      </c>
      <c r="F1025" s="50">
        <f t="shared" si="15"/>
        <v>1</v>
      </c>
    </row>
    <row r="1026" spans="1:6" x14ac:dyDescent="0.25">
      <c r="A1026" s="73" t="s">
        <v>1264</v>
      </c>
      <c r="B1026" s="66">
        <v>38481.46</v>
      </c>
      <c r="C1026" s="50">
        <f>VLOOKUP($A1026,[1]級距!$A:$K,9,FALSE)</f>
        <v>1</v>
      </c>
      <c r="D1026" s="50">
        <f>VLOOKUP($A1026,[1]級距!A:K,10,FALSE)</f>
        <v>8</v>
      </c>
      <c r="E1026" s="50">
        <f>VLOOKUP($A1026,[1]級距!A:K,11,FALSE)</f>
        <v>3</v>
      </c>
      <c r="F1026" s="50">
        <f t="shared" si="15"/>
        <v>1</v>
      </c>
    </row>
    <row r="1027" spans="1:6" x14ac:dyDescent="0.25">
      <c r="A1027" s="73" t="s">
        <v>1266</v>
      </c>
      <c r="B1027" s="66">
        <v>165.82</v>
      </c>
      <c r="C1027" s="50">
        <f>VLOOKUP($A1027,[1]級距!$A:$K,9,FALSE)</f>
        <v>2</v>
      </c>
      <c r="D1027" s="50">
        <f>VLOOKUP($A1027,[1]級距!A:K,10,FALSE)</f>
        <v>5</v>
      </c>
      <c r="E1027" s="50">
        <f>VLOOKUP($A1027,[1]級距!A:K,11,FALSE)</f>
        <v>2</v>
      </c>
      <c r="F1027" s="50">
        <f t="shared" si="15"/>
        <v>1</v>
      </c>
    </row>
    <row r="1028" spans="1:6" x14ac:dyDescent="0.25">
      <c r="A1028" s="73" t="s">
        <v>1267</v>
      </c>
      <c r="B1028" s="66">
        <v>-6431.38</v>
      </c>
      <c r="C1028" s="50">
        <f>VLOOKUP($A1028,[1]級距!$A:$K,9,FALSE)</f>
        <v>1</v>
      </c>
      <c r="D1028" s="50">
        <f>VLOOKUP($A1028,[1]級距!A:K,10,FALSE)</f>
        <v>2</v>
      </c>
      <c r="E1028" s="50">
        <f>VLOOKUP($A1028,[1]級距!A:K,11,FALSE)</f>
        <v>2</v>
      </c>
      <c r="F1028" s="50">
        <f t="shared" si="15"/>
        <v>1</v>
      </c>
    </row>
    <row r="1029" spans="1:6" x14ac:dyDescent="0.25">
      <c r="A1029" s="73" t="s">
        <v>1269</v>
      </c>
      <c r="B1029" s="66">
        <v>37544.160000000003</v>
      </c>
      <c r="C1029" s="50">
        <f>VLOOKUP($A1029,[1]級距!$A:$K,9,FALSE)</f>
        <v>2</v>
      </c>
      <c r="D1029" s="50">
        <f>VLOOKUP($A1029,[1]級距!A:K,10,FALSE)</f>
        <v>8</v>
      </c>
      <c r="E1029" s="50">
        <f>VLOOKUP($A1029,[1]級距!A:K,11,FALSE)</f>
        <v>3</v>
      </c>
      <c r="F1029" s="50">
        <f t="shared" si="15"/>
        <v>1</v>
      </c>
    </row>
    <row r="1030" spans="1:6" x14ac:dyDescent="0.25">
      <c r="A1030" s="73" t="s">
        <v>1270</v>
      </c>
      <c r="B1030" s="66">
        <v>-15428.71</v>
      </c>
      <c r="C1030" s="50">
        <f>VLOOKUP($A1030,[1]級距!$A:$K,9,FALSE)</f>
        <v>1</v>
      </c>
      <c r="D1030" s="50">
        <f>VLOOKUP($A1030,[1]級距!A:K,10,FALSE)</f>
        <v>5</v>
      </c>
      <c r="E1030" s="50">
        <f>VLOOKUP($A1030,[1]級距!A:K,11,FALSE)</f>
        <v>2</v>
      </c>
      <c r="F1030" s="50">
        <f t="shared" ref="F1030:F1093" si="16">IF(B1030&lt;&gt;0,1,0)</f>
        <v>1</v>
      </c>
    </row>
    <row r="1031" spans="1:6" x14ac:dyDescent="0.25">
      <c r="A1031" s="73" t="s">
        <v>1271</v>
      </c>
      <c r="B1031" s="66">
        <v>184.68</v>
      </c>
      <c r="C1031" s="50">
        <f>VLOOKUP($A1031,[1]級距!$A:$K,9,FALSE)</f>
        <v>1</v>
      </c>
      <c r="D1031" s="50">
        <f>VLOOKUP($A1031,[1]級距!A:K,10,FALSE)</f>
        <v>6</v>
      </c>
      <c r="E1031" s="50">
        <f>VLOOKUP($A1031,[1]級距!A:K,11,FALSE)</f>
        <v>2</v>
      </c>
      <c r="F1031" s="50">
        <f t="shared" si="16"/>
        <v>1</v>
      </c>
    </row>
    <row r="1032" spans="1:6" x14ac:dyDescent="0.25">
      <c r="A1032" s="73" t="s">
        <v>1272</v>
      </c>
      <c r="B1032" s="66">
        <v>538.91999999999996</v>
      </c>
      <c r="C1032" s="50">
        <f>VLOOKUP($A1032,[1]級距!$A:$K,9,FALSE)</f>
        <v>1</v>
      </c>
      <c r="D1032" s="50">
        <f>VLOOKUP($A1032,[1]級距!A:K,10,FALSE)</f>
        <v>3</v>
      </c>
      <c r="E1032" s="50">
        <f>VLOOKUP($A1032,[1]級距!A:K,11,FALSE)</f>
        <v>2</v>
      </c>
      <c r="F1032" s="50">
        <f t="shared" si="16"/>
        <v>1</v>
      </c>
    </row>
    <row r="1033" spans="1:6" x14ac:dyDescent="0.25">
      <c r="A1033" s="73" t="s">
        <v>1273</v>
      </c>
      <c r="B1033" s="66">
        <v>47143.34</v>
      </c>
      <c r="C1033" s="50">
        <f>VLOOKUP($A1033,[1]級距!$A:$K,9,FALSE)</f>
        <v>2</v>
      </c>
      <c r="D1033" s="50">
        <f>VLOOKUP($A1033,[1]級距!A:K,10,FALSE)</f>
        <v>8</v>
      </c>
      <c r="E1033" s="50">
        <f>VLOOKUP($A1033,[1]級距!A:K,11,FALSE)</f>
        <v>3</v>
      </c>
      <c r="F1033" s="50">
        <f t="shared" si="16"/>
        <v>1</v>
      </c>
    </row>
    <row r="1034" spans="1:6" x14ac:dyDescent="0.25">
      <c r="A1034" s="73" t="s">
        <v>1274</v>
      </c>
      <c r="B1034" s="66">
        <v>-14207.11</v>
      </c>
      <c r="C1034" s="50">
        <f>VLOOKUP($A1034,[1]級距!$A:$K,9,FALSE)</f>
        <v>1</v>
      </c>
      <c r="D1034" s="50">
        <f>VLOOKUP($A1034,[1]級距!A:K,10,FALSE)</f>
        <v>2</v>
      </c>
      <c r="E1034" s="50">
        <f>VLOOKUP($A1034,[1]級距!A:K,11,FALSE)</f>
        <v>2</v>
      </c>
      <c r="F1034" s="50">
        <f t="shared" si="16"/>
        <v>1</v>
      </c>
    </row>
    <row r="1035" spans="1:6" x14ac:dyDescent="0.25">
      <c r="A1035" s="73" t="s">
        <v>1275</v>
      </c>
      <c r="B1035" s="66">
        <v>-32813.949999999997</v>
      </c>
      <c r="C1035" s="50">
        <f>VLOOKUP($A1035,[1]級距!$A:$K,9,FALSE)</f>
        <v>5</v>
      </c>
      <c r="D1035" s="50">
        <f>VLOOKUP($A1035,[1]級距!A:K,10,FALSE)</f>
        <v>3</v>
      </c>
      <c r="E1035" s="50">
        <f>VLOOKUP($A1035,[1]級距!A:K,11,FALSE)</f>
        <v>2</v>
      </c>
      <c r="F1035" s="50">
        <f t="shared" si="16"/>
        <v>1</v>
      </c>
    </row>
    <row r="1036" spans="1:6" x14ac:dyDescent="0.25">
      <c r="A1036" s="73" t="s">
        <v>1276</v>
      </c>
      <c r="B1036" s="66">
        <v>-7006.25</v>
      </c>
      <c r="C1036" s="50">
        <f>VLOOKUP($A1036,[1]級距!$A:$K,9,FALSE)</f>
        <v>1</v>
      </c>
      <c r="D1036" s="50">
        <f>VLOOKUP($A1036,[1]級距!A:K,10,FALSE)</f>
        <v>2</v>
      </c>
      <c r="E1036" s="50">
        <f>VLOOKUP($A1036,[1]級距!A:K,11,FALSE)</f>
        <v>2</v>
      </c>
      <c r="F1036" s="50">
        <f t="shared" si="16"/>
        <v>1</v>
      </c>
    </row>
    <row r="1037" spans="1:6" x14ac:dyDescent="0.25">
      <c r="A1037" s="73" t="s">
        <v>1277</v>
      </c>
      <c r="B1037" s="66">
        <v>27387.86</v>
      </c>
      <c r="C1037" s="50">
        <f>VLOOKUP($A1037,[1]級距!$A:$K,9,FALSE)</f>
        <v>2</v>
      </c>
      <c r="D1037" s="50">
        <f>VLOOKUP($A1037,[1]級距!A:K,10,FALSE)</f>
        <v>9</v>
      </c>
      <c r="E1037" s="50">
        <f>VLOOKUP($A1037,[1]級距!A:K,11,FALSE)</f>
        <v>3</v>
      </c>
      <c r="F1037" s="50">
        <f t="shared" si="16"/>
        <v>1</v>
      </c>
    </row>
    <row r="1038" spans="1:6" x14ac:dyDescent="0.25">
      <c r="A1038" s="73" t="s">
        <v>1278</v>
      </c>
      <c r="B1038" s="66">
        <v>-7989.02</v>
      </c>
      <c r="C1038" s="50">
        <f>VLOOKUP($A1038,[1]級距!$A:$K,9,FALSE)</f>
        <v>1</v>
      </c>
      <c r="D1038" s="50">
        <f>VLOOKUP($A1038,[1]級距!A:K,10,FALSE)</f>
        <v>1</v>
      </c>
      <c r="E1038" s="50">
        <f>VLOOKUP($A1038,[1]級距!A:K,11,FALSE)</f>
        <v>2</v>
      </c>
      <c r="F1038" s="50">
        <f t="shared" si="16"/>
        <v>1</v>
      </c>
    </row>
    <row r="1039" spans="1:6" x14ac:dyDescent="0.25">
      <c r="A1039" s="73" t="s">
        <v>1279</v>
      </c>
      <c r="B1039" s="66">
        <v>3302.02</v>
      </c>
      <c r="C1039" s="50">
        <f>VLOOKUP($A1039,[1]級距!$A:$K,9,FALSE)</f>
        <v>9</v>
      </c>
      <c r="D1039" s="50">
        <f>VLOOKUP($A1039,[1]級距!A:K,10,FALSE)</f>
        <v>3</v>
      </c>
      <c r="E1039" s="50">
        <f>VLOOKUP($A1039,[1]級距!A:K,11,FALSE)</f>
        <v>1</v>
      </c>
      <c r="F1039" s="50">
        <f t="shared" si="16"/>
        <v>1</v>
      </c>
    </row>
    <row r="1040" spans="1:6" x14ac:dyDescent="0.25">
      <c r="A1040" s="73" t="s">
        <v>1281</v>
      </c>
      <c r="B1040" s="66">
        <v>4648.78</v>
      </c>
      <c r="C1040" s="50">
        <f>VLOOKUP($A1040,[1]級距!$A:$K,9,FALSE)</f>
        <v>2</v>
      </c>
      <c r="D1040" s="50">
        <f>VLOOKUP($A1040,[1]級距!A:K,10,FALSE)</f>
        <v>4</v>
      </c>
      <c r="E1040" s="50">
        <f>VLOOKUP($A1040,[1]級距!A:K,11,FALSE)</f>
        <v>2</v>
      </c>
      <c r="F1040" s="50">
        <f t="shared" si="16"/>
        <v>1</v>
      </c>
    </row>
    <row r="1041" spans="1:6" x14ac:dyDescent="0.25">
      <c r="A1041" s="73" t="s">
        <v>1282</v>
      </c>
      <c r="B1041" s="66">
        <v>90185.71</v>
      </c>
      <c r="C1041" s="50">
        <f>VLOOKUP($A1041,[1]級距!$A:$K,9,FALSE)</f>
        <v>3</v>
      </c>
      <c r="D1041" s="50">
        <f>VLOOKUP($A1041,[1]級距!A:K,10,FALSE)</f>
        <v>9</v>
      </c>
      <c r="E1041" s="50">
        <f>VLOOKUP($A1041,[1]級距!A:K,11,FALSE)</f>
        <v>3</v>
      </c>
      <c r="F1041" s="50">
        <f t="shared" si="16"/>
        <v>1</v>
      </c>
    </row>
    <row r="1042" spans="1:6" x14ac:dyDescent="0.25">
      <c r="A1042" s="73" t="s">
        <v>1283</v>
      </c>
      <c r="B1042" s="66">
        <v>-101052.62</v>
      </c>
      <c r="C1042" s="50">
        <f>VLOOKUP($A1042,[1]級距!$A:$K,9,FALSE)</f>
        <v>4</v>
      </c>
      <c r="D1042" s="50">
        <f>VLOOKUP($A1042,[1]級距!A:K,10,FALSE)</f>
        <v>3</v>
      </c>
      <c r="E1042" s="50">
        <f>VLOOKUP($A1042,[1]級距!A:K,11,FALSE)</f>
        <v>2</v>
      </c>
      <c r="F1042" s="50">
        <f t="shared" si="16"/>
        <v>1</v>
      </c>
    </row>
    <row r="1043" spans="1:6" x14ac:dyDescent="0.25">
      <c r="A1043" s="73" t="s">
        <v>1284</v>
      </c>
      <c r="B1043" s="66">
        <v>21235.3</v>
      </c>
      <c r="C1043" s="50">
        <f>VLOOKUP($A1043,[1]級距!$A:$K,9,FALSE)</f>
        <v>5</v>
      </c>
      <c r="D1043" s="50">
        <f>VLOOKUP($A1043,[1]級距!A:K,10,FALSE)</f>
        <v>8</v>
      </c>
      <c r="E1043" s="50">
        <f>VLOOKUP($A1043,[1]級距!A:K,11,FALSE)</f>
        <v>3</v>
      </c>
      <c r="F1043" s="50">
        <f t="shared" si="16"/>
        <v>1</v>
      </c>
    </row>
    <row r="1044" spans="1:6" x14ac:dyDescent="0.25">
      <c r="A1044" s="73" t="s">
        <v>1285</v>
      </c>
      <c r="B1044" s="66">
        <v>-24974.86</v>
      </c>
      <c r="C1044" s="50">
        <f>VLOOKUP($A1044,[1]級距!$A:$K,9,FALSE)</f>
        <v>2</v>
      </c>
      <c r="D1044" s="50">
        <f>VLOOKUP($A1044,[1]級距!A:K,10,FALSE)</f>
        <v>9</v>
      </c>
      <c r="E1044" s="50">
        <f>VLOOKUP($A1044,[1]級距!A:K,11,FALSE)</f>
        <v>3</v>
      </c>
      <c r="F1044" s="50">
        <f t="shared" si="16"/>
        <v>1</v>
      </c>
    </row>
    <row r="1045" spans="1:6" x14ac:dyDescent="0.25">
      <c r="A1045" s="73" t="s">
        <v>1286</v>
      </c>
      <c r="B1045" s="66">
        <v>38885.42</v>
      </c>
      <c r="C1045" s="50">
        <f>VLOOKUP($A1045,[1]級距!$A:$K,9,FALSE)</f>
        <v>5</v>
      </c>
      <c r="D1045" s="50">
        <f>VLOOKUP($A1045,[1]級距!A:K,10,FALSE)</f>
        <v>5</v>
      </c>
      <c r="E1045" s="50">
        <f>VLOOKUP($A1045,[1]級距!A:K,11,FALSE)</f>
        <v>2</v>
      </c>
      <c r="F1045" s="50">
        <f t="shared" si="16"/>
        <v>1</v>
      </c>
    </row>
    <row r="1046" spans="1:6" x14ac:dyDescent="0.25">
      <c r="A1046" s="73" t="s">
        <v>1287</v>
      </c>
      <c r="B1046" s="66">
        <v>-17164.13</v>
      </c>
      <c r="C1046" s="50">
        <f>VLOOKUP($A1046,[1]級距!$A:$K,9,FALSE)</f>
        <v>2</v>
      </c>
      <c r="D1046" s="50">
        <f>VLOOKUP($A1046,[1]級距!A:K,10,FALSE)</f>
        <v>8</v>
      </c>
      <c r="E1046" s="50">
        <f>VLOOKUP($A1046,[1]級距!A:K,11,FALSE)</f>
        <v>3</v>
      </c>
      <c r="F1046" s="50">
        <f t="shared" si="16"/>
        <v>1</v>
      </c>
    </row>
    <row r="1047" spans="1:6" x14ac:dyDescent="0.25">
      <c r="A1047" s="73" t="s">
        <v>1288</v>
      </c>
      <c r="B1047" s="66">
        <v>86152.85</v>
      </c>
      <c r="C1047" s="50">
        <f>VLOOKUP($A1047,[1]級距!$A:$K,9,FALSE)</f>
        <v>5</v>
      </c>
      <c r="D1047" s="50">
        <f>VLOOKUP($A1047,[1]級距!A:K,10,FALSE)</f>
        <v>6</v>
      </c>
      <c r="E1047" s="50">
        <f>VLOOKUP($A1047,[1]級距!A:K,11,FALSE)</f>
        <v>2</v>
      </c>
      <c r="F1047" s="50">
        <f t="shared" si="16"/>
        <v>1</v>
      </c>
    </row>
    <row r="1048" spans="1:6" x14ac:dyDescent="0.25">
      <c r="A1048" s="73" t="s">
        <v>1289</v>
      </c>
      <c r="B1048" s="66">
        <v>53365.68</v>
      </c>
      <c r="C1048" s="50">
        <f>VLOOKUP($A1048,[1]級距!$A:$K,9,FALSE)</f>
        <v>2</v>
      </c>
      <c r="D1048" s="50">
        <f>VLOOKUP($A1048,[1]級距!A:K,10,FALSE)</f>
        <v>7</v>
      </c>
      <c r="E1048" s="50">
        <f>VLOOKUP($A1048,[1]級距!A:K,11,FALSE)</f>
        <v>3</v>
      </c>
      <c r="F1048" s="50">
        <f t="shared" si="16"/>
        <v>1</v>
      </c>
    </row>
    <row r="1049" spans="1:6" x14ac:dyDescent="0.25">
      <c r="A1049" s="73" t="s">
        <v>1290</v>
      </c>
      <c r="B1049" s="66">
        <v>11727.22</v>
      </c>
      <c r="C1049" s="50">
        <f>VLOOKUP($A1049,[1]級距!$A:$K,9,FALSE)</f>
        <v>1</v>
      </c>
      <c r="D1049" s="50">
        <f>VLOOKUP($A1049,[1]級距!A:K,10,FALSE)</f>
        <v>1</v>
      </c>
      <c r="E1049" s="50">
        <f>VLOOKUP($A1049,[1]級距!A:K,11,FALSE)</f>
        <v>2</v>
      </c>
      <c r="F1049" s="50">
        <f t="shared" si="16"/>
        <v>1</v>
      </c>
    </row>
    <row r="1050" spans="1:6" x14ac:dyDescent="0.25">
      <c r="A1050" s="73" t="s">
        <v>1291</v>
      </c>
      <c r="B1050" s="66">
        <v>13066.34</v>
      </c>
      <c r="C1050" s="50">
        <f>VLOOKUP($A1050,[1]級距!$A:$K,9,FALSE)</f>
        <v>2</v>
      </c>
      <c r="D1050" s="50">
        <f>VLOOKUP($A1050,[1]級距!A:K,10,FALSE)</f>
        <v>8</v>
      </c>
      <c r="E1050" s="50">
        <f>VLOOKUP($A1050,[1]級距!A:K,11,FALSE)</f>
        <v>3</v>
      </c>
      <c r="F1050" s="50">
        <f t="shared" si="16"/>
        <v>1</v>
      </c>
    </row>
    <row r="1051" spans="1:6" x14ac:dyDescent="0.25">
      <c r="A1051" s="73" t="s">
        <v>1292</v>
      </c>
      <c r="B1051" s="66">
        <v>24646.51</v>
      </c>
      <c r="C1051" s="50">
        <f>VLOOKUP($A1051,[1]級距!$A:$K,9,FALSE)</f>
        <v>3</v>
      </c>
      <c r="D1051" s="50">
        <f>VLOOKUP($A1051,[1]級距!A:K,10,FALSE)</f>
        <v>4</v>
      </c>
      <c r="E1051" s="50">
        <f>VLOOKUP($A1051,[1]級距!A:K,11,FALSE)</f>
        <v>2</v>
      </c>
      <c r="F1051" s="50">
        <f t="shared" si="16"/>
        <v>1</v>
      </c>
    </row>
    <row r="1052" spans="1:6" x14ac:dyDescent="0.25">
      <c r="A1052" s="73" t="s">
        <v>1293</v>
      </c>
      <c r="B1052" s="66">
        <v>38267.93</v>
      </c>
      <c r="C1052" s="50">
        <f>VLOOKUP($A1052,[1]級距!$A:$K,9,FALSE)</f>
        <v>2</v>
      </c>
      <c r="D1052" s="50">
        <f>VLOOKUP($A1052,[1]級距!A:K,10,FALSE)</f>
        <v>1</v>
      </c>
      <c r="E1052" s="50">
        <f>VLOOKUP($A1052,[1]級距!A:K,11,FALSE)</f>
        <v>2</v>
      </c>
      <c r="F1052" s="50">
        <f t="shared" si="16"/>
        <v>1</v>
      </c>
    </row>
    <row r="1053" spans="1:6" x14ac:dyDescent="0.25">
      <c r="A1053" s="73" t="s">
        <v>1294</v>
      </c>
      <c r="B1053" s="66">
        <v>54642.05</v>
      </c>
      <c r="C1053" s="50">
        <f>VLOOKUP($A1053,[1]級距!$A:$K,9,FALSE)</f>
        <v>2</v>
      </c>
      <c r="D1053" s="50">
        <f>VLOOKUP($A1053,[1]級距!A:K,10,FALSE)</f>
        <v>8</v>
      </c>
      <c r="E1053" s="50">
        <f>VLOOKUP($A1053,[1]級距!A:K,11,FALSE)</f>
        <v>3</v>
      </c>
      <c r="F1053" s="50">
        <f t="shared" si="16"/>
        <v>1</v>
      </c>
    </row>
    <row r="1054" spans="1:6" x14ac:dyDescent="0.25">
      <c r="A1054" s="73" t="s">
        <v>1295</v>
      </c>
      <c r="B1054" s="66">
        <v>-19709.3</v>
      </c>
      <c r="C1054" s="50">
        <f>VLOOKUP($A1054,[1]級距!$A:$K,9,FALSE)</f>
        <v>1</v>
      </c>
      <c r="D1054" s="50">
        <f>VLOOKUP($A1054,[1]級距!A:K,10,FALSE)</f>
        <v>2</v>
      </c>
      <c r="E1054" s="50">
        <f>VLOOKUP($A1054,[1]級距!A:K,11,FALSE)</f>
        <v>2</v>
      </c>
      <c r="F1054" s="50">
        <f t="shared" si="16"/>
        <v>1</v>
      </c>
    </row>
    <row r="1055" spans="1:6" x14ac:dyDescent="0.25">
      <c r="A1055" s="73" t="s">
        <v>1296</v>
      </c>
      <c r="B1055" s="66">
        <v>-8158.15</v>
      </c>
      <c r="C1055" s="50">
        <f>VLOOKUP($A1055,[1]級距!$A:$K,9,FALSE)</f>
        <v>1</v>
      </c>
      <c r="D1055" s="50">
        <f>VLOOKUP($A1055,[1]級距!A:K,10,FALSE)</f>
        <v>1</v>
      </c>
      <c r="E1055" s="50">
        <f>VLOOKUP($A1055,[1]級距!A:K,11,FALSE)</f>
        <v>2</v>
      </c>
      <c r="F1055" s="50">
        <f t="shared" si="16"/>
        <v>1</v>
      </c>
    </row>
    <row r="1056" spans="1:6" x14ac:dyDescent="0.25">
      <c r="A1056" s="73" t="s">
        <v>1297</v>
      </c>
      <c r="B1056" s="66">
        <v>15981.86</v>
      </c>
      <c r="C1056" s="50">
        <f>VLOOKUP($A1056,[1]級距!$A:$K,9,FALSE)</f>
        <v>2</v>
      </c>
      <c r="D1056" s="50">
        <f>VLOOKUP($A1056,[1]級距!A:K,10,FALSE)</f>
        <v>8</v>
      </c>
      <c r="E1056" s="50">
        <f>VLOOKUP($A1056,[1]級距!A:K,11,FALSE)</f>
        <v>3</v>
      </c>
      <c r="F1056" s="50">
        <f t="shared" si="16"/>
        <v>1</v>
      </c>
    </row>
    <row r="1057" spans="1:6" x14ac:dyDescent="0.25">
      <c r="A1057" s="73" t="s">
        <v>1298</v>
      </c>
      <c r="B1057" s="66">
        <v>-18948.650000000001</v>
      </c>
      <c r="C1057" s="50">
        <f>VLOOKUP($A1057,[1]級距!$A:$K,9,FALSE)</f>
        <v>3</v>
      </c>
      <c r="D1057" s="50">
        <f>VLOOKUP($A1057,[1]級距!A:K,10,FALSE)</f>
        <v>6</v>
      </c>
      <c r="E1057" s="50">
        <f>VLOOKUP($A1057,[1]級距!A:K,11,FALSE)</f>
        <v>2</v>
      </c>
      <c r="F1057" s="50">
        <f t="shared" si="16"/>
        <v>1</v>
      </c>
    </row>
    <row r="1058" spans="1:6" x14ac:dyDescent="0.25">
      <c r="A1058" s="73" t="s">
        <v>1299</v>
      </c>
      <c r="B1058" s="66">
        <v>5647.68</v>
      </c>
      <c r="C1058" s="50">
        <f>VLOOKUP($A1058,[1]級距!$A:$K,9,FALSE)</f>
        <v>1</v>
      </c>
      <c r="D1058" s="50">
        <f>VLOOKUP($A1058,[1]級距!A:K,10,FALSE)</f>
        <v>1</v>
      </c>
      <c r="E1058" s="50">
        <f>VLOOKUP($A1058,[1]級距!A:K,11,FALSE)</f>
        <v>2</v>
      </c>
      <c r="F1058" s="50">
        <f t="shared" si="16"/>
        <v>1</v>
      </c>
    </row>
    <row r="1059" spans="1:6" x14ac:dyDescent="0.25">
      <c r="A1059" s="73" t="s">
        <v>1300</v>
      </c>
      <c r="B1059" s="66">
        <v>-8752.61</v>
      </c>
      <c r="C1059" s="50">
        <f>VLOOKUP($A1059,[1]級距!$A:$K,9,FALSE)</f>
        <v>1</v>
      </c>
      <c r="D1059" s="50">
        <f>VLOOKUP($A1059,[1]級距!A:K,10,FALSE)</f>
        <v>1</v>
      </c>
      <c r="E1059" s="50">
        <f>VLOOKUP($A1059,[1]級距!A:K,11,FALSE)</f>
        <v>2</v>
      </c>
      <c r="F1059" s="50">
        <f t="shared" si="16"/>
        <v>1</v>
      </c>
    </row>
    <row r="1060" spans="1:6" x14ac:dyDescent="0.25">
      <c r="A1060" s="73" t="s">
        <v>1301</v>
      </c>
      <c r="B1060" s="66">
        <v>15037.54</v>
      </c>
      <c r="C1060" s="50">
        <f>VLOOKUP($A1060,[1]級距!$A:$K,9,FALSE)</f>
        <v>4</v>
      </c>
      <c r="D1060" s="50">
        <f>VLOOKUP($A1060,[1]級距!A:K,10,FALSE)</f>
        <v>8</v>
      </c>
      <c r="E1060" s="50">
        <f>VLOOKUP($A1060,[1]級距!A:K,11,FALSE)</f>
        <v>3</v>
      </c>
      <c r="F1060" s="50">
        <f t="shared" si="16"/>
        <v>1</v>
      </c>
    </row>
    <row r="1061" spans="1:6" x14ac:dyDescent="0.25">
      <c r="A1061" s="73" t="s">
        <v>1302</v>
      </c>
      <c r="B1061" s="66">
        <v>8917.82</v>
      </c>
      <c r="C1061" s="50">
        <f>VLOOKUP($A1061,[1]級距!$A:$K,9,FALSE)</f>
        <v>1</v>
      </c>
      <c r="D1061" s="50">
        <f>VLOOKUP($A1061,[1]級距!A:K,10,FALSE)</f>
        <v>6</v>
      </c>
      <c r="E1061" s="50">
        <f>VLOOKUP($A1061,[1]級距!A:K,11,FALSE)</f>
        <v>2</v>
      </c>
      <c r="F1061" s="50">
        <f t="shared" si="16"/>
        <v>1</v>
      </c>
    </row>
    <row r="1062" spans="1:6" x14ac:dyDescent="0.25">
      <c r="A1062" s="73" t="s">
        <v>1303</v>
      </c>
      <c r="B1062" s="66">
        <v>-4519.42</v>
      </c>
      <c r="C1062" s="50">
        <f>VLOOKUP($A1062,[1]級距!$A:$K,9,FALSE)</f>
        <v>1</v>
      </c>
      <c r="D1062" s="50">
        <f>VLOOKUP($A1062,[1]級距!A:K,10,FALSE)</f>
        <v>4</v>
      </c>
      <c r="E1062" s="50">
        <f>VLOOKUP($A1062,[1]級距!A:K,11,FALSE)</f>
        <v>2</v>
      </c>
      <c r="F1062" s="50">
        <f t="shared" si="16"/>
        <v>1</v>
      </c>
    </row>
    <row r="1063" spans="1:6" x14ac:dyDescent="0.25">
      <c r="A1063" s="73" t="s">
        <v>1304</v>
      </c>
      <c r="B1063" s="66">
        <v>22475.759999999998</v>
      </c>
      <c r="C1063" s="50">
        <f>VLOOKUP($A1063,[1]級距!$A:$K,9,FALSE)</f>
        <v>3</v>
      </c>
      <c r="D1063" s="50">
        <f>VLOOKUP($A1063,[1]級距!A:K,10,FALSE)</f>
        <v>2</v>
      </c>
      <c r="E1063" s="50">
        <f>VLOOKUP($A1063,[1]級距!A:K,11,FALSE)</f>
        <v>2</v>
      </c>
      <c r="F1063" s="50">
        <f t="shared" si="16"/>
        <v>1</v>
      </c>
    </row>
    <row r="1064" spans="1:6" x14ac:dyDescent="0.25">
      <c r="A1064" s="73" t="s">
        <v>1305</v>
      </c>
      <c r="B1064" s="66">
        <v>20658.82</v>
      </c>
      <c r="C1064" s="50">
        <f>VLOOKUP($A1064,[1]級距!$A:$K,9,FALSE)</f>
        <v>5</v>
      </c>
      <c r="D1064" s="50">
        <f>VLOOKUP($A1064,[1]級距!A:K,10,FALSE)</f>
        <v>9</v>
      </c>
      <c r="E1064" s="50">
        <f>VLOOKUP($A1064,[1]級距!A:K,11,FALSE)</f>
        <v>3</v>
      </c>
      <c r="F1064" s="50">
        <f t="shared" si="16"/>
        <v>1</v>
      </c>
    </row>
    <row r="1065" spans="1:6" x14ac:dyDescent="0.25">
      <c r="A1065" s="73" t="s">
        <v>1306</v>
      </c>
      <c r="B1065" s="66">
        <v>15000.62</v>
      </c>
      <c r="C1065" s="50">
        <f>VLOOKUP($A1065,[1]級距!$A:$K,9,FALSE)</f>
        <v>4</v>
      </c>
      <c r="D1065" s="50">
        <f>VLOOKUP($A1065,[1]級距!A:K,10,FALSE)</f>
        <v>3</v>
      </c>
      <c r="E1065" s="50">
        <f>VLOOKUP($A1065,[1]級距!A:K,11,FALSE)</f>
        <v>2</v>
      </c>
      <c r="F1065" s="50">
        <f t="shared" si="16"/>
        <v>1</v>
      </c>
    </row>
    <row r="1066" spans="1:6" x14ac:dyDescent="0.25">
      <c r="A1066" s="73" t="s">
        <v>1307</v>
      </c>
      <c r="B1066" s="66">
        <v>-8386.66</v>
      </c>
      <c r="C1066" s="50">
        <f>VLOOKUP($A1066,[1]級距!$A:$K,9,FALSE)</f>
        <v>3</v>
      </c>
      <c r="D1066" s="50">
        <f>VLOOKUP($A1066,[1]級距!A:K,10,FALSE)</f>
        <v>2</v>
      </c>
      <c r="E1066" s="50">
        <f>VLOOKUP($A1066,[1]級距!A:K,11,FALSE)</f>
        <v>2</v>
      </c>
      <c r="F1066" s="50">
        <f t="shared" si="16"/>
        <v>1</v>
      </c>
    </row>
    <row r="1067" spans="1:6" x14ac:dyDescent="0.25">
      <c r="A1067" s="73" t="s">
        <v>1308</v>
      </c>
      <c r="B1067" s="66">
        <v>-11691.34</v>
      </c>
      <c r="C1067" s="50">
        <f>VLOOKUP($A1067,[1]級距!$A:$K,9,FALSE)</f>
        <v>2</v>
      </c>
      <c r="D1067" s="50">
        <f>VLOOKUP($A1067,[1]級距!A:K,10,FALSE)</f>
        <v>9</v>
      </c>
      <c r="E1067" s="50">
        <f>VLOOKUP($A1067,[1]級距!A:K,11,FALSE)</f>
        <v>3</v>
      </c>
      <c r="F1067" s="50">
        <f t="shared" si="16"/>
        <v>1</v>
      </c>
    </row>
    <row r="1068" spans="1:6" x14ac:dyDescent="0.25">
      <c r="A1068" s="73" t="s">
        <v>1309</v>
      </c>
      <c r="B1068" s="66">
        <v>74403.58</v>
      </c>
      <c r="C1068" s="50">
        <f>VLOOKUP($A1068,[1]級距!$A:$K,9,FALSE)</f>
        <v>9</v>
      </c>
      <c r="D1068" s="50">
        <f>VLOOKUP($A1068,[1]級距!A:K,10,FALSE)</f>
        <v>9</v>
      </c>
      <c r="E1068" s="50">
        <f>VLOOKUP($A1068,[1]級距!A:K,11,FALSE)</f>
        <v>4</v>
      </c>
      <c r="F1068" s="50">
        <f t="shared" si="16"/>
        <v>1</v>
      </c>
    </row>
    <row r="1069" spans="1:6" x14ac:dyDescent="0.25">
      <c r="A1069" s="73" t="s">
        <v>1310</v>
      </c>
      <c r="B1069" s="66">
        <v>-18307.68</v>
      </c>
      <c r="C1069" s="50">
        <f>VLOOKUP($A1069,[1]級距!$A:$K,9,FALSE)</f>
        <v>3</v>
      </c>
      <c r="D1069" s="50">
        <f>VLOOKUP($A1069,[1]級距!A:K,10,FALSE)</f>
        <v>3</v>
      </c>
      <c r="E1069" s="50">
        <f>VLOOKUP($A1069,[1]級距!A:K,11,FALSE)</f>
        <v>2</v>
      </c>
      <c r="F1069" s="50">
        <f t="shared" si="16"/>
        <v>1</v>
      </c>
    </row>
    <row r="1070" spans="1:6" x14ac:dyDescent="0.25">
      <c r="A1070" s="73" t="s">
        <v>1311</v>
      </c>
      <c r="B1070" s="66">
        <v>-11146.87</v>
      </c>
      <c r="C1070" s="50">
        <f>VLOOKUP($A1070,[1]級距!$A:$K,9,FALSE)</f>
        <v>10</v>
      </c>
      <c r="D1070" s="50">
        <f>VLOOKUP($A1070,[1]級距!A:K,10,FALSE)</f>
        <v>2</v>
      </c>
      <c r="E1070" s="50">
        <f>VLOOKUP($A1070,[1]級距!A:K,11,FALSE)</f>
        <v>1</v>
      </c>
      <c r="F1070" s="50">
        <f t="shared" si="16"/>
        <v>1</v>
      </c>
    </row>
    <row r="1071" spans="1:6" x14ac:dyDescent="0.25">
      <c r="A1071" s="73" t="s">
        <v>1312</v>
      </c>
      <c r="B1071" s="66">
        <v>-19229.689999999999</v>
      </c>
      <c r="C1071" s="50">
        <f>VLOOKUP($A1071,[1]級距!$A:$K,9,FALSE)</f>
        <v>1</v>
      </c>
      <c r="D1071" s="50">
        <f>VLOOKUP($A1071,[1]級距!A:K,10,FALSE)</f>
        <v>6</v>
      </c>
      <c r="E1071" s="50">
        <f>VLOOKUP($A1071,[1]級距!A:K,11,FALSE)</f>
        <v>2</v>
      </c>
      <c r="F1071" s="50">
        <f t="shared" si="16"/>
        <v>1</v>
      </c>
    </row>
    <row r="1072" spans="1:6" x14ac:dyDescent="0.25">
      <c r="A1072" s="73" t="s">
        <v>1313</v>
      </c>
      <c r="B1072" s="66">
        <v>6287.93</v>
      </c>
      <c r="C1072" s="50">
        <f>VLOOKUP($A1072,[1]級距!$A:$K,9,FALSE)</f>
        <v>2</v>
      </c>
      <c r="D1072" s="50">
        <f>VLOOKUP($A1072,[1]級距!A:K,10,FALSE)</f>
        <v>1</v>
      </c>
      <c r="E1072" s="50">
        <f>VLOOKUP($A1072,[1]級距!A:K,11,FALSE)</f>
        <v>2</v>
      </c>
      <c r="F1072" s="50">
        <f t="shared" si="16"/>
        <v>1</v>
      </c>
    </row>
    <row r="1073" spans="1:6" x14ac:dyDescent="0.25">
      <c r="A1073" s="73" t="s">
        <v>1316</v>
      </c>
      <c r="B1073" s="66">
        <v>31833.74</v>
      </c>
      <c r="C1073" s="50">
        <f>VLOOKUP($A1073,[1]級距!$A:$K,9,FALSE)</f>
        <v>10</v>
      </c>
      <c r="D1073" s="50">
        <f>VLOOKUP($A1073,[1]級距!A:K,10,FALSE)</f>
        <v>10</v>
      </c>
      <c r="E1073" s="50">
        <f>VLOOKUP($A1073,[1]級距!A:K,11,FALSE)</f>
        <v>4</v>
      </c>
      <c r="F1073" s="50">
        <f t="shared" si="16"/>
        <v>1</v>
      </c>
    </row>
    <row r="1074" spans="1:6" x14ac:dyDescent="0.25">
      <c r="A1074" s="73" t="s">
        <v>1317</v>
      </c>
      <c r="B1074" s="66">
        <v>62503.07</v>
      </c>
      <c r="C1074" s="50">
        <f>VLOOKUP($A1074,[1]級距!$A:$K,9,FALSE)</f>
        <v>9</v>
      </c>
      <c r="D1074" s="50">
        <f>VLOOKUP($A1074,[1]級距!A:K,10,FALSE)</f>
        <v>8</v>
      </c>
      <c r="E1074" s="50">
        <f>VLOOKUP($A1074,[1]級距!A:K,11,FALSE)</f>
        <v>4</v>
      </c>
      <c r="F1074" s="50">
        <f t="shared" si="16"/>
        <v>1</v>
      </c>
    </row>
    <row r="1075" spans="1:6" x14ac:dyDescent="0.25">
      <c r="A1075" s="73" t="s">
        <v>1318</v>
      </c>
      <c r="B1075" s="66">
        <v>-27294.5</v>
      </c>
      <c r="C1075" s="50">
        <f>VLOOKUP($A1075,[1]級距!$A:$K,9,FALSE)</f>
        <v>5</v>
      </c>
      <c r="D1075" s="50">
        <f>VLOOKUP($A1075,[1]級距!A:K,10,FALSE)</f>
        <v>8</v>
      </c>
      <c r="E1075" s="50">
        <f>VLOOKUP($A1075,[1]級距!A:K,11,FALSE)</f>
        <v>3</v>
      </c>
      <c r="F1075" s="50">
        <f t="shared" si="16"/>
        <v>1</v>
      </c>
    </row>
    <row r="1076" spans="1:6" x14ac:dyDescent="0.25">
      <c r="A1076" s="73" t="s">
        <v>1319</v>
      </c>
      <c r="B1076" s="66">
        <v>7189.61</v>
      </c>
      <c r="C1076" s="50">
        <f>VLOOKUP($A1076,[1]級距!$A:$K,9,FALSE)</f>
        <v>4</v>
      </c>
      <c r="D1076" s="50">
        <f>VLOOKUP($A1076,[1]級距!A:K,10,FALSE)</f>
        <v>5</v>
      </c>
      <c r="E1076" s="50">
        <f>VLOOKUP($A1076,[1]級距!A:K,11,FALSE)</f>
        <v>2</v>
      </c>
      <c r="F1076" s="50">
        <f t="shared" si="16"/>
        <v>1</v>
      </c>
    </row>
    <row r="1077" spans="1:6" x14ac:dyDescent="0.25">
      <c r="A1077" s="73" t="s">
        <v>1320</v>
      </c>
      <c r="B1077" s="66">
        <v>43858.92</v>
      </c>
      <c r="C1077" s="50">
        <f>VLOOKUP($A1077,[1]級距!$A:$K,9,FALSE)</f>
        <v>8</v>
      </c>
      <c r="D1077" s="50">
        <f>VLOOKUP($A1077,[1]級距!A:K,10,FALSE)</f>
        <v>2</v>
      </c>
      <c r="E1077" s="50">
        <f>VLOOKUP($A1077,[1]級距!A:K,11,FALSE)</f>
        <v>1</v>
      </c>
      <c r="F1077" s="50">
        <f t="shared" si="16"/>
        <v>1</v>
      </c>
    </row>
    <row r="1078" spans="1:6" x14ac:dyDescent="0.25">
      <c r="A1078" s="73" t="s">
        <v>1321</v>
      </c>
      <c r="B1078" s="66">
        <v>-20086.580000000002</v>
      </c>
      <c r="C1078" s="50">
        <f>VLOOKUP($A1078,[1]級距!$A:$K,9,FALSE)</f>
        <v>5</v>
      </c>
      <c r="D1078" s="50">
        <f>VLOOKUP($A1078,[1]級距!A:K,10,FALSE)</f>
        <v>3</v>
      </c>
      <c r="E1078" s="50">
        <f>VLOOKUP($A1078,[1]級距!A:K,11,FALSE)</f>
        <v>2</v>
      </c>
      <c r="F1078" s="50">
        <f t="shared" si="16"/>
        <v>1</v>
      </c>
    </row>
    <row r="1079" spans="1:6" x14ac:dyDescent="0.25">
      <c r="A1079" s="73" t="s">
        <v>1323</v>
      </c>
      <c r="B1079" s="66">
        <v>-6904.58</v>
      </c>
      <c r="C1079" s="50">
        <f>VLOOKUP($A1079,[1]級距!$A:$K,9,FALSE)</f>
        <v>4</v>
      </c>
      <c r="D1079" s="50">
        <f>VLOOKUP($A1079,[1]級距!A:K,10,FALSE)</f>
        <v>6</v>
      </c>
      <c r="E1079" s="50">
        <f>VLOOKUP($A1079,[1]級距!A:K,11,FALSE)</f>
        <v>2</v>
      </c>
      <c r="F1079" s="50">
        <f t="shared" si="16"/>
        <v>1</v>
      </c>
    </row>
    <row r="1080" spans="1:6" x14ac:dyDescent="0.25">
      <c r="A1080" s="73" t="s">
        <v>1324</v>
      </c>
      <c r="B1080" s="66">
        <v>-115489.25</v>
      </c>
      <c r="C1080" s="50">
        <f>VLOOKUP($A1080,[1]級距!$A:$K,9,FALSE)</f>
        <v>9</v>
      </c>
      <c r="D1080" s="50">
        <f>VLOOKUP($A1080,[1]級距!A:K,10,FALSE)</f>
        <v>6</v>
      </c>
      <c r="E1080" s="50">
        <f>VLOOKUP($A1080,[1]級距!A:K,11,FALSE)</f>
        <v>1</v>
      </c>
      <c r="F1080" s="50">
        <f t="shared" si="16"/>
        <v>1</v>
      </c>
    </row>
    <row r="1081" spans="1:6" x14ac:dyDescent="0.25">
      <c r="A1081" s="73" t="s">
        <v>1325</v>
      </c>
      <c r="B1081" s="66">
        <v>52463.95</v>
      </c>
      <c r="C1081" s="50">
        <f>VLOOKUP($A1081,[1]級距!$A:$K,9,FALSE)</f>
        <v>9</v>
      </c>
      <c r="D1081" s="50">
        <f>VLOOKUP($A1081,[1]級距!A:K,10,FALSE)</f>
        <v>7</v>
      </c>
      <c r="E1081" s="50">
        <f>VLOOKUP($A1081,[1]級距!A:K,11,FALSE)</f>
        <v>4</v>
      </c>
      <c r="F1081" s="50">
        <f t="shared" si="16"/>
        <v>1</v>
      </c>
    </row>
    <row r="1082" spans="1:6" x14ac:dyDescent="0.25">
      <c r="A1082" s="73" t="s">
        <v>1326</v>
      </c>
      <c r="B1082" s="66">
        <v>-15940.66</v>
      </c>
      <c r="C1082" s="50">
        <f>VLOOKUP($A1082,[1]級距!$A:$K,9,FALSE)</f>
        <v>3</v>
      </c>
      <c r="D1082" s="50">
        <f>VLOOKUP($A1082,[1]級距!A:K,10,FALSE)</f>
        <v>4</v>
      </c>
      <c r="E1082" s="50">
        <f>VLOOKUP($A1082,[1]級距!A:K,11,FALSE)</f>
        <v>2</v>
      </c>
      <c r="F1082" s="50">
        <f t="shared" si="16"/>
        <v>1</v>
      </c>
    </row>
    <row r="1083" spans="1:6" x14ac:dyDescent="0.25">
      <c r="A1083" s="73" t="s">
        <v>1327</v>
      </c>
      <c r="B1083" s="66">
        <v>-3355.27</v>
      </c>
      <c r="C1083" s="50">
        <f>VLOOKUP($A1083,[1]級距!$A:$K,9,FALSE)</f>
        <v>1</v>
      </c>
      <c r="D1083" s="50">
        <f>VLOOKUP($A1083,[1]級距!A:K,10,FALSE)</f>
        <v>4</v>
      </c>
      <c r="E1083" s="50">
        <f>VLOOKUP($A1083,[1]級距!A:K,11,FALSE)</f>
        <v>2</v>
      </c>
      <c r="F1083" s="50">
        <f t="shared" si="16"/>
        <v>1</v>
      </c>
    </row>
    <row r="1084" spans="1:6" x14ac:dyDescent="0.25">
      <c r="A1084" s="73" t="s">
        <v>1329</v>
      </c>
      <c r="B1084" s="66">
        <v>-34554.839999999997</v>
      </c>
      <c r="C1084" s="50">
        <f>VLOOKUP($A1084,[1]級距!$A:$K,9,FALSE)</f>
        <v>2</v>
      </c>
      <c r="D1084" s="50">
        <f>VLOOKUP($A1084,[1]級距!A:K,10,FALSE)</f>
        <v>9</v>
      </c>
      <c r="E1084" s="50">
        <f>VLOOKUP($A1084,[1]級距!A:K,11,FALSE)</f>
        <v>3</v>
      </c>
      <c r="F1084" s="50">
        <f t="shared" si="16"/>
        <v>1</v>
      </c>
    </row>
    <row r="1085" spans="1:6" x14ac:dyDescent="0.25">
      <c r="A1085" s="73" t="s">
        <v>1330</v>
      </c>
      <c r="B1085" s="66">
        <v>12974.02</v>
      </c>
      <c r="C1085" s="50">
        <f>VLOOKUP($A1085,[1]級距!$A:$K,9,FALSE)</f>
        <v>1</v>
      </c>
      <c r="D1085" s="50">
        <f>VLOOKUP($A1085,[1]級距!A:K,10,FALSE)</f>
        <v>6</v>
      </c>
      <c r="E1085" s="50">
        <f>VLOOKUP($A1085,[1]級距!A:K,11,FALSE)</f>
        <v>2</v>
      </c>
      <c r="F1085" s="50">
        <f t="shared" si="16"/>
        <v>1</v>
      </c>
    </row>
    <row r="1086" spans="1:6" x14ac:dyDescent="0.25">
      <c r="A1086" s="73" t="s">
        <v>1331</v>
      </c>
      <c r="B1086" s="66">
        <v>-28428.5</v>
      </c>
      <c r="C1086" s="50">
        <f>VLOOKUP($A1086,[1]級距!$A:$K,9,FALSE)</f>
        <v>1</v>
      </c>
      <c r="D1086" s="50">
        <f>VLOOKUP($A1086,[1]級距!A:K,10,FALSE)</f>
        <v>6</v>
      </c>
      <c r="E1086" s="50">
        <f>VLOOKUP($A1086,[1]級距!A:K,11,FALSE)</f>
        <v>2</v>
      </c>
      <c r="F1086" s="50">
        <f t="shared" si="16"/>
        <v>1</v>
      </c>
    </row>
    <row r="1087" spans="1:6" x14ac:dyDescent="0.25">
      <c r="A1087" s="73" t="s">
        <v>1332</v>
      </c>
      <c r="B1087" s="66">
        <v>-3580.54</v>
      </c>
      <c r="C1087" s="50">
        <f>VLOOKUP($A1087,[1]級距!$A:$K,9,FALSE)</f>
        <v>1</v>
      </c>
      <c r="D1087" s="50">
        <f>VLOOKUP($A1087,[1]級距!A:K,10,FALSE)</f>
        <v>5</v>
      </c>
      <c r="E1087" s="50">
        <f>VLOOKUP($A1087,[1]級距!A:K,11,FALSE)</f>
        <v>2</v>
      </c>
      <c r="F1087" s="50">
        <f t="shared" si="16"/>
        <v>1</v>
      </c>
    </row>
    <row r="1088" spans="1:6" x14ac:dyDescent="0.25">
      <c r="A1088" s="73" t="s">
        <v>1334</v>
      </c>
      <c r="B1088" s="66">
        <v>48174.43</v>
      </c>
      <c r="C1088" s="50">
        <f>VLOOKUP($A1088,[1]級距!$A:$K,9,FALSE)</f>
        <v>4</v>
      </c>
      <c r="D1088" s="50">
        <f>VLOOKUP($A1088,[1]級距!A:K,10,FALSE)</f>
        <v>9</v>
      </c>
      <c r="E1088" s="50">
        <f>VLOOKUP($A1088,[1]級距!A:K,11,FALSE)</f>
        <v>3</v>
      </c>
      <c r="F1088" s="50">
        <f t="shared" si="16"/>
        <v>1</v>
      </c>
    </row>
    <row r="1089" spans="1:6" x14ac:dyDescent="0.25">
      <c r="A1089" s="73" t="s">
        <v>1335</v>
      </c>
      <c r="B1089" s="66">
        <v>-10871.3</v>
      </c>
      <c r="C1089" s="50">
        <f>VLOOKUP($A1089,[1]級距!$A:$K,9,FALSE)</f>
        <v>1</v>
      </c>
      <c r="D1089" s="50">
        <f>VLOOKUP($A1089,[1]級距!A:K,10,FALSE)</f>
        <v>7</v>
      </c>
      <c r="E1089" s="50">
        <f>VLOOKUP($A1089,[1]級距!A:K,11,FALSE)</f>
        <v>3</v>
      </c>
      <c r="F1089" s="50">
        <f t="shared" si="16"/>
        <v>1</v>
      </c>
    </row>
    <row r="1090" spans="1:6" x14ac:dyDescent="0.25">
      <c r="A1090" s="73" t="s">
        <v>1336</v>
      </c>
      <c r="B1090" s="66">
        <v>-19928.259999999998</v>
      </c>
      <c r="C1090" s="50">
        <f>VLOOKUP($A1090,[1]級距!$A:$K,9,FALSE)</f>
        <v>1</v>
      </c>
      <c r="D1090" s="50">
        <f>VLOOKUP($A1090,[1]級距!A:K,10,FALSE)</f>
        <v>5</v>
      </c>
      <c r="E1090" s="50">
        <f>VLOOKUP($A1090,[1]級距!A:K,11,FALSE)</f>
        <v>2</v>
      </c>
      <c r="F1090" s="50">
        <f t="shared" si="16"/>
        <v>1</v>
      </c>
    </row>
    <row r="1091" spans="1:6" x14ac:dyDescent="0.25">
      <c r="A1091" s="73" t="s">
        <v>1338</v>
      </c>
      <c r="B1091" s="66">
        <v>-34667.620000000003</v>
      </c>
      <c r="C1091" s="50">
        <f>VLOOKUP($A1091,[1]級距!$A:$K,9,FALSE)</f>
        <v>1</v>
      </c>
      <c r="D1091" s="50">
        <f>VLOOKUP($A1091,[1]級距!A:K,10,FALSE)</f>
        <v>5</v>
      </c>
      <c r="E1091" s="50">
        <f>VLOOKUP($A1091,[1]級距!A:K,11,FALSE)</f>
        <v>2</v>
      </c>
      <c r="F1091" s="50">
        <f t="shared" si="16"/>
        <v>1</v>
      </c>
    </row>
    <row r="1092" spans="1:6" x14ac:dyDescent="0.25">
      <c r="A1092" s="73" t="s">
        <v>1339</v>
      </c>
      <c r="B1092" s="66">
        <v>8645.02</v>
      </c>
      <c r="C1092" s="50">
        <f>VLOOKUP($A1092,[1]級距!$A:$K,9,FALSE)</f>
        <v>2</v>
      </c>
      <c r="D1092" s="50">
        <f>VLOOKUP($A1092,[1]級距!A:K,10,FALSE)</f>
        <v>3</v>
      </c>
      <c r="E1092" s="50">
        <f>VLOOKUP($A1092,[1]級距!A:K,11,FALSE)</f>
        <v>2</v>
      </c>
      <c r="F1092" s="50">
        <f t="shared" si="16"/>
        <v>1</v>
      </c>
    </row>
    <row r="1093" spans="1:6" x14ac:dyDescent="0.25">
      <c r="A1093" s="73" t="s">
        <v>1341</v>
      </c>
      <c r="B1093" s="66">
        <v>76510.27</v>
      </c>
      <c r="C1093" s="50">
        <f>VLOOKUP($A1093,[1]級距!$A:$K,9,FALSE)</f>
        <v>2</v>
      </c>
      <c r="D1093" s="50">
        <f>VLOOKUP($A1093,[1]級距!A:K,10,FALSE)</f>
        <v>8</v>
      </c>
      <c r="E1093" s="50">
        <f>VLOOKUP($A1093,[1]級距!A:K,11,FALSE)</f>
        <v>3</v>
      </c>
      <c r="F1093" s="50">
        <f t="shared" si="16"/>
        <v>1</v>
      </c>
    </row>
    <row r="1094" spans="1:6" x14ac:dyDescent="0.25">
      <c r="A1094" s="73" t="s">
        <v>1342</v>
      </c>
      <c r="B1094" s="66">
        <v>-3335.11</v>
      </c>
      <c r="C1094" s="50">
        <f>VLOOKUP($A1094,[1]級距!$A:$K,9,FALSE)</f>
        <v>1</v>
      </c>
      <c r="D1094" s="50">
        <f>VLOOKUP($A1094,[1]級距!A:K,10,FALSE)</f>
        <v>3</v>
      </c>
      <c r="E1094" s="50">
        <f>VLOOKUP($A1094,[1]級距!A:K,11,FALSE)</f>
        <v>2</v>
      </c>
      <c r="F1094" s="50">
        <f t="shared" ref="F1094:F1100" si="17">IF(B1094&lt;&gt;0,1,0)</f>
        <v>1</v>
      </c>
    </row>
    <row r="1095" spans="1:6" x14ac:dyDescent="0.25">
      <c r="A1095" s="73" t="s">
        <v>1343</v>
      </c>
      <c r="B1095" s="66">
        <v>20926.46</v>
      </c>
      <c r="C1095" s="50">
        <f>VLOOKUP($A1095,[1]級距!$A:$K,9,FALSE)</f>
        <v>3</v>
      </c>
      <c r="D1095" s="50">
        <f>VLOOKUP($A1095,[1]級距!A:K,10,FALSE)</f>
        <v>4</v>
      </c>
      <c r="E1095" s="50">
        <f>VLOOKUP($A1095,[1]級距!A:K,11,FALSE)</f>
        <v>2</v>
      </c>
      <c r="F1095" s="50">
        <f t="shared" si="17"/>
        <v>1</v>
      </c>
    </row>
    <row r="1096" spans="1:6" x14ac:dyDescent="0.25">
      <c r="A1096" s="73" t="s">
        <v>1344</v>
      </c>
      <c r="B1096" s="66">
        <v>-2142.46</v>
      </c>
      <c r="C1096" s="50">
        <f>VLOOKUP($A1096,[1]級距!$A:$K,9,FALSE)</f>
        <v>1</v>
      </c>
      <c r="D1096" s="50">
        <f>VLOOKUP($A1096,[1]級距!A:K,10,FALSE)</f>
        <v>3</v>
      </c>
      <c r="E1096" s="50">
        <f>VLOOKUP($A1096,[1]級距!A:K,11,FALSE)</f>
        <v>2</v>
      </c>
      <c r="F1096" s="50">
        <f t="shared" si="17"/>
        <v>1</v>
      </c>
    </row>
    <row r="1097" spans="1:6" x14ac:dyDescent="0.25">
      <c r="A1097" s="73" t="s">
        <v>1345</v>
      </c>
      <c r="B1097" s="66">
        <v>20246.88</v>
      </c>
      <c r="C1097" s="50">
        <f>VLOOKUP($A1097,[1]級距!$A:$K,9,FALSE)</f>
        <v>1</v>
      </c>
      <c r="D1097" s="50">
        <f>VLOOKUP($A1097,[1]級距!A:K,10,FALSE)</f>
        <v>9</v>
      </c>
      <c r="E1097" s="50">
        <f>VLOOKUP($A1097,[1]級距!A:K,11,FALSE)</f>
        <v>3</v>
      </c>
      <c r="F1097" s="50">
        <f t="shared" si="17"/>
        <v>1</v>
      </c>
    </row>
    <row r="1098" spans="1:6" x14ac:dyDescent="0.25">
      <c r="A1098" s="73" t="s">
        <v>1389</v>
      </c>
      <c r="B1098" s="66">
        <v>5054.66</v>
      </c>
      <c r="C1098" s="50">
        <f>VLOOKUP($A1098,[1]級距!$A:$K,9,FALSE)</f>
        <v>1</v>
      </c>
      <c r="D1098" s="50">
        <f>VLOOKUP($A1098,[1]級距!A:K,10,FALSE)</f>
        <v>2</v>
      </c>
      <c r="E1098" s="50">
        <f>VLOOKUP($A1098,[1]級距!A:K,11,FALSE)</f>
        <v>2</v>
      </c>
      <c r="F1098" s="50">
        <f t="shared" si="17"/>
        <v>1</v>
      </c>
    </row>
    <row r="1099" spans="1:6" x14ac:dyDescent="0.25">
      <c r="A1099" s="73" t="s">
        <v>1388</v>
      </c>
      <c r="B1099" s="66">
        <v>-17748.5</v>
      </c>
      <c r="C1099" s="50">
        <f>VLOOKUP($A1099,[1]級距!$A:$K,9,FALSE)</f>
        <v>1</v>
      </c>
      <c r="D1099" s="50">
        <f>VLOOKUP($A1099,[1]級距!A:K,10,FALSE)</f>
        <v>5</v>
      </c>
      <c r="E1099" s="50">
        <f>VLOOKUP($A1099,[1]級距!A:K,11,FALSE)</f>
        <v>2</v>
      </c>
      <c r="F1099" s="50">
        <f t="shared" si="17"/>
        <v>1</v>
      </c>
    </row>
    <row r="1100" spans="1:6" x14ac:dyDescent="0.25">
      <c r="A1100" s="73" t="s">
        <v>1387</v>
      </c>
      <c r="B1100" s="66">
        <v>-29449.63</v>
      </c>
      <c r="C1100" s="50">
        <f>VLOOKUP($A1100,[1]級距!$A:$K,9,FALSE)</f>
        <v>1</v>
      </c>
      <c r="D1100" s="50">
        <f>VLOOKUP($A1100,[1]級距!A:K,10,FALSE)</f>
        <v>2</v>
      </c>
      <c r="E1100" s="50">
        <f>VLOOKUP($A1100,[1]級距!A:K,11,FALSE)</f>
        <v>2</v>
      </c>
      <c r="F1100" s="50">
        <f t="shared" si="17"/>
        <v>1</v>
      </c>
    </row>
    <row r="1101" spans="1:6" x14ac:dyDescent="0.25">
      <c r="A1101" s="73"/>
    </row>
    <row r="1102" spans="1:6" x14ac:dyDescent="0.25">
      <c r="A1102" s="73"/>
    </row>
    <row r="1103" spans="1:6" x14ac:dyDescent="0.25">
      <c r="A1103" s="73"/>
    </row>
    <row r="1104" spans="1:6" x14ac:dyDescent="0.25">
      <c r="A1104" s="73"/>
    </row>
    <row r="1105" spans="1:1" x14ac:dyDescent="0.25">
      <c r="A1105" s="73"/>
    </row>
    <row r="1106" spans="1:1" x14ac:dyDescent="0.25">
      <c r="A1106" s="73"/>
    </row>
    <row r="1107" spans="1:1" x14ac:dyDescent="0.25">
      <c r="A1107" s="73"/>
    </row>
    <row r="1108" spans="1:1" x14ac:dyDescent="0.25">
      <c r="A1108" s="73"/>
    </row>
    <row r="1109" spans="1:1" x14ac:dyDescent="0.25">
      <c r="A1109" s="73"/>
    </row>
    <row r="1110" spans="1:1" x14ac:dyDescent="0.25">
      <c r="A1110" s="73"/>
    </row>
    <row r="1111" spans="1:1" x14ac:dyDescent="0.25">
      <c r="A1111" s="73"/>
    </row>
    <row r="1112" spans="1:1" x14ac:dyDescent="0.25">
      <c r="A1112" s="73"/>
    </row>
    <row r="1113" spans="1:1" x14ac:dyDescent="0.25">
      <c r="A1113" s="73"/>
    </row>
    <row r="1114" spans="1:1" x14ac:dyDescent="0.25">
      <c r="A1114" s="73"/>
    </row>
    <row r="1115" spans="1:1" x14ac:dyDescent="0.25">
      <c r="A1115" s="73"/>
    </row>
    <row r="1116" spans="1:1" x14ac:dyDescent="0.25">
      <c r="A1116" s="73"/>
    </row>
    <row r="1117" spans="1:1" x14ac:dyDescent="0.25">
      <c r="A1117" s="73"/>
    </row>
    <row r="1118" spans="1:1" x14ac:dyDescent="0.25">
      <c r="A1118" s="73"/>
    </row>
    <row r="1119" spans="1:1" x14ac:dyDescent="0.25">
      <c r="A1119" s="73"/>
    </row>
    <row r="1120" spans="1:1" x14ac:dyDescent="0.25">
      <c r="A1120" s="73"/>
    </row>
    <row r="1121" spans="1:1" x14ac:dyDescent="0.25">
      <c r="A1121" s="73"/>
    </row>
    <row r="1122" spans="1:1" x14ac:dyDescent="0.25">
      <c r="A1122" s="73"/>
    </row>
    <row r="1123" spans="1:1" x14ac:dyDescent="0.25">
      <c r="A1123" s="73"/>
    </row>
    <row r="1124" spans="1:1" x14ac:dyDescent="0.25">
      <c r="A1124" s="73"/>
    </row>
    <row r="1125" spans="1:1" x14ac:dyDescent="0.25">
      <c r="A1125" s="73"/>
    </row>
    <row r="1126" spans="1:1" x14ac:dyDescent="0.25">
      <c r="A1126" s="73"/>
    </row>
    <row r="1127" spans="1:1" x14ac:dyDescent="0.25">
      <c r="A1127" s="73"/>
    </row>
    <row r="1128" spans="1:1" x14ac:dyDescent="0.25">
      <c r="A1128" s="73"/>
    </row>
    <row r="1129" spans="1:1" x14ac:dyDescent="0.25">
      <c r="A1129" s="73"/>
    </row>
    <row r="1130" spans="1:1" x14ac:dyDescent="0.25">
      <c r="A1130" s="73"/>
    </row>
    <row r="1131" spans="1:1" x14ac:dyDescent="0.25">
      <c r="A1131" s="73"/>
    </row>
    <row r="1132" spans="1:1" x14ac:dyDescent="0.25">
      <c r="A1132" s="73"/>
    </row>
    <row r="1133" spans="1:1" x14ac:dyDescent="0.25">
      <c r="A1133" s="73"/>
    </row>
    <row r="1134" spans="1:1" x14ac:dyDescent="0.25">
      <c r="A1134" s="73"/>
    </row>
    <row r="1135" spans="1:1" x14ac:dyDescent="0.25">
      <c r="A1135" s="73"/>
    </row>
    <row r="1136" spans="1:1" x14ac:dyDescent="0.25">
      <c r="A1136" s="73"/>
    </row>
    <row r="1137" spans="1:1" x14ac:dyDescent="0.25">
      <c r="A1137" s="73"/>
    </row>
    <row r="1138" spans="1:1" x14ac:dyDescent="0.25">
      <c r="A1138" s="73"/>
    </row>
    <row r="1139" spans="1:1" x14ac:dyDescent="0.25">
      <c r="A1139" s="73"/>
    </row>
    <row r="1140" spans="1:1" x14ac:dyDescent="0.25">
      <c r="A1140" s="73"/>
    </row>
    <row r="1141" spans="1:1" x14ac:dyDescent="0.25">
      <c r="A1141" s="73"/>
    </row>
    <row r="1142" spans="1:1" x14ac:dyDescent="0.25">
      <c r="A1142" s="73"/>
    </row>
    <row r="1143" spans="1:1" x14ac:dyDescent="0.25">
      <c r="A1143" s="73"/>
    </row>
    <row r="1144" spans="1:1" x14ac:dyDescent="0.25">
      <c r="A1144" s="73"/>
    </row>
    <row r="1145" spans="1:1" x14ac:dyDescent="0.25">
      <c r="A1145" s="73"/>
    </row>
    <row r="1146" spans="1:1" x14ac:dyDescent="0.25">
      <c r="A1146" s="73"/>
    </row>
    <row r="1147" spans="1:1" x14ac:dyDescent="0.25">
      <c r="A1147" s="73"/>
    </row>
    <row r="1148" spans="1:1" x14ac:dyDescent="0.25">
      <c r="A1148" s="73"/>
    </row>
    <row r="1149" spans="1:1" x14ac:dyDescent="0.25">
      <c r="A1149" s="73"/>
    </row>
    <row r="1150" spans="1:1" x14ac:dyDescent="0.25">
      <c r="A1150" s="73"/>
    </row>
    <row r="1151" spans="1:1" x14ac:dyDescent="0.25">
      <c r="A1151" s="73"/>
    </row>
    <row r="1152" spans="1:1" x14ac:dyDescent="0.25">
      <c r="A1152" s="73"/>
    </row>
    <row r="1153" spans="1:1" x14ac:dyDescent="0.25">
      <c r="A1153" s="73"/>
    </row>
    <row r="1154" spans="1:1" x14ac:dyDescent="0.25">
      <c r="A1154" s="73"/>
    </row>
    <row r="1155" spans="1:1" x14ac:dyDescent="0.25">
      <c r="A1155" s="73"/>
    </row>
    <row r="1156" spans="1:1" x14ac:dyDescent="0.25">
      <c r="A1156" s="73"/>
    </row>
    <row r="1157" spans="1:1" x14ac:dyDescent="0.25">
      <c r="A1157" s="73"/>
    </row>
    <row r="1158" spans="1:1" x14ac:dyDescent="0.25">
      <c r="A1158" s="73"/>
    </row>
    <row r="1159" spans="1:1" x14ac:dyDescent="0.25">
      <c r="A1159" s="73"/>
    </row>
    <row r="1160" spans="1:1" x14ac:dyDescent="0.25">
      <c r="A1160" s="73"/>
    </row>
    <row r="1161" spans="1:1" x14ac:dyDescent="0.25">
      <c r="A1161" s="73"/>
    </row>
    <row r="1162" spans="1:1" x14ac:dyDescent="0.25">
      <c r="A1162" s="73"/>
    </row>
    <row r="1163" spans="1:1" x14ac:dyDescent="0.25">
      <c r="A1163" s="73"/>
    </row>
    <row r="1164" spans="1:1" x14ac:dyDescent="0.25">
      <c r="A1164" s="73"/>
    </row>
    <row r="1165" spans="1:1" x14ac:dyDescent="0.25">
      <c r="A1165" s="73"/>
    </row>
    <row r="1166" spans="1:1" x14ac:dyDescent="0.25">
      <c r="A1166" s="73"/>
    </row>
    <row r="1167" spans="1:1" x14ac:dyDescent="0.25">
      <c r="A1167" s="73"/>
    </row>
    <row r="1168" spans="1:1" x14ac:dyDescent="0.25">
      <c r="A1168" s="73"/>
    </row>
    <row r="1169" spans="1:1" x14ac:dyDescent="0.25">
      <c r="A1169" s="73"/>
    </row>
    <row r="1170" spans="1:1" x14ac:dyDescent="0.25">
      <c r="A1170" s="73"/>
    </row>
    <row r="1171" spans="1:1" x14ac:dyDescent="0.25">
      <c r="A1171" s="73"/>
    </row>
    <row r="1172" spans="1:1" x14ac:dyDescent="0.25">
      <c r="A1172" s="73"/>
    </row>
    <row r="1173" spans="1:1" x14ac:dyDescent="0.25">
      <c r="A1173" s="73"/>
    </row>
    <row r="1174" spans="1:1" x14ac:dyDescent="0.25">
      <c r="A1174" s="73"/>
    </row>
    <row r="1175" spans="1:1" x14ac:dyDescent="0.25">
      <c r="A1175" s="73"/>
    </row>
    <row r="1176" spans="1:1" x14ac:dyDescent="0.25">
      <c r="A1176" s="73"/>
    </row>
    <row r="1177" spans="1:1" x14ac:dyDescent="0.25">
      <c r="A1177" s="73"/>
    </row>
    <row r="1178" spans="1:1" x14ac:dyDescent="0.25">
      <c r="A1178" s="73"/>
    </row>
    <row r="1179" spans="1:1" x14ac:dyDescent="0.25">
      <c r="A1179" s="73"/>
    </row>
    <row r="1180" spans="1:1" x14ac:dyDescent="0.25">
      <c r="A1180" s="73"/>
    </row>
    <row r="1181" spans="1:1" x14ac:dyDescent="0.25">
      <c r="A1181" s="73"/>
    </row>
    <row r="1182" spans="1:1" x14ac:dyDescent="0.25">
      <c r="A1182" s="73"/>
    </row>
    <row r="1183" spans="1:1" x14ac:dyDescent="0.25">
      <c r="A1183" s="73"/>
    </row>
    <row r="1184" spans="1:1" x14ac:dyDescent="0.25">
      <c r="A1184" s="73"/>
    </row>
    <row r="1185" spans="1:1" x14ac:dyDescent="0.25">
      <c r="A1185" s="73"/>
    </row>
    <row r="1186" spans="1:1" x14ac:dyDescent="0.25">
      <c r="A1186" s="73"/>
    </row>
    <row r="1187" spans="1:1" x14ac:dyDescent="0.25">
      <c r="A1187" s="73"/>
    </row>
    <row r="1188" spans="1:1" x14ac:dyDescent="0.25">
      <c r="A1188" s="73"/>
    </row>
    <row r="1189" spans="1:1" x14ac:dyDescent="0.25">
      <c r="A1189" s="73"/>
    </row>
    <row r="1190" spans="1:1" x14ac:dyDescent="0.25">
      <c r="A1190" s="73"/>
    </row>
    <row r="1191" spans="1:1" x14ac:dyDescent="0.25">
      <c r="A1191" s="73"/>
    </row>
    <row r="1192" spans="1:1" x14ac:dyDescent="0.25">
      <c r="A1192" s="73"/>
    </row>
    <row r="1193" spans="1:1" x14ac:dyDescent="0.25">
      <c r="A1193" s="73"/>
    </row>
    <row r="1194" spans="1:1" x14ac:dyDescent="0.25">
      <c r="A1194" s="73"/>
    </row>
    <row r="1195" spans="1:1" x14ac:dyDescent="0.25">
      <c r="A1195" s="73"/>
    </row>
    <row r="1196" spans="1:1" x14ac:dyDescent="0.25">
      <c r="A1196" s="73"/>
    </row>
    <row r="1197" spans="1:1" x14ac:dyDescent="0.25">
      <c r="A1197" s="73"/>
    </row>
    <row r="1198" spans="1:1" x14ac:dyDescent="0.25">
      <c r="A1198" s="73"/>
    </row>
    <row r="1199" spans="1:1" x14ac:dyDescent="0.25">
      <c r="A1199" s="73"/>
    </row>
    <row r="1200" spans="1:1" x14ac:dyDescent="0.25">
      <c r="A1200" s="73"/>
    </row>
    <row r="1201" spans="1:1" x14ac:dyDescent="0.25">
      <c r="A1201" s="73"/>
    </row>
    <row r="1202" spans="1:1" x14ac:dyDescent="0.25">
      <c r="A1202" s="73"/>
    </row>
    <row r="1203" spans="1:1" x14ac:dyDescent="0.25">
      <c r="A1203" s="73"/>
    </row>
    <row r="1204" spans="1:1" x14ac:dyDescent="0.25">
      <c r="A1204" s="73"/>
    </row>
    <row r="1205" spans="1:1" x14ac:dyDescent="0.25">
      <c r="A1205" s="73"/>
    </row>
    <row r="1206" spans="1:1" x14ac:dyDescent="0.25">
      <c r="A1206" s="73"/>
    </row>
    <row r="1207" spans="1:1" x14ac:dyDescent="0.25">
      <c r="A1207" s="73"/>
    </row>
    <row r="1208" spans="1:1" x14ac:dyDescent="0.25">
      <c r="A1208" s="73"/>
    </row>
    <row r="1209" spans="1:1" x14ac:dyDescent="0.25">
      <c r="A1209" s="73"/>
    </row>
    <row r="1210" spans="1:1" x14ac:dyDescent="0.25">
      <c r="A1210" s="73"/>
    </row>
    <row r="1211" spans="1:1" x14ac:dyDescent="0.25">
      <c r="A1211" s="73"/>
    </row>
    <row r="1212" spans="1:1" x14ac:dyDescent="0.25">
      <c r="A1212" s="73"/>
    </row>
    <row r="1213" spans="1:1" x14ac:dyDescent="0.25">
      <c r="A1213" s="73"/>
    </row>
    <row r="1214" spans="1:1" x14ac:dyDescent="0.25">
      <c r="A1214" s="73"/>
    </row>
    <row r="1215" spans="1:1" x14ac:dyDescent="0.25">
      <c r="A1215" s="73"/>
    </row>
    <row r="1216" spans="1:1" x14ac:dyDescent="0.25">
      <c r="A1216" s="73"/>
    </row>
    <row r="1217" spans="1:1" x14ac:dyDescent="0.25">
      <c r="A1217" s="73"/>
    </row>
    <row r="1218" spans="1:1" x14ac:dyDescent="0.25">
      <c r="A1218" s="73"/>
    </row>
    <row r="1219" spans="1:1" x14ac:dyDescent="0.25">
      <c r="A1219" s="73"/>
    </row>
    <row r="1220" spans="1:1" x14ac:dyDescent="0.25">
      <c r="A1220" s="73"/>
    </row>
    <row r="1221" spans="1:1" x14ac:dyDescent="0.25">
      <c r="A1221" s="73"/>
    </row>
    <row r="1222" spans="1:1" x14ac:dyDescent="0.25">
      <c r="A1222" s="73"/>
    </row>
    <row r="1223" spans="1:1" x14ac:dyDescent="0.25">
      <c r="A1223" s="73"/>
    </row>
    <row r="1224" spans="1:1" x14ac:dyDescent="0.25">
      <c r="A1224" s="73"/>
    </row>
    <row r="1225" spans="1:1" x14ac:dyDescent="0.25">
      <c r="A1225" s="73"/>
    </row>
    <row r="1226" spans="1:1" x14ac:dyDescent="0.25">
      <c r="A1226" s="73"/>
    </row>
    <row r="1227" spans="1:1" x14ac:dyDescent="0.25">
      <c r="A1227" s="73"/>
    </row>
    <row r="1228" spans="1:1" x14ac:dyDescent="0.25">
      <c r="A1228" s="73"/>
    </row>
    <row r="1229" spans="1:1" x14ac:dyDescent="0.25">
      <c r="A1229" s="73"/>
    </row>
    <row r="1230" spans="1:1" x14ac:dyDescent="0.25">
      <c r="A1230" s="73"/>
    </row>
    <row r="1231" spans="1:1" x14ac:dyDescent="0.25">
      <c r="A1231" s="73"/>
    </row>
    <row r="1232" spans="1:1" x14ac:dyDescent="0.25">
      <c r="A1232" s="73"/>
    </row>
    <row r="1233" spans="1:1" x14ac:dyDescent="0.25">
      <c r="A1233" s="73"/>
    </row>
    <row r="1234" spans="1:1" x14ac:dyDescent="0.25">
      <c r="A1234" s="73"/>
    </row>
    <row r="1235" spans="1:1" x14ac:dyDescent="0.25">
      <c r="A1235" s="73"/>
    </row>
    <row r="1236" spans="1:1" x14ac:dyDescent="0.25">
      <c r="A1236" s="73"/>
    </row>
    <row r="1237" spans="1:1" x14ac:dyDescent="0.25">
      <c r="A1237" s="73"/>
    </row>
    <row r="1238" spans="1:1" x14ac:dyDescent="0.25">
      <c r="A1238" s="73"/>
    </row>
    <row r="1239" spans="1:1" x14ac:dyDescent="0.25">
      <c r="A1239" s="73"/>
    </row>
    <row r="1240" spans="1:1" x14ac:dyDescent="0.25">
      <c r="A1240" s="73"/>
    </row>
    <row r="1241" spans="1:1" x14ac:dyDescent="0.25">
      <c r="A1241" s="73"/>
    </row>
    <row r="1242" spans="1:1" x14ac:dyDescent="0.25">
      <c r="A1242" s="73"/>
    </row>
    <row r="1243" spans="1:1" x14ac:dyDescent="0.25">
      <c r="A1243" s="73"/>
    </row>
    <row r="1244" spans="1:1" x14ac:dyDescent="0.25">
      <c r="A1244" s="73"/>
    </row>
    <row r="1245" spans="1:1" x14ac:dyDescent="0.25">
      <c r="A1245" s="73"/>
    </row>
    <row r="1246" spans="1:1" x14ac:dyDescent="0.25">
      <c r="A1246" s="73"/>
    </row>
    <row r="1247" spans="1:1" x14ac:dyDescent="0.25">
      <c r="A1247" s="73"/>
    </row>
    <row r="1248" spans="1:1" x14ac:dyDescent="0.25">
      <c r="A1248" s="73"/>
    </row>
    <row r="1249" spans="1:1" x14ac:dyDescent="0.25">
      <c r="A1249" s="73"/>
    </row>
    <row r="1250" spans="1:1" x14ac:dyDescent="0.25">
      <c r="A1250" s="73"/>
    </row>
    <row r="1251" spans="1:1" x14ac:dyDescent="0.25">
      <c r="A1251" s="73"/>
    </row>
    <row r="1252" spans="1:1" x14ac:dyDescent="0.25">
      <c r="A1252" s="73"/>
    </row>
    <row r="1253" spans="1:1" x14ac:dyDescent="0.25">
      <c r="A1253" s="73"/>
    </row>
    <row r="1254" spans="1:1" x14ac:dyDescent="0.25">
      <c r="A1254" s="73"/>
    </row>
    <row r="1255" spans="1:1" x14ac:dyDescent="0.25">
      <c r="A1255" s="73"/>
    </row>
    <row r="1256" spans="1:1" x14ac:dyDescent="0.25">
      <c r="A1256" s="73"/>
    </row>
    <row r="1257" spans="1:1" x14ac:dyDescent="0.25">
      <c r="A1257" s="73"/>
    </row>
    <row r="1258" spans="1:1" x14ac:dyDescent="0.25">
      <c r="A1258" s="73"/>
    </row>
    <row r="1259" spans="1:1" x14ac:dyDescent="0.25">
      <c r="A1259" s="73"/>
    </row>
    <row r="1260" spans="1:1" x14ac:dyDescent="0.25">
      <c r="A1260" s="73"/>
    </row>
    <row r="1261" spans="1:1" x14ac:dyDescent="0.25">
      <c r="A1261" s="73"/>
    </row>
    <row r="1262" spans="1:1" x14ac:dyDescent="0.25">
      <c r="A1262" s="73"/>
    </row>
    <row r="1263" spans="1:1" x14ac:dyDescent="0.25">
      <c r="A1263" s="73"/>
    </row>
    <row r="1264" spans="1:1" x14ac:dyDescent="0.25">
      <c r="A1264" s="73"/>
    </row>
    <row r="1265" spans="1:1" x14ac:dyDescent="0.25">
      <c r="A1265" s="73"/>
    </row>
    <row r="1266" spans="1:1" x14ac:dyDescent="0.25">
      <c r="A1266" s="73"/>
    </row>
    <row r="1267" spans="1:1" x14ac:dyDescent="0.25">
      <c r="A1267" s="73"/>
    </row>
    <row r="1268" spans="1:1" x14ac:dyDescent="0.25">
      <c r="A1268" s="73"/>
    </row>
    <row r="1269" spans="1:1" x14ac:dyDescent="0.25">
      <c r="A1269" s="73"/>
    </row>
    <row r="1270" spans="1:1" x14ac:dyDescent="0.25">
      <c r="A1270" s="73"/>
    </row>
    <row r="1271" spans="1:1" x14ac:dyDescent="0.25">
      <c r="A1271" s="73"/>
    </row>
    <row r="1272" spans="1:1" x14ac:dyDescent="0.25">
      <c r="A1272" s="73"/>
    </row>
    <row r="1273" spans="1:1" x14ac:dyDescent="0.25">
      <c r="A1273" s="73"/>
    </row>
    <row r="1274" spans="1:1" x14ac:dyDescent="0.25">
      <c r="A1274" s="73"/>
    </row>
    <row r="1275" spans="1:1" x14ac:dyDescent="0.25">
      <c r="A1275" s="73"/>
    </row>
    <row r="1276" spans="1:1" x14ac:dyDescent="0.25">
      <c r="A1276" s="73"/>
    </row>
    <row r="1277" spans="1:1" x14ac:dyDescent="0.25">
      <c r="A1277" s="73"/>
    </row>
    <row r="1278" spans="1:1" x14ac:dyDescent="0.25">
      <c r="A1278" s="73"/>
    </row>
    <row r="1279" spans="1:1" x14ac:dyDescent="0.25">
      <c r="A1279" s="73"/>
    </row>
    <row r="1280" spans="1:1" x14ac:dyDescent="0.25">
      <c r="A1280" s="73"/>
    </row>
    <row r="1281" spans="1:1" x14ac:dyDescent="0.25">
      <c r="A1281" s="73"/>
    </row>
    <row r="1282" spans="1:1" x14ac:dyDescent="0.25">
      <c r="A1282" s="73"/>
    </row>
    <row r="1283" spans="1:1" x14ac:dyDescent="0.25">
      <c r="A1283" s="73"/>
    </row>
    <row r="1284" spans="1:1" x14ac:dyDescent="0.25">
      <c r="A1284" s="73"/>
    </row>
    <row r="1285" spans="1:1" x14ac:dyDescent="0.25">
      <c r="A1285" s="73"/>
    </row>
    <row r="1286" spans="1:1" x14ac:dyDescent="0.25">
      <c r="A1286" s="73"/>
    </row>
    <row r="1287" spans="1:1" x14ac:dyDescent="0.25">
      <c r="A1287" s="73"/>
    </row>
    <row r="1288" spans="1:1" x14ac:dyDescent="0.25">
      <c r="A1288" s="73"/>
    </row>
    <row r="1289" spans="1:1" x14ac:dyDescent="0.25">
      <c r="A1289" s="73"/>
    </row>
    <row r="1290" spans="1:1" x14ac:dyDescent="0.25">
      <c r="A1290" s="73"/>
    </row>
    <row r="1291" spans="1:1" x14ac:dyDescent="0.25">
      <c r="A1291" s="73"/>
    </row>
    <row r="1292" spans="1:1" x14ac:dyDescent="0.25">
      <c r="A1292" s="73"/>
    </row>
    <row r="1293" spans="1:1" x14ac:dyDescent="0.25">
      <c r="A1293" s="73"/>
    </row>
    <row r="1294" spans="1:1" x14ac:dyDescent="0.25">
      <c r="A1294" s="73"/>
    </row>
    <row r="1295" spans="1:1" x14ac:dyDescent="0.25">
      <c r="A1295" s="73"/>
    </row>
    <row r="1296" spans="1:1" x14ac:dyDescent="0.25">
      <c r="A1296" s="73"/>
    </row>
    <row r="1297" spans="1:1" x14ac:dyDescent="0.25">
      <c r="A1297" s="73"/>
    </row>
    <row r="1298" spans="1:1" x14ac:dyDescent="0.25">
      <c r="A1298" s="73"/>
    </row>
    <row r="1299" spans="1:1" x14ac:dyDescent="0.25">
      <c r="A1299" s="73"/>
    </row>
    <row r="1300" spans="1:1" x14ac:dyDescent="0.25">
      <c r="A1300" s="73"/>
    </row>
    <row r="1301" spans="1:1" x14ac:dyDescent="0.25">
      <c r="A1301" s="73"/>
    </row>
    <row r="1302" spans="1:1" x14ac:dyDescent="0.25">
      <c r="A1302" s="73"/>
    </row>
    <row r="1303" spans="1:1" x14ac:dyDescent="0.25">
      <c r="A1303" s="73"/>
    </row>
    <row r="1304" spans="1:1" x14ac:dyDescent="0.25">
      <c r="A1304" s="73"/>
    </row>
    <row r="1305" spans="1:1" x14ac:dyDescent="0.25">
      <c r="A1305" s="73"/>
    </row>
    <row r="1306" spans="1:1" x14ac:dyDescent="0.25">
      <c r="A1306" s="73"/>
    </row>
    <row r="1308" spans="1:1" x14ac:dyDescent="0.25">
      <c r="A1308" s="73"/>
    </row>
    <row r="1309" spans="1:1" x14ac:dyDescent="0.25">
      <c r="A1309" s="73"/>
    </row>
    <row r="1310" spans="1:1" x14ac:dyDescent="0.25">
      <c r="A1310" s="73"/>
    </row>
    <row r="1311" spans="1:1" x14ac:dyDescent="0.25">
      <c r="A1311" s="73"/>
    </row>
    <row r="1312" spans="1:1" x14ac:dyDescent="0.25">
      <c r="A1312" s="73"/>
    </row>
    <row r="1313" spans="1:1" x14ac:dyDescent="0.25">
      <c r="A1313" s="73"/>
    </row>
    <row r="1314" spans="1:1" x14ac:dyDescent="0.25">
      <c r="A1314" s="73"/>
    </row>
    <row r="1315" spans="1:1" x14ac:dyDescent="0.25">
      <c r="A1315" s="73"/>
    </row>
    <row r="1316" spans="1:1" x14ac:dyDescent="0.25">
      <c r="A1316" s="73"/>
    </row>
    <row r="1317" spans="1:1" x14ac:dyDescent="0.25">
      <c r="A1317" s="73"/>
    </row>
    <row r="1318" spans="1:1" x14ac:dyDescent="0.25">
      <c r="A1318" s="73"/>
    </row>
    <row r="1319" spans="1:1" x14ac:dyDescent="0.25">
      <c r="A1319" s="73"/>
    </row>
    <row r="1320" spans="1:1" x14ac:dyDescent="0.25">
      <c r="A1320" s="73"/>
    </row>
    <row r="1321" spans="1:1" x14ac:dyDescent="0.25">
      <c r="A1321" s="73"/>
    </row>
    <row r="1322" spans="1:1" x14ac:dyDescent="0.25">
      <c r="A1322" s="73"/>
    </row>
    <row r="1323" spans="1:1" x14ac:dyDescent="0.25">
      <c r="A1323" s="73"/>
    </row>
    <row r="1324" spans="1:1" x14ac:dyDescent="0.25">
      <c r="A1324" s="73"/>
    </row>
    <row r="1325" spans="1:1" x14ac:dyDescent="0.25">
      <c r="A1325" s="73"/>
    </row>
    <row r="1326" spans="1:1" x14ac:dyDescent="0.25">
      <c r="A1326" s="73"/>
    </row>
    <row r="1327" spans="1:1" x14ac:dyDescent="0.25">
      <c r="A1327" s="73"/>
    </row>
    <row r="1328" spans="1:1" x14ac:dyDescent="0.25">
      <c r="A1328" s="73"/>
    </row>
    <row r="1329" spans="1:1" x14ac:dyDescent="0.25">
      <c r="A1329" s="73"/>
    </row>
    <row r="1330" spans="1:1" x14ac:dyDescent="0.25">
      <c r="A1330" s="73"/>
    </row>
    <row r="1331" spans="1:1" x14ac:dyDescent="0.25">
      <c r="A1331" s="73"/>
    </row>
    <row r="1332" spans="1:1" x14ac:dyDescent="0.25">
      <c r="A1332" s="73"/>
    </row>
    <row r="1333" spans="1:1" x14ac:dyDescent="0.25">
      <c r="A1333" s="73"/>
    </row>
    <row r="1334" spans="1:1" x14ac:dyDescent="0.25">
      <c r="A1334" s="73"/>
    </row>
    <row r="1335" spans="1:1" x14ac:dyDescent="0.25">
      <c r="A1335" s="73"/>
    </row>
    <row r="1336" spans="1:1" x14ac:dyDescent="0.25">
      <c r="A1336" s="73"/>
    </row>
    <row r="1337" spans="1:1" x14ac:dyDescent="0.25">
      <c r="A1337" s="73"/>
    </row>
    <row r="1338" spans="1:1" x14ac:dyDescent="0.25">
      <c r="A1338" s="73"/>
    </row>
    <row r="1339" spans="1:1" x14ac:dyDescent="0.25">
      <c r="A1339" s="73"/>
    </row>
    <row r="1340" spans="1:1" x14ac:dyDescent="0.25">
      <c r="A1340" s="73"/>
    </row>
    <row r="1341" spans="1:1" x14ac:dyDescent="0.25">
      <c r="A1341" s="73"/>
    </row>
    <row r="1342" spans="1:1" x14ac:dyDescent="0.25">
      <c r="A1342" s="73"/>
    </row>
    <row r="1343" spans="1:1" x14ac:dyDescent="0.25">
      <c r="A1343" s="73"/>
    </row>
    <row r="1344" spans="1:1" x14ac:dyDescent="0.25">
      <c r="A1344" s="73"/>
    </row>
    <row r="1345" spans="1:1" x14ac:dyDescent="0.25">
      <c r="A1345" s="73"/>
    </row>
    <row r="1346" spans="1:1" x14ac:dyDescent="0.25">
      <c r="A1346" s="73"/>
    </row>
    <row r="1347" spans="1:1" x14ac:dyDescent="0.25">
      <c r="A1347" s="73"/>
    </row>
    <row r="1348" spans="1:1" x14ac:dyDescent="0.25">
      <c r="A1348" s="73"/>
    </row>
    <row r="1349" spans="1:1" x14ac:dyDescent="0.25">
      <c r="A1349" s="73"/>
    </row>
    <row r="1350" spans="1:1" x14ac:dyDescent="0.25">
      <c r="A1350" s="73"/>
    </row>
    <row r="1351" spans="1:1" x14ac:dyDescent="0.25">
      <c r="A1351" s="73"/>
    </row>
    <row r="1352" spans="1:1" x14ac:dyDescent="0.25">
      <c r="A1352" s="73"/>
    </row>
    <row r="1353" spans="1:1" x14ac:dyDescent="0.25">
      <c r="A1353" s="73"/>
    </row>
    <row r="1354" spans="1:1" x14ac:dyDescent="0.25">
      <c r="A1354" s="73"/>
    </row>
    <row r="1355" spans="1:1" x14ac:dyDescent="0.25">
      <c r="A1355" s="73"/>
    </row>
    <row r="1356" spans="1:1" x14ac:dyDescent="0.25">
      <c r="A1356" s="73"/>
    </row>
    <row r="1357" spans="1:1" x14ac:dyDescent="0.25">
      <c r="A1357" s="73"/>
    </row>
    <row r="1358" spans="1:1" x14ac:dyDescent="0.25">
      <c r="A1358" s="73"/>
    </row>
    <row r="1359" spans="1:1" x14ac:dyDescent="0.25">
      <c r="A1359" s="73"/>
    </row>
    <row r="1360" spans="1:1" x14ac:dyDescent="0.25">
      <c r="A1360" s="73"/>
    </row>
    <row r="1361" spans="1:1" x14ac:dyDescent="0.25">
      <c r="A1361" s="73"/>
    </row>
    <row r="1362" spans="1:1" x14ac:dyDescent="0.25">
      <c r="A1362" s="73"/>
    </row>
    <row r="1363" spans="1:1" x14ac:dyDescent="0.25">
      <c r="A1363" s="73"/>
    </row>
    <row r="4446" spans="1:1" ht="18.75" x14ac:dyDescent="0.25">
      <c r="A4446" s="72"/>
    </row>
    <row r="4463" spans="1:1" ht="18.75" x14ac:dyDescent="0.25">
      <c r="A4463" s="72"/>
    </row>
    <row r="4587" spans="1:1" ht="18.75" x14ac:dyDescent="0.25">
      <c r="A4587" s="72"/>
    </row>
    <row r="4711" spans="1:1" ht="18.75" x14ac:dyDescent="0.25">
      <c r="A4711" s="72"/>
    </row>
    <row r="4726" spans="1:1" ht="18.75" x14ac:dyDescent="0.25">
      <c r="A4726" s="72"/>
    </row>
    <row r="4741" spans="1:1" ht="18.75" x14ac:dyDescent="0.25">
      <c r="A4741" s="72"/>
    </row>
    <row r="4793" spans="1:1" ht="18.75" x14ac:dyDescent="0.25">
      <c r="A4793" s="72"/>
    </row>
    <row r="4845" spans="1:1" ht="18.75" x14ac:dyDescent="0.25">
      <c r="A4845" s="72"/>
    </row>
    <row r="4897" spans="1:1" ht="18.75" x14ac:dyDescent="0.25">
      <c r="A4897" s="72"/>
    </row>
    <row r="4949" spans="1:1" ht="18.75" x14ac:dyDescent="0.25">
      <c r="A4949" s="72"/>
    </row>
    <row r="5001" spans="1:1" ht="18.75" x14ac:dyDescent="0.25">
      <c r="A5001" s="72"/>
    </row>
    <row r="5053" spans="1:1" ht="18.75" x14ac:dyDescent="0.25">
      <c r="A5053" s="72"/>
    </row>
  </sheetData>
  <phoneticPr fontId="2" type="noConversion"/>
  <conditionalFormatting sqref="B1308:B1048576 B1:B1306">
    <cfRule type="top10" dxfId="7" priority="1" bottom="1" rank="1"/>
    <cfRule type="top10" dxfId="6" priority="2" rank="1"/>
    <cfRule type="cellIs" dxfId="5" priority="3" operator="lessThan">
      <formula>-120000</formula>
    </cfRule>
    <cfRule type="cellIs" dxfId="4" priority="4" operator="lessThan">
      <formula>0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88961-8F44-4866-9781-521A4DF5C5BB}">
  <dimension ref="A1:O5053"/>
  <sheetViews>
    <sheetView workbookViewId="0">
      <selection activeCell="G2" sqref="G2:L13"/>
    </sheetView>
  </sheetViews>
  <sheetFormatPr defaultRowHeight="16.5" x14ac:dyDescent="0.25"/>
  <cols>
    <col min="1" max="1" width="15.625" style="17" customWidth="1"/>
    <col min="2" max="2" width="20.625" style="31" customWidth="1"/>
    <col min="3" max="3" width="14.75" style="17" customWidth="1"/>
    <col min="4" max="4" width="13.875" style="17" customWidth="1"/>
    <col min="5" max="6" width="9" style="17"/>
    <col min="7" max="7" width="13.875" style="18" bestFit="1" customWidth="1"/>
    <col min="8" max="8" width="12.625" style="18" bestFit="1" customWidth="1"/>
    <col min="9" max="9" width="11.75" style="18" bestFit="1" customWidth="1"/>
    <col min="10" max="10" width="12" style="18" customWidth="1"/>
    <col min="11" max="11" width="10.125" style="18" bestFit="1" customWidth="1"/>
    <col min="12" max="12" width="21.375" style="18" bestFit="1" customWidth="1"/>
    <col min="13" max="16384" width="9" style="16"/>
  </cols>
  <sheetData>
    <row r="1" spans="1:15" x14ac:dyDescent="0.25">
      <c r="A1" s="17" t="s">
        <v>23</v>
      </c>
      <c r="B1" s="31" t="s">
        <v>24</v>
      </c>
      <c r="C1" s="17" t="s">
        <v>9</v>
      </c>
      <c r="D1" s="17" t="s">
        <v>10</v>
      </c>
      <c r="E1" s="17" t="s">
        <v>11</v>
      </c>
    </row>
    <row r="2" spans="1:15" x14ac:dyDescent="0.25">
      <c r="A2" s="32" t="s">
        <v>1476</v>
      </c>
      <c r="B2" s="31">
        <v>86128.38</v>
      </c>
      <c r="C2" s="17" t="e">
        <f>VLOOKUP($A2,#REF!,9,FALSE)</f>
        <v>#REF!</v>
      </c>
      <c r="D2" s="17" t="e">
        <f>VLOOKUP($A2,#REF!,10,FALSE)</f>
        <v>#REF!</v>
      </c>
      <c r="E2" s="17" t="e">
        <f>VLOOKUP($A2,#REF!,11,FALSE)</f>
        <v>#REF!</v>
      </c>
      <c r="F2" s="17">
        <f t="shared" ref="F2:F8" si="0">IF(A3&lt;&gt;A2,1,0)</f>
        <v>1</v>
      </c>
      <c r="G2" s="21" t="s">
        <v>12</v>
      </c>
      <c r="H2" s="4">
        <f>MAX(B2:B1500)</f>
        <v>354123.42</v>
      </c>
      <c r="I2" s="35">
        <f>ABS(H2/H3)</f>
        <v>3.9488423999791253</v>
      </c>
      <c r="J2" s="21"/>
      <c r="K2" s="21"/>
      <c r="O2" s="27" t="s">
        <v>35</v>
      </c>
    </row>
    <row r="3" spans="1:15" x14ac:dyDescent="0.25">
      <c r="A3" s="32" t="s">
        <v>1477</v>
      </c>
      <c r="B3" s="31">
        <v>-14323.31</v>
      </c>
      <c r="C3" s="17" t="e">
        <f>VLOOKUP($A3,#REF!,9,FALSE)</f>
        <v>#REF!</v>
      </c>
      <c r="D3" s="17" t="e">
        <f>VLOOKUP($A3,#REF!,10,FALSE)</f>
        <v>#REF!</v>
      </c>
      <c r="E3" s="17" t="e">
        <f>VLOOKUP($A3,#REF!,11,FALSE)</f>
        <v>#REF!</v>
      </c>
      <c r="F3" s="17">
        <f t="shared" si="0"/>
        <v>1</v>
      </c>
      <c r="G3" s="21" t="s">
        <v>13</v>
      </c>
      <c r="H3" s="4">
        <f>MIN(B2:B1500)</f>
        <v>-89677.78</v>
      </c>
      <c r="I3" s="21"/>
      <c r="J3" s="21"/>
      <c r="K3" s="21"/>
    </row>
    <row r="4" spans="1:15" x14ac:dyDescent="0.25">
      <c r="A4" s="32" t="s">
        <v>1478</v>
      </c>
      <c r="B4" s="31">
        <v>320778.06</v>
      </c>
      <c r="C4" s="17">
        <f>VLOOKUP($A5,級距!$A:$K,9,FALSE)</f>
        <v>10</v>
      </c>
      <c r="D4" s="17">
        <f>VLOOKUP($A5,級距!$A:$K,10,FALSE)</f>
        <v>9</v>
      </c>
      <c r="E4" s="17">
        <f>VLOOKUP($A5,級距!$A:$K,11,FALSE)</f>
        <v>4</v>
      </c>
      <c r="F4" s="17">
        <f t="shared" si="0"/>
        <v>1</v>
      </c>
      <c r="G4" s="21" t="s">
        <v>11</v>
      </c>
      <c r="H4" s="21">
        <v>1</v>
      </c>
      <c r="I4" s="21">
        <v>2</v>
      </c>
      <c r="J4" s="21">
        <v>3</v>
      </c>
      <c r="K4" s="21">
        <v>4</v>
      </c>
      <c r="L4" s="19" t="s">
        <v>21</v>
      </c>
      <c r="O4" s="16" t="s">
        <v>20</v>
      </c>
    </row>
    <row r="5" spans="1:15" x14ac:dyDescent="0.25">
      <c r="A5" s="32" t="s">
        <v>1479</v>
      </c>
      <c r="B5" s="31">
        <v>354123.42</v>
      </c>
      <c r="C5" s="17">
        <f>VLOOKUP($A6,級距!$A:$K,9,FALSE)</f>
        <v>7</v>
      </c>
      <c r="D5" s="17">
        <f>VLOOKUP($A6,級距!$A:$K,10,FALSE)</f>
        <v>5</v>
      </c>
      <c r="E5" s="17">
        <f>VLOOKUP($A6,級距!$A:$K,11,FALSE)</f>
        <v>1</v>
      </c>
      <c r="F5" s="17">
        <f t="shared" si="0"/>
        <v>1</v>
      </c>
      <c r="G5" s="21" t="s">
        <v>14</v>
      </c>
      <c r="H5" s="22">
        <f>COUNTIF($E$2:$E$1500,H$4)/COUNT($E$2:$E$1500)</f>
        <v>0.21995926680244399</v>
      </c>
      <c r="I5" s="22">
        <f>COUNTIF($E$2:$E$1500,I$4)/COUNT($E$2:$E$1500)</f>
        <v>0.43177189409368638</v>
      </c>
      <c r="J5" s="22">
        <f>COUNTIF($E$2:$E$1500,J$4)/COUNT($E$2:$E$1500)</f>
        <v>0.1690427698574338</v>
      </c>
      <c r="K5" s="22">
        <f>COUNTIF($E$2:$E$1500,K$4)/COUNT($E$2:$E$1500)</f>
        <v>0.17922606924643583</v>
      </c>
      <c r="O5" s="16" t="s">
        <v>36</v>
      </c>
    </row>
    <row r="6" spans="1:15" x14ac:dyDescent="0.25">
      <c r="A6" s="32" t="s">
        <v>1480</v>
      </c>
      <c r="B6" s="31">
        <v>-44866.64</v>
      </c>
      <c r="C6" s="17">
        <f>VLOOKUP($A7,級距!$A:$K,9,FALSE)</f>
        <v>4</v>
      </c>
      <c r="D6" s="17">
        <f>VLOOKUP($A7,級距!$A:$K,10,FALSE)</f>
        <v>1</v>
      </c>
      <c r="E6" s="17">
        <f>VLOOKUP($A7,級距!$A:$K,11,FALSE)</f>
        <v>2</v>
      </c>
      <c r="F6" s="17">
        <f t="shared" si="0"/>
        <v>1</v>
      </c>
      <c r="G6" s="21" t="s">
        <v>15</v>
      </c>
      <c r="H6" s="4">
        <f>SUMIF($E$2:$E$1500,H$4,$B$2:$B$1500)</f>
        <v>1592526.75</v>
      </c>
      <c r="I6" s="4">
        <f>SUMIF($E$2:$E$1500,I$4,$B$2:$B$1500)</f>
        <v>-2825287.8100000033</v>
      </c>
      <c r="J6" s="4">
        <f>SUMIF($E$2:$E$1500,J$4,$B$2:$B$1500)</f>
        <v>989214.91999999993</v>
      </c>
      <c r="K6" s="4">
        <f>SUMIF($E$2:$E$1500,K$4,$B$2:$B$1500)</f>
        <v>4413362.3800000008</v>
      </c>
      <c r="L6" s="8">
        <f>SUM(H6:K6)</f>
        <v>4169816.2399999974</v>
      </c>
      <c r="O6" s="16" t="s">
        <v>37</v>
      </c>
    </row>
    <row r="7" spans="1:15" x14ac:dyDescent="0.25">
      <c r="A7" s="32" t="s">
        <v>1481</v>
      </c>
      <c r="B7" s="31">
        <v>-50721.87</v>
      </c>
      <c r="C7" s="17">
        <f>VLOOKUP($A8,級距!$A:$K,9,FALSE)</f>
        <v>3</v>
      </c>
      <c r="D7" s="17">
        <f>VLOOKUP($A8,級距!$A:$K,10,FALSE)</f>
        <v>5</v>
      </c>
      <c r="E7" s="17">
        <f>VLOOKUP($A8,級距!$A:$K,11,FALSE)</f>
        <v>2</v>
      </c>
      <c r="F7" s="17">
        <f t="shared" si="0"/>
        <v>1</v>
      </c>
      <c r="G7" s="23" t="s">
        <v>16</v>
      </c>
      <c r="H7" s="24">
        <f>COUNTIFS($B$2:$B$1500,"&gt;0",$E$2:$E$1500,H$4)/COUNTIF($E$2:$E$1500,H$4)</f>
        <v>0.51851851851851849</v>
      </c>
      <c r="I7" s="24">
        <f>COUNTIFS($B$2:$B$1500,"&gt;0",$E$2:$E$1500,I$4)/COUNTIF($E$2:$E$1500,I$4)</f>
        <v>0.29245283018867924</v>
      </c>
      <c r="J7" s="24">
        <f>COUNTIFS($B$2:$B$1500,"&gt;0",$E$2:$E$1500,J$4)/COUNTIF($E$2:$E$1500,J$4)</f>
        <v>0.54216867469879515</v>
      </c>
      <c r="K7" s="24">
        <f>COUNTIFS($B$2:$B$1500,"&gt;0",$E$2:$E$1500,K$4)/COUNTIF($E$2:$E$1500,K$4)</f>
        <v>0.69318181818181823</v>
      </c>
      <c r="L7" s="28">
        <f>COUNTIFS($B$2:$B$1500,"&gt;0")/COUNT($B$2:$B$1500)</f>
        <v>0.45638945233265721</v>
      </c>
      <c r="O7" s="16" t="s">
        <v>38</v>
      </c>
    </row>
    <row r="8" spans="1:15" x14ac:dyDescent="0.25">
      <c r="A8" s="32" t="s">
        <v>1482</v>
      </c>
      <c r="B8" s="31">
        <v>-54227.18</v>
      </c>
      <c r="C8" s="17">
        <f>VLOOKUP(A8,級距!$A:$K,9,FALSE)</f>
        <v>3</v>
      </c>
      <c r="D8" s="17">
        <f>VLOOKUP($A8,級距!$A:$K,10,FALSE)</f>
        <v>5</v>
      </c>
      <c r="E8" s="17">
        <f>VLOOKUP($A8,級距!$A:$K,11,FALSE)</f>
        <v>2</v>
      </c>
      <c r="F8" s="17">
        <f t="shared" si="0"/>
        <v>1</v>
      </c>
      <c r="G8" s="23" t="s">
        <v>17</v>
      </c>
      <c r="H8" s="25">
        <f>AVERAGEIFS($B$2:$B$1500,$B$2:$B$1500,"&gt;0",$E$2:$E$1500,H$4)/MAX(1,-AVERAGEIFS($B$2:$B$1500,$B$2:$B$1500,"&lt;0",$E$2:$E$1500,H$4))</f>
        <v>1.5121220190048896</v>
      </c>
      <c r="I8" s="25">
        <f>AVERAGEIFS($B$2:$B$1500,$B$2:$B$1500,"&gt;0",$E$2:$E$1500,I$4)/MAX(1,-AVERAGEIFS($B$2:$B$1500,$B$2:$B$1500,"&lt;0",$E$2:$E$1500,I$4))</f>
        <v>0.90259683535434654</v>
      </c>
      <c r="J8" s="25">
        <f>AVERAGEIFS($B$2:$B$1500,$B$2:$B$1500,"&gt;0",$E$2:$E$1500,J$4)/MAX(1,-AVERAGEIFS($B$2:$B$1500,$B$2:$B$1500,"&lt;0",$E$2:$E$1500,J$4))</f>
        <v>1.8544454943679809</v>
      </c>
      <c r="K8" s="25">
        <f>AVERAGEIFS($B$2:$B$1500,$B$2:$B$1500,"&gt;0",$E$2:$E$1500,K$4)/MAX(2,-AVERAGEIFS($B$2:$B$1500,$B$2:$B$1500,"&lt;0",$E$2:$E$1500,K$4))</f>
        <v>2.30019152107407</v>
      </c>
      <c r="L8" s="29">
        <f>AVERAGEIFS($B$2:$B$1500,$B$2:$B$1500,"&gt;0")/MAX(2,-AVERAGEIFS($B$2:$B$1500,$B$2:$B$1500,"&lt;0"))</f>
        <v>1.7566389505321134</v>
      </c>
      <c r="O8" s="16" t="s">
        <v>39</v>
      </c>
    </row>
    <row r="9" spans="1:15" x14ac:dyDescent="0.25">
      <c r="A9" s="32" t="s">
        <v>1483</v>
      </c>
      <c r="B9" s="31">
        <v>80595.02</v>
      </c>
      <c r="C9" s="17">
        <f>VLOOKUP(A9,級距!$A:$K,9,FALSE)</f>
        <v>7</v>
      </c>
      <c r="D9" s="17">
        <f>VLOOKUP($A9,級距!$A:$K,10,FALSE)</f>
        <v>5</v>
      </c>
      <c r="E9" s="17">
        <f>VLOOKUP($A9,級距!$A:$K,11,FALSE)</f>
        <v>1</v>
      </c>
      <c r="F9" s="17">
        <f t="shared" ref="F9:F72" si="1">IF(A10&lt;&gt;A9,1,0)</f>
        <v>1</v>
      </c>
      <c r="G9" s="23" t="s">
        <v>18</v>
      </c>
      <c r="H9" s="5">
        <f>H8*H7-(1-H7)</f>
        <v>0.30258178763216492</v>
      </c>
      <c r="I9" s="5">
        <f>I8*I7-(1-I7)</f>
        <v>-0.44358017079259671</v>
      </c>
      <c r="J9" s="5">
        <f>J8*J7-(1-J7)</f>
        <v>0.54759093068143538</v>
      </c>
      <c r="K9" s="5">
        <f>K8*K7-(1-K7)</f>
        <v>1.2876327589263443</v>
      </c>
      <c r="L9" s="30">
        <f>L8*L7-(1-L7)</f>
        <v>0.25810094091222224</v>
      </c>
      <c r="O9" s="16" t="s">
        <v>33</v>
      </c>
    </row>
    <row r="10" spans="1:15" x14ac:dyDescent="0.25">
      <c r="A10" s="32" t="s">
        <v>1484</v>
      </c>
      <c r="B10" s="31">
        <v>229973.34</v>
      </c>
      <c r="C10" s="17">
        <f>VLOOKUP(A10,級距!$A:$K,9,FALSE)</f>
        <v>10</v>
      </c>
      <c r="D10" s="17">
        <f>VLOOKUP($A10,級距!$A:$K,10,FALSE)</f>
        <v>9</v>
      </c>
      <c r="E10" s="17">
        <f>VLOOKUP($A10,級距!$A:$K,11,FALSE)</f>
        <v>4</v>
      </c>
      <c r="F10" s="17">
        <f t="shared" si="1"/>
        <v>1</v>
      </c>
      <c r="G10" s="26" t="s">
        <v>19</v>
      </c>
      <c r="H10" s="38">
        <f>'Trend Strategy'!H10</f>
        <v>0.73358778625954202</v>
      </c>
      <c r="I10" s="21"/>
      <c r="J10" s="21"/>
      <c r="K10" s="21"/>
    </row>
    <row r="11" spans="1:15" x14ac:dyDescent="0.25">
      <c r="A11" s="32" t="s">
        <v>1485</v>
      </c>
      <c r="B11" s="31">
        <v>127379.89</v>
      </c>
      <c r="C11" s="17">
        <f>VLOOKUP(A11,級距!$A:$K,9,FALSE)</f>
        <v>9</v>
      </c>
      <c r="D11" s="17">
        <f>VLOOKUP($A11,級距!$A:$K,10,FALSE)</f>
        <v>3</v>
      </c>
      <c r="E11" s="17">
        <f>VLOOKUP($A11,級距!$A:$K,11,FALSE)</f>
        <v>1</v>
      </c>
      <c r="F11" s="17">
        <f t="shared" si="1"/>
        <v>1</v>
      </c>
      <c r="G11" s="36" t="s">
        <v>26</v>
      </c>
      <c r="H11" s="30">
        <f>AVERAGEIF($B$2:$B$1500,"&lt;0")</f>
        <v>-33334.610522388037</v>
      </c>
      <c r="I11" s="19"/>
      <c r="J11" s="19"/>
      <c r="K11" s="19"/>
    </row>
    <row r="12" spans="1:15" x14ac:dyDescent="0.25">
      <c r="A12" s="32" t="s">
        <v>1486</v>
      </c>
      <c r="B12" s="31">
        <v>-44447.68</v>
      </c>
      <c r="C12" s="17">
        <f>VLOOKUP(A12,級距!$A:$K,9,FALSE)</f>
        <v>5</v>
      </c>
      <c r="D12" s="17">
        <f>VLOOKUP($A12,級距!$A:$K,10,FALSE)</f>
        <v>4</v>
      </c>
      <c r="E12" s="17">
        <f>VLOOKUP($A12,級距!$A:$K,11,FALSE)</f>
        <v>2</v>
      </c>
      <c r="F12" s="17">
        <f t="shared" si="1"/>
        <v>1</v>
      </c>
      <c r="G12" s="36" t="s">
        <v>27</v>
      </c>
      <c r="H12" s="37">
        <f>AVERAGEIF($B$2:$B$1500,"&gt;0")</f>
        <v>58556.875244444462</v>
      </c>
      <c r="I12" s="39">
        <f>H12/ABS(H11)</f>
        <v>1.7566389505321134</v>
      </c>
      <c r="J12" s="19"/>
      <c r="K12" s="19"/>
    </row>
    <row r="13" spans="1:15" x14ac:dyDescent="0.25">
      <c r="A13" s="32" t="s">
        <v>1487</v>
      </c>
      <c r="B13" s="31">
        <v>-86878.02</v>
      </c>
      <c r="C13" s="17">
        <f>VLOOKUP(A13,級距!$A:$K,9,FALSE)</f>
        <v>8</v>
      </c>
      <c r="D13" s="17">
        <f>VLOOKUP($A13,級距!$A:$K,10,FALSE)</f>
        <v>8</v>
      </c>
      <c r="E13" s="17">
        <f>VLOOKUP($A13,級距!$A:$K,11,FALSE)</f>
        <v>4</v>
      </c>
      <c r="F13" s="17">
        <f t="shared" si="1"/>
        <v>1</v>
      </c>
      <c r="G13" s="18" t="s">
        <v>28</v>
      </c>
      <c r="H13" s="20">
        <f xml:space="preserve"> COUNTIF(B1:B1500,"&lt;-120000")/COUNT(B1:B1500)</f>
        <v>0</v>
      </c>
    </row>
    <row r="14" spans="1:15" x14ac:dyDescent="0.25">
      <c r="A14" s="32" t="s">
        <v>1488</v>
      </c>
      <c r="B14" s="31">
        <v>55949.47</v>
      </c>
      <c r="C14" s="17">
        <f>VLOOKUP(A14,級距!$A:$K,9,FALSE)</f>
        <v>6</v>
      </c>
      <c r="D14" s="17">
        <f>VLOOKUP($A14,級距!$A:$K,10,FALSE)</f>
        <v>2</v>
      </c>
      <c r="E14" s="17">
        <f>VLOOKUP($A14,級距!$A:$K,11,FALSE)</f>
        <v>1</v>
      </c>
      <c r="F14" s="17">
        <f t="shared" si="1"/>
        <v>1</v>
      </c>
    </row>
    <row r="15" spans="1:15" x14ac:dyDescent="0.25">
      <c r="A15" s="32" t="s">
        <v>1489</v>
      </c>
      <c r="B15" s="31">
        <v>129565.33</v>
      </c>
      <c r="C15" s="17">
        <f>VLOOKUP(A15,級距!$A:$K,9,FALSE)</f>
        <v>7</v>
      </c>
      <c r="D15" s="17">
        <f>VLOOKUP($A15,級距!$A:$K,10,FALSE)</f>
        <v>4</v>
      </c>
      <c r="E15" s="17">
        <f>VLOOKUP($A15,級距!$A:$K,11,FALSE)</f>
        <v>1</v>
      </c>
      <c r="F15" s="17">
        <f t="shared" si="1"/>
        <v>1</v>
      </c>
    </row>
    <row r="16" spans="1:15" x14ac:dyDescent="0.25">
      <c r="A16" s="32" t="s">
        <v>1490</v>
      </c>
      <c r="B16" s="31">
        <v>-52988.3</v>
      </c>
      <c r="C16" s="17">
        <f>VLOOKUP(A16,級距!$A:$K,9,FALSE)</f>
        <v>8</v>
      </c>
      <c r="D16" s="17">
        <f>VLOOKUP($A16,級距!$A:$K,10,FALSE)</f>
        <v>6</v>
      </c>
      <c r="E16" s="17">
        <f>VLOOKUP($A16,級距!$A:$K,11,FALSE)</f>
        <v>1</v>
      </c>
      <c r="F16" s="17">
        <f t="shared" si="1"/>
        <v>1</v>
      </c>
    </row>
    <row r="17" spans="1:11" x14ac:dyDescent="0.25">
      <c r="A17" s="32" t="s">
        <v>1491</v>
      </c>
      <c r="B17" s="31">
        <v>-86684.1</v>
      </c>
      <c r="C17" s="17">
        <f>VLOOKUP(A17,級距!$A:$K,9,FALSE)</f>
        <v>8</v>
      </c>
      <c r="D17" s="17">
        <f>VLOOKUP($A17,級距!$A:$K,10,FALSE)</f>
        <v>7</v>
      </c>
      <c r="E17" s="17">
        <f>VLOOKUP($A17,級距!$A:$K,11,FALSE)</f>
        <v>4</v>
      </c>
      <c r="F17" s="17">
        <f t="shared" si="1"/>
        <v>1</v>
      </c>
      <c r="G17" s="46"/>
      <c r="H17" s="46"/>
      <c r="I17" s="46"/>
      <c r="J17" s="46"/>
      <c r="K17" s="46"/>
    </row>
    <row r="18" spans="1:11" x14ac:dyDescent="0.25">
      <c r="A18" s="32" t="s">
        <v>1492</v>
      </c>
      <c r="B18" s="31">
        <v>-4182.16</v>
      </c>
      <c r="C18" s="17">
        <f>VLOOKUP(A18,級距!$A:$K,9,FALSE)</f>
        <v>5</v>
      </c>
      <c r="D18" s="17">
        <f>VLOOKUP($A18,級距!$A:$K,10,FALSE)</f>
        <v>3</v>
      </c>
      <c r="E18" s="17">
        <f>VLOOKUP($A18,級距!$A:$K,11,FALSE)</f>
        <v>2</v>
      </c>
      <c r="F18" s="17">
        <f t="shared" si="1"/>
        <v>1</v>
      </c>
      <c r="G18" s="46"/>
      <c r="H18" s="14"/>
      <c r="I18" s="14"/>
      <c r="J18" s="14"/>
      <c r="K18" s="14"/>
    </row>
    <row r="19" spans="1:11" x14ac:dyDescent="0.25">
      <c r="A19" s="32" t="s">
        <v>1493</v>
      </c>
      <c r="B19" s="31">
        <v>-44420.03</v>
      </c>
      <c r="C19" s="17">
        <f>VLOOKUP(A19,級距!$A:$K,9,FALSE)</f>
        <v>5</v>
      </c>
      <c r="D19" s="17">
        <f>VLOOKUP($A19,級距!$A:$K,10,FALSE)</f>
        <v>6</v>
      </c>
      <c r="E19" s="17">
        <f>VLOOKUP($A19,級距!$A:$K,11,FALSE)</f>
        <v>2</v>
      </c>
      <c r="F19" s="17">
        <f t="shared" si="1"/>
        <v>1</v>
      </c>
      <c r="G19" s="46"/>
      <c r="H19" s="14"/>
      <c r="I19" s="14"/>
      <c r="J19" s="14"/>
      <c r="K19" s="14"/>
    </row>
    <row r="20" spans="1:11" x14ac:dyDescent="0.25">
      <c r="A20" s="32" t="s">
        <v>1494</v>
      </c>
      <c r="B20" s="31">
        <v>101499.25</v>
      </c>
      <c r="C20" s="17">
        <f>VLOOKUP(A20,級距!$A:$K,9,FALSE)</f>
        <v>8</v>
      </c>
      <c r="D20" s="17">
        <f>VLOOKUP($A20,級距!$A:$K,10,FALSE)</f>
        <v>6</v>
      </c>
      <c r="E20" s="17">
        <f>VLOOKUP($A20,級距!$A:$K,11,FALSE)</f>
        <v>1</v>
      </c>
      <c r="F20" s="17">
        <f t="shared" si="1"/>
        <v>1</v>
      </c>
      <c r="G20" s="46"/>
      <c r="H20" s="14"/>
      <c r="I20" s="14"/>
      <c r="J20" s="14"/>
      <c r="K20" s="14"/>
    </row>
    <row r="21" spans="1:11" x14ac:dyDescent="0.25">
      <c r="A21" s="32" t="s">
        <v>1495</v>
      </c>
      <c r="B21" s="31">
        <v>-44433.47</v>
      </c>
      <c r="C21" s="17">
        <f>VLOOKUP(A21,級距!$A:$K,9,FALSE)</f>
        <v>8</v>
      </c>
      <c r="D21" s="17">
        <f>VLOOKUP($A21,級距!$A:$K,10,FALSE)</f>
        <v>8</v>
      </c>
      <c r="E21" s="17">
        <f>VLOOKUP($A21,級距!$A:$K,11,FALSE)</f>
        <v>4</v>
      </c>
      <c r="F21" s="17">
        <f t="shared" si="1"/>
        <v>1</v>
      </c>
      <c r="G21" s="46"/>
      <c r="H21" s="14"/>
      <c r="I21" s="14"/>
      <c r="J21" s="14"/>
      <c r="K21" s="14"/>
    </row>
    <row r="22" spans="1:11" x14ac:dyDescent="0.25">
      <c r="A22" s="32" t="s">
        <v>1496</v>
      </c>
      <c r="B22" s="31">
        <v>-42247.46</v>
      </c>
      <c r="C22" s="17">
        <f>VLOOKUP(A22,級距!$A:$K,9,FALSE)</f>
        <v>7</v>
      </c>
      <c r="D22" s="17">
        <f>VLOOKUP($A22,級距!$A:$K,10,FALSE)</f>
        <v>1</v>
      </c>
      <c r="E22" s="17">
        <f>VLOOKUP($A22,級距!$A:$K,11,FALSE)</f>
        <v>1</v>
      </c>
      <c r="F22" s="17">
        <f t="shared" si="1"/>
        <v>1</v>
      </c>
      <c r="G22" s="46"/>
      <c r="H22" s="14"/>
      <c r="I22" s="14"/>
      <c r="J22" s="14"/>
      <c r="K22" s="14"/>
    </row>
    <row r="23" spans="1:11" x14ac:dyDescent="0.25">
      <c r="A23" s="32" t="s">
        <v>1434</v>
      </c>
      <c r="B23" s="31">
        <v>-44462.46</v>
      </c>
      <c r="C23" s="17">
        <f>VLOOKUP(A23,級距!$A:$K,9,FALSE)</f>
        <v>3</v>
      </c>
      <c r="D23" s="17">
        <f>VLOOKUP($A23,級距!$A:$K,10,FALSE)</f>
        <v>3</v>
      </c>
      <c r="E23" s="17">
        <f>VLOOKUP($A23,級距!$A:$K,11,FALSE)</f>
        <v>2</v>
      </c>
      <c r="F23" s="17">
        <f t="shared" si="1"/>
        <v>1</v>
      </c>
      <c r="G23" s="46"/>
      <c r="H23" s="14"/>
      <c r="I23" s="14"/>
      <c r="J23" s="14"/>
      <c r="K23" s="14"/>
    </row>
    <row r="24" spans="1:11" x14ac:dyDescent="0.25">
      <c r="A24" s="32" t="s">
        <v>1400</v>
      </c>
      <c r="B24" s="31">
        <v>56536.45</v>
      </c>
      <c r="C24" s="17">
        <f>VLOOKUP(A24,級距!$A:$K,9,FALSE)</f>
        <v>4</v>
      </c>
      <c r="D24" s="17">
        <f>VLOOKUP($A24,級距!$A:$K,10,FALSE)</f>
        <v>3</v>
      </c>
      <c r="E24" s="17">
        <f>VLOOKUP($A24,級距!$A:$K,11,FALSE)</f>
        <v>2</v>
      </c>
      <c r="F24" s="17">
        <f t="shared" si="1"/>
        <v>1</v>
      </c>
    </row>
    <row r="25" spans="1:11" x14ac:dyDescent="0.25">
      <c r="A25" s="32" t="s">
        <v>1349</v>
      </c>
      <c r="B25" s="31">
        <v>155525.5</v>
      </c>
      <c r="C25" s="17">
        <f>VLOOKUP(A25,級距!$A:$K,9,FALSE)</f>
        <v>8</v>
      </c>
      <c r="D25" s="17">
        <f>VLOOKUP($A25,級距!$A:$K,10,FALSE)</f>
        <v>9</v>
      </c>
      <c r="E25" s="17">
        <f>VLOOKUP($A25,級距!$A:$K,11,FALSE)</f>
        <v>4</v>
      </c>
      <c r="F25" s="17">
        <f t="shared" si="1"/>
        <v>1</v>
      </c>
    </row>
    <row r="26" spans="1:11" x14ac:dyDescent="0.25">
      <c r="A26" s="32" t="s">
        <v>41</v>
      </c>
      <c r="B26" s="31">
        <v>-63293.51</v>
      </c>
      <c r="C26" s="17">
        <f>VLOOKUP(A26,級距!$A:$K,9,FALSE)</f>
        <v>10</v>
      </c>
      <c r="D26" s="17">
        <f>VLOOKUP($A26,級距!$A:$K,10,FALSE)</f>
        <v>4</v>
      </c>
      <c r="E26" s="17">
        <f>VLOOKUP($A26,級距!$A:$K,11,FALSE)</f>
        <v>1</v>
      </c>
      <c r="F26" s="17">
        <f t="shared" si="1"/>
        <v>1</v>
      </c>
      <c r="I26" s="18" t="s">
        <v>32</v>
      </c>
    </row>
    <row r="27" spans="1:11" x14ac:dyDescent="0.25">
      <c r="A27" s="32" t="s">
        <v>42</v>
      </c>
      <c r="B27" s="31">
        <v>-44762.77</v>
      </c>
      <c r="C27" s="17">
        <f>VLOOKUP(A27,級距!$A:$K,9,FALSE)</f>
        <v>7</v>
      </c>
      <c r="D27" s="17">
        <f>VLOOKUP($A27,級距!$A:$K,10,FALSE)</f>
        <v>2</v>
      </c>
      <c r="E27" s="17">
        <f>VLOOKUP($A27,級距!$A:$K,11,FALSE)</f>
        <v>1</v>
      </c>
      <c r="F27" s="17">
        <f t="shared" si="1"/>
        <v>1</v>
      </c>
    </row>
    <row r="28" spans="1:11" x14ac:dyDescent="0.25">
      <c r="A28" s="32" t="s">
        <v>44</v>
      </c>
      <c r="B28" s="31">
        <v>-89255.38</v>
      </c>
      <c r="C28" s="17">
        <f>VLOOKUP(A28,級距!$A:$K,9,FALSE)</f>
        <v>4</v>
      </c>
      <c r="D28" s="17">
        <f>VLOOKUP($A28,級距!$A:$K,10,FALSE)</f>
        <v>1</v>
      </c>
      <c r="E28" s="17">
        <f>VLOOKUP($A28,級距!$A:$K,11,FALSE)</f>
        <v>2</v>
      </c>
      <c r="F28" s="17">
        <f t="shared" si="1"/>
        <v>1</v>
      </c>
    </row>
    <row r="29" spans="1:11" x14ac:dyDescent="0.25">
      <c r="A29" s="32" t="s">
        <v>45</v>
      </c>
      <c r="B29" s="31">
        <v>-86502.46</v>
      </c>
      <c r="C29" s="17">
        <f>VLOOKUP(A29,級距!$A:$K,9,FALSE)</f>
        <v>10</v>
      </c>
      <c r="D29" s="17">
        <f>VLOOKUP($A29,級距!$A:$K,10,FALSE)</f>
        <v>5</v>
      </c>
      <c r="E29" s="17">
        <f>VLOOKUP($A29,級距!$A:$K,11,FALSE)</f>
        <v>1</v>
      </c>
      <c r="F29" s="17">
        <f t="shared" si="1"/>
        <v>1</v>
      </c>
    </row>
    <row r="30" spans="1:11" x14ac:dyDescent="0.25">
      <c r="A30" s="32" t="s">
        <v>46</v>
      </c>
      <c r="B30" s="31">
        <v>-89106.58</v>
      </c>
      <c r="C30" s="17">
        <f>VLOOKUP(A30,級距!$A:$K,9,FALSE)</f>
        <v>8</v>
      </c>
      <c r="D30" s="17">
        <f>VLOOKUP($A30,級距!$A:$K,10,FALSE)</f>
        <v>2</v>
      </c>
      <c r="E30" s="17">
        <f>VLOOKUP($A30,級距!$A:$K,11,FALSE)</f>
        <v>1</v>
      </c>
      <c r="F30" s="17">
        <f t="shared" si="1"/>
        <v>1</v>
      </c>
    </row>
    <row r="31" spans="1:11" x14ac:dyDescent="0.25">
      <c r="A31" s="32" t="s">
        <v>47</v>
      </c>
      <c r="B31" s="31">
        <v>-44372.03</v>
      </c>
      <c r="C31" s="17">
        <f>VLOOKUP(A31,級距!$A:$K,9,FALSE)</f>
        <v>7</v>
      </c>
      <c r="D31" s="17">
        <f>VLOOKUP($A31,級距!$A:$K,10,FALSE)</f>
        <v>1</v>
      </c>
      <c r="E31" s="17">
        <f>VLOOKUP($A31,級距!$A:$K,11,FALSE)</f>
        <v>1</v>
      </c>
      <c r="F31" s="17">
        <f t="shared" si="1"/>
        <v>1</v>
      </c>
    </row>
    <row r="32" spans="1:11" x14ac:dyDescent="0.25">
      <c r="A32" s="32" t="s">
        <v>49</v>
      </c>
      <c r="B32" s="31">
        <v>79219.53</v>
      </c>
      <c r="C32" s="17">
        <f>VLOOKUP(A32,級距!$A:$K,9,FALSE)</f>
        <v>9</v>
      </c>
      <c r="D32" s="17">
        <f>VLOOKUP($A32,級距!$A:$K,10,FALSE)</f>
        <v>6</v>
      </c>
      <c r="E32" s="17">
        <f>VLOOKUP($A32,級距!$A:$K,11,FALSE)</f>
        <v>1</v>
      </c>
      <c r="F32" s="17">
        <f t="shared" si="1"/>
        <v>1</v>
      </c>
    </row>
    <row r="33" spans="1:6" x14ac:dyDescent="0.25">
      <c r="A33" s="32" t="s">
        <v>52</v>
      </c>
      <c r="B33" s="31">
        <v>108127.14</v>
      </c>
      <c r="C33" s="17">
        <f>VLOOKUP(A33,級距!$A:$K,9,FALSE)</f>
        <v>9</v>
      </c>
      <c r="D33" s="17">
        <f>VLOOKUP($A33,級距!$A:$K,10,FALSE)</f>
        <v>2</v>
      </c>
      <c r="E33" s="17">
        <f>VLOOKUP($A33,級距!$A:$K,11,FALSE)</f>
        <v>1</v>
      </c>
      <c r="F33" s="17">
        <f t="shared" si="1"/>
        <v>1</v>
      </c>
    </row>
    <row r="34" spans="1:6" x14ac:dyDescent="0.25">
      <c r="A34" s="32" t="s">
        <v>55</v>
      </c>
      <c r="B34" s="31">
        <v>139756.10999999999</v>
      </c>
      <c r="C34" s="17">
        <f>VLOOKUP(A34,級距!$A:$K,9,FALSE)</f>
        <v>7</v>
      </c>
      <c r="D34" s="17">
        <f>VLOOKUP($A34,級距!$A:$K,10,FALSE)</f>
        <v>7</v>
      </c>
      <c r="E34" s="17">
        <f>VLOOKUP($A34,級距!$A:$K,11,FALSE)</f>
        <v>4</v>
      </c>
      <c r="F34" s="17">
        <f t="shared" si="1"/>
        <v>1</v>
      </c>
    </row>
    <row r="35" spans="1:6" x14ac:dyDescent="0.25">
      <c r="A35" s="32" t="s">
        <v>58</v>
      </c>
      <c r="B35" s="31">
        <v>-4613.58</v>
      </c>
      <c r="C35" s="17">
        <f>VLOOKUP(A35,級距!$A:$K,9,FALSE)</f>
        <v>8</v>
      </c>
      <c r="D35" s="17">
        <f>VLOOKUP($A35,級距!$A:$K,10,FALSE)</f>
        <v>7</v>
      </c>
      <c r="E35" s="17">
        <f>VLOOKUP($A35,級距!$A:$K,11,FALSE)</f>
        <v>4</v>
      </c>
      <c r="F35" s="17">
        <f t="shared" si="1"/>
        <v>1</v>
      </c>
    </row>
    <row r="36" spans="1:6" x14ac:dyDescent="0.25">
      <c r="A36" s="32" t="s">
        <v>59</v>
      </c>
      <c r="B36" s="31">
        <v>18431.55</v>
      </c>
      <c r="C36" s="17">
        <f>VLOOKUP(A36,級距!$A:$K,9,FALSE)</f>
        <v>8</v>
      </c>
      <c r="D36" s="17">
        <f>VLOOKUP($A36,級距!$A:$K,10,FALSE)</f>
        <v>1</v>
      </c>
      <c r="E36" s="17">
        <f>VLOOKUP($A36,級距!$A:$K,11,FALSE)</f>
        <v>1</v>
      </c>
      <c r="F36" s="17">
        <f t="shared" si="1"/>
        <v>1</v>
      </c>
    </row>
    <row r="37" spans="1:6" x14ac:dyDescent="0.25">
      <c r="A37" s="32" t="s">
        <v>64</v>
      </c>
      <c r="B37" s="31">
        <v>60850.9</v>
      </c>
      <c r="C37" s="17">
        <f>VLOOKUP(A37,級距!$A:$K,9,FALSE)</f>
        <v>5</v>
      </c>
      <c r="D37" s="17">
        <f>VLOOKUP($A37,級距!$A:$K,10,FALSE)</f>
        <v>1</v>
      </c>
      <c r="E37" s="17">
        <f>VLOOKUP($A37,級距!$A:$K,11,FALSE)</f>
        <v>2</v>
      </c>
      <c r="F37" s="17">
        <f t="shared" si="1"/>
        <v>1</v>
      </c>
    </row>
    <row r="38" spans="1:6" x14ac:dyDescent="0.25">
      <c r="A38" s="32" t="s">
        <v>65</v>
      </c>
      <c r="B38" s="31">
        <v>-44473.02</v>
      </c>
      <c r="C38" s="17">
        <f>VLOOKUP(A38,級距!$A:$K,9,FALSE)</f>
        <v>8</v>
      </c>
      <c r="D38" s="17">
        <f>VLOOKUP($A38,級距!$A:$K,10,FALSE)</f>
        <v>4</v>
      </c>
      <c r="E38" s="17">
        <f>VLOOKUP($A38,級距!$A:$K,11,FALSE)</f>
        <v>1</v>
      </c>
      <c r="F38" s="17">
        <f t="shared" si="1"/>
        <v>1</v>
      </c>
    </row>
    <row r="39" spans="1:6" x14ac:dyDescent="0.25">
      <c r="A39" s="32" t="s">
        <v>69</v>
      </c>
      <c r="B39" s="31">
        <v>-44557.89</v>
      </c>
      <c r="C39" s="17">
        <f>VLOOKUP(A39,級距!$A:$K,9,FALSE)</f>
        <v>10</v>
      </c>
      <c r="D39" s="17">
        <f>VLOOKUP($A39,級距!$A:$K,10,FALSE)</f>
        <v>8</v>
      </c>
      <c r="E39" s="17">
        <f>VLOOKUP($A39,級距!$A:$K,11,FALSE)</f>
        <v>4</v>
      </c>
      <c r="F39" s="17">
        <f t="shared" si="1"/>
        <v>1</v>
      </c>
    </row>
    <row r="40" spans="1:6" x14ac:dyDescent="0.25">
      <c r="A40" s="32" t="s">
        <v>70</v>
      </c>
      <c r="B40" s="31">
        <v>-86675.55</v>
      </c>
      <c r="C40" s="17">
        <f>VLOOKUP(A40,級距!$A:$K,9,FALSE)</f>
        <v>5</v>
      </c>
      <c r="D40" s="17">
        <f>VLOOKUP($A40,級距!$A:$K,10,FALSE)</f>
        <v>6</v>
      </c>
      <c r="E40" s="17">
        <f>VLOOKUP($A40,級距!$A:$K,11,FALSE)</f>
        <v>2</v>
      </c>
      <c r="F40" s="17">
        <f t="shared" si="1"/>
        <v>1</v>
      </c>
    </row>
    <row r="41" spans="1:6" x14ac:dyDescent="0.25">
      <c r="A41" s="32" t="s">
        <v>72</v>
      </c>
      <c r="B41" s="31">
        <v>75695.91</v>
      </c>
      <c r="C41" s="17">
        <f>VLOOKUP(A41,級距!$A:$K,9,FALSE)</f>
        <v>4</v>
      </c>
      <c r="D41" s="17">
        <f>VLOOKUP($A41,級距!$A:$K,10,FALSE)</f>
        <v>7</v>
      </c>
      <c r="E41" s="17">
        <f>VLOOKUP($A41,級距!$A:$K,11,FALSE)</f>
        <v>3</v>
      </c>
      <c r="F41" s="17">
        <f t="shared" si="1"/>
        <v>1</v>
      </c>
    </row>
    <row r="42" spans="1:6" x14ac:dyDescent="0.25">
      <c r="A42" s="32" t="s">
        <v>77</v>
      </c>
      <c r="B42" s="31">
        <v>147667.57999999999</v>
      </c>
      <c r="C42" s="17">
        <f>VLOOKUP(A42,級距!$A:$K,9,FALSE)</f>
        <v>10</v>
      </c>
      <c r="D42" s="17">
        <f>VLOOKUP($A42,級距!$A:$K,10,FALSE)</f>
        <v>5</v>
      </c>
      <c r="E42" s="17">
        <f>VLOOKUP($A42,級距!$A:$K,11,FALSE)</f>
        <v>1</v>
      </c>
      <c r="F42" s="17">
        <f t="shared" si="1"/>
        <v>1</v>
      </c>
    </row>
    <row r="43" spans="1:6" x14ac:dyDescent="0.25">
      <c r="A43" s="32" t="s">
        <v>81</v>
      </c>
      <c r="B43" s="31">
        <v>23731.39</v>
      </c>
      <c r="C43" s="17">
        <f>VLOOKUP(A43,級距!$A:$K,9,FALSE)</f>
        <v>9</v>
      </c>
      <c r="D43" s="17">
        <f>VLOOKUP($A43,級距!$A:$K,10,FALSE)</f>
        <v>6</v>
      </c>
      <c r="E43" s="17">
        <f>VLOOKUP($A43,級距!$A:$K,11,FALSE)</f>
        <v>1</v>
      </c>
      <c r="F43" s="17">
        <f t="shared" si="1"/>
        <v>1</v>
      </c>
    </row>
    <row r="44" spans="1:6" x14ac:dyDescent="0.25">
      <c r="A44" s="32" t="s">
        <v>85</v>
      </c>
      <c r="B44" s="31">
        <v>-88525.95</v>
      </c>
      <c r="C44" s="17">
        <f>VLOOKUP(A44,級距!$A:$K,9,FALSE)</f>
        <v>5</v>
      </c>
      <c r="D44" s="17">
        <f>VLOOKUP($A44,級距!$A:$K,10,FALSE)</f>
        <v>2</v>
      </c>
      <c r="E44" s="17">
        <f>VLOOKUP($A44,級距!$A:$K,11,FALSE)</f>
        <v>2</v>
      </c>
      <c r="F44" s="17">
        <f t="shared" si="1"/>
        <v>1</v>
      </c>
    </row>
    <row r="45" spans="1:6" x14ac:dyDescent="0.25">
      <c r="A45" s="32" t="s">
        <v>88</v>
      </c>
      <c r="B45" s="31">
        <v>118831.64</v>
      </c>
      <c r="C45" s="17">
        <f>VLOOKUP(A45,級距!$A:$K,9,FALSE)</f>
        <v>7</v>
      </c>
      <c r="D45" s="17">
        <f>VLOOKUP($A45,級距!$A:$K,10,FALSE)</f>
        <v>3</v>
      </c>
      <c r="E45" s="17">
        <f>VLOOKUP($A45,級距!$A:$K,11,FALSE)</f>
        <v>1</v>
      </c>
      <c r="F45" s="17">
        <f t="shared" si="1"/>
        <v>1</v>
      </c>
    </row>
    <row r="46" spans="1:6" x14ac:dyDescent="0.25">
      <c r="A46" s="32" t="s">
        <v>92</v>
      </c>
      <c r="B46" s="31">
        <v>-88466.45</v>
      </c>
      <c r="C46" s="17">
        <f>VLOOKUP(A46,級距!$A:$K,9,FALSE)</f>
        <v>10</v>
      </c>
      <c r="D46" s="17">
        <f>VLOOKUP($A46,級距!$A:$K,10,FALSE)</f>
        <v>4</v>
      </c>
      <c r="E46" s="17">
        <f>VLOOKUP($A46,級距!$A:$K,11,FALSE)</f>
        <v>1</v>
      </c>
      <c r="F46" s="17">
        <f t="shared" si="1"/>
        <v>1</v>
      </c>
    </row>
    <row r="47" spans="1:6" x14ac:dyDescent="0.25">
      <c r="A47" s="32" t="s">
        <v>94</v>
      </c>
      <c r="B47" s="31">
        <v>13024.02</v>
      </c>
      <c r="C47" s="17">
        <f>VLOOKUP(A47,級距!$A:$K,9,FALSE)</f>
        <v>10</v>
      </c>
      <c r="D47" s="17">
        <f>VLOOKUP($A47,級距!$A:$K,10,FALSE)</f>
        <v>8</v>
      </c>
      <c r="E47" s="17">
        <f>VLOOKUP($A47,級距!$A:$K,11,FALSE)</f>
        <v>4</v>
      </c>
      <c r="F47" s="17">
        <f t="shared" si="1"/>
        <v>1</v>
      </c>
    </row>
    <row r="48" spans="1:6" x14ac:dyDescent="0.25">
      <c r="A48" s="32" t="s">
        <v>96</v>
      </c>
      <c r="B48" s="31">
        <v>143124.03</v>
      </c>
      <c r="C48" s="17">
        <f>VLOOKUP(A48,級距!$A:$K,9,FALSE)</f>
        <v>10</v>
      </c>
      <c r="D48" s="17">
        <f>VLOOKUP($A48,級距!$A:$K,10,FALSE)</f>
        <v>6</v>
      </c>
      <c r="E48" s="17">
        <f>VLOOKUP($A48,級距!$A:$K,11,FALSE)</f>
        <v>1</v>
      </c>
      <c r="F48" s="17">
        <f t="shared" si="1"/>
        <v>1</v>
      </c>
    </row>
    <row r="49" spans="1:6" x14ac:dyDescent="0.25">
      <c r="A49" s="32" t="s">
        <v>97</v>
      </c>
      <c r="B49" s="31">
        <v>166381.81</v>
      </c>
      <c r="C49" s="17">
        <f>VLOOKUP(A49,級距!$A:$K,9,FALSE)</f>
        <v>10</v>
      </c>
      <c r="D49" s="17">
        <f>VLOOKUP($A49,級距!$A:$K,10,FALSE)</f>
        <v>9</v>
      </c>
      <c r="E49" s="17">
        <f>VLOOKUP($A49,級距!$A:$K,11,FALSE)</f>
        <v>4</v>
      </c>
      <c r="F49" s="17">
        <f t="shared" si="1"/>
        <v>1</v>
      </c>
    </row>
    <row r="50" spans="1:6" x14ac:dyDescent="0.25">
      <c r="A50" s="32" t="s">
        <v>100</v>
      </c>
      <c r="B50" s="31">
        <v>-44290.43</v>
      </c>
      <c r="C50" s="17">
        <f>VLOOKUP(A50,級距!$A:$K,9,FALSE)</f>
        <v>8</v>
      </c>
      <c r="D50" s="17">
        <f>VLOOKUP($A50,級距!$A:$K,10,FALSE)</f>
        <v>3</v>
      </c>
      <c r="E50" s="17">
        <f>VLOOKUP($A50,級距!$A:$K,11,FALSE)</f>
        <v>1</v>
      </c>
      <c r="F50" s="17">
        <f t="shared" si="1"/>
        <v>1</v>
      </c>
    </row>
    <row r="51" spans="1:6" x14ac:dyDescent="0.25">
      <c r="A51" s="32" t="s">
        <v>106</v>
      </c>
      <c r="B51" s="31">
        <v>-44251.07</v>
      </c>
      <c r="C51" s="17">
        <f>VLOOKUP(A51,級距!$A:$K,9,FALSE)</f>
        <v>8</v>
      </c>
      <c r="D51" s="17">
        <f>VLOOKUP($A51,級距!$A:$K,10,FALSE)</f>
        <v>2</v>
      </c>
      <c r="E51" s="17">
        <f>VLOOKUP($A51,級距!$A:$K,11,FALSE)</f>
        <v>1</v>
      </c>
      <c r="F51" s="17">
        <f t="shared" si="1"/>
        <v>1</v>
      </c>
    </row>
    <row r="52" spans="1:6" x14ac:dyDescent="0.25">
      <c r="A52" s="32" t="s">
        <v>107</v>
      </c>
      <c r="B52" s="31">
        <v>55516.94</v>
      </c>
      <c r="C52" s="17">
        <f>VLOOKUP(A52,級距!$A:$K,9,FALSE)</f>
        <v>6</v>
      </c>
      <c r="D52" s="17">
        <f>VLOOKUP($A52,級距!$A:$K,10,FALSE)</f>
        <v>6</v>
      </c>
      <c r="E52" s="17">
        <f>VLOOKUP($A52,級距!$A:$K,11,FALSE)</f>
        <v>1</v>
      </c>
      <c r="F52" s="17">
        <f t="shared" si="1"/>
        <v>1</v>
      </c>
    </row>
    <row r="53" spans="1:6" x14ac:dyDescent="0.25">
      <c r="A53" s="32" t="s">
        <v>111</v>
      </c>
      <c r="B53" s="31">
        <v>-42121.41</v>
      </c>
      <c r="C53" s="17">
        <f>VLOOKUP(A53,級距!$A:$K,9,FALSE)</f>
        <v>10</v>
      </c>
      <c r="D53" s="17">
        <f>VLOOKUP($A53,級距!$A:$K,10,FALSE)</f>
        <v>2</v>
      </c>
      <c r="E53" s="17">
        <f>VLOOKUP($A53,級距!$A:$K,11,FALSE)</f>
        <v>1</v>
      </c>
      <c r="F53" s="17">
        <f t="shared" si="1"/>
        <v>1</v>
      </c>
    </row>
    <row r="54" spans="1:6" x14ac:dyDescent="0.25">
      <c r="A54" s="32" t="s">
        <v>112</v>
      </c>
      <c r="B54" s="31">
        <v>230203.83</v>
      </c>
      <c r="C54" s="17">
        <f>VLOOKUP(A54,級距!$A:$K,9,FALSE)</f>
        <v>10</v>
      </c>
      <c r="D54" s="17">
        <f>VLOOKUP($A54,級距!$A:$K,10,FALSE)</f>
        <v>7</v>
      </c>
      <c r="E54" s="17">
        <f>VLOOKUP($A54,級距!$A:$K,11,FALSE)</f>
        <v>4</v>
      </c>
      <c r="F54" s="17">
        <f t="shared" si="1"/>
        <v>1</v>
      </c>
    </row>
    <row r="55" spans="1:6" x14ac:dyDescent="0.25">
      <c r="A55" s="32" t="s">
        <v>119</v>
      </c>
      <c r="B55" s="31">
        <v>118350.14</v>
      </c>
      <c r="C55" s="17">
        <f>VLOOKUP(A55,級距!$A:$K,9,FALSE)</f>
        <v>10</v>
      </c>
      <c r="D55" s="17">
        <f>VLOOKUP($A55,級距!$A:$K,10,FALSE)</f>
        <v>7</v>
      </c>
      <c r="E55" s="17">
        <f>VLOOKUP($A55,級距!$A:$K,11,FALSE)</f>
        <v>4</v>
      </c>
      <c r="F55" s="17">
        <f t="shared" si="1"/>
        <v>1</v>
      </c>
    </row>
    <row r="56" spans="1:6" x14ac:dyDescent="0.25">
      <c r="A56" s="32" t="s">
        <v>121</v>
      </c>
      <c r="B56" s="31">
        <v>182251.94</v>
      </c>
      <c r="C56" s="17">
        <f>VLOOKUP(A56,級距!$A:$K,9,FALSE)</f>
        <v>9</v>
      </c>
      <c r="D56" s="17">
        <f>VLOOKUP($A56,級距!$A:$K,10,FALSE)</f>
        <v>10</v>
      </c>
      <c r="E56" s="17">
        <f>VLOOKUP($A56,級距!$A:$K,11,FALSE)</f>
        <v>4</v>
      </c>
      <c r="F56" s="17">
        <f t="shared" si="1"/>
        <v>1</v>
      </c>
    </row>
    <row r="57" spans="1:6" x14ac:dyDescent="0.25">
      <c r="A57" s="32" t="s">
        <v>124</v>
      </c>
      <c r="B57" s="31">
        <v>108663.45</v>
      </c>
      <c r="C57" s="17">
        <f>VLOOKUP(A57,級距!$A:$K,9,FALSE)</f>
        <v>7</v>
      </c>
      <c r="D57" s="17">
        <f>VLOOKUP($A57,級距!$A:$K,10,FALSE)</f>
        <v>7</v>
      </c>
      <c r="E57" s="17">
        <f>VLOOKUP($A57,級距!$A:$K,11,FALSE)</f>
        <v>4</v>
      </c>
      <c r="F57" s="17">
        <f t="shared" si="1"/>
        <v>1</v>
      </c>
    </row>
    <row r="58" spans="1:6" x14ac:dyDescent="0.25">
      <c r="A58" s="32" t="s">
        <v>126</v>
      </c>
      <c r="B58" s="31">
        <v>73606.899999999994</v>
      </c>
      <c r="C58" s="17">
        <f>VLOOKUP(A58,級距!$A:$K,9,FALSE)</f>
        <v>8</v>
      </c>
      <c r="D58" s="17">
        <f>VLOOKUP($A58,級距!$A:$K,10,FALSE)</f>
        <v>8</v>
      </c>
      <c r="E58" s="17">
        <f>VLOOKUP($A58,級距!$A:$K,11,FALSE)</f>
        <v>4</v>
      </c>
      <c r="F58" s="17">
        <f t="shared" si="1"/>
        <v>1</v>
      </c>
    </row>
    <row r="59" spans="1:6" x14ac:dyDescent="0.25">
      <c r="A59" s="32" t="s">
        <v>128</v>
      </c>
      <c r="B59" s="31">
        <v>95519.34</v>
      </c>
      <c r="C59" s="17">
        <f>VLOOKUP(A59,級距!$A:$K,9,FALSE)</f>
        <v>10</v>
      </c>
      <c r="D59" s="17">
        <f>VLOOKUP($A59,級距!$A:$K,10,FALSE)</f>
        <v>7</v>
      </c>
      <c r="E59" s="17">
        <f>VLOOKUP($A59,級距!$A:$K,11,FALSE)</f>
        <v>4</v>
      </c>
      <c r="F59" s="17">
        <f t="shared" si="1"/>
        <v>1</v>
      </c>
    </row>
    <row r="60" spans="1:6" x14ac:dyDescent="0.25">
      <c r="A60" s="32" t="s">
        <v>132</v>
      </c>
      <c r="B60" s="31">
        <v>138588.45000000001</v>
      </c>
      <c r="C60" s="17">
        <f>VLOOKUP(A60,級距!$A:$K,9,FALSE)</f>
        <v>9</v>
      </c>
      <c r="D60" s="17">
        <f>VLOOKUP($A60,級距!$A:$K,10,FALSE)</f>
        <v>6</v>
      </c>
      <c r="E60" s="17">
        <f>VLOOKUP($A60,級距!$A:$K,11,FALSE)</f>
        <v>1</v>
      </c>
      <c r="F60" s="17">
        <f t="shared" si="1"/>
        <v>1</v>
      </c>
    </row>
    <row r="61" spans="1:6" x14ac:dyDescent="0.25">
      <c r="A61" s="32" t="s">
        <v>134</v>
      </c>
      <c r="B61" s="31">
        <v>-89677.78</v>
      </c>
      <c r="C61" s="17">
        <f>VLOOKUP(A61,級距!$A:$K,9,FALSE)</f>
        <v>6</v>
      </c>
      <c r="D61" s="17">
        <f>VLOOKUP($A61,級距!$A:$K,10,FALSE)</f>
        <v>10</v>
      </c>
      <c r="E61" s="17">
        <f>VLOOKUP($A61,級距!$A:$K,11,FALSE)</f>
        <v>4</v>
      </c>
      <c r="F61" s="17">
        <f t="shared" si="1"/>
        <v>1</v>
      </c>
    </row>
    <row r="62" spans="1:6" x14ac:dyDescent="0.25">
      <c r="A62" s="32" t="s">
        <v>135</v>
      </c>
      <c r="B62" s="31">
        <v>2232.85</v>
      </c>
      <c r="C62" s="17">
        <f>VLOOKUP(A62,級距!$A:$K,9,FALSE)</f>
        <v>3</v>
      </c>
      <c r="D62" s="17">
        <f>VLOOKUP($A62,級距!$A:$K,10,FALSE)</f>
        <v>6</v>
      </c>
      <c r="E62" s="17">
        <f>VLOOKUP($A62,級距!$A:$K,11,FALSE)</f>
        <v>2</v>
      </c>
      <c r="F62" s="17">
        <f t="shared" si="1"/>
        <v>1</v>
      </c>
    </row>
    <row r="63" spans="1:6" x14ac:dyDescent="0.25">
      <c r="A63" s="32" t="s">
        <v>143</v>
      </c>
      <c r="B63" s="31">
        <v>-28490.46</v>
      </c>
      <c r="C63" s="17">
        <f>VLOOKUP(A63,級距!$A:$K,9,FALSE)</f>
        <v>5</v>
      </c>
      <c r="D63" s="17">
        <f>VLOOKUP($A63,級距!$A:$K,10,FALSE)</f>
        <v>3</v>
      </c>
      <c r="E63" s="17">
        <f>VLOOKUP($A63,級距!$A:$K,11,FALSE)</f>
        <v>2</v>
      </c>
      <c r="F63" s="17">
        <f t="shared" si="1"/>
        <v>1</v>
      </c>
    </row>
    <row r="64" spans="1:6" x14ac:dyDescent="0.25">
      <c r="A64" s="32" t="s">
        <v>144</v>
      </c>
      <c r="B64" s="31">
        <v>-41505.18</v>
      </c>
      <c r="C64" s="17">
        <f>VLOOKUP(A64,級距!$A:$K,9,FALSE)</f>
        <v>8</v>
      </c>
      <c r="D64" s="17">
        <f>VLOOKUP($A64,級距!$A:$K,10,FALSE)</f>
        <v>6</v>
      </c>
      <c r="E64" s="17">
        <f>VLOOKUP($A64,級距!$A:$K,11,FALSE)</f>
        <v>1</v>
      </c>
      <c r="F64" s="17">
        <f t="shared" si="1"/>
        <v>1</v>
      </c>
    </row>
    <row r="65" spans="1:6" x14ac:dyDescent="0.25">
      <c r="A65" s="32" t="s">
        <v>148</v>
      </c>
      <c r="B65" s="31">
        <v>2699.22</v>
      </c>
      <c r="C65" s="17">
        <f>VLOOKUP(A65,級距!$A:$K,9,FALSE)</f>
        <v>10</v>
      </c>
      <c r="D65" s="17">
        <f>VLOOKUP($A65,級距!$A:$K,10,FALSE)</f>
        <v>7</v>
      </c>
      <c r="E65" s="17">
        <f>VLOOKUP($A65,級距!$A:$K,11,FALSE)</f>
        <v>4</v>
      </c>
      <c r="F65" s="17">
        <f t="shared" si="1"/>
        <v>1</v>
      </c>
    </row>
    <row r="66" spans="1:6" x14ac:dyDescent="0.25">
      <c r="A66" s="32" t="s">
        <v>149</v>
      </c>
      <c r="B66" s="31">
        <v>-5223.09</v>
      </c>
      <c r="C66" s="17">
        <f>VLOOKUP(A66,級距!$A:$K,9,FALSE)</f>
        <v>3</v>
      </c>
      <c r="D66" s="17">
        <f>VLOOKUP($A66,級距!$A:$K,10,FALSE)</f>
        <v>1</v>
      </c>
      <c r="E66" s="17">
        <f>VLOOKUP($A66,級距!$A:$K,11,FALSE)</f>
        <v>2</v>
      </c>
      <c r="F66" s="17">
        <f t="shared" si="1"/>
        <v>1</v>
      </c>
    </row>
    <row r="67" spans="1:6" x14ac:dyDescent="0.25">
      <c r="A67" s="32" t="s">
        <v>153</v>
      </c>
      <c r="B67" s="31">
        <v>-15372.64</v>
      </c>
      <c r="C67" s="17">
        <f>VLOOKUP(A67,級距!$A:$K,9,FALSE)</f>
        <v>5</v>
      </c>
      <c r="D67" s="17">
        <f>VLOOKUP($A67,級距!$A:$K,10,FALSE)</f>
        <v>3</v>
      </c>
      <c r="E67" s="17">
        <f>VLOOKUP($A67,級距!$A:$K,11,FALSE)</f>
        <v>2</v>
      </c>
      <c r="F67" s="17">
        <f t="shared" si="1"/>
        <v>1</v>
      </c>
    </row>
    <row r="68" spans="1:6" x14ac:dyDescent="0.25">
      <c r="A68" s="32" t="s">
        <v>154</v>
      </c>
      <c r="B68" s="31">
        <v>127738.91</v>
      </c>
      <c r="C68" s="17">
        <f>VLOOKUP(A68,級距!$A:$K,9,FALSE)</f>
        <v>8</v>
      </c>
      <c r="D68" s="17">
        <f>VLOOKUP($A68,級距!$A:$K,10,FALSE)</f>
        <v>8</v>
      </c>
      <c r="E68" s="17">
        <f>VLOOKUP($A68,級距!$A:$K,11,FALSE)</f>
        <v>4</v>
      </c>
      <c r="F68" s="17">
        <f t="shared" si="1"/>
        <v>1</v>
      </c>
    </row>
    <row r="69" spans="1:6" x14ac:dyDescent="0.25">
      <c r="A69" s="32" t="s">
        <v>155</v>
      </c>
      <c r="B69" s="31">
        <v>-86253.92</v>
      </c>
      <c r="C69" s="17">
        <f>VLOOKUP(A69,級距!$A:$K,9,FALSE)</f>
        <v>5</v>
      </c>
      <c r="D69" s="17">
        <f>VLOOKUP($A69,級距!$A:$K,10,FALSE)</f>
        <v>1</v>
      </c>
      <c r="E69" s="17">
        <f>VLOOKUP($A69,級距!$A:$K,11,FALSE)</f>
        <v>2</v>
      </c>
      <c r="F69" s="17">
        <f t="shared" si="1"/>
        <v>1</v>
      </c>
    </row>
    <row r="70" spans="1:6" x14ac:dyDescent="0.25">
      <c r="A70" s="32" t="s">
        <v>156</v>
      </c>
      <c r="B70" s="31">
        <v>-37569.17</v>
      </c>
      <c r="C70" s="17">
        <f>VLOOKUP(A70,級距!$A:$K,9,FALSE)</f>
        <v>5</v>
      </c>
      <c r="D70" s="17">
        <f>VLOOKUP($A70,級距!$A:$K,10,FALSE)</f>
        <v>6</v>
      </c>
      <c r="E70" s="17">
        <f>VLOOKUP($A70,級距!$A:$K,11,FALSE)</f>
        <v>2</v>
      </c>
      <c r="F70" s="17">
        <f t="shared" si="1"/>
        <v>1</v>
      </c>
    </row>
    <row r="71" spans="1:6" x14ac:dyDescent="0.25">
      <c r="A71" s="32" t="s">
        <v>159</v>
      </c>
      <c r="B71" s="31">
        <v>-8841.7800000000007</v>
      </c>
      <c r="C71" s="17">
        <f>VLOOKUP(A71,級距!$A:$K,9,FALSE)</f>
        <v>5</v>
      </c>
      <c r="D71" s="17">
        <f>VLOOKUP($A71,級距!$A:$K,10,FALSE)</f>
        <v>1</v>
      </c>
      <c r="E71" s="17">
        <f>VLOOKUP($A71,級距!$A:$K,11,FALSE)</f>
        <v>2</v>
      </c>
      <c r="F71" s="17">
        <f t="shared" si="1"/>
        <v>1</v>
      </c>
    </row>
    <row r="72" spans="1:6" x14ac:dyDescent="0.25">
      <c r="A72" s="32" t="s">
        <v>161</v>
      </c>
      <c r="B72" s="31">
        <v>-88170.94</v>
      </c>
      <c r="C72" s="17">
        <f>VLOOKUP(A72,級距!$A:$K,9,FALSE)</f>
        <v>8</v>
      </c>
      <c r="D72" s="17">
        <f>VLOOKUP($A72,級距!$A:$K,10,FALSE)</f>
        <v>3</v>
      </c>
      <c r="E72" s="17">
        <f>VLOOKUP($A72,級距!$A:$K,11,FALSE)</f>
        <v>1</v>
      </c>
      <c r="F72" s="17">
        <f t="shared" si="1"/>
        <v>1</v>
      </c>
    </row>
    <row r="73" spans="1:6" x14ac:dyDescent="0.25">
      <c r="A73" s="32" t="s">
        <v>167</v>
      </c>
      <c r="B73" s="31">
        <v>49310.400000000001</v>
      </c>
      <c r="C73" s="17">
        <f>VLOOKUP(A73,級距!$A:$K,9,FALSE)</f>
        <v>8</v>
      </c>
      <c r="D73" s="17">
        <f>VLOOKUP($A73,級距!$A:$K,10,FALSE)</f>
        <v>7</v>
      </c>
      <c r="E73" s="17">
        <f>VLOOKUP($A73,級距!$A:$K,11,FALSE)</f>
        <v>4</v>
      </c>
      <c r="F73" s="17">
        <f t="shared" ref="F73:F136" si="2">IF(A74&lt;&gt;A73,1,0)</f>
        <v>1</v>
      </c>
    </row>
    <row r="74" spans="1:6" x14ac:dyDescent="0.25">
      <c r="A74" s="32" t="s">
        <v>171</v>
      </c>
      <c r="B74" s="31">
        <v>17835.79</v>
      </c>
      <c r="C74" s="17">
        <f>VLOOKUP(A74,級距!$A:$K,9,FALSE)</f>
        <v>4</v>
      </c>
      <c r="D74" s="17">
        <f>VLOOKUP($A74,級距!$A:$K,10,FALSE)</f>
        <v>3</v>
      </c>
      <c r="E74" s="17">
        <f>VLOOKUP($A74,級距!$A:$K,11,FALSE)</f>
        <v>2</v>
      </c>
      <c r="F74" s="17">
        <f t="shared" si="2"/>
        <v>1</v>
      </c>
    </row>
    <row r="75" spans="1:6" x14ac:dyDescent="0.25">
      <c r="A75" s="32" t="s">
        <v>179</v>
      </c>
      <c r="B75" s="31">
        <v>-23077.759999999998</v>
      </c>
      <c r="C75" s="17">
        <f>VLOOKUP(A75,級距!$A:$K,9,FALSE)</f>
        <v>1</v>
      </c>
      <c r="D75" s="17">
        <f>VLOOKUP($A75,級距!$A:$K,10,FALSE)</f>
        <v>4</v>
      </c>
      <c r="E75" s="17">
        <f>VLOOKUP($A75,級距!$A:$K,11,FALSE)</f>
        <v>2</v>
      </c>
      <c r="F75" s="17">
        <f t="shared" si="2"/>
        <v>1</v>
      </c>
    </row>
    <row r="76" spans="1:6" x14ac:dyDescent="0.25">
      <c r="A76" s="32" t="s">
        <v>180</v>
      </c>
      <c r="B76" s="31">
        <v>38515.519999999997</v>
      </c>
      <c r="C76" s="17">
        <f>VLOOKUP(A76,級距!$A:$K,9,FALSE)</f>
        <v>4</v>
      </c>
      <c r="D76" s="17">
        <f>VLOOKUP($A76,級距!$A:$K,10,FALSE)</f>
        <v>8</v>
      </c>
      <c r="E76" s="17">
        <f>VLOOKUP($A76,級距!$A:$K,11,FALSE)</f>
        <v>3</v>
      </c>
      <c r="F76" s="17">
        <f t="shared" si="2"/>
        <v>1</v>
      </c>
    </row>
    <row r="77" spans="1:6" x14ac:dyDescent="0.25">
      <c r="A77" s="32" t="s">
        <v>186</v>
      </c>
      <c r="B77" s="31">
        <v>209485.31</v>
      </c>
      <c r="C77" s="17">
        <f>VLOOKUP(A77,級距!$A:$K,9,FALSE)</f>
        <v>10</v>
      </c>
      <c r="D77" s="17">
        <f>VLOOKUP($A77,級距!$A:$K,10,FALSE)</f>
        <v>6</v>
      </c>
      <c r="E77" s="17">
        <f>VLOOKUP($A77,級距!$A:$K,11,FALSE)</f>
        <v>1</v>
      </c>
      <c r="F77" s="17">
        <f t="shared" si="2"/>
        <v>1</v>
      </c>
    </row>
    <row r="78" spans="1:6" x14ac:dyDescent="0.25">
      <c r="A78" s="32" t="s">
        <v>188</v>
      </c>
      <c r="B78" s="31">
        <v>91766.58</v>
      </c>
      <c r="C78" s="17">
        <f>VLOOKUP(A78,級距!$A:$K,9,FALSE)</f>
        <v>6</v>
      </c>
      <c r="D78" s="17">
        <f>VLOOKUP($A78,級距!$A:$K,10,FALSE)</f>
        <v>10</v>
      </c>
      <c r="E78" s="17">
        <f>VLOOKUP($A78,級距!$A:$K,11,FALSE)</f>
        <v>4</v>
      </c>
      <c r="F78" s="17">
        <f t="shared" si="2"/>
        <v>1</v>
      </c>
    </row>
    <row r="79" spans="1:6" x14ac:dyDescent="0.25">
      <c r="A79" s="32" t="s">
        <v>189</v>
      </c>
      <c r="B79" s="31">
        <v>101177.22</v>
      </c>
      <c r="C79" s="17">
        <f>VLOOKUP(A79,級距!$A:$K,9,FALSE)</f>
        <v>7</v>
      </c>
      <c r="D79" s="17">
        <f>VLOOKUP($A79,級距!$A:$K,10,FALSE)</f>
        <v>6</v>
      </c>
      <c r="E79" s="17">
        <f>VLOOKUP($A79,級距!$A:$K,11,FALSE)</f>
        <v>1</v>
      </c>
      <c r="F79" s="17">
        <f t="shared" si="2"/>
        <v>1</v>
      </c>
    </row>
    <row r="80" spans="1:6" x14ac:dyDescent="0.25">
      <c r="A80" s="32" t="s">
        <v>190</v>
      </c>
      <c r="B80" s="31">
        <v>-22347.279999999999</v>
      </c>
      <c r="C80" s="17">
        <f>VLOOKUP(A80,級距!$A:$K,9,FALSE)</f>
        <v>6</v>
      </c>
      <c r="D80" s="17">
        <f>VLOOKUP($A80,級距!$A:$K,10,FALSE)</f>
        <v>2</v>
      </c>
      <c r="E80" s="17">
        <f>VLOOKUP($A80,級距!$A:$K,11,FALSE)</f>
        <v>1</v>
      </c>
      <c r="F80" s="17">
        <f t="shared" si="2"/>
        <v>1</v>
      </c>
    </row>
    <row r="81" spans="1:6" x14ac:dyDescent="0.25">
      <c r="A81" s="32" t="s">
        <v>193</v>
      </c>
      <c r="B81" s="31">
        <v>10986.26</v>
      </c>
      <c r="C81" s="17">
        <f>VLOOKUP(A81,級距!$A:$K,9,FALSE)</f>
        <v>4</v>
      </c>
      <c r="D81" s="17">
        <f>VLOOKUP($A81,級距!$A:$K,10,FALSE)</f>
        <v>1</v>
      </c>
      <c r="E81" s="17">
        <f>VLOOKUP($A81,級距!$A:$K,11,FALSE)</f>
        <v>2</v>
      </c>
      <c r="F81" s="17">
        <f t="shared" si="2"/>
        <v>1</v>
      </c>
    </row>
    <row r="82" spans="1:6" x14ac:dyDescent="0.25">
      <c r="A82" s="32" t="s">
        <v>198</v>
      </c>
      <c r="B82" s="31">
        <v>-62098.42</v>
      </c>
      <c r="C82" s="17">
        <f>VLOOKUP(A82,級距!$A:$K,9,FALSE)</f>
        <v>4</v>
      </c>
      <c r="D82" s="17">
        <f>VLOOKUP($A82,級距!$A:$K,10,FALSE)</f>
        <v>5</v>
      </c>
      <c r="E82" s="17">
        <f>VLOOKUP($A82,級距!$A:$K,11,FALSE)</f>
        <v>2</v>
      </c>
      <c r="F82" s="17">
        <f t="shared" si="2"/>
        <v>1</v>
      </c>
    </row>
    <row r="83" spans="1:6" x14ac:dyDescent="0.25">
      <c r="A83" s="32" t="s">
        <v>199</v>
      </c>
      <c r="B83" s="31">
        <v>-12370.3</v>
      </c>
      <c r="C83" s="17">
        <f>VLOOKUP(A83,級距!$A:$K,9,FALSE)</f>
        <v>3</v>
      </c>
      <c r="D83" s="17">
        <f>VLOOKUP($A83,級距!$A:$K,10,FALSE)</f>
        <v>5</v>
      </c>
      <c r="E83" s="17">
        <f>VLOOKUP($A83,級距!$A:$K,11,FALSE)</f>
        <v>2</v>
      </c>
      <c r="F83" s="17">
        <f t="shared" si="2"/>
        <v>1</v>
      </c>
    </row>
    <row r="84" spans="1:6" x14ac:dyDescent="0.25">
      <c r="A84" s="32" t="s">
        <v>203</v>
      </c>
      <c r="B84" s="31">
        <v>-43904.13</v>
      </c>
      <c r="C84" s="17">
        <f>VLOOKUP(A84,級距!$A:$K,9,FALSE)</f>
        <v>2</v>
      </c>
      <c r="D84" s="17">
        <f>VLOOKUP($A84,級距!$A:$K,10,FALSE)</f>
        <v>6</v>
      </c>
      <c r="E84" s="17">
        <f>VLOOKUP($A84,級距!$A:$K,11,FALSE)</f>
        <v>2</v>
      </c>
      <c r="F84" s="17">
        <f t="shared" si="2"/>
        <v>1</v>
      </c>
    </row>
    <row r="85" spans="1:6" x14ac:dyDescent="0.25">
      <c r="A85" s="32" t="s">
        <v>216</v>
      </c>
      <c r="B85" s="31">
        <v>-85743.3</v>
      </c>
      <c r="C85" s="17">
        <f>VLOOKUP(A85,級距!$A:$K,9,FALSE)</f>
        <v>4</v>
      </c>
      <c r="D85" s="17">
        <f>VLOOKUP($A85,級距!$A:$K,10,FALSE)</f>
        <v>3</v>
      </c>
      <c r="E85" s="17">
        <f>VLOOKUP($A85,級距!$A:$K,11,FALSE)</f>
        <v>2</v>
      </c>
      <c r="F85" s="17">
        <f t="shared" si="2"/>
        <v>1</v>
      </c>
    </row>
    <row r="86" spans="1:6" x14ac:dyDescent="0.25">
      <c r="A86" s="32" t="s">
        <v>218</v>
      </c>
      <c r="B86" s="31">
        <v>-41910.019999999997</v>
      </c>
      <c r="C86" s="17">
        <f>VLOOKUP(A86,級距!$A:$K,9,FALSE)</f>
        <v>9</v>
      </c>
      <c r="D86" s="17">
        <f>VLOOKUP($A86,級距!$A:$K,10,FALSE)</f>
        <v>3</v>
      </c>
      <c r="E86" s="17">
        <f>VLOOKUP($A86,級距!$A:$K,11,FALSE)</f>
        <v>1</v>
      </c>
      <c r="F86" s="17">
        <f t="shared" si="2"/>
        <v>1</v>
      </c>
    </row>
    <row r="87" spans="1:6" x14ac:dyDescent="0.25">
      <c r="A87" s="32" t="s">
        <v>220</v>
      </c>
      <c r="B87" s="31">
        <v>87807.07</v>
      </c>
      <c r="C87" s="17">
        <f>VLOOKUP(A87,級距!$A:$K,9,FALSE)</f>
        <v>8</v>
      </c>
      <c r="D87" s="17">
        <f>VLOOKUP($A87,級距!$A:$K,10,FALSE)</f>
        <v>7</v>
      </c>
      <c r="E87" s="17">
        <f>VLOOKUP($A87,級距!$A:$K,11,FALSE)</f>
        <v>4</v>
      </c>
      <c r="F87" s="17">
        <f t="shared" si="2"/>
        <v>1</v>
      </c>
    </row>
    <row r="88" spans="1:6" x14ac:dyDescent="0.25">
      <c r="A88" s="32" t="s">
        <v>223</v>
      </c>
      <c r="B88" s="31">
        <v>100467.17</v>
      </c>
      <c r="C88" s="17">
        <f>VLOOKUP(A88,級距!$A:$K,9,FALSE)</f>
        <v>8</v>
      </c>
      <c r="D88" s="17">
        <f>VLOOKUP($A88,級距!$A:$K,10,FALSE)</f>
        <v>6</v>
      </c>
      <c r="E88" s="17">
        <f>VLOOKUP($A88,級距!$A:$K,11,FALSE)</f>
        <v>1</v>
      </c>
      <c r="F88" s="17">
        <f t="shared" si="2"/>
        <v>1</v>
      </c>
    </row>
    <row r="89" spans="1:6" x14ac:dyDescent="0.25">
      <c r="A89" s="32" t="s">
        <v>224</v>
      </c>
      <c r="B89" s="31">
        <v>-25018.43</v>
      </c>
      <c r="C89" s="17">
        <f>VLOOKUP(A89,級距!$A:$K,9,FALSE)</f>
        <v>2</v>
      </c>
      <c r="D89" s="17">
        <f>VLOOKUP($A89,級距!$A:$K,10,FALSE)</f>
        <v>1</v>
      </c>
      <c r="E89" s="17">
        <f>VLOOKUP($A89,級距!$A:$K,11,FALSE)</f>
        <v>2</v>
      </c>
      <c r="F89" s="17">
        <f t="shared" si="2"/>
        <v>1</v>
      </c>
    </row>
    <row r="90" spans="1:6" x14ac:dyDescent="0.25">
      <c r="A90" s="32" t="s">
        <v>225</v>
      </c>
      <c r="B90" s="31">
        <v>-29869.7</v>
      </c>
      <c r="C90" s="17">
        <f>VLOOKUP(A90,級距!$A:$K,9,FALSE)</f>
        <v>1</v>
      </c>
      <c r="D90" s="17">
        <f>VLOOKUP($A90,級距!$A:$K,10,FALSE)</f>
        <v>2</v>
      </c>
      <c r="E90" s="17">
        <f>VLOOKUP($A90,級距!$A:$K,11,FALSE)</f>
        <v>2</v>
      </c>
      <c r="F90" s="17">
        <f t="shared" si="2"/>
        <v>1</v>
      </c>
    </row>
    <row r="91" spans="1:6" x14ac:dyDescent="0.25">
      <c r="A91" s="32" t="s">
        <v>227</v>
      </c>
      <c r="B91" s="31">
        <v>4729.7700000000004</v>
      </c>
      <c r="C91" s="17">
        <f>VLOOKUP(A91,級距!$A:$K,9,FALSE)</f>
        <v>1</v>
      </c>
      <c r="D91" s="17">
        <f>VLOOKUP($A91,級距!$A:$K,10,FALSE)</f>
        <v>2</v>
      </c>
      <c r="E91" s="17">
        <f>VLOOKUP($A91,級距!$A:$K,11,FALSE)</f>
        <v>2</v>
      </c>
      <c r="F91" s="17">
        <f t="shared" si="2"/>
        <v>1</v>
      </c>
    </row>
    <row r="92" spans="1:6" x14ac:dyDescent="0.25">
      <c r="A92" s="32" t="s">
        <v>230</v>
      </c>
      <c r="B92" s="31">
        <v>-67503.02</v>
      </c>
      <c r="C92" s="17">
        <f>VLOOKUP(A92,級距!$A:$K,9,FALSE)</f>
        <v>2</v>
      </c>
      <c r="D92" s="17">
        <f>VLOOKUP($A92,級距!$A:$K,10,FALSE)</f>
        <v>2</v>
      </c>
      <c r="E92" s="17">
        <f>VLOOKUP($A92,級距!$A:$K,11,FALSE)</f>
        <v>2</v>
      </c>
      <c r="F92" s="17">
        <f t="shared" si="2"/>
        <v>1</v>
      </c>
    </row>
    <row r="93" spans="1:6" x14ac:dyDescent="0.25">
      <c r="A93" s="32" t="s">
        <v>236</v>
      </c>
      <c r="B93" s="31">
        <v>-52120.02</v>
      </c>
      <c r="C93" s="17">
        <f>VLOOKUP(A93,級距!$A:$K,9,FALSE)</f>
        <v>3</v>
      </c>
      <c r="D93" s="17">
        <f>VLOOKUP($A93,級距!$A:$K,10,FALSE)</f>
        <v>8</v>
      </c>
      <c r="E93" s="17">
        <f>VLOOKUP($A93,級距!$A:$K,11,FALSE)</f>
        <v>3</v>
      </c>
      <c r="F93" s="17">
        <f t="shared" si="2"/>
        <v>1</v>
      </c>
    </row>
    <row r="94" spans="1:6" x14ac:dyDescent="0.25">
      <c r="A94" s="32" t="s">
        <v>242</v>
      </c>
      <c r="B94" s="31">
        <v>43577.85</v>
      </c>
      <c r="C94" s="17">
        <f>VLOOKUP(A94,級距!$A:$K,9,FALSE)</f>
        <v>6</v>
      </c>
      <c r="D94" s="17">
        <f>VLOOKUP($A94,級距!$A:$K,10,FALSE)</f>
        <v>6</v>
      </c>
      <c r="E94" s="17">
        <f>VLOOKUP($A94,級距!$A:$K,11,FALSE)</f>
        <v>1</v>
      </c>
      <c r="F94" s="17">
        <f t="shared" si="2"/>
        <v>1</v>
      </c>
    </row>
    <row r="95" spans="1:6" x14ac:dyDescent="0.25">
      <c r="A95" s="32" t="s">
        <v>243</v>
      </c>
      <c r="B95" s="31">
        <v>29852.91</v>
      </c>
      <c r="C95" s="17">
        <f>VLOOKUP(A95,級距!$A:$K,9,FALSE)</f>
        <v>1</v>
      </c>
      <c r="D95" s="17">
        <f>VLOOKUP($A95,級距!$A:$K,10,FALSE)</f>
        <v>7</v>
      </c>
      <c r="E95" s="17">
        <f>VLOOKUP($A95,級距!$A:$K,11,FALSE)</f>
        <v>3</v>
      </c>
      <c r="F95" s="17">
        <f t="shared" si="2"/>
        <v>1</v>
      </c>
    </row>
    <row r="96" spans="1:6" x14ac:dyDescent="0.25">
      <c r="A96" s="32" t="s">
        <v>246</v>
      </c>
      <c r="B96" s="31">
        <v>90990.34</v>
      </c>
      <c r="C96" s="17">
        <f>VLOOKUP(A96,級距!$A:$K,9,FALSE)</f>
        <v>6</v>
      </c>
      <c r="D96" s="17">
        <f>VLOOKUP($A96,級距!$A:$K,10,FALSE)</f>
        <v>8</v>
      </c>
      <c r="E96" s="17">
        <f>VLOOKUP($A96,級距!$A:$K,11,FALSE)</f>
        <v>4</v>
      </c>
      <c r="F96" s="17">
        <f t="shared" si="2"/>
        <v>1</v>
      </c>
    </row>
    <row r="97" spans="1:6" x14ac:dyDescent="0.25">
      <c r="A97" s="32" t="s">
        <v>247</v>
      </c>
      <c r="B97" s="31">
        <v>-68942.259999999995</v>
      </c>
      <c r="C97" s="17">
        <f>VLOOKUP(A97,級距!$A:$K,9,FALSE)</f>
        <v>2</v>
      </c>
      <c r="D97" s="17">
        <f>VLOOKUP($A97,級距!$A:$K,10,FALSE)</f>
        <v>3</v>
      </c>
      <c r="E97" s="17">
        <f>VLOOKUP($A97,級距!$A:$K,11,FALSE)</f>
        <v>2</v>
      </c>
      <c r="F97" s="17">
        <f t="shared" si="2"/>
        <v>1</v>
      </c>
    </row>
    <row r="98" spans="1:6" x14ac:dyDescent="0.25">
      <c r="A98" s="32" t="s">
        <v>248</v>
      </c>
      <c r="B98" s="31">
        <v>-11480.54</v>
      </c>
      <c r="C98" s="17">
        <f>VLOOKUP(A98,級距!$A:$K,9,FALSE)</f>
        <v>2</v>
      </c>
      <c r="D98" s="17">
        <f>VLOOKUP($A98,級距!$A:$K,10,FALSE)</f>
        <v>2</v>
      </c>
      <c r="E98" s="17">
        <f>VLOOKUP($A98,級距!$A:$K,11,FALSE)</f>
        <v>2</v>
      </c>
      <c r="F98" s="17">
        <f t="shared" si="2"/>
        <v>1</v>
      </c>
    </row>
    <row r="99" spans="1:6" x14ac:dyDescent="0.25">
      <c r="A99" s="32" t="s">
        <v>249</v>
      </c>
      <c r="B99" s="31">
        <v>7692.68</v>
      </c>
      <c r="C99" s="17">
        <f>VLOOKUP(A99,級距!$A:$K,9,FALSE)</f>
        <v>1</v>
      </c>
      <c r="D99" s="17">
        <f>VLOOKUP($A99,級距!$A:$K,10,FALSE)</f>
        <v>1</v>
      </c>
      <c r="E99" s="17">
        <f>VLOOKUP($A99,級距!$A:$K,11,FALSE)</f>
        <v>2</v>
      </c>
      <c r="F99" s="17">
        <f t="shared" si="2"/>
        <v>1</v>
      </c>
    </row>
    <row r="100" spans="1:6" x14ac:dyDescent="0.25">
      <c r="A100" s="32" t="s">
        <v>251</v>
      </c>
      <c r="B100" s="31">
        <v>37690.03</v>
      </c>
      <c r="C100" s="17">
        <f>VLOOKUP(A100,級距!$A:$K,9,FALSE)</f>
        <v>7</v>
      </c>
      <c r="D100" s="17">
        <f>VLOOKUP($A100,級距!$A:$K,10,FALSE)</f>
        <v>5</v>
      </c>
      <c r="E100" s="17">
        <f>VLOOKUP($A100,級距!$A:$K,11,FALSE)</f>
        <v>1</v>
      </c>
      <c r="F100" s="17">
        <f t="shared" si="2"/>
        <v>1</v>
      </c>
    </row>
    <row r="101" spans="1:6" x14ac:dyDescent="0.25">
      <c r="A101" s="32" t="s">
        <v>257</v>
      </c>
      <c r="B101" s="31">
        <v>-43765.52</v>
      </c>
      <c r="C101" s="17">
        <f>VLOOKUP(A101,級距!$A:$K,9,FALSE)</f>
        <v>3</v>
      </c>
      <c r="D101" s="17">
        <f>VLOOKUP($A101,級距!$A:$K,10,FALSE)</f>
        <v>1</v>
      </c>
      <c r="E101" s="17">
        <f>VLOOKUP($A101,級距!$A:$K,11,FALSE)</f>
        <v>2</v>
      </c>
      <c r="F101" s="17">
        <f t="shared" si="2"/>
        <v>1</v>
      </c>
    </row>
    <row r="102" spans="1:6" x14ac:dyDescent="0.25">
      <c r="A102" s="32" t="s">
        <v>259</v>
      </c>
      <c r="B102" s="31">
        <v>-43426.239999999998</v>
      </c>
      <c r="C102" s="17">
        <f>VLOOKUP(A102,級距!$A:$K,9,FALSE)</f>
        <v>3</v>
      </c>
      <c r="D102" s="17">
        <f>VLOOKUP($A102,級距!$A:$K,10,FALSE)</f>
        <v>5</v>
      </c>
      <c r="E102" s="17">
        <f>VLOOKUP($A102,級距!$A:$K,11,FALSE)</f>
        <v>2</v>
      </c>
      <c r="F102" s="17">
        <f t="shared" si="2"/>
        <v>1</v>
      </c>
    </row>
    <row r="103" spans="1:6" x14ac:dyDescent="0.25">
      <c r="A103" s="32" t="s">
        <v>263</v>
      </c>
      <c r="B103" s="31">
        <v>-1115.96</v>
      </c>
      <c r="C103" s="17">
        <f>VLOOKUP(A103,級距!$A:$K,9,FALSE)</f>
        <v>1</v>
      </c>
      <c r="D103" s="17">
        <f>VLOOKUP($A103,級距!$A:$K,10,FALSE)</f>
        <v>1</v>
      </c>
      <c r="E103" s="17">
        <f>VLOOKUP($A103,級距!$A:$K,11,FALSE)</f>
        <v>2</v>
      </c>
      <c r="F103" s="17">
        <f t="shared" si="2"/>
        <v>1</v>
      </c>
    </row>
    <row r="104" spans="1:6" x14ac:dyDescent="0.25">
      <c r="A104" s="32" t="s">
        <v>264</v>
      </c>
      <c r="B104" s="31">
        <v>-80758.740000000005</v>
      </c>
      <c r="C104" s="17">
        <f>VLOOKUP(A104,級距!$A:$K,9,FALSE)</f>
        <v>2</v>
      </c>
      <c r="D104" s="17">
        <f>VLOOKUP($A104,級距!$A:$K,10,FALSE)</f>
        <v>6</v>
      </c>
      <c r="E104" s="17">
        <f>VLOOKUP($A104,級距!$A:$K,11,FALSE)</f>
        <v>2</v>
      </c>
      <c r="F104" s="17">
        <f t="shared" si="2"/>
        <v>1</v>
      </c>
    </row>
    <row r="105" spans="1:6" x14ac:dyDescent="0.25">
      <c r="A105" s="32" t="s">
        <v>267</v>
      </c>
      <c r="B105" s="31">
        <v>-35198.620000000003</v>
      </c>
      <c r="C105" s="17">
        <f>VLOOKUP(A105,級距!$A:$K,9,FALSE)</f>
        <v>1</v>
      </c>
      <c r="D105" s="17">
        <f>VLOOKUP($A105,級距!$A:$K,10,FALSE)</f>
        <v>4</v>
      </c>
      <c r="E105" s="17">
        <f>VLOOKUP($A105,級距!$A:$K,11,FALSE)</f>
        <v>2</v>
      </c>
      <c r="F105" s="17">
        <f t="shared" si="2"/>
        <v>1</v>
      </c>
    </row>
    <row r="106" spans="1:6" x14ac:dyDescent="0.25">
      <c r="A106" s="32" t="s">
        <v>272</v>
      </c>
      <c r="B106" s="31">
        <v>-75606.34</v>
      </c>
      <c r="C106" s="17">
        <f>VLOOKUP(A106,級距!$A:$K,9,FALSE)</f>
        <v>3</v>
      </c>
      <c r="D106" s="17">
        <f>VLOOKUP($A106,級距!$A:$K,10,FALSE)</f>
        <v>3</v>
      </c>
      <c r="E106" s="17">
        <f>VLOOKUP($A106,級距!$A:$K,11,FALSE)</f>
        <v>2</v>
      </c>
      <c r="F106" s="17">
        <f t="shared" si="2"/>
        <v>1</v>
      </c>
    </row>
    <row r="107" spans="1:6" x14ac:dyDescent="0.25">
      <c r="A107" s="32" t="s">
        <v>273</v>
      </c>
      <c r="B107" s="31">
        <v>73087.149999999994</v>
      </c>
      <c r="C107" s="17">
        <f>VLOOKUP(A107,級距!$A:$K,9,FALSE)</f>
        <v>3</v>
      </c>
      <c r="D107" s="17">
        <f>VLOOKUP($A107,級距!$A:$K,10,FALSE)</f>
        <v>8</v>
      </c>
      <c r="E107" s="17">
        <f>VLOOKUP($A107,級距!$A:$K,11,FALSE)</f>
        <v>3</v>
      </c>
      <c r="F107" s="17">
        <f t="shared" si="2"/>
        <v>1</v>
      </c>
    </row>
    <row r="108" spans="1:6" x14ac:dyDescent="0.25">
      <c r="A108" s="32" t="s">
        <v>275</v>
      </c>
      <c r="B108" s="31">
        <v>81104.960000000006</v>
      </c>
      <c r="C108" s="17">
        <f>VLOOKUP(A108,級距!$A:$K,9,FALSE)</f>
        <v>5</v>
      </c>
      <c r="D108" s="17">
        <f>VLOOKUP($A108,級距!$A:$K,10,FALSE)</f>
        <v>9</v>
      </c>
      <c r="E108" s="17">
        <f>VLOOKUP($A108,級距!$A:$K,11,FALSE)</f>
        <v>3</v>
      </c>
      <c r="F108" s="17">
        <f t="shared" si="2"/>
        <v>1</v>
      </c>
    </row>
    <row r="109" spans="1:6" x14ac:dyDescent="0.25">
      <c r="A109" s="32" t="s">
        <v>276</v>
      </c>
      <c r="B109" s="31">
        <v>-65406.54</v>
      </c>
      <c r="C109" s="17">
        <f>VLOOKUP(A109,級距!$A:$K,9,FALSE)</f>
        <v>4</v>
      </c>
      <c r="D109" s="17">
        <f>VLOOKUP($A109,級距!$A:$K,10,FALSE)</f>
        <v>5</v>
      </c>
      <c r="E109" s="17">
        <f>VLOOKUP($A109,級距!$A:$K,11,FALSE)</f>
        <v>2</v>
      </c>
      <c r="F109" s="17">
        <f t="shared" si="2"/>
        <v>1</v>
      </c>
    </row>
    <row r="110" spans="1:6" x14ac:dyDescent="0.25">
      <c r="A110" s="32" t="s">
        <v>280</v>
      </c>
      <c r="B110" s="31">
        <v>-34643.18</v>
      </c>
      <c r="C110" s="17">
        <f>VLOOKUP(A110,級距!$A:$K,9,FALSE)</f>
        <v>4</v>
      </c>
      <c r="D110" s="17">
        <f>VLOOKUP($A110,級距!$A:$K,10,FALSE)</f>
        <v>5</v>
      </c>
      <c r="E110" s="17">
        <f>VLOOKUP($A110,級距!$A:$K,11,FALSE)</f>
        <v>2</v>
      </c>
      <c r="F110" s="17">
        <f t="shared" si="2"/>
        <v>1</v>
      </c>
    </row>
    <row r="111" spans="1:6" x14ac:dyDescent="0.25">
      <c r="A111" s="32" t="s">
        <v>281</v>
      </c>
      <c r="B111" s="31">
        <v>1715.34</v>
      </c>
      <c r="C111" s="17">
        <f>VLOOKUP(A111,級距!$A:$K,9,FALSE)</f>
        <v>3</v>
      </c>
      <c r="D111" s="17">
        <f>VLOOKUP($A111,級距!$A:$K,10,FALSE)</f>
        <v>3</v>
      </c>
      <c r="E111" s="17">
        <f>VLOOKUP($A111,級距!$A:$K,11,FALSE)</f>
        <v>2</v>
      </c>
      <c r="F111" s="17">
        <f t="shared" si="2"/>
        <v>1</v>
      </c>
    </row>
    <row r="112" spans="1:6" x14ac:dyDescent="0.25">
      <c r="A112" s="32" t="s">
        <v>283</v>
      </c>
      <c r="B112" s="31">
        <v>7534.44</v>
      </c>
      <c r="C112" s="17">
        <f>VLOOKUP(A112,級距!$A:$K,9,FALSE)</f>
        <v>1</v>
      </c>
      <c r="D112" s="17">
        <f>VLOOKUP($A112,級距!$A:$K,10,FALSE)</f>
        <v>6</v>
      </c>
      <c r="E112" s="17">
        <f>VLOOKUP($A112,級距!$A:$K,11,FALSE)</f>
        <v>2</v>
      </c>
      <c r="F112" s="17">
        <f t="shared" si="2"/>
        <v>1</v>
      </c>
    </row>
    <row r="113" spans="1:6" x14ac:dyDescent="0.25">
      <c r="A113" s="32" t="s">
        <v>285</v>
      </c>
      <c r="B113" s="31">
        <v>-43325.06</v>
      </c>
      <c r="C113" s="17">
        <f>VLOOKUP(A113,級距!$A:$K,9,FALSE)</f>
        <v>2</v>
      </c>
      <c r="D113" s="17">
        <f>VLOOKUP($A113,級距!$A:$K,10,FALSE)</f>
        <v>2</v>
      </c>
      <c r="E113" s="17">
        <f>VLOOKUP($A113,級距!$A:$K,11,FALSE)</f>
        <v>2</v>
      </c>
      <c r="F113" s="17">
        <f t="shared" si="2"/>
        <v>1</v>
      </c>
    </row>
    <row r="114" spans="1:6" x14ac:dyDescent="0.25">
      <c r="A114" s="32" t="s">
        <v>286</v>
      </c>
      <c r="B114" s="31">
        <v>42804.73</v>
      </c>
      <c r="C114" s="17">
        <f>VLOOKUP(A114,級距!$A:$K,9,FALSE)</f>
        <v>4</v>
      </c>
      <c r="D114" s="17">
        <f>VLOOKUP($A114,級距!$A:$K,10,FALSE)</f>
        <v>4</v>
      </c>
      <c r="E114" s="17">
        <f>VLOOKUP($A114,級距!$A:$K,11,FALSE)</f>
        <v>2</v>
      </c>
      <c r="F114" s="17">
        <f t="shared" si="2"/>
        <v>1</v>
      </c>
    </row>
    <row r="115" spans="1:6" x14ac:dyDescent="0.25">
      <c r="A115" s="32" t="s">
        <v>287</v>
      </c>
      <c r="B115" s="31">
        <v>47867.65</v>
      </c>
      <c r="C115" s="17">
        <f>VLOOKUP(A115,級距!$A:$K,9,FALSE)</f>
        <v>3</v>
      </c>
      <c r="D115" s="17">
        <f>VLOOKUP($A115,級距!$A:$K,10,FALSE)</f>
        <v>7</v>
      </c>
      <c r="E115" s="17">
        <f>VLOOKUP($A115,級距!$A:$K,11,FALSE)</f>
        <v>3</v>
      </c>
      <c r="F115" s="17">
        <f t="shared" si="2"/>
        <v>1</v>
      </c>
    </row>
    <row r="116" spans="1:6" x14ac:dyDescent="0.25">
      <c r="A116" s="32" t="s">
        <v>293</v>
      </c>
      <c r="B116" s="31">
        <v>11928.62</v>
      </c>
      <c r="C116" s="17">
        <f>VLOOKUP(A116,級距!$A:$K,9,FALSE)</f>
        <v>2</v>
      </c>
      <c r="D116" s="17">
        <f>VLOOKUP($A116,級距!$A:$K,10,FALSE)</f>
        <v>4</v>
      </c>
      <c r="E116" s="17">
        <f>VLOOKUP($A116,級距!$A:$K,11,FALSE)</f>
        <v>2</v>
      </c>
      <c r="F116" s="17">
        <f t="shared" si="2"/>
        <v>1</v>
      </c>
    </row>
    <row r="117" spans="1:6" x14ac:dyDescent="0.25">
      <c r="A117" s="32" t="s">
        <v>294</v>
      </c>
      <c r="B117" s="31">
        <v>146352.94</v>
      </c>
      <c r="C117" s="17">
        <f>VLOOKUP(A117,級距!$A:$K,9,FALSE)</f>
        <v>10</v>
      </c>
      <c r="D117" s="17">
        <f>VLOOKUP($A117,級距!$A:$K,10,FALSE)</f>
        <v>10</v>
      </c>
      <c r="E117" s="17">
        <f>VLOOKUP($A117,級距!$A:$K,11,FALSE)</f>
        <v>4</v>
      </c>
      <c r="F117" s="17">
        <f t="shared" si="2"/>
        <v>1</v>
      </c>
    </row>
    <row r="118" spans="1:6" x14ac:dyDescent="0.25">
      <c r="A118" s="32" t="s">
        <v>295</v>
      </c>
      <c r="B118" s="31">
        <v>-43216</v>
      </c>
      <c r="C118" s="17">
        <f>VLOOKUP(A118,級距!$A:$K,9,FALSE)</f>
        <v>5</v>
      </c>
      <c r="D118" s="17">
        <f>VLOOKUP($A118,級距!$A:$K,10,FALSE)</f>
        <v>4</v>
      </c>
      <c r="E118" s="17">
        <f>VLOOKUP($A118,級距!$A:$K,11,FALSE)</f>
        <v>2</v>
      </c>
      <c r="F118" s="17">
        <f t="shared" si="2"/>
        <v>1</v>
      </c>
    </row>
    <row r="119" spans="1:6" x14ac:dyDescent="0.25">
      <c r="A119" s="32" t="s">
        <v>299</v>
      </c>
      <c r="B119" s="31">
        <v>66221.13</v>
      </c>
      <c r="C119" s="17">
        <f>VLOOKUP(A119,級距!$A:$K,9,FALSE)</f>
        <v>6</v>
      </c>
      <c r="D119" s="17">
        <f>VLOOKUP($A119,級距!$A:$K,10,FALSE)</f>
        <v>6</v>
      </c>
      <c r="E119" s="17">
        <f>VLOOKUP($A119,級距!$A:$K,11,FALSE)</f>
        <v>1</v>
      </c>
      <c r="F119" s="17">
        <f t="shared" si="2"/>
        <v>1</v>
      </c>
    </row>
    <row r="120" spans="1:6" x14ac:dyDescent="0.25">
      <c r="A120" s="32" t="s">
        <v>301</v>
      </c>
      <c r="B120" s="31">
        <v>111141.54</v>
      </c>
      <c r="C120" s="17">
        <f>VLOOKUP(A120,級距!$A:$K,9,FALSE)</f>
        <v>7</v>
      </c>
      <c r="D120" s="17">
        <f>VLOOKUP($A120,級距!$A:$K,10,FALSE)</f>
        <v>8</v>
      </c>
      <c r="E120" s="17">
        <f>VLOOKUP($A120,級距!$A:$K,11,FALSE)</f>
        <v>4</v>
      </c>
      <c r="F120" s="17">
        <f t="shared" si="2"/>
        <v>1</v>
      </c>
    </row>
    <row r="121" spans="1:6" x14ac:dyDescent="0.25">
      <c r="A121" s="32" t="s">
        <v>306</v>
      </c>
      <c r="B121" s="31">
        <v>27166.959999999999</v>
      </c>
      <c r="C121" s="17">
        <f>VLOOKUP(A121,級距!$A:$K,9,FALSE)</f>
        <v>6</v>
      </c>
      <c r="D121" s="17">
        <f>VLOOKUP($A121,級距!$A:$K,10,FALSE)</f>
        <v>9</v>
      </c>
      <c r="E121" s="17">
        <f>VLOOKUP($A121,級距!$A:$K,11,FALSE)</f>
        <v>4</v>
      </c>
      <c r="F121" s="17">
        <f t="shared" si="2"/>
        <v>1</v>
      </c>
    </row>
    <row r="122" spans="1:6" x14ac:dyDescent="0.25">
      <c r="A122" s="32" t="s">
        <v>307</v>
      </c>
      <c r="B122" s="31">
        <v>33036.9</v>
      </c>
      <c r="C122" s="17">
        <f>VLOOKUP(A122,級距!$A:$K,9,FALSE)</f>
        <v>5</v>
      </c>
      <c r="D122" s="17">
        <f>VLOOKUP($A122,級距!$A:$K,10,FALSE)</f>
        <v>5</v>
      </c>
      <c r="E122" s="17">
        <f>VLOOKUP($A122,級距!$A:$K,11,FALSE)</f>
        <v>2</v>
      </c>
      <c r="F122" s="17">
        <f t="shared" si="2"/>
        <v>1</v>
      </c>
    </row>
    <row r="123" spans="1:6" x14ac:dyDescent="0.25">
      <c r="A123" s="32" t="s">
        <v>310</v>
      </c>
      <c r="B123" s="31">
        <v>-30582.06</v>
      </c>
      <c r="C123" s="17">
        <f>VLOOKUP(A123,級距!$A:$K,9,FALSE)</f>
        <v>4</v>
      </c>
      <c r="D123" s="17">
        <f>VLOOKUP($A123,級距!$A:$K,10,FALSE)</f>
        <v>2</v>
      </c>
      <c r="E123" s="17">
        <f>VLOOKUP($A123,級距!$A:$K,11,FALSE)</f>
        <v>2</v>
      </c>
      <c r="F123" s="17">
        <f t="shared" si="2"/>
        <v>1</v>
      </c>
    </row>
    <row r="124" spans="1:6" x14ac:dyDescent="0.25">
      <c r="A124" s="32" t="s">
        <v>311</v>
      </c>
      <c r="B124" s="31">
        <v>-39914.339999999997</v>
      </c>
      <c r="C124" s="17">
        <f>VLOOKUP(A124,級距!$A:$K,9,FALSE)</f>
        <v>5</v>
      </c>
      <c r="D124" s="17">
        <f>VLOOKUP($A124,級距!$A:$K,10,FALSE)</f>
        <v>6</v>
      </c>
      <c r="E124" s="17">
        <f>VLOOKUP($A124,級距!$A:$K,11,FALSE)</f>
        <v>2</v>
      </c>
      <c r="F124" s="17">
        <f t="shared" si="2"/>
        <v>1</v>
      </c>
    </row>
    <row r="125" spans="1:6" x14ac:dyDescent="0.25">
      <c r="A125" s="32" t="s">
        <v>314</v>
      </c>
      <c r="B125" s="31">
        <v>-26806.7</v>
      </c>
      <c r="C125" s="17">
        <f>VLOOKUP(A125,級距!$A:$K,9,FALSE)</f>
        <v>5</v>
      </c>
      <c r="D125" s="17">
        <f>VLOOKUP($A125,級距!$A:$K,10,FALSE)</f>
        <v>9</v>
      </c>
      <c r="E125" s="17">
        <f>VLOOKUP($A125,級距!$A:$K,11,FALSE)</f>
        <v>3</v>
      </c>
      <c r="F125" s="17">
        <f t="shared" si="2"/>
        <v>1</v>
      </c>
    </row>
    <row r="126" spans="1:6" x14ac:dyDescent="0.25">
      <c r="A126" s="32" t="s">
        <v>318</v>
      </c>
      <c r="B126" s="31">
        <v>11059.12</v>
      </c>
      <c r="C126" s="17">
        <f>VLOOKUP(A126,級距!$A:$K,9,FALSE)</f>
        <v>3</v>
      </c>
      <c r="D126" s="17">
        <f>VLOOKUP($A126,級距!$A:$K,10,FALSE)</f>
        <v>3</v>
      </c>
      <c r="E126" s="17">
        <f>VLOOKUP($A126,級距!$A:$K,11,FALSE)</f>
        <v>2</v>
      </c>
      <c r="F126" s="17">
        <f t="shared" si="2"/>
        <v>1</v>
      </c>
    </row>
    <row r="127" spans="1:6" x14ac:dyDescent="0.25">
      <c r="A127" s="32" t="s">
        <v>331</v>
      </c>
      <c r="B127" s="31">
        <v>80570.41</v>
      </c>
      <c r="C127" s="17">
        <f>VLOOKUP(A127,級距!$A:$K,9,FALSE)</f>
        <v>7</v>
      </c>
      <c r="D127" s="17">
        <f>VLOOKUP($A127,級距!$A:$K,10,FALSE)</f>
        <v>10</v>
      </c>
      <c r="E127" s="17">
        <f>VLOOKUP($A127,級距!$A:$K,11,FALSE)</f>
        <v>4</v>
      </c>
      <c r="F127" s="17">
        <f t="shared" si="2"/>
        <v>1</v>
      </c>
    </row>
    <row r="128" spans="1:6" x14ac:dyDescent="0.25">
      <c r="A128" s="32" t="s">
        <v>333</v>
      </c>
      <c r="B128" s="31">
        <v>38807.93</v>
      </c>
      <c r="C128" s="17">
        <f>VLOOKUP(A128,級距!$A:$K,9,FALSE)</f>
        <v>4</v>
      </c>
      <c r="D128" s="17">
        <f>VLOOKUP($A128,級距!$A:$K,10,FALSE)</f>
        <v>6</v>
      </c>
      <c r="E128" s="17">
        <f>VLOOKUP($A128,級距!$A:$K,11,FALSE)</f>
        <v>2</v>
      </c>
      <c r="F128" s="17">
        <f t="shared" si="2"/>
        <v>1</v>
      </c>
    </row>
    <row r="129" spans="1:6" x14ac:dyDescent="0.25">
      <c r="A129" s="32" t="s">
        <v>334</v>
      </c>
      <c r="B129" s="31">
        <v>-12587.06</v>
      </c>
      <c r="C129" s="17">
        <f>VLOOKUP(A129,級距!$A:$K,9,FALSE)</f>
        <v>2</v>
      </c>
      <c r="D129" s="17">
        <f>VLOOKUP($A129,級距!$A:$K,10,FALSE)</f>
        <v>6</v>
      </c>
      <c r="E129" s="17">
        <f>VLOOKUP($A129,級距!$A:$K,11,FALSE)</f>
        <v>2</v>
      </c>
      <c r="F129" s="17">
        <f t="shared" si="2"/>
        <v>1</v>
      </c>
    </row>
    <row r="130" spans="1:6" x14ac:dyDescent="0.25">
      <c r="A130" s="32" t="s">
        <v>336</v>
      </c>
      <c r="B130" s="31">
        <v>9013.16</v>
      </c>
      <c r="C130" s="17">
        <f>VLOOKUP(A130,級距!$A:$K,9,FALSE)</f>
        <v>1</v>
      </c>
      <c r="D130" s="17">
        <f>VLOOKUP($A130,級距!$A:$K,10,FALSE)</f>
        <v>1</v>
      </c>
      <c r="E130" s="17">
        <f>VLOOKUP($A130,級距!$A:$K,11,FALSE)</f>
        <v>2</v>
      </c>
      <c r="F130" s="17">
        <f t="shared" si="2"/>
        <v>1</v>
      </c>
    </row>
    <row r="131" spans="1:6" x14ac:dyDescent="0.25">
      <c r="A131" s="32" t="s">
        <v>337</v>
      </c>
      <c r="B131" s="31">
        <v>51634.78</v>
      </c>
      <c r="C131" s="17">
        <f>VLOOKUP(A131,級距!$A:$K,9,FALSE)</f>
        <v>4</v>
      </c>
      <c r="D131" s="17">
        <f>VLOOKUP($A131,級距!$A:$K,10,FALSE)</f>
        <v>4</v>
      </c>
      <c r="E131" s="17">
        <f>VLOOKUP($A131,級距!$A:$K,11,FALSE)</f>
        <v>2</v>
      </c>
      <c r="F131" s="17">
        <f t="shared" si="2"/>
        <v>1</v>
      </c>
    </row>
    <row r="132" spans="1:6" x14ac:dyDescent="0.25">
      <c r="A132" s="32" t="s">
        <v>338</v>
      </c>
      <c r="B132" s="31">
        <v>-25986.9</v>
      </c>
      <c r="C132" s="17">
        <f>VLOOKUP(A132,級距!$A:$K,9,FALSE)</f>
        <v>5</v>
      </c>
      <c r="D132" s="17">
        <f>VLOOKUP($A132,級距!$A:$K,10,FALSE)</f>
        <v>8</v>
      </c>
      <c r="E132" s="17">
        <f>VLOOKUP($A132,級距!$A:$K,11,FALSE)</f>
        <v>3</v>
      </c>
      <c r="F132" s="17">
        <f t="shared" si="2"/>
        <v>1</v>
      </c>
    </row>
    <row r="133" spans="1:6" x14ac:dyDescent="0.25">
      <c r="A133" s="32" t="s">
        <v>341</v>
      </c>
      <c r="B133" s="31">
        <v>11605.09</v>
      </c>
      <c r="C133" s="17">
        <f>VLOOKUP(A133,級距!$A:$K,9,FALSE)</f>
        <v>3</v>
      </c>
      <c r="D133" s="17">
        <f>VLOOKUP($A133,級距!$A:$K,10,FALSE)</f>
        <v>2</v>
      </c>
      <c r="E133" s="17">
        <f>VLOOKUP($A133,級距!$A:$K,11,FALSE)</f>
        <v>2</v>
      </c>
      <c r="F133" s="17">
        <f t="shared" si="2"/>
        <v>1</v>
      </c>
    </row>
    <row r="134" spans="1:6" x14ac:dyDescent="0.25">
      <c r="A134" s="32" t="s">
        <v>342</v>
      </c>
      <c r="B134" s="31">
        <v>50422.66</v>
      </c>
      <c r="C134" s="17">
        <f>VLOOKUP(A134,級距!$A:$K,9,FALSE)</f>
        <v>5</v>
      </c>
      <c r="D134" s="17">
        <f>VLOOKUP($A134,級距!$A:$K,10,FALSE)</f>
        <v>4</v>
      </c>
      <c r="E134" s="17">
        <f>VLOOKUP($A134,級距!$A:$K,11,FALSE)</f>
        <v>2</v>
      </c>
      <c r="F134" s="17">
        <f t="shared" si="2"/>
        <v>1</v>
      </c>
    </row>
    <row r="135" spans="1:6" x14ac:dyDescent="0.25">
      <c r="A135" s="32" t="s">
        <v>345</v>
      </c>
      <c r="B135" s="31">
        <v>43216.69</v>
      </c>
      <c r="C135" s="17">
        <f>VLOOKUP(A135,級距!$A:$K,9,FALSE)</f>
        <v>4</v>
      </c>
      <c r="D135" s="17">
        <f>VLOOKUP($A135,級距!$A:$K,10,FALSE)</f>
        <v>7</v>
      </c>
      <c r="E135" s="17">
        <f>VLOOKUP($A135,級距!$A:$K,11,FALSE)</f>
        <v>3</v>
      </c>
      <c r="F135" s="17">
        <f t="shared" si="2"/>
        <v>1</v>
      </c>
    </row>
    <row r="136" spans="1:6" x14ac:dyDescent="0.25">
      <c r="A136" s="32" t="s">
        <v>346</v>
      </c>
      <c r="B136" s="31">
        <v>124879.02</v>
      </c>
      <c r="C136" s="17">
        <f>VLOOKUP(A136,級距!$A:$K,9,FALSE)</f>
        <v>5</v>
      </c>
      <c r="D136" s="17">
        <f>VLOOKUP($A136,級距!$A:$K,10,FALSE)</f>
        <v>6</v>
      </c>
      <c r="E136" s="17">
        <f>VLOOKUP($A136,級距!$A:$K,11,FALSE)</f>
        <v>2</v>
      </c>
      <c r="F136" s="17">
        <f t="shared" si="2"/>
        <v>1</v>
      </c>
    </row>
    <row r="137" spans="1:6" x14ac:dyDescent="0.25">
      <c r="A137" s="32" t="s">
        <v>354</v>
      </c>
      <c r="B137" s="31">
        <v>-13131.82</v>
      </c>
      <c r="C137" s="17">
        <f>VLOOKUP(A137,級距!$A:$K,9,FALSE)</f>
        <v>4</v>
      </c>
      <c r="D137" s="17">
        <f>VLOOKUP($A137,級距!$A:$K,10,FALSE)</f>
        <v>8</v>
      </c>
      <c r="E137" s="17">
        <f>VLOOKUP($A137,級距!$A:$K,11,FALSE)</f>
        <v>3</v>
      </c>
      <c r="F137" s="17">
        <f t="shared" ref="F137:F200" si="3">IF(A138&lt;&gt;A137,1,0)</f>
        <v>1</v>
      </c>
    </row>
    <row r="138" spans="1:6" x14ac:dyDescent="0.25">
      <c r="A138" s="32" t="s">
        <v>359</v>
      </c>
      <c r="B138" s="31">
        <v>68171.240000000005</v>
      </c>
      <c r="C138" s="17">
        <f>VLOOKUP(A138,級距!$A:$K,9,FALSE)</f>
        <v>5</v>
      </c>
      <c r="D138" s="17">
        <f>VLOOKUP($A138,級距!$A:$K,10,FALSE)</f>
        <v>3</v>
      </c>
      <c r="E138" s="17">
        <f>VLOOKUP($A138,級距!$A:$K,11,FALSE)</f>
        <v>2</v>
      </c>
      <c r="F138" s="17">
        <f t="shared" si="3"/>
        <v>1</v>
      </c>
    </row>
    <row r="139" spans="1:6" x14ac:dyDescent="0.25">
      <c r="A139" s="32" t="s">
        <v>365</v>
      </c>
      <c r="B139" s="31">
        <v>24717.83</v>
      </c>
      <c r="C139" s="17">
        <f>VLOOKUP(A139,級距!$A:$K,9,FALSE)</f>
        <v>3</v>
      </c>
      <c r="D139" s="17">
        <f>VLOOKUP($A139,級距!$A:$K,10,FALSE)</f>
        <v>9</v>
      </c>
      <c r="E139" s="17">
        <f>VLOOKUP($A139,級距!$A:$K,11,FALSE)</f>
        <v>3</v>
      </c>
      <c r="F139" s="17">
        <f t="shared" si="3"/>
        <v>1</v>
      </c>
    </row>
    <row r="140" spans="1:6" x14ac:dyDescent="0.25">
      <c r="A140" s="32" t="s">
        <v>366</v>
      </c>
      <c r="B140" s="31">
        <v>7838.68</v>
      </c>
      <c r="C140" s="17">
        <f>VLOOKUP(A140,級距!$A:$K,9,FALSE)</f>
        <v>8</v>
      </c>
      <c r="D140" s="17">
        <f>VLOOKUP($A140,級距!$A:$K,10,FALSE)</f>
        <v>5</v>
      </c>
      <c r="E140" s="17">
        <f>VLOOKUP($A140,級距!$A:$K,11,FALSE)</f>
        <v>1</v>
      </c>
      <c r="F140" s="17">
        <f t="shared" si="3"/>
        <v>1</v>
      </c>
    </row>
    <row r="141" spans="1:6" x14ac:dyDescent="0.25">
      <c r="A141" s="32" t="s">
        <v>370</v>
      </c>
      <c r="B141" s="31">
        <v>-42865.919999999998</v>
      </c>
      <c r="C141" s="17">
        <f>VLOOKUP(A141,級距!$A:$K,9,FALSE)</f>
        <v>2</v>
      </c>
      <c r="D141" s="17">
        <f>VLOOKUP($A141,級距!$A:$K,10,FALSE)</f>
        <v>5</v>
      </c>
      <c r="E141" s="17">
        <f>VLOOKUP($A141,級距!$A:$K,11,FALSE)</f>
        <v>2</v>
      </c>
      <c r="F141" s="17">
        <f t="shared" si="3"/>
        <v>1</v>
      </c>
    </row>
    <row r="142" spans="1:6" x14ac:dyDescent="0.25">
      <c r="A142" s="32" t="s">
        <v>372</v>
      </c>
      <c r="B142" s="31">
        <v>-43279.360000000001</v>
      </c>
      <c r="C142" s="17">
        <f>VLOOKUP(A142,級距!$A:$K,9,FALSE)</f>
        <v>4</v>
      </c>
      <c r="D142" s="17">
        <f>VLOOKUP($A142,級距!$A:$K,10,FALSE)</f>
        <v>4</v>
      </c>
      <c r="E142" s="17">
        <f>VLOOKUP($A142,級距!$A:$K,11,FALSE)</f>
        <v>2</v>
      </c>
      <c r="F142" s="17">
        <f t="shared" si="3"/>
        <v>1</v>
      </c>
    </row>
    <row r="143" spans="1:6" x14ac:dyDescent="0.25">
      <c r="A143" s="32" t="s">
        <v>378</v>
      </c>
      <c r="B143" s="31">
        <v>-71266.05</v>
      </c>
      <c r="C143" s="17">
        <f>VLOOKUP(A143,級距!$A:$K,9,FALSE)</f>
        <v>4</v>
      </c>
      <c r="D143" s="17">
        <f>VLOOKUP($A143,級距!$A:$K,10,FALSE)</f>
        <v>2</v>
      </c>
      <c r="E143" s="17">
        <f>VLOOKUP($A143,級距!$A:$K,11,FALSE)</f>
        <v>2</v>
      </c>
      <c r="F143" s="17">
        <f t="shared" si="3"/>
        <v>1</v>
      </c>
    </row>
    <row r="144" spans="1:6" x14ac:dyDescent="0.25">
      <c r="A144" s="32" t="s">
        <v>379</v>
      </c>
      <c r="B144" s="31">
        <v>42800.7</v>
      </c>
      <c r="C144" s="17">
        <f>VLOOKUP(A144,級距!$A:$K,9,FALSE)</f>
        <v>5</v>
      </c>
      <c r="D144" s="17">
        <f>VLOOKUP($A144,級距!$A:$K,10,FALSE)</f>
        <v>9</v>
      </c>
      <c r="E144" s="17">
        <f>VLOOKUP($A144,級距!$A:$K,11,FALSE)</f>
        <v>3</v>
      </c>
      <c r="F144" s="17">
        <f t="shared" si="3"/>
        <v>1</v>
      </c>
    </row>
    <row r="145" spans="1:6" x14ac:dyDescent="0.25">
      <c r="A145" s="32" t="s">
        <v>380</v>
      </c>
      <c r="B145" s="31">
        <v>-43594.26</v>
      </c>
      <c r="C145" s="17">
        <f>VLOOKUP(A145,級距!$A:$K,9,FALSE)</f>
        <v>7</v>
      </c>
      <c r="D145" s="17">
        <f>VLOOKUP($A145,級距!$A:$K,10,FALSE)</f>
        <v>3</v>
      </c>
      <c r="E145" s="17">
        <f>VLOOKUP($A145,級距!$A:$K,11,FALSE)</f>
        <v>1</v>
      </c>
      <c r="F145" s="17">
        <f t="shared" si="3"/>
        <v>1</v>
      </c>
    </row>
    <row r="146" spans="1:6" x14ac:dyDescent="0.25">
      <c r="A146" s="32" t="s">
        <v>381</v>
      </c>
      <c r="B146" s="31">
        <v>79425.55</v>
      </c>
      <c r="C146" s="17">
        <f>VLOOKUP(A146,級距!$A:$K,9,FALSE)</f>
        <v>7</v>
      </c>
      <c r="D146" s="17">
        <f>VLOOKUP($A146,級距!$A:$K,10,FALSE)</f>
        <v>6</v>
      </c>
      <c r="E146" s="17">
        <f>VLOOKUP($A146,級距!$A:$K,11,FALSE)</f>
        <v>1</v>
      </c>
      <c r="F146" s="17">
        <f t="shared" si="3"/>
        <v>1</v>
      </c>
    </row>
    <row r="147" spans="1:6" x14ac:dyDescent="0.25">
      <c r="A147" s="32" t="s">
        <v>383</v>
      </c>
      <c r="B147" s="31">
        <v>-22652.98</v>
      </c>
      <c r="C147" s="17">
        <f>VLOOKUP(A147,級距!$A:$K,9,FALSE)</f>
        <v>1</v>
      </c>
      <c r="D147" s="17">
        <f>VLOOKUP($A147,級距!$A:$K,10,FALSE)</f>
        <v>7</v>
      </c>
      <c r="E147" s="17">
        <f>VLOOKUP($A147,級距!$A:$K,11,FALSE)</f>
        <v>3</v>
      </c>
      <c r="F147" s="17">
        <f t="shared" si="3"/>
        <v>1</v>
      </c>
    </row>
    <row r="148" spans="1:6" x14ac:dyDescent="0.25">
      <c r="A148" s="32" t="s">
        <v>384</v>
      </c>
      <c r="B148" s="31">
        <v>-9243.34</v>
      </c>
      <c r="C148" s="17">
        <f>VLOOKUP(A148,級距!$A:$K,9,FALSE)</f>
        <v>2</v>
      </c>
      <c r="D148" s="17">
        <f>VLOOKUP($A148,級距!$A:$K,10,FALSE)</f>
        <v>3</v>
      </c>
      <c r="E148" s="17">
        <f>VLOOKUP($A148,級距!$A:$K,11,FALSE)</f>
        <v>2</v>
      </c>
      <c r="F148" s="17">
        <f t="shared" si="3"/>
        <v>1</v>
      </c>
    </row>
    <row r="149" spans="1:6" x14ac:dyDescent="0.25">
      <c r="A149" s="32" t="s">
        <v>385</v>
      </c>
      <c r="B149" s="31">
        <v>-15619.18</v>
      </c>
      <c r="C149" s="17">
        <f>VLOOKUP(A149,級距!$A:$K,9,FALSE)</f>
        <v>4</v>
      </c>
      <c r="D149" s="17">
        <f>VLOOKUP($A149,級距!$A:$K,10,FALSE)</f>
        <v>7</v>
      </c>
      <c r="E149" s="17">
        <f>VLOOKUP($A149,級距!$A:$K,11,FALSE)</f>
        <v>3</v>
      </c>
      <c r="F149" s="17">
        <f t="shared" si="3"/>
        <v>1</v>
      </c>
    </row>
    <row r="150" spans="1:6" x14ac:dyDescent="0.25">
      <c r="A150" s="32" t="s">
        <v>386</v>
      </c>
      <c r="B150" s="31">
        <v>-2418.44</v>
      </c>
      <c r="C150" s="17">
        <f>VLOOKUP(A150,級距!$A:$K,9,FALSE)</f>
        <v>1</v>
      </c>
      <c r="D150" s="17">
        <f>VLOOKUP($A150,級距!$A:$K,10,FALSE)</f>
        <v>2</v>
      </c>
      <c r="E150" s="17">
        <f>VLOOKUP($A150,級距!$A:$K,11,FALSE)</f>
        <v>2</v>
      </c>
      <c r="F150" s="17">
        <f t="shared" si="3"/>
        <v>1</v>
      </c>
    </row>
    <row r="151" spans="1:6" x14ac:dyDescent="0.25">
      <c r="A151" s="32" t="s">
        <v>389</v>
      </c>
      <c r="B151" s="31">
        <v>-8419.3799999999992</v>
      </c>
      <c r="C151" s="17">
        <f>VLOOKUP(A151,級距!$A:$K,9,FALSE)</f>
        <v>3</v>
      </c>
      <c r="D151" s="17">
        <f>VLOOKUP($A151,級距!$A:$K,10,FALSE)</f>
        <v>7</v>
      </c>
      <c r="E151" s="17">
        <f>VLOOKUP($A151,級距!$A:$K,11,FALSE)</f>
        <v>3</v>
      </c>
      <c r="F151" s="17">
        <f t="shared" si="3"/>
        <v>1</v>
      </c>
    </row>
    <row r="152" spans="1:6" x14ac:dyDescent="0.25">
      <c r="A152" s="32" t="s">
        <v>393</v>
      </c>
      <c r="B152" s="31">
        <v>41486.660000000003</v>
      </c>
      <c r="C152" s="17">
        <f>VLOOKUP(A152,級距!$A:$K,9,FALSE)</f>
        <v>3</v>
      </c>
      <c r="D152" s="17">
        <f>VLOOKUP($A152,級距!$A:$K,10,FALSE)</f>
        <v>5</v>
      </c>
      <c r="E152" s="17">
        <f>VLOOKUP($A152,級距!$A:$K,11,FALSE)</f>
        <v>2</v>
      </c>
      <c r="F152" s="17">
        <f t="shared" si="3"/>
        <v>1</v>
      </c>
    </row>
    <row r="153" spans="1:6" x14ac:dyDescent="0.25">
      <c r="A153" s="32" t="s">
        <v>394</v>
      </c>
      <c r="B153" s="31">
        <v>-20520.88</v>
      </c>
      <c r="C153" s="17">
        <f>VLOOKUP(A153,級距!$A:$K,9,FALSE)</f>
        <v>2</v>
      </c>
      <c r="D153" s="17">
        <f>VLOOKUP($A153,級距!$A:$K,10,FALSE)</f>
        <v>2</v>
      </c>
      <c r="E153" s="17">
        <f>VLOOKUP($A153,級距!$A:$K,11,FALSE)</f>
        <v>2</v>
      </c>
      <c r="F153" s="17">
        <f t="shared" si="3"/>
        <v>1</v>
      </c>
    </row>
    <row r="154" spans="1:6" x14ac:dyDescent="0.25">
      <c r="A154" s="32" t="s">
        <v>396</v>
      </c>
      <c r="B154" s="31">
        <v>-40549.08</v>
      </c>
      <c r="C154" s="17">
        <f>VLOOKUP(A154,級距!$A:$K,9,FALSE)</f>
        <v>4</v>
      </c>
      <c r="D154" s="17">
        <f>VLOOKUP($A154,級距!$A:$K,10,FALSE)</f>
        <v>1</v>
      </c>
      <c r="E154" s="17">
        <f>VLOOKUP($A154,級距!$A:$K,11,FALSE)</f>
        <v>2</v>
      </c>
      <c r="F154" s="17">
        <f t="shared" si="3"/>
        <v>1</v>
      </c>
    </row>
    <row r="155" spans="1:6" x14ac:dyDescent="0.25">
      <c r="A155" s="32" t="s">
        <v>399</v>
      </c>
      <c r="B155" s="31">
        <v>-21433.08</v>
      </c>
      <c r="C155" s="17">
        <f>VLOOKUP(A155,級距!$A:$K,9,FALSE)</f>
        <v>4</v>
      </c>
      <c r="D155" s="17">
        <f>VLOOKUP($A155,級距!$A:$K,10,FALSE)</f>
        <v>8</v>
      </c>
      <c r="E155" s="17">
        <f>VLOOKUP($A155,級距!$A:$K,11,FALSE)</f>
        <v>3</v>
      </c>
      <c r="F155" s="17">
        <f t="shared" si="3"/>
        <v>1</v>
      </c>
    </row>
    <row r="156" spans="1:6" x14ac:dyDescent="0.25">
      <c r="A156" s="32" t="s">
        <v>400</v>
      </c>
      <c r="B156" s="31">
        <v>-43250.75</v>
      </c>
      <c r="C156" s="17">
        <f>VLOOKUP(A156,級距!$A:$K,9,FALSE)</f>
        <v>4</v>
      </c>
      <c r="D156" s="17">
        <f>VLOOKUP($A156,級距!$A:$K,10,FALSE)</f>
        <v>3</v>
      </c>
      <c r="E156" s="17">
        <f>VLOOKUP($A156,級距!$A:$K,11,FALSE)</f>
        <v>2</v>
      </c>
      <c r="F156" s="17">
        <f t="shared" si="3"/>
        <v>1</v>
      </c>
    </row>
    <row r="157" spans="1:6" x14ac:dyDescent="0.25">
      <c r="A157" s="32" t="s">
        <v>406</v>
      </c>
      <c r="B157" s="31">
        <v>4420.01</v>
      </c>
      <c r="C157" s="17">
        <f>VLOOKUP(A157,級距!$A:$K,9,FALSE)</f>
        <v>7</v>
      </c>
      <c r="D157" s="17">
        <f>VLOOKUP($A157,級距!$A:$K,10,FALSE)</f>
        <v>2</v>
      </c>
      <c r="E157" s="17">
        <f>VLOOKUP($A157,級距!$A:$K,11,FALSE)</f>
        <v>1</v>
      </c>
      <c r="F157" s="17">
        <f t="shared" si="3"/>
        <v>1</v>
      </c>
    </row>
    <row r="158" spans="1:6" x14ac:dyDescent="0.25">
      <c r="A158" s="32" t="s">
        <v>410</v>
      </c>
      <c r="B158" s="31">
        <v>80813.81</v>
      </c>
      <c r="C158" s="17">
        <f>VLOOKUP(A158,級距!$A:$K,9,FALSE)</f>
        <v>5</v>
      </c>
      <c r="D158" s="17">
        <f>VLOOKUP($A158,級距!$A:$K,10,FALSE)</f>
        <v>1</v>
      </c>
      <c r="E158" s="17">
        <f>VLOOKUP($A158,級距!$A:$K,11,FALSE)</f>
        <v>2</v>
      </c>
      <c r="F158" s="17">
        <f t="shared" si="3"/>
        <v>1</v>
      </c>
    </row>
    <row r="159" spans="1:6" x14ac:dyDescent="0.25">
      <c r="A159" s="32" t="s">
        <v>411</v>
      </c>
      <c r="B159" s="31">
        <v>-50229.599999999999</v>
      </c>
      <c r="C159" s="17">
        <f>VLOOKUP(A159,級距!$A:$K,9,FALSE)</f>
        <v>4</v>
      </c>
      <c r="D159" s="17">
        <f>VLOOKUP($A159,級距!$A:$K,10,FALSE)</f>
        <v>8</v>
      </c>
      <c r="E159" s="17">
        <f>VLOOKUP($A159,級距!$A:$K,11,FALSE)</f>
        <v>3</v>
      </c>
      <c r="F159" s="17">
        <f t="shared" si="3"/>
        <v>1</v>
      </c>
    </row>
    <row r="160" spans="1:6" x14ac:dyDescent="0.25">
      <c r="A160" s="32" t="s">
        <v>414</v>
      </c>
      <c r="B160" s="31">
        <v>16771.759999999998</v>
      </c>
      <c r="C160" s="17">
        <f>VLOOKUP(A160,級距!$A:$K,9,FALSE)</f>
        <v>2</v>
      </c>
      <c r="D160" s="17">
        <f>VLOOKUP($A160,級距!$A:$K,10,FALSE)</f>
        <v>9</v>
      </c>
      <c r="E160" s="17">
        <f>VLOOKUP($A160,級距!$A:$K,11,FALSE)</f>
        <v>3</v>
      </c>
      <c r="F160" s="17">
        <f t="shared" si="3"/>
        <v>1</v>
      </c>
    </row>
    <row r="161" spans="1:6" x14ac:dyDescent="0.25">
      <c r="A161" s="32" t="s">
        <v>418</v>
      </c>
      <c r="B161" s="31">
        <v>-27251.759999999998</v>
      </c>
      <c r="C161" s="17">
        <f>VLOOKUP(A161,級距!$A:$K,9,FALSE)</f>
        <v>4</v>
      </c>
      <c r="D161" s="17">
        <f>VLOOKUP($A161,級距!$A:$K,10,FALSE)</f>
        <v>5</v>
      </c>
      <c r="E161" s="17">
        <f>VLOOKUP($A161,級距!$A:$K,11,FALSE)</f>
        <v>2</v>
      </c>
      <c r="F161" s="17">
        <f t="shared" si="3"/>
        <v>1</v>
      </c>
    </row>
    <row r="162" spans="1:6" x14ac:dyDescent="0.25">
      <c r="A162" s="32" t="s">
        <v>419</v>
      </c>
      <c r="B162" s="31">
        <v>28782.48</v>
      </c>
      <c r="C162" s="17">
        <f>VLOOKUP(A162,級距!$A:$K,9,FALSE)</f>
        <v>5</v>
      </c>
      <c r="D162" s="17">
        <f>VLOOKUP($A162,級距!$A:$K,10,FALSE)</f>
        <v>5</v>
      </c>
      <c r="E162" s="17">
        <f>VLOOKUP($A162,級距!$A:$K,11,FALSE)</f>
        <v>2</v>
      </c>
      <c r="F162" s="17">
        <f t="shared" si="3"/>
        <v>1</v>
      </c>
    </row>
    <row r="163" spans="1:6" x14ac:dyDescent="0.25">
      <c r="A163" s="32" t="s">
        <v>420</v>
      </c>
      <c r="B163" s="31">
        <v>-12698.46</v>
      </c>
      <c r="C163" s="17">
        <f>VLOOKUP(A163,級距!$A:$K,9,FALSE)</f>
        <v>3</v>
      </c>
      <c r="D163" s="17">
        <f>VLOOKUP($A163,級距!$A:$K,10,FALSE)</f>
        <v>6</v>
      </c>
      <c r="E163" s="17">
        <f>VLOOKUP($A163,級距!$A:$K,11,FALSE)</f>
        <v>2</v>
      </c>
      <c r="F163" s="17">
        <f t="shared" si="3"/>
        <v>1</v>
      </c>
    </row>
    <row r="164" spans="1:6" x14ac:dyDescent="0.25">
      <c r="A164" s="32" t="s">
        <v>424</v>
      </c>
      <c r="B164" s="31">
        <v>-42989.440000000002</v>
      </c>
      <c r="C164" s="17">
        <f>VLOOKUP(A164,級距!$A:$K,9,FALSE)</f>
        <v>2</v>
      </c>
      <c r="D164" s="17">
        <f>VLOOKUP($A164,級距!$A:$K,10,FALSE)</f>
        <v>5</v>
      </c>
      <c r="E164" s="17">
        <f>VLOOKUP($A164,級距!$A:$K,11,FALSE)</f>
        <v>2</v>
      </c>
      <c r="F164" s="17">
        <f t="shared" si="3"/>
        <v>1</v>
      </c>
    </row>
    <row r="165" spans="1:6" x14ac:dyDescent="0.25">
      <c r="A165" s="32" t="s">
        <v>428</v>
      </c>
      <c r="B165" s="31">
        <v>70171.89</v>
      </c>
      <c r="C165" s="17">
        <f>VLOOKUP(A165,級距!$A:$K,9,FALSE)</f>
        <v>5</v>
      </c>
      <c r="D165" s="17">
        <f>VLOOKUP($A165,級距!$A:$K,10,FALSE)</f>
        <v>8</v>
      </c>
      <c r="E165" s="17">
        <f>VLOOKUP($A165,級距!$A:$K,11,FALSE)</f>
        <v>3</v>
      </c>
      <c r="F165" s="17">
        <f t="shared" si="3"/>
        <v>1</v>
      </c>
    </row>
    <row r="166" spans="1:6" x14ac:dyDescent="0.25">
      <c r="A166" s="32" t="s">
        <v>433</v>
      </c>
      <c r="B166" s="31">
        <v>19511.939999999999</v>
      </c>
      <c r="C166" s="17">
        <f>VLOOKUP(A166,級距!$A:$K,9,FALSE)</f>
        <v>3</v>
      </c>
      <c r="D166" s="17">
        <f>VLOOKUP($A166,級距!$A:$K,10,FALSE)</f>
        <v>1</v>
      </c>
      <c r="E166" s="17">
        <f>VLOOKUP($A166,級距!$A:$K,11,FALSE)</f>
        <v>2</v>
      </c>
      <c r="F166" s="17">
        <f t="shared" si="3"/>
        <v>1</v>
      </c>
    </row>
    <row r="167" spans="1:6" x14ac:dyDescent="0.25">
      <c r="A167" s="32" t="s">
        <v>435</v>
      </c>
      <c r="B167" s="31">
        <v>-20910.64</v>
      </c>
      <c r="C167" s="17">
        <f>VLOOKUP(A167,級距!$A:$K,9,FALSE)</f>
        <v>1</v>
      </c>
      <c r="D167" s="17">
        <f>VLOOKUP($A167,級距!$A:$K,10,FALSE)</f>
        <v>2</v>
      </c>
      <c r="E167" s="17">
        <f>VLOOKUP($A167,級距!$A:$K,11,FALSE)</f>
        <v>2</v>
      </c>
      <c r="F167" s="17">
        <f t="shared" si="3"/>
        <v>1</v>
      </c>
    </row>
    <row r="168" spans="1:6" x14ac:dyDescent="0.25">
      <c r="A168" s="32" t="s">
        <v>438</v>
      </c>
      <c r="B168" s="31">
        <v>63317.94</v>
      </c>
      <c r="C168" s="17">
        <f>VLOOKUP(A168,級距!$A:$K,9,FALSE)</f>
        <v>5</v>
      </c>
      <c r="D168" s="17">
        <f>VLOOKUP($A168,級距!$A:$K,10,FALSE)</f>
        <v>5</v>
      </c>
      <c r="E168" s="17">
        <f>VLOOKUP($A168,級距!$A:$K,11,FALSE)</f>
        <v>2</v>
      </c>
      <c r="F168" s="17">
        <f t="shared" si="3"/>
        <v>1</v>
      </c>
    </row>
    <row r="169" spans="1:6" x14ac:dyDescent="0.25">
      <c r="A169" s="32" t="s">
        <v>443</v>
      </c>
      <c r="B169" s="31">
        <v>-60567.58</v>
      </c>
      <c r="C169" s="17">
        <f>VLOOKUP(A169,級距!$A:$K,9,FALSE)</f>
        <v>3</v>
      </c>
      <c r="D169" s="17">
        <f>VLOOKUP($A169,級距!$A:$K,10,FALSE)</f>
        <v>5</v>
      </c>
      <c r="E169" s="17">
        <f>VLOOKUP($A169,級距!$A:$K,11,FALSE)</f>
        <v>2</v>
      </c>
      <c r="F169" s="17">
        <f t="shared" si="3"/>
        <v>1</v>
      </c>
    </row>
    <row r="170" spans="1:6" x14ac:dyDescent="0.25">
      <c r="A170" s="32" t="s">
        <v>445</v>
      </c>
      <c r="B170" s="31">
        <v>-14305.62</v>
      </c>
      <c r="C170" s="17">
        <f>VLOOKUP(A170,級距!$A:$K,9,FALSE)</f>
        <v>1</v>
      </c>
      <c r="D170" s="17">
        <f>VLOOKUP($A170,級距!$A:$K,10,FALSE)</f>
        <v>6</v>
      </c>
      <c r="E170" s="17">
        <f>VLOOKUP($A170,級距!$A:$K,11,FALSE)</f>
        <v>2</v>
      </c>
      <c r="F170" s="17">
        <f t="shared" si="3"/>
        <v>1</v>
      </c>
    </row>
    <row r="171" spans="1:6" x14ac:dyDescent="0.25">
      <c r="A171" s="32" t="s">
        <v>448</v>
      </c>
      <c r="B171" s="31">
        <v>-7826.69</v>
      </c>
      <c r="C171" s="17">
        <f>VLOOKUP(A171,級距!$A:$K,9,FALSE)</f>
        <v>4</v>
      </c>
      <c r="D171" s="17">
        <f>VLOOKUP($A171,級距!$A:$K,10,FALSE)</f>
        <v>6</v>
      </c>
      <c r="E171" s="17">
        <f>VLOOKUP($A171,級距!$A:$K,11,FALSE)</f>
        <v>2</v>
      </c>
      <c r="F171" s="17">
        <f t="shared" si="3"/>
        <v>1</v>
      </c>
    </row>
    <row r="172" spans="1:6" x14ac:dyDescent="0.25">
      <c r="A172" s="32" t="s">
        <v>450</v>
      </c>
      <c r="B172" s="31">
        <v>-5177.54</v>
      </c>
      <c r="C172" s="17">
        <f>VLOOKUP(A172,級距!$A:$K,9,FALSE)</f>
        <v>7</v>
      </c>
      <c r="D172" s="17">
        <f>VLOOKUP($A172,級距!$A:$K,10,FALSE)</f>
        <v>3</v>
      </c>
      <c r="E172" s="17">
        <f>VLOOKUP($A172,級距!$A:$K,11,FALSE)</f>
        <v>1</v>
      </c>
      <c r="F172" s="17">
        <f t="shared" si="3"/>
        <v>1</v>
      </c>
    </row>
    <row r="173" spans="1:6" x14ac:dyDescent="0.25">
      <c r="A173" s="32" t="s">
        <v>464</v>
      </c>
      <c r="B173" s="31">
        <v>58120.800000000003</v>
      </c>
      <c r="C173" s="17">
        <f>VLOOKUP(A173,級距!$A:$K,9,FALSE)</f>
        <v>4</v>
      </c>
      <c r="D173" s="17">
        <f>VLOOKUP($A173,級距!$A:$K,10,FALSE)</f>
        <v>9</v>
      </c>
      <c r="E173" s="17">
        <f>VLOOKUP($A173,級距!$A:$K,11,FALSE)</f>
        <v>3</v>
      </c>
      <c r="F173" s="17">
        <f t="shared" si="3"/>
        <v>1</v>
      </c>
    </row>
    <row r="174" spans="1:6" x14ac:dyDescent="0.25">
      <c r="A174" s="32" t="s">
        <v>469</v>
      </c>
      <c r="B174" s="31">
        <v>-18445.740000000002</v>
      </c>
      <c r="C174" s="17">
        <f>VLOOKUP(A174,級距!$A:$K,9,FALSE)</f>
        <v>3</v>
      </c>
      <c r="D174" s="17">
        <f>VLOOKUP($A174,級距!$A:$K,10,FALSE)</f>
        <v>1</v>
      </c>
      <c r="E174" s="17">
        <f>VLOOKUP($A174,級距!$A:$K,11,FALSE)</f>
        <v>2</v>
      </c>
      <c r="F174" s="17">
        <f t="shared" si="3"/>
        <v>1</v>
      </c>
    </row>
    <row r="175" spans="1:6" x14ac:dyDescent="0.25">
      <c r="A175" s="32" t="s">
        <v>472</v>
      </c>
      <c r="B175" s="31">
        <v>-6052.37</v>
      </c>
      <c r="C175" s="17">
        <f>VLOOKUP(A175,級距!$A:$K,9,FALSE)</f>
        <v>2</v>
      </c>
      <c r="D175" s="17">
        <f>VLOOKUP($A175,級距!$A:$K,10,FALSE)</f>
        <v>1</v>
      </c>
      <c r="E175" s="17">
        <f>VLOOKUP($A175,級距!$A:$K,11,FALSE)</f>
        <v>2</v>
      </c>
      <c r="F175" s="17">
        <f t="shared" si="3"/>
        <v>1</v>
      </c>
    </row>
    <row r="176" spans="1:6" x14ac:dyDescent="0.25">
      <c r="A176" s="32" t="s">
        <v>473</v>
      </c>
      <c r="B176" s="31">
        <v>58768.42</v>
      </c>
      <c r="C176" s="17">
        <f>VLOOKUP(A176,級距!$A:$K,9,FALSE)</f>
        <v>6</v>
      </c>
      <c r="D176" s="17">
        <f>VLOOKUP($A176,級距!$A:$K,10,FALSE)</f>
        <v>7</v>
      </c>
      <c r="E176" s="17">
        <f>VLOOKUP($A176,級距!$A:$K,11,FALSE)</f>
        <v>4</v>
      </c>
      <c r="F176" s="17">
        <f t="shared" si="3"/>
        <v>1</v>
      </c>
    </row>
    <row r="177" spans="1:6" x14ac:dyDescent="0.25">
      <c r="A177" s="32" t="s">
        <v>475</v>
      </c>
      <c r="B177" s="31">
        <v>-86022.85</v>
      </c>
      <c r="C177" s="17">
        <f>VLOOKUP(A177,級距!$A:$K,9,FALSE)</f>
        <v>5</v>
      </c>
      <c r="D177" s="17">
        <f>VLOOKUP($A177,級距!$A:$K,10,FALSE)</f>
        <v>4</v>
      </c>
      <c r="E177" s="17">
        <f>VLOOKUP($A177,級距!$A:$K,11,FALSE)</f>
        <v>2</v>
      </c>
      <c r="F177" s="17">
        <f t="shared" si="3"/>
        <v>1</v>
      </c>
    </row>
    <row r="178" spans="1:6" x14ac:dyDescent="0.25">
      <c r="A178" s="32" t="s">
        <v>476</v>
      </c>
      <c r="B178" s="31">
        <v>51528.72</v>
      </c>
      <c r="C178" s="17">
        <f>VLOOKUP(A178,級距!$A:$K,9,FALSE)</f>
        <v>5</v>
      </c>
      <c r="D178" s="17">
        <f>VLOOKUP($A178,級距!$A:$K,10,FALSE)</f>
        <v>9</v>
      </c>
      <c r="E178" s="17">
        <f>VLOOKUP($A178,級距!$A:$K,11,FALSE)</f>
        <v>3</v>
      </c>
      <c r="F178" s="17">
        <f t="shared" si="3"/>
        <v>1</v>
      </c>
    </row>
    <row r="179" spans="1:6" x14ac:dyDescent="0.25">
      <c r="A179" s="32" t="s">
        <v>478</v>
      </c>
      <c r="B179" s="31">
        <v>-14306.43</v>
      </c>
      <c r="C179" s="17">
        <f>VLOOKUP(A179,級距!$A:$K,9,FALSE)</f>
        <v>7</v>
      </c>
      <c r="D179" s="17">
        <f>VLOOKUP($A179,級距!$A:$K,10,FALSE)</f>
        <v>1</v>
      </c>
      <c r="E179" s="17">
        <f>VLOOKUP($A179,級距!$A:$K,11,FALSE)</f>
        <v>1</v>
      </c>
      <c r="F179" s="17">
        <f t="shared" si="3"/>
        <v>1</v>
      </c>
    </row>
    <row r="180" spans="1:6" x14ac:dyDescent="0.25">
      <c r="A180" s="32" t="s">
        <v>480</v>
      </c>
      <c r="B180" s="31">
        <v>-42950.85</v>
      </c>
      <c r="C180" s="17">
        <f>VLOOKUP(A180,級距!$A:$K,9,FALSE)</f>
        <v>7</v>
      </c>
      <c r="D180" s="17">
        <f>VLOOKUP($A180,級距!$A:$K,10,FALSE)</f>
        <v>6</v>
      </c>
      <c r="E180" s="17">
        <f>VLOOKUP($A180,級距!$A:$K,11,FALSE)</f>
        <v>1</v>
      </c>
      <c r="F180" s="17">
        <f t="shared" si="3"/>
        <v>1</v>
      </c>
    </row>
    <row r="181" spans="1:6" x14ac:dyDescent="0.25">
      <c r="A181" s="32" t="s">
        <v>481</v>
      </c>
      <c r="B181" s="31">
        <v>-12590.86</v>
      </c>
      <c r="C181" s="17">
        <f>VLOOKUP(A181,級距!$A:$K,9,FALSE)</f>
        <v>4</v>
      </c>
      <c r="D181" s="17">
        <f>VLOOKUP($A181,級距!$A:$K,10,FALSE)</f>
        <v>6</v>
      </c>
      <c r="E181" s="17">
        <f>VLOOKUP($A181,級距!$A:$K,11,FALSE)</f>
        <v>2</v>
      </c>
      <c r="F181" s="17">
        <f t="shared" si="3"/>
        <v>1</v>
      </c>
    </row>
    <row r="182" spans="1:6" x14ac:dyDescent="0.25">
      <c r="A182" s="32" t="s">
        <v>484</v>
      </c>
      <c r="B182" s="31">
        <v>-42951.040000000001</v>
      </c>
      <c r="C182" s="17">
        <f>VLOOKUP(A182,級距!$A:$K,9,FALSE)</f>
        <v>8</v>
      </c>
      <c r="D182" s="17">
        <f>VLOOKUP($A182,級距!$A:$K,10,FALSE)</f>
        <v>6</v>
      </c>
      <c r="E182" s="17">
        <f>VLOOKUP($A182,級距!$A:$K,11,FALSE)</f>
        <v>1</v>
      </c>
      <c r="F182" s="17">
        <f t="shared" si="3"/>
        <v>1</v>
      </c>
    </row>
    <row r="183" spans="1:6" x14ac:dyDescent="0.25">
      <c r="A183" s="32" t="s">
        <v>487</v>
      </c>
      <c r="B183" s="31">
        <v>7163.94</v>
      </c>
      <c r="C183" s="17">
        <f>VLOOKUP(A183,級距!$A:$K,9,FALSE)</f>
        <v>8</v>
      </c>
      <c r="D183" s="17">
        <f>VLOOKUP($A183,級距!$A:$K,10,FALSE)</f>
        <v>6</v>
      </c>
      <c r="E183" s="17">
        <f>VLOOKUP($A183,級距!$A:$K,11,FALSE)</f>
        <v>1</v>
      </c>
      <c r="F183" s="17">
        <f t="shared" si="3"/>
        <v>1</v>
      </c>
    </row>
    <row r="184" spans="1:6" x14ac:dyDescent="0.25">
      <c r="A184" s="32" t="s">
        <v>490</v>
      </c>
      <c r="B184" s="31">
        <v>-84272.19</v>
      </c>
      <c r="C184" s="17">
        <f>VLOOKUP(A184,級距!$A:$K,9,FALSE)</f>
        <v>10</v>
      </c>
      <c r="D184" s="17">
        <f>VLOOKUP($A184,級距!$A:$K,10,FALSE)</f>
        <v>7</v>
      </c>
      <c r="E184" s="17">
        <f>VLOOKUP($A184,級距!$A:$K,11,FALSE)</f>
        <v>4</v>
      </c>
      <c r="F184" s="17">
        <f t="shared" si="3"/>
        <v>1</v>
      </c>
    </row>
    <row r="185" spans="1:6" x14ac:dyDescent="0.25">
      <c r="A185" s="32" t="s">
        <v>500</v>
      </c>
      <c r="B185" s="31">
        <v>9795.2999999999993</v>
      </c>
      <c r="C185" s="17">
        <f>VLOOKUP(A185,級距!$A:$K,9,FALSE)</f>
        <v>8</v>
      </c>
      <c r="D185" s="17">
        <f>VLOOKUP($A185,級距!$A:$K,10,FALSE)</f>
        <v>8</v>
      </c>
      <c r="E185" s="17">
        <f>VLOOKUP($A185,級距!$A:$K,11,FALSE)</f>
        <v>4</v>
      </c>
      <c r="F185" s="17">
        <f t="shared" si="3"/>
        <v>1</v>
      </c>
    </row>
    <row r="186" spans="1:6" x14ac:dyDescent="0.25">
      <c r="A186" s="32" t="s">
        <v>508</v>
      </c>
      <c r="B186" s="31">
        <v>-85525.759999999995</v>
      </c>
      <c r="C186" s="17">
        <f>VLOOKUP(A186,級距!$A:$K,9,FALSE)</f>
        <v>8</v>
      </c>
      <c r="D186" s="17">
        <f>VLOOKUP($A186,級距!$A:$K,10,FALSE)</f>
        <v>7</v>
      </c>
      <c r="E186" s="17">
        <f>VLOOKUP($A186,級距!$A:$K,11,FALSE)</f>
        <v>4</v>
      </c>
      <c r="F186" s="17">
        <f t="shared" si="3"/>
        <v>1</v>
      </c>
    </row>
    <row r="187" spans="1:6" x14ac:dyDescent="0.25">
      <c r="A187" s="32" t="s">
        <v>513</v>
      </c>
      <c r="B187" s="31">
        <v>-85659.78</v>
      </c>
      <c r="C187" s="17">
        <f>VLOOKUP(A187,級距!$A:$K,9,FALSE)</f>
        <v>5</v>
      </c>
      <c r="D187" s="17">
        <f>VLOOKUP($A187,級距!$A:$K,10,FALSE)</f>
        <v>6</v>
      </c>
      <c r="E187" s="17">
        <f>VLOOKUP($A187,級距!$A:$K,11,FALSE)</f>
        <v>2</v>
      </c>
      <c r="F187" s="17">
        <f t="shared" si="3"/>
        <v>1</v>
      </c>
    </row>
    <row r="188" spans="1:6" x14ac:dyDescent="0.25">
      <c r="A188" s="32" t="s">
        <v>516</v>
      </c>
      <c r="B188" s="31">
        <v>-20524.46</v>
      </c>
      <c r="C188" s="17">
        <f>VLOOKUP(A188,級距!$A:$K,9,FALSE)</f>
        <v>6</v>
      </c>
      <c r="D188" s="17">
        <f>VLOOKUP($A188,級距!$A:$K,10,FALSE)</f>
        <v>6</v>
      </c>
      <c r="E188" s="17">
        <f>VLOOKUP($A188,級距!$A:$K,11,FALSE)</f>
        <v>1</v>
      </c>
      <c r="F188" s="17">
        <f t="shared" si="3"/>
        <v>1</v>
      </c>
    </row>
    <row r="189" spans="1:6" x14ac:dyDescent="0.25">
      <c r="A189" s="32" t="s">
        <v>518</v>
      </c>
      <c r="B189" s="31">
        <v>60360.22</v>
      </c>
      <c r="C189" s="17">
        <f>VLOOKUP(A189,級距!$A:$K,9,FALSE)</f>
        <v>8</v>
      </c>
      <c r="D189" s="17">
        <f>VLOOKUP($A189,級距!$A:$K,10,FALSE)</f>
        <v>1</v>
      </c>
      <c r="E189" s="17">
        <f>VLOOKUP($A189,級距!$A:$K,11,FALSE)</f>
        <v>1</v>
      </c>
      <c r="F189" s="17">
        <f t="shared" si="3"/>
        <v>1</v>
      </c>
    </row>
    <row r="190" spans="1:6" x14ac:dyDescent="0.25">
      <c r="A190" s="32" t="s">
        <v>521</v>
      </c>
      <c r="B190" s="31">
        <v>-42811.07</v>
      </c>
      <c r="C190" s="17">
        <f>VLOOKUP(A190,級距!$A:$K,9,FALSE)</f>
        <v>5</v>
      </c>
      <c r="D190" s="17">
        <f>VLOOKUP($A190,級距!$A:$K,10,FALSE)</f>
        <v>5</v>
      </c>
      <c r="E190" s="17">
        <f>VLOOKUP($A190,級距!$A:$K,11,FALSE)</f>
        <v>2</v>
      </c>
      <c r="F190" s="17">
        <f t="shared" si="3"/>
        <v>1</v>
      </c>
    </row>
    <row r="191" spans="1:6" x14ac:dyDescent="0.25">
      <c r="A191" s="32" t="s">
        <v>523</v>
      </c>
      <c r="B191" s="31">
        <v>-49861.62</v>
      </c>
      <c r="C191" s="17">
        <f>VLOOKUP(A191,級距!$A:$K,9,FALSE)</f>
        <v>5</v>
      </c>
      <c r="D191" s="17">
        <f>VLOOKUP($A191,級距!$A:$K,10,FALSE)</f>
        <v>7</v>
      </c>
      <c r="E191" s="17">
        <f>VLOOKUP($A191,級距!$A:$K,11,FALSE)</f>
        <v>3</v>
      </c>
      <c r="F191" s="17">
        <f t="shared" si="3"/>
        <v>1</v>
      </c>
    </row>
    <row r="192" spans="1:6" x14ac:dyDescent="0.25">
      <c r="A192" s="32" t="s">
        <v>525</v>
      </c>
      <c r="B192" s="31">
        <v>34843.919999999998</v>
      </c>
      <c r="C192" s="17">
        <f>VLOOKUP(A192,級距!$A:$K,9,FALSE)</f>
        <v>4</v>
      </c>
      <c r="D192" s="17">
        <f>VLOOKUP($A192,級距!$A:$K,10,FALSE)</f>
        <v>7</v>
      </c>
      <c r="E192" s="17">
        <f>VLOOKUP($A192,級距!$A:$K,11,FALSE)</f>
        <v>3</v>
      </c>
      <c r="F192" s="17">
        <f t="shared" si="3"/>
        <v>1</v>
      </c>
    </row>
    <row r="193" spans="1:6" x14ac:dyDescent="0.25">
      <c r="A193" s="32" t="s">
        <v>527</v>
      </c>
      <c r="B193" s="31">
        <v>-6184.51</v>
      </c>
      <c r="C193" s="17">
        <f>VLOOKUP(A193,級距!$A:$K,9,FALSE)</f>
        <v>2</v>
      </c>
      <c r="D193" s="17">
        <f>VLOOKUP($A193,級距!$A:$K,10,FALSE)</f>
        <v>3</v>
      </c>
      <c r="E193" s="17">
        <f>VLOOKUP($A193,級距!$A:$K,11,FALSE)</f>
        <v>2</v>
      </c>
      <c r="F193" s="17">
        <f t="shared" si="3"/>
        <v>1</v>
      </c>
    </row>
    <row r="194" spans="1:6" x14ac:dyDescent="0.25">
      <c r="A194" s="32" t="s">
        <v>528</v>
      </c>
      <c r="B194" s="31">
        <v>-60981.09</v>
      </c>
      <c r="C194" s="17">
        <f>VLOOKUP(A194,級距!$A:$K,9,FALSE)</f>
        <v>5</v>
      </c>
      <c r="D194" s="17">
        <f>VLOOKUP($A194,級距!$A:$K,10,FALSE)</f>
        <v>7</v>
      </c>
      <c r="E194" s="17">
        <f>VLOOKUP($A194,級距!$A:$K,11,FALSE)</f>
        <v>3</v>
      </c>
      <c r="F194" s="17">
        <f t="shared" si="3"/>
        <v>1</v>
      </c>
    </row>
    <row r="195" spans="1:6" x14ac:dyDescent="0.25">
      <c r="A195" s="32" t="s">
        <v>531</v>
      </c>
      <c r="B195" s="31">
        <v>968.75</v>
      </c>
      <c r="C195" s="17">
        <f>VLOOKUP(A195,級距!$A:$K,9,FALSE)</f>
        <v>10</v>
      </c>
      <c r="D195" s="17">
        <f>VLOOKUP($A195,級距!$A:$K,10,FALSE)</f>
        <v>6</v>
      </c>
      <c r="E195" s="17">
        <f>VLOOKUP($A195,級距!$A:$K,11,FALSE)</f>
        <v>1</v>
      </c>
      <c r="F195" s="17">
        <f t="shared" si="3"/>
        <v>1</v>
      </c>
    </row>
    <row r="196" spans="1:6" x14ac:dyDescent="0.25">
      <c r="A196" s="32" t="s">
        <v>532</v>
      </c>
      <c r="B196" s="31">
        <v>-13297.62</v>
      </c>
      <c r="C196" s="17">
        <f>VLOOKUP(A196,級距!$A:$K,9,FALSE)</f>
        <v>3</v>
      </c>
      <c r="D196" s="17">
        <f>VLOOKUP($A196,級距!$A:$K,10,FALSE)</f>
        <v>1</v>
      </c>
      <c r="E196" s="17">
        <f>VLOOKUP($A196,級距!$A:$K,11,FALSE)</f>
        <v>2</v>
      </c>
      <c r="F196" s="17">
        <f t="shared" si="3"/>
        <v>1</v>
      </c>
    </row>
    <row r="197" spans="1:6" x14ac:dyDescent="0.25">
      <c r="A197" s="32" t="s">
        <v>539</v>
      </c>
      <c r="B197" s="31">
        <v>-42472.38</v>
      </c>
      <c r="C197" s="17">
        <f>VLOOKUP(A197,級距!$A:$K,9,FALSE)</f>
        <v>5</v>
      </c>
      <c r="D197" s="17">
        <f>VLOOKUP($A197,級距!$A:$K,10,FALSE)</f>
        <v>4</v>
      </c>
      <c r="E197" s="17">
        <f>VLOOKUP($A197,級距!$A:$K,11,FALSE)</f>
        <v>2</v>
      </c>
      <c r="F197" s="17">
        <f t="shared" si="3"/>
        <v>1</v>
      </c>
    </row>
    <row r="198" spans="1:6" x14ac:dyDescent="0.25">
      <c r="A198" s="32" t="s">
        <v>541</v>
      </c>
      <c r="B198" s="31">
        <v>-41642.97</v>
      </c>
      <c r="C198" s="17">
        <f>VLOOKUP(A198,級距!$A:$K,9,FALSE)</f>
        <v>5</v>
      </c>
      <c r="D198" s="17">
        <f>VLOOKUP($A198,級距!$A:$K,10,FALSE)</f>
        <v>5</v>
      </c>
      <c r="E198" s="17">
        <f>VLOOKUP($A198,級距!$A:$K,11,FALSE)</f>
        <v>2</v>
      </c>
      <c r="F198" s="17">
        <f t="shared" si="3"/>
        <v>1</v>
      </c>
    </row>
    <row r="199" spans="1:6" x14ac:dyDescent="0.25">
      <c r="A199" s="32" t="s">
        <v>542</v>
      </c>
      <c r="B199" s="31">
        <v>-22625.21</v>
      </c>
      <c r="C199" s="17">
        <f>VLOOKUP(A199,級距!$A:$K,9,FALSE)</f>
        <v>3</v>
      </c>
      <c r="D199" s="17">
        <f>VLOOKUP($A199,級距!$A:$K,10,FALSE)</f>
        <v>4</v>
      </c>
      <c r="E199" s="17">
        <f>VLOOKUP($A199,級距!$A:$K,11,FALSE)</f>
        <v>2</v>
      </c>
      <c r="F199" s="17">
        <f t="shared" si="3"/>
        <v>1</v>
      </c>
    </row>
    <row r="200" spans="1:6" x14ac:dyDescent="0.25">
      <c r="A200" s="32" t="s">
        <v>543</v>
      </c>
      <c r="B200" s="31">
        <v>57230.38</v>
      </c>
      <c r="C200" s="17">
        <f>VLOOKUP(A200,級距!$A:$K,9,FALSE)</f>
        <v>9</v>
      </c>
      <c r="D200" s="17">
        <f>VLOOKUP($A200,級距!$A:$K,10,FALSE)</f>
        <v>10</v>
      </c>
      <c r="E200" s="17">
        <f>VLOOKUP($A200,級距!$A:$K,11,FALSE)</f>
        <v>4</v>
      </c>
      <c r="F200" s="17">
        <f t="shared" si="3"/>
        <v>1</v>
      </c>
    </row>
    <row r="201" spans="1:6" x14ac:dyDescent="0.25">
      <c r="A201" s="32" t="s">
        <v>549</v>
      </c>
      <c r="B201" s="31">
        <v>-42886.35</v>
      </c>
      <c r="C201" s="17">
        <f>VLOOKUP(A201,級距!$A:$K,9,FALSE)</f>
        <v>10</v>
      </c>
      <c r="D201" s="17">
        <f>VLOOKUP($A201,級距!$A:$K,10,FALSE)</f>
        <v>3</v>
      </c>
      <c r="E201" s="17">
        <f>VLOOKUP($A201,級距!$A:$K,11,FALSE)</f>
        <v>1</v>
      </c>
      <c r="F201" s="17">
        <f t="shared" ref="F201:F264" si="4">IF(A202&lt;&gt;A201,1,0)</f>
        <v>1</v>
      </c>
    </row>
    <row r="202" spans="1:6" x14ac:dyDescent="0.25">
      <c r="A202" s="32" t="s">
        <v>551</v>
      </c>
      <c r="B202" s="31">
        <v>-47478.35</v>
      </c>
      <c r="C202" s="17">
        <f>VLOOKUP(A202,級距!$A:$K,9,FALSE)</f>
        <v>10</v>
      </c>
      <c r="D202" s="17">
        <f>VLOOKUP($A202,級距!$A:$K,10,FALSE)</f>
        <v>2</v>
      </c>
      <c r="E202" s="17">
        <f>VLOOKUP($A202,級距!$A:$K,11,FALSE)</f>
        <v>1</v>
      </c>
      <c r="F202" s="17">
        <f t="shared" si="4"/>
        <v>1</v>
      </c>
    </row>
    <row r="203" spans="1:6" x14ac:dyDescent="0.25">
      <c r="A203" s="32" t="s">
        <v>552</v>
      </c>
      <c r="B203" s="31">
        <v>125746.83</v>
      </c>
      <c r="C203" s="17">
        <f>VLOOKUP(A203,級距!$A:$K,9,FALSE)</f>
        <v>9</v>
      </c>
      <c r="D203" s="17">
        <f>VLOOKUP($A203,級距!$A:$K,10,FALSE)</f>
        <v>9</v>
      </c>
      <c r="E203" s="17">
        <f>VLOOKUP($A203,級距!$A:$K,11,FALSE)</f>
        <v>4</v>
      </c>
      <c r="F203" s="17">
        <f t="shared" si="4"/>
        <v>1</v>
      </c>
    </row>
    <row r="204" spans="1:6" x14ac:dyDescent="0.25">
      <c r="A204" s="32" t="s">
        <v>555</v>
      </c>
      <c r="B204" s="31">
        <v>-53814.559999999998</v>
      </c>
      <c r="C204" s="17">
        <f>VLOOKUP(A204,級距!$A:$K,9,FALSE)</f>
        <v>5</v>
      </c>
      <c r="D204" s="17">
        <f>VLOOKUP($A204,級距!$A:$K,10,FALSE)</f>
        <v>6</v>
      </c>
      <c r="E204" s="17">
        <f>VLOOKUP($A204,級距!$A:$K,11,FALSE)</f>
        <v>2</v>
      </c>
      <c r="F204" s="17">
        <f t="shared" si="4"/>
        <v>1</v>
      </c>
    </row>
    <row r="205" spans="1:6" x14ac:dyDescent="0.25">
      <c r="A205" s="32" t="s">
        <v>556</v>
      </c>
      <c r="B205" s="31">
        <v>26188.799999999999</v>
      </c>
      <c r="C205" s="17">
        <f>VLOOKUP(A205,級距!$A:$K,9,FALSE)</f>
        <v>9</v>
      </c>
      <c r="D205" s="17">
        <f>VLOOKUP($A205,級距!$A:$K,10,FALSE)</f>
        <v>2</v>
      </c>
      <c r="E205" s="17">
        <f>VLOOKUP($A205,級距!$A:$K,11,FALSE)</f>
        <v>1</v>
      </c>
      <c r="F205" s="17">
        <f t="shared" si="4"/>
        <v>1</v>
      </c>
    </row>
    <row r="206" spans="1:6" x14ac:dyDescent="0.25">
      <c r="A206" s="32" t="s">
        <v>557</v>
      </c>
      <c r="B206" s="31">
        <v>182407.7</v>
      </c>
      <c r="C206" s="17">
        <f>VLOOKUP(A206,級距!$A:$K,9,FALSE)</f>
        <v>10</v>
      </c>
      <c r="D206" s="17">
        <f>VLOOKUP($A206,級距!$A:$K,10,FALSE)</f>
        <v>9</v>
      </c>
      <c r="E206" s="17">
        <f>VLOOKUP($A206,級距!$A:$K,11,FALSE)</f>
        <v>4</v>
      </c>
      <c r="F206" s="17">
        <f t="shared" si="4"/>
        <v>1</v>
      </c>
    </row>
    <row r="207" spans="1:6" x14ac:dyDescent="0.25">
      <c r="A207" s="32" t="s">
        <v>560</v>
      </c>
      <c r="B207" s="31">
        <v>112570.43</v>
      </c>
      <c r="C207" s="17">
        <f>VLOOKUP(A207,級距!$A:$K,9,FALSE)</f>
        <v>9</v>
      </c>
      <c r="D207" s="17">
        <f>VLOOKUP($A207,級距!$A:$K,10,FALSE)</f>
        <v>10</v>
      </c>
      <c r="E207" s="17">
        <f>VLOOKUP($A207,級距!$A:$K,11,FALSE)</f>
        <v>4</v>
      </c>
      <c r="F207" s="17">
        <f t="shared" si="4"/>
        <v>1</v>
      </c>
    </row>
    <row r="208" spans="1:6" x14ac:dyDescent="0.25">
      <c r="A208" s="32" t="s">
        <v>561</v>
      </c>
      <c r="B208" s="31">
        <v>73250.259999999995</v>
      </c>
      <c r="C208" s="17">
        <f>VLOOKUP(A208,級距!$A:$K,9,FALSE)</f>
        <v>9</v>
      </c>
      <c r="D208" s="17">
        <f>VLOOKUP($A208,級距!$A:$K,10,FALSE)</f>
        <v>7</v>
      </c>
      <c r="E208" s="17">
        <f>VLOOKUP($A208,級距!$A:$K,11,FALSE)</f>
        <v>4</v>
      </c>
      <c r="F208" s="17">
        <f t="shared" si="4"/>
        <v>1</v>
      </c>
    </row>
    <row r="209" spans="1:6" x14ac:dyDescent="0.25">
      <c r="A209" s="32" t="s">
        <v>563</v>
      </c>
      <c r="B209" s="31">
        <v>4066.74</v>
      </c>
      <c r="C209" s="17">
        <f>VLOOKUP(A209,級距!$A:$K,9,FALSE)</f>
        <v>8</v>
      </c>
      <c r="D209" s="17">
        <f>VLOOKUP($A209,級距!$A:$K,10,FALSE)</f>
        <v>8</v>
      </c>
      <c r="E209" s="17">
        <f>VLOOKUP($A209,級距!$A:$K,11,FALSE)</f>
        <v>4</v>
      </c>
      <c r="F209" s="17">
        <f t="shared" si="4"/>
        <v>1</v>
      </c>
    </row>
    <row r="210" spans="1:6" x14ac:dyDescent="0.25">
      <c r="A210" s="32" t="s">
        <v>566</v>
      </c>
      <c r="B210" s="31">
        <v>-42649.41</v>
      </c>
      <c r="C210" s="17">
        <f>VLOOKUP(A210,級距!$A:$K,9,FALSE)</f>
        <v>5</v>
      </c>
      <c r="D210" s="17">
        <f>VLOOKUP($A210,級距!$A:$K,10,FALSE)</f>
        <v>5</v>
      </c>
      <c r="E210" s="17">
        <f>VLOOKUP($A210,級距!$A:$K,11,FALSE)</f>
        <v>2</v>
      </c>
      <c r="F210" s="17">
        <f t="shared" si="4"/>
        <v>1</v>
      </c>
    </row>
    <row r="211" spans="1:6" x14ac:dyDescent="0.25">
      <c r="A211" s="32" t="s">
        <v>569</v>
      </c>
      <c r="B211" s="31">
        <v>-9968.16</v>
      </c>
      <c r="C211" s="17">
        <f>VLOOKUP(A211,級距!$A:$K,9,FALSE)</f>
        <v>10</v>
      </c>
      <c r="D211" s="17">
        <f>VLOOKUP($A211,級距!$A:$K,10,FALSE)</f>
        <v>5</v>
      </c>
      <c r="E211" s="17">
        <f>VLOOKUP($A211,級距!$A:$K,11,FALSE)</f>
        <v>1</v>
      </c>
      <c r="F211" s="17">
        <f t="shared" si="4"/>
        <v>1</v>
      </c>
    </row>
    <row r="212" spans="1:6" x14ac:dyDescent="0.25">
      <c r="A212" s="32" t="s">
        <v>570</v>
      </c>
      <c r="B212" s="31">
        <v>-26760.46</v>
      </c>
      <c r="C212" s="17">
        <f>VLOOKUP(A212,級距!$A:$K,9,FALSE)</f>
        <v>7</v>
      </c>
      <c r="D212" s="17">
        <f>VLOOKUP($A212,級距!$A:$K,10,FALSE)</f>
        <v>5</v>
      </c>
      <c r="E212" s="17">
        <f>VLOOKUP($A212,級距!$A:$K,11,FALSE)</f>
        <v>1</v>
      </c>
      <c r="F212" s="17">
        <f t="shared" si="4"/>
        <v>1</v>
      </c>
    </row>
    <row r="213" spans="1:6" x14ac:dyDescent="0.25">
      <c r="A213" s="32" t="s">
        <v>574</v>
      </c>
      <c r="B213" s="31">
        <v>-42797.06</v>
      </c>
      <c r="C213" s="17">
        <f>VLOOKUP(A213,級距!$A:$K,9,FALSE)</f>
        <v>5</v>
      </c>
      <c r="D213" s="17">
        <f>VLOOKUP($A213,級距!$A:$K,10,FALSE)</f>
        <v>4</v>
      </c>
      <c r="E213" s="17">
        <f>VLOOKUP($A213,級距!$A:$K,11,FALSE)</f>
        <v>2</v>
      </c>
      <c r="F213" s="17">
        <f t="shared" si="4"/>
        <v>1</v>
      </c>
    </row>
    <row r="214" spans="1:6" x14ac:dyDescent="0.25">
      <c r="A214" s="32" t="s">
        <v>581</v>
      </c>
      <c r="B214" s="31">
        <v>-1608.72</v>
      </c>
      <c r="C214" s="17">
        <f>VLOOKUP(A214,級距!$A:$K,9,FALSE)</f>
        <v>8</v>
      </c>
      <c r="D214" s="17">
        <f>VLOOKUP($A214,級距!$A:$K,10,FALSE)</f>
        <v>3</v>
      </c>
      <c r="E214" s="17">
        <f>VLOOKUP($A214,級距!$A:$K,11,FALSE)</f>
        <v>1</v>
      </c>
      <c r="F214" s="17">
        <f t="shared" si="4"/>
        <v>1</v>
      </c>
    </row>
    <row r="215" spans="1:6" x14ac:dyDescent="0.25">
      <c r="A215" s="32" t="s">
        <v>585</v>
      </c>
      <c r="B215" s="31">
        <v>-42848.9</v>
      </c>
      <c r="C215" s="17">
        <f>VLOOKUP(A215,級距!$A:$K,9,FALSE)</f>
        <v>3</v>
      </c>
      <c r="D215" s="17">
        <f>VLOOKUP($A215,級距!$A:$K,10,FALSE)</f>
        <v>2</v>
      </c>
      <c r="E215" s="17">
        <f>VLOOKUP($A215,級距!$A:$K,11,FALSE)</f>
        <v>2</v>
      </c>
      <c r="F215" s="17">
        <f t="shared" si="4"/>
        <v>1</v>
      </c>
    </row>
    <row r="216" spans="1:6" x14ac:dyDescent="0.25">
      <c r="A216" s="32" t="s">
        <v>586</v>
      </c>
      <c r="B216" s="31">
        <v>54579.76</v>
      </c>
      <c r="C216" s="17">
        <f>VLOOKUP(A216,級距!$A:$K,9,FALSE)</f>
        <v>10</v>
      </c>
      <c r="D216" s="17">
        <f>VLOOKUP($A216,級距!$A:$K,10,FALSE)</f>
        <v>9</v>
      </c>
      <c r="E216" s="17">
        <f>VLOOKUP($A216,級距!$A:$K,11,FALSE)</f>
        <v>4</v>
      </c>
      <c r="F216" s="17">
        <f t="shared" si="4"/>
        <v>1</v>
      </c>
    </row>
    <row r="217" spans="1:6" x14ac:dyDescent="0.25">
      <c r="A217" s="32" t="s">
        <v>590</v>
      </c>
      <c r="B217" s="31">
        <v>46706.27</v>
      </c>
      <c r="C217" s="17">
        <f>VLOOKUP(A217,級距!$A:$K,9,FALSE)</f>
        <v>7</v>
      </c>
      <c r="D217" s="17">
        <f>VLOOKUP($A217,級距!$A:$K,10,FALSE)</f>
        <v>8</v>
      </c>
      <c r="E217" s="17">
        <f>VLOOKUP($A217,級距!$A:$K,11,FALSE)</f>
        <v>4</v>
      </c>
      <c r="F217" s="17">
        <f t="shared" si="4"/>
        <v>1</v>
      </c>
    </row>
    <row r="218" spans="1:6" x14ac:dyDescent="0.25">
      <c r="A218" s="32" t="s">
        <v>592</v>
      </c>
      <c r="B218" s="31">
        <v>13.54</v>
      </c>
      <c r="C218" s="17">
        <f>VLOOKUP(A218,級距!$A:$K,9,FALSE)</f>
        <v>2</v>
      </c>
      <c r="D218" s="17">
        <f>VLOOKUP($A218,級距!$A:$K,10,FALSE)</f>
        <v>6</v>
      </c>
      <c r="E218" s="17">
        <f>VLOOKUP($A218,級距!$A:$K,11,FALSE)</f>
        <v>2</v>
      </c>
      <c r="F218" s="17">
        <f t="shared" si="4"/>
        <v>1</v>
      </c>
    </row>
    <row r="219" spans="1:6" x14ac:dyDescent="0.25">
      <c r="A219" s="32" t="s">
        <v>596</v>
      </c>
      <c r="B219" s="31">
        <v>69793.87</v>
      </c>
      <c r="C219" s="17">
        <f>VLOOKUP(A219,級距!$A:$K,9,FALSE)</f>
        <v>5</v>
      </c>
      <c r="D219" s="17">
        <f>VLOOKUP($A219,級距!$A:$K,10,FALSE)</f>
        <v>9</v>
      </c>
      <c r="E219" s="17">
        <f>VLOOKUP($A219,級距!$A:$K,11,FALSE)</f>
        <v>3</v>
      </c>
      <c r="F219" s="17">
        <f t="shared" si="4"/>
        <v>1</v>
      </c>
    </row>
    <row r="220" spans="1:6" x14ac:dyDescent="0.25">
      <c r="A220" s="32" t="s">
        <v>597</v>
      </c>
      <c r="B220" s="31">
        <v>-12190.63</v>
      </c>
      <c r="C220" s="17">
        <f>VLOOKUP(A220,級距!$A:$K,9,FALSE)</f>
        <v>5</v>
      </c>
      <c r="D220" s="17">
        <f>VLOOKUP($A220,級距!$A:$K,10,FALSE)</f>
        <v>1</v>
      </c>
      <c r="E220" s="17">
        <f>VLOOKUP($A220,級距!$A:$K,11,FALSE)</f>
        <v>2</v>
      </c>
      <c r="F220" s="17">
        <f t="shared" si="4"/>
        <v>1</v>
      </c>
    </row>
    <row r="221" spans="1:6" x14ac:dyDescent="0.25">
      <c r="A221" s="32" t="s">
        <v>600</v>
      </c>
      <c r="B221" s="31">
        <v>-42867.33</v>
      </c>
      <c r="C221" s="17">
        <f>VLOOKUP(A221,級距!$A:$K,9,FALSE)</f>
        <v>5</v>
      </c>
      <c r="D221" s="17">
        <f>VLOOKUP($A221,級距!$A:$K,10,FALSE)</f>
        <v>6</v>
      </c>
      <c r="E221" s="17">
        <f>VLOOKUP($A221,級距!$A:$K,11,FALSE)</f>
        <v>2</v>
      </c>
      <c r="F221" s="17">
        <f t="shared" si="4"/>
        <v>1</v>
      </c>
    </row>
    <row r="222" spans="1:6" x14ac:dyDescent="0.25">
      <c r="A222" s="32" t="s">
        <v>602</v>
      </c>
      <c r="B222" s="31">
        <v>-3992.88</v>
      </c>
      <c r="C222" s="17">
        <f>VLOOKUP(A222,級距!$A:$K,9,FALSE)</f>
        <v>4</v>
      </c>
      <c r="D222" s="17">
        <f>VLOOKUP($A222,級距!$A:$K,10,FALSE)</f>
        <v>7</v>
      </c>
      <c r="E222" s="17">
        <f>VLOOKUP($A222,級距!$A:$K,11,FALSE)</f>
        <v>3</v>
      </c>
      <c r="F222" s="17">
        <f t="shared" si="4"/>
        <v>1</v>
      </c>
    </row>
    <row r="223" spans="1:6" x14ac:dyDescent="0.25">
      <c r="A223" s="32" t="s">
        <v>604</v>
      </c>
      <c r="B223" s="31">
        <v>4932.1400000000003</v>
      </c>
      <c r="C223" s="17">
        <f>VLOOKUP(A223,級距!$A:$K,9,FALSE)</f>
        <v>7</v>
      </c>
      <c r="D223" s="17">
        <f>VLOOKUP($A223,級距!$A:$K,10,FALSE)</f>
        <v>1</v>
      </c>
      <c r="E223" s="17">
        <f>VLOOKUP($A223,級距!$A:$K,11,FALSE)</f>
        <v>1</v>
      </c>
      <c r="F223" s="17">
        <f t="shared" si="4"/>
        <v>1</v>
      </c>
    </row>
    <row r="224" spans="1:6" x14ac:dyDescent="0.25">
      <c r="A224" s="32" t="s">
        <v>606</v>
      </c>
      <c r="B224" s="31">
        <v>42342.75</v>
      </c>
      <c r="C224" s="17">
        <f>VLOOKUP(A224,級距!$A:$K,9,FALSE)</f>
        <v>5</v>
      </c>
      <c r="D224" s="17">
        <f>VLOOKUP($A224,級距!$A:$K,10,FALSE)</f>
        <v>4</v>
      </c>
      <c r="E224" s="17">
        <f>VLOOKUP($A224,級距!$A:$K,11,FALSE)</f>
        <v>2</v>
      </c>
      <c r="F224" s="17">
        <f t="shared" si="4"/>
        <v>1</v>
      </c>
    </row>
    <row r="225" spans="1:6" x14ac:dyDescent="0.25">
      <c r="A225" s="32" t="s">
        <v>610</v>
      </c>
      <c r="B225" s="31">
        <v>-42840.45</v>
      </c>
      <c r="C225" s="17">
        <f>VLOOKUP(A225,級距!$A:$K,9,FALSE)</f>
        <v>7</v>
      </c>
      <c r="D225" s="17">
        <f>VLOOKUP($A225,級距!$A:$K,10,FALSE)</f>
        <v>3</v>
      </c>
      <c r="E225" s="17">
        <f>VLOOKUP($A225,級距!$A:$K,11,FALSE)</f>
        <v>1</v>
      </c>
      <c r="F225" s="17">
        <f t="shared" si="4"/>
        <v>1</v>
      </c>
    </row>
    <row r="226" spans="1:6" x14ac:dyDescent="0.25">
      <c r="A226" s="32" t="s">
        <v>611</v>
      </c>
      <c r="B226" s="31">
        <v>56397.52</v>
      </c>
      <c r="C226" s="17">
        <f>VLOOKUP(A226,級距!$A:$K,9,FALSE)</f>
        <v>6</v>
      </c>
      <c r="D226" s="17">
        <f>VLOOKUP($A226,級距!$A:$K,10,FALSE)</f>
        <v>5</v>
      </c>
      <c r="E226" s="17">
        <f>VLOOKUP($A226,級距!$A:$K,11,FALSE)</f>
        <v>1</v>
      </c>
      <c r="F226" s="17">
        <f t="shared" si="4"/>
        <v>1</v>
      </c>
    </row>
    <row r="227" spans="1:6" x14ac:dyDescent="0.25">
      <c r="A227" s="32" t="s">
        <v>614</v>
      </c>
      <c r="B227" s="31">
        <v>-42817.79</v>
      </c>
      <c r="C227" s="17">
        <f>VLOOKUP(A227,級距!$A:$K,9,FALSE)</f>
        <v>8</v>
      </c>
      <c r="D227" s="17">
        <f>VLOOKUP($A227,級距!$A:$K,10,FALSE)</f>
        <v>6</v>
      </c>
      <c r="E227" s="17">
        <f>VLOOKUP($A227,級距!$A:$K,11,FALSE)</f>
        <v>1</v>
      </c>
      <c r="F227" s="17">
        <f t="shared" si="4"/>
        <v>1</v>
      </c>
    </row>
    <row r="228" spans="1:6" x14ac:dyDescent="0.25">
      <c r="A228" s="32" t="s">
        <v>617</v>
      </c>
      <c r="B228" s="31">
        <v>-85852.37</v>
      </c>
      <c r="C228" s="17">
        <f>VLOOKUP(A228,級距!$A:$K,9,FALSE)</f>
        <v>10</v>
      </c>
      <c r="D228" s="17">
        <f>VLOOKUP($A228,級距!$A:$K,10,FALSE)</f>
        <v>1</v>
      </c>
      <c r="E228" s="17">
        <f>VLOOKUP($A228,級距!$A:$K,11,FALSE)</f>
        <v>1</v>
      </c>
      <c r="F228" s="17">
        <f t="shared" si="4"/>
        <v>1</v>
      </c>
    </row>
    <row r="229" spans="1:6" x14ac:dyDescent="0.25">
      <c r="A229" s="32" t="s">
        <v>620</v>
      </c>
      <c r="B229" s="31">
        <v>-84141.63</v>
      </c>
      <c r="C229" s="17">
        <f>VLOOKUP(A229,級距!$A:$K,9,FALSE)</f>
        <v>8</v>
      </c>
      <c r="D229" s="17">
        <f>VLOOKUP($A229,級距!$A:$K,10,FALSE)</f>
        <v>6</v>
      </c>
      <c r="E229" s="17">
        <f>VLOOKUP($A229,級距!$A:$K,11,FALSE)</f>
        <v>1</v>
      </c>
      <c r="F229" s="17">
        <f t="shared" si="4"/>
        <v>1</v>
      </c>
    </row>
    <row r="230" spans="1:6" x14ac:dyDescent="0.25">
      <c r="A230" s="32" t="s">
        <v>621</v>
      </c>
      <c r="B230" s="31">
        <v>75594.740000000005</v>
      </c>
      <c r="C230" s="17">
        <f>VLOOKUP(A230,級距!$A:$K,9,FALSE)</f>
        <v>8</v>
      </c>
      <c r="D230" s="17">
        <f>VLOOKUP($A230,級距!$A:$K,10,FALSE)</f>
        <v>10</v>
      </c>
      <c r="E230" s="17">
        <f>VLOOKUP($A230,級距!$A:$K,11,FALSE)</f>
        <v>4</v>
      </c>
      <c r="F230" s="17">
        <f t="shared" si="4"/>
        <v>1</v>
      </c>
    </row>
    <row r="231" spans="1:6" x14ac:dyDescent="0.25">
      <c r="A231" s="32" t="s">
        <v>622</v>
      </c>
      <c r="B231" s="31">
        <v>71189.95</v>
      </c>
      <c r="C231" s="17">
        <f>VLOOKUP(A231,級距!$A:$K,9,FALSE)</f>
        <v>8</v>
      </c>
      <c r="D231" s="17">
        <f>VLOOKUP($A231,級距!$A:$K,10,FALSE)</f>
        <v>7</v>
      </c>
      <c r="E231" s="17">
        <f>VLOOKUP($A231,級距!$A:$K,11,FALSE)</f>
        <v>4</v>
      </c>
      <c r="F231" s="17">
        <f t="shared" si="4"/>
        <v>1</v>
      </c>
    </row>
    <row r="232" spans="1:6" x14ac:dyDescent="0.25">
      <c r="A232" s="32" t="s">
        <v>626</v>
      </c>
      <c r="B232" s="31">
        <v>157863.88</v>
      </c>
      <c r="C232" s="17">
        <f>VLOOKUP(A232,級距!$A:$K,9,FALSE)</f>
        <v>9</v>
      </c>
      <c r="D232" s="17">
        <f>VLOOKUP($A232,級距!$A:$K,10,FALSE)</f>
        <v>6</v>
      </c>
      <c r="E232" s="17">
        <f>VLOOKUP($A232,級距!$A:$K,11,FALSE)</f>
        <v>1</v>
      </c>
      <c r="F232" s="17">
        <f t="shared" si="4"/>
        <v>1</v>
      </c>
    </row>
    <row r="233" spans="1:6" x14ac:dyDescent="0.25">
      <c r="A233" s="32" t="s">
        <v>629</v>
      </c>
      <c r="B233" s="31">
        <v>-10156.780000000001</v>
      </c>
      <c r="C233" s="17">
        <f>VLOOKUP(A233,級距!$A:$K,9,FALSE)</f>
        <v>5</v>
      </c>
      <c r="D233" s="17">
        <f>VLOOKUP($A233,級距!$A:$K,10,FALSE)</f>
        <v>1</v>
      </c>
      <c r="E233" s="17">
        <f>VLOOKUP($A233,級距!$A:$K,11,FALSE)</f>
        <v>2</v>
      </c>
      <c r="F233" s="17">
        <f t="shared" si="4"/>
        <v>1</v>
      </c>
    </row>
    <row r="234" spans="1:6" x14ac:dyDescent="0.25">
      <c r="A234" s="32" t="s">
        <v>631</v>
      </c>
      <c r="B234" s="31">
        <v>-42874.82</v>
      </c>
      <c r="C234" s="17">
        <f>VLOOKUP(A234,級距!$A:$K,9,FALSE)</f>
        <v>8</v>
      </c>
      <c r="D234" s="17">
        <f>VLOOKUP($A234,級距!$A:$K,10,FALSE)</f>
        <v>5</v>
      </c>
      <c r="E234" s="17">
        <f>VLOOKUP($A234,級距!$A:$K,11,FALSE)</f>
        <v>1</v>
      </c>
      <c r="F234" s="17">
        <f t="shared" si="4"/>
        <v>1</v>
      </c>
    </row>
    <row r="235" spans="1:6" x14ac:dyDescent="0.25">
      <c r="A235" s="32" t="s">
        <v>632</v>
      </c>
      <c r="B235" s="31">
        <v>-41441.54</v>
      </c>
      <c r="C235" s="17">
        <f>VLOOKUP(A235,級距!$A:$K,9,FALSE)</f>
        <v>10</v>
      </c>
      <c r="D235" s="17">
        <f>VLOOKUP($A235,級距!$A:$K,10,FALSE)</f>
        <v>4</v>
      </c>
      <c r="E235" s="17">
        <f>VLOOKUP($A235,級距!$A:$K,11,FALSE)</f>
        <v>1</v>
      </c>
      <c r="F235" s="17">
        <f t="shared" si="4"/>
        <v>1</v>
      </c>
    </row>
    <row r="236" spans="1:6" x14ac:dyDescent="0.25">
      <c r="A236" s="32" t="s">
        <v>634</v>
      </c>
      <c r="B236" s="31">
        <v>62861.69</v>
      </c>
      <c r="C236" s="17">
        <f>VLOOKUP(A236,級距!$A:$K,9,FALSE)</f>
        <v>5</v>
      </c>
      <c r="D236" s="17">
        <f>VLOOKUP($A236,級距!$A:$K,10,FALSE)</f>
        <v>8</v>
      </c>
      <c r="E236" s="17">
        <f>VLOOKUP($A236,級距!$A:$K,11,FALSE)</f>
        <v>3</v>
      </c>
      <c r="F236" s="17">
        <f t="shared" si="4"/>
        <v>1</v>
      </c>
    </row>
    <row r="237" spans="1:6" x14ac:dyDescent="0.25">
      <c r="A237" s="32" t="s">
        <v>635</v>
      </c>
      <c r="B237" s="31">
        <v>69673.490000000005</v>
      </c>
      <c r="C237" s="17">
        <f>VLOOKUP(A237,級距!$A:$K,9,FALSE)</f>
        <v>6</v>
      </c>
      <c r="D237" s="17">
        <f>VLOOKUP($A237,級距!$A:$K,10,FALSE)</f>
        <v>2</v>
      </c>
      <c r="E237" s="17">
        <f>VLOOKUP($A237,級距!$A:$K,11,FALSE)</f>
        <v>1</v>
      </c>
      <c r="F237" s="17">
        <f t="shared" si="4"/>
        <v>1</v>
      </c>
    </row>
    <row r="238" spans="1:6" x14ac:dyDescent="0.25">
      <c r="A238" s="32" t="s">
        <v>637</v>
      </c>
      <c r="B238" s="31">
        <v>92204.7</v>
      </c>
      <c r="C238" s="17">
        <f>VLOOKUP(A238,級距!$A:$K,9,FALSE)</f>
        <v>9</v>
      </c>
      <c r="D238" s="17">
        <f>VLOOKUP($A238,級距!$A:$K,10,FALSE)</f>
        <v>7</v>
      </c>
      <c r="E238" s="17">
        <f>VLOOKUP($A238,級距!$A:$K,11,FALSE)</f>
        <v>4</v>
      </c>
      <c r="F238" s="17">
        <f t="shared" si="4"/>
        <v>1</v>
      </c>
    </row>
    <row r="239" spans="1:6" x14ac:dyDescent="0.25">
      <c r="A239" s="32" t="s">
        <v>638</v>
      </c>
      <c r="B239" s="31">
        <v>-36142.32</v>
      </c>
      <c r="C239" s="17">
        <f>VLOOKUP(A239,級距!$A:$K,9,FALSE)</f>
        <v>5</v>
      </c>
      <c r="D239" s="17">
        <f>VLOOKUP($A239,級距!$A:$K,10,FALSE)</f>
        <v>1</v>
      </c>
      <c r="E239" s="17">
        <f>VLOOKUP($A239,級距!$A:$K,11,FALSE)</f>
        <v>2</v>
      </c>
      <c r="F239" s="17">
        <f t="shared" si="4"/>
        <v>1</v>
      </c>
    </row>
    <row r="240" spans="1:6" x14ac:dyDescent="0.25">
      <c r="A240" s="32" t="s">
        <v>644</v>
      </c>
      <c r="B240" s="31">
        <v>-43194.5</v>
      </c>
      <c r="C240" s="17">
        <f>VLOOKUP(A240,級距!$A:$K,9,FALSE)</f>
        <v>7</v>
      </c>
      <c r="D240" s="17">
        <f>VLOOKUP($A240,級距!$A:$K,10,FALSE)</f>
        <v>2</v>
      </c>
      <c r="E240" s="17">
        <f>VLOOKUP($A240,級距!$A:$K,11,FALSE)</f>
        <v>1</v>
      </c>
      <c r="F240" s="17">
        <f t="shared" si="4"/>
        <v>1</v>
      </c>
    </row>
    <row r="241" spans="1:6" x14ac:dyDescent="0.25">
      <c r="A241" s="32" t="s">
        <v>646</v>
      </c>
      <c r="B241" s="31">
        <v>-86363.46</v>
      </c>
      <c r="C241" s="17">
        <f>VLOOKUP(A241,級距!$A:$K,9,FALSE)</f>
        <v>7</v>
      </c>
      <c r="D241" s="17">
        <f>VLOOKUP($A241,級距!$A:$K,10,FALSE)</f>
        <v>5</v>
      </c>
      <c r="E241" s="17">
        <f>VLOOKUP($A241,級距!$A:$K,11,FALSE)</f>
        <v>1</v>
      </c>
      <c r="F241" s="17">
        <f t="shared" si="4"/>
        <v>1</v>
      </c>
    </row>
    <row r="242" spans="1:6" x14ac:dyDescent="0.25">
      <c r="A242" s="32" t="s">
        <v>649</v>
      </c>
      <c r="B242" s="31">
        <v>68449.97</v>
      </c>
      <c r="C242" s="17">
        <f>VLOOKUP(A242,級距!$A:$K,9,FALSE)</f>
        <v>5</v>
      </c>
      <c r="D242" s="17">
        <f>VLOOKUP($A242,級距!$A:$K,10,FALSE)</f>
        <v>8</v>
      </c>
      <c r="E242" s="17">
        <f>VLOOKUP($A242,級距!$A:$K,11,FALSE)</f>
        <v>3</v>
      </c>
      <c r="F242" s="17">
        <f t="shared" si="4"/>
        <v>1</v>
      </c>
    </row>
    <row r="243" spans="1:6" x14ac:dyDescent="0.25">
      <c r="A243" s="32" t="s">
        <v>654</v>
      </c>
      <c r="B243" s="31">
        <v>29508.34</v>
      </c>
      <c r="C243" s="17">
        <f>VLOOKUP(A243,級距!$A:$K,9,FALSE)</f>
        <v>10</v>
      </c>
      <c r="D243" s="17">
        <f>VLOOKUP($A243,級距!$A:$K,10,FALSE)</f>
        <v>1</v>
      </c>
      <c r="E243" s="17">
        <f>VLOOKUP($A243,級距!$A:$K,11,FALSE)</f>
        <v>1</v>
      </c>
      <c r="F243" s="17">
        <f t="shared" si="4"/>
        <v>1</v>
      </c>
    </row>
    <row r="244" spans="1:6" x14ac:dyDescent="0.25">
      <c r="A244" s="32" t="s">
        <v>659</v>
      </c>
      <c r="B244" s="31">
        <v>-43053.18</v>
      </c>
      <c r="C244" s="17">
        <f>VLOOKUP(A244,級距!$A:$K,9,FALSE)</f>
        <v>7</v>
      </c>
      <c r="D244" s="17">
        <f>VLOOKUP($A244,級距!$A:$K,10,FALSE)</f>
        <v>9</v>
      </c>
      <c r="E244" s="17">
        <f>VLOOKUP($A244,級距!$A:$K,11,FALSE)</f>
        <v>4</v>
      </c>
      <c r="F244" s="17">
        <f t="shared" si="4"/>
        <v>1</v>
      </c>
    </row>
    <row r="245" spans="1:6" x14ac:dyDescent="0.25">
      <c r="A245" s="32" t="s">
        <v>660</v>
      </c>
      <c r="B245" s="31">
        <v>-43398.61</v>
      </c>
      <c r="C245" s="17">
        <f>VLOOKUP(A245,級距!$A:$K,9,FALSE)</f>
        <v>8</v>
      </c>
      <c r="D245" s="17">
        <f>VLOOKUP($A245,級距!$A:$K,10,FALSE)</f>
        <v>3</v>
      </c>
      <c r="E245" s="17">
        <f>VLOOKUP($A245,級距!$A:$K,11,FALSE)</f>
        <v>1</v>
      </c>
      <c r="F245" s="17">
        <f t="shared" si="4"/>
        <v>1</v>
      </c>
    </row>
    <row r="246" spans="1:6" x14ac:dyDescent="0.25">
      <c r="A246" s="32" t="s">
        <v>662</v>
      </c>
      <c r="B246" s="31">
        <v>-88451.68</v>
      </c>
      <c r="C246" s="17">
        <f>VLOOKUP(A246,級距!$A:$K,9,FALSE)</f>
        <v>9</v>
      </c>
      <c r="D246" s="17">
        <f>VLOOKUP($A246,級距!$A:$K,10,FALSE)</f>
        <v>6</v>
      </c>
      <c r="E246" s="17">
        <f>VLOOKUP($A246,級距!$A:$K,11,FALSE)</f>
        <v>1</v>
      </c>
      <c r="F246" s="17">
        <f t="shared" si="4"/>
        <v>1</v>
      </c>
    </row>
    <row r="247" spans="1:6" x14ac:dyDescent="0.25">
      <c r="A247" s="32" t="s">
        <v>663</v>
      </c>
      <c r="B247" s="31">
        <v>-818.5</v>
      </c>
      <c r="C247" s="17">
        <f>VLOOKUP(A247,級距!$A:$K,9,FALSE)</f>
        <v>9</v>
      </c>
      <c r="D247" s="17">
        <f>VLOOKUP($A247,級距!$A:$K,10,FALSE)</f>
        <v>8</v>
      </c>
      <c r="E247" s="17">
        <f>VLOOKUP($A247,級距!$A:$K,11,FALSE)</f>
        <v>4</v>
      </c>
      <c r="F247" s="17">
        <f t="shared" si="4"/>
        <v>1</v>
      </c>
    </row>
    <row r="248" spans="1:6" x14ac:dyDescent="0.25">
      <c r="A248" s="32" t="s">
        <v>664</v>
      </c>
      <c r="B248" s="31">
        <v>-65473.98</v>
      </c>
      <c r="C248" s="17">
        <f>VLOOKUP(A248,級距!$A:$K,9,FALSE)</f>
        <v>8</v>
      </c>
      <c r="D248" s="17">
        <f>VLOOKUP($A248,級距!$A:$K,10,FALSE)</f>
        <v>2</v>
      </c>
      <c r="E248" s="17">
        <f>VLOOKUP($A248,級距!$A:$K,11,FALSE)</f>
        <v>1</v>
      </c>
      <c r="F248" s="17">
        <f t="shared" si="4"/>
        <v>1</v>
      </c>
    </row>
    <row r="249" spans="1:6" x14ac:dyDescent="0.25">
      <c r="A249" s="32" t="s">
        <v>668</v>
      </c>
      <c r="B249" s="31">
        <v>18468.8</v>
      </c>
      <c r="C249" s="17">
        <f>VLOOKUP(A249,級距!$A:$K,9,FALSE)</f>
        <v>9</v>
      </c>
      <c r="D249" s="17">
        <f>VLOOKUP($A249,級距!$A:$K,10,FALSE)</f>
        <v>8</v>
      </c>
      <c r="E249" s="17">
        <f>VLOOKUP($A249,級距!$A:$K,11,FALSE)</f>
        <v>4</v>
      </c>
      <c r="F249" s="17">
        <f t="shared" si="4"/>
        <v>1</v>
      </c>
    </row>
    <row r="250" spans="1:6" x14ac:dyDescent="0.25">
      <c r="A250" s="32" t="s">
        <v>671</v>
      </c>
      <c r="B250" s="31">
        <v>130439.67999999999</v>
      </c>
      <c r="C250" s="17">
        <f>VLOOKUP(A250,級距!$A:$K,9,FALSE)</f>
        <v>10</v>
      </c>
      <c r="D250" s="17">
        <f>VLOOKUP($A250,級距!$A:$K,10,FALSE)</f>
        <v>10</v>
      </c>
      <c r="E250" s="17">
        <f>VLOOKUP($A250,級距!$A:$K,11,FALSE)</f>
        <v>4</v>
      </c>
      <c r="F250" s="17">
        <f t="shared" si="4"/>
        <v>1</v>
      </c>
    </row>
    <row r="251" spans="1:6" x14ac:dyDescent="0.25">
      <c r="A251" s="32" t="s">
        <v>673</v>
      </c>
      <c r="B251" s="31">
        <v>41508.1</v>
      </c>
      <c r="C251" s="17">
        <f>VLOOKUP(A251,級距!$A:$K,9,FALSE)</f>
        <v>10</v>
      </c>
      <c r="D251" s="17">
        <f>VLOOKUP($A251,級距!$A:$K,10,FALSE)</f>
        <v>10</v>
      </c>
      <c r="E251" s="17">
        <f>VLOOKUP($A251,級距!$A:$K,11,FALSE)</f>
        <v>4</v>
      </c>
      <c r="F251" s="17">
        <f t="shared" si="4"/>
        <v>1</v>
      </c>
    </row>
    <row r="252" spans="1:6" x14ac:dyDescent="0.25">
      <c r="A252" s="32" t="s">
        <v>674</v>
      </c>
      <c r="B252" s="31">
        <v>163657.85999999999</v>
      </c>
      <c r="C252" s="17">
        <f>VLOOKUP(A252,級距!$A:$K,9,FALSE)</f>
        <v>9</v>
      </c>
      <c r="D252" s="17">
        <f>VLOOKUP($A252,級距!$A:$K,10,FALSE)</f>
        <v>6</v>
      </c>
      <c r="E252" s="17">
        <f>VLOOKUP($A252,級距!$A:$K,11,FALSE)</f>
        <v>1</v>
      </c>
      <c r="F252" s="17">
        <f t="shared" si="4"/>
        <v>1</v>
      </c>
    </row>
    <row r="253" spans="1:6" x14ac:dyDescent="0.25">
      <c r="A253" s="32" t="s">
        <v>681</v>
      </c>
      <c r="B253" s="31">
        <v>-43272.83</v>
      </c>
      <c r="C253" s="17">
        <f>VLOOKUP(A253,級距!$A:$K,9,FALSE)</f>
        <v>5</v>
      </c>
      <c r="D253" s="17">
        <f>VLOOKUP($A253,級距!$A:$K,10,FALSE)</f>
        <v>1</v>
      </c>
      <c r="E253" s="17">
        <f>VLOOKUP($A253,級距!$A:$K,11,FALSE)</f>
        <v>2</v>
      </c>
      <c r="F253" s="17">
        <f t="shared" si="4"/>
        <v>1</v>
      </c>
    </row>
    <row r="254" spans="1:6" x14ac:dyDescent="0.25">
      <c r="A254" s="32" t="s">
        <v>685</v>
      </c>
      <c r="B254" s="31">
        <v>-87078.1</v>
      </c>
      <c r="C254" s="17">
        <f>VLOOKUP(A254,級距!$A:$K,9,FALSE)</f>
        <v>6</v>
      </c>
      <c r="D254" s="17">
        <f>VLOOKUP($A254,級距!$A:$K,10,FALSE)</f>
        <v>6</v>
      </c>
      <c r="E254" s="17">
        <f>VLOOKUP($A254,級距!$A:$K,11,FALSE)</f>
        <v>1</v>
      </c>
      <c r="F254" s="17">
        <f t="shared" si="4"/>
        <v>1</v>
      </c>
    </row>
    <row r="255" spans="1:6" x14ac:dyDescent="0.25">
      <c r="A255" s="32" t="s">
        <v>689</v>
      </c>
      <c r="B255" s="31">
        <v>34281.160000000003</v>
      </c>
      <c r="C255" s="17">
        <f>VLOOKUP(A255,級距!$A:$K,9,FALSE)</f>
        <v>5</v>
      </c>
      <c r="D255" s="17">
        <f>VLOOKUP($A255,級距!$A:$K,10,FALSE)</f>
        <v>9</v>
      </c>
      <c r="E255" s="17">
        <f>VLOOKUP($A255,級距!$A:$K,11,FALSE)</f>
        <v>3</v>
      </c>
      <c r="F255" s="17">
        <f t="shared" si="4"/>
        <v>1</v>
      </c>
    </row>
    <row r="256" spans="1:6" x14ac:dyDescent="0.25">
      <c r="A256" s="32" t="s">
        <v>703</v>
      </c>
      <c r="B256" s="31">
        <v>85129.06</v>
      </c>
      <c r="C256" s="17">
        <f>VLOOKUP(A256,級距!$A:$K,9,FALSE)</f>
        <v>10</v>
      </c>
      <c r="D256" s="17">
        <f>VLOOKUP($A256,級距!$A:$K,10,FALSE)</f>
        <v>9</v>
      </c>
      <c r="E256" s="17">
        <f>VLOOKUP($A256,級距!$A:$K,11,FALSE)</f>
        <v>4</v>
      </c>
      <c r="F256" s="17">
        <f t="shared" si="4"/>
        <v>1</v>
      </c>
    </row>
    <row r="257" spans="1:6" x14ac:dyDescent="0.25">
      <c r="A257" s="32" t="s">
        <v>710</v>
      </c>
      <c r="B257" s="31">
        <v>-41694.980000000003</v>
      </c>
      <c r="C257" s="17">
        <f>VLOOKUP(A257,級距!$A:$K,9,FALSE)</f>
        <v>9</v>
      </c>
      <c r="D257" s="17">
        <f>VLOOKUP($A257,級距!$A:$K,10,FALSE)</f>
        <v>7</v>
      </c>
      <c r="E257" s="17">
        <f>VLOOKUP($A257,級距!$A:$K,11,FALSE)</f>
        <v>4</v>
      </c>
      <c r="F257" s="17">
        <f t="shared" si="4"/>
        <v>1</v>
      </c>
    </row>
    <row r="258" spans="1:6" x14ac:dyDescent="0.25">
      <c r="A258" s="32" t="s">
        <v>716</v>
      </c>
      <c r="B258" s="31">
        <v>1190.78</v>
      </c>
      <c r="C258" s="17">
        <f>VLOOKUP(A258,級距!$A:$K,9,FALSE)</f>
        <v>6</v>
      </c>
      <c r="D258" s="17">
        <f>VLOOKUP($A258,級距!$A:$K,10,FALSE)</f>
        <v>9</v>
      </c>
      <c r="E258" s="17">
        <f>VLOOKUP($A258,級距!$A:$K,11,FALSE)</f>
        <v>4</v>
      </c>
      <c r="F258" s="17">
        <f t="shared" si="4"/>
        <v>1</v>
      </c>
    </row>
    <row r="259" spans="1:6" x14ac:dyDescent="0.25">
      <c r="A259" s="32" t="s">
        <v>719</v>
      </c>
      <c r="B259" s="31">
        <v>32954.61</v>
      </c>
      <c r="C259" s="17">
        <f>VLOOKUP(A259,級距!$A:$K,9,FALSE)</f>
        <v>5</v>
      </c>
      <c r="D259" s="17">
        <f>VLOOKUP($A259,級距!$A:$K,10,FALSE)</f>
        <v>2</v>
      </c>
      <c r="E259" s="17">
        <f>VLOOKUP($A259,級距!$A:$K,11,FALSE)</f>
        <v>2</v>
      </c>
      <c r="F259" s="17">
        <f t="shared" si="4"/>
        <v>1</v>
      </c>
    </row>
    <row r="260" spans="1:6" x14ac:dyDescent="0.25">
      <c r="A260" s="32" t="s">
        <v>721</v>
      </c>
      <c r="B260" s="31">
        <v>1358.34</v>
      </c>
      <c r="C260" s="17">
        <f>VLOOKUP(A260,級距!$A:$K,9,FALSE)</f>
        <v>6</v>
      </c>
      <c r="D260" s="17">
        <f>VLOOKUP($A260,級距!$A:$K,10,FALSE)</f>
        <v>8</v>
      </c>
      <c r="E260" s="17">
        <f>VLOOKUP($A260,級距!$A:$K,11,FALSE)</f>
        <v>4</v>
      </c>
      <c r="F260" s="17">
        <f t="shared" si="4"/>
        <v>1</v>
      </c>
    </row>
    <row r="261" spans="1:6" x14ac:dyDescent="0.25">
      <c r="A261" s="32" t="s">
        <v>724</v>
      </c>
      <c r="B261" s="31">
        <v>-2347.83</v>
      </c>
      <c r="C261" s="17">
        <f>VLOOKUP(A261,級距!$A:$K,9,FALSE)</f>
        <v>2</v>
      </c>
      <c r="D261" s="17">
        <f>VLOOKUP($A261,級距!$A:$K,10,FALSE)</f>
        <v>1</v>
      </c>
      <c r="E261" s="17">
        <f>VLOOKUP($A261,級距!$A:$K,11,FALSE)</f>
        <v>2</v>
      </c>
      <c r="F261" s="17">
        <f t="shared" si="4"/>
        <v>1</v>
      </c>
    </row>
    <row r="262" spans="1:6" x14ac:dyDescent="0.25">
      <c r="A262" s="32" t="s">
        <v>725</v>
      </c>
      <c r="B262" s="31">
        <v>30112.48</v>
      </c>
      <c r="C262" s="17">
        <f>VLOOKUP(A262,級距!$A:$K,9,FALSE)</f>
        <v>9</v>
      </c>
      <c r="D262" s="17">
        <f>VLOOKUP($A262,級距!$A:$K,10,FALSE)</f>
        <v>5</v>
      </c>
      <c r="E262" s="17">
        <f>VLOOKUP($A262,級距!$A:$K,11,FALSE)</f>
        <v>1</v>
      </c>
      <c r="F262" s="17">
        <f t="shared" si="4"/>
        <v>1</v>
      </c>
    </row>
    <row r="263" spans="1:6" x14ac:dyDescent="0.25">
      <c r="A263" s="32" t="s">
        <v>726</v>
      </c>
      <c r="B263" s="31">
        <v>39313.67</v>
      </c>
      <c r="C263" s="17">
        <f>VLOOKUP(A263,級距!$A:$K,9,FALSE)</f>
        <v>8</v>
      </c>
      <c r="D263" s="17">
        <f>VLOOKUP($A263,級距!$A:$K,10,FALSE)</f>
        <v>1</v>
      </c>
      <c r="E263" s="17">
        <f>VLOOKUP($A263,級距!$A:$K,11,FALSE)</f>
        <v>1</v>
      </c>
      <c r="F263" s="17">
        <f t="shared" si="4"/>
        <v>1</v>
      </c>
    </row>
    <row r="264" spans="1:6" x14ac:dyDescent="0.25">
      <c r="A264" s="32" t="s">
        <v>731</v>
      </c>
      <c r="B264" s="31">
        <v>-43517.440000000002</v>
      </c>
      <c r="C264" s="17">
        <f>VLOOKUP(A264,級距!$A:$K,9,FALSE)</f>
        <v>4</v>
      </c>
      <c r="D264" s="17">
        <f>VLOOKUP($A264,級距!$A:$K,10,FALSE)</f>
        <v>8</v>
      </c>
      <c r="E264" s="17">
        <f>VLOOKUP($A264,級距!$A:$K,11,FALSE)</f>
        <v>3</v>
      </c>
      <c r="F264" s="17">
        <f t="shared" si="4"/>
        <v>1</v>
      </c>
    </row>
    <row r="265" spans="1:6" x14ac:dyDescent="0.25">
      <c r="A265" s="32" t="s">
        <v>734</v>
      </c>
      <c r="B265" s="31">
        <v>-13827.3</v>
      </c>
      <c r="C265" s="17">
        <f>VLOOKUP(A265,級距!$A:$K,9,FALSE)</f>
        <v>5</v>
      </c>
      <c r="D265" s="17">
        <f>VLOOKUP($A265,級距!$A:$K,10,FALSE)</f>
        <v>5</v>
      </c>
      <c r="E265" s="17">
        <f>VLOOKUP($A265,級距!$A:$K,11,FALSE)</f>
        <v>2</v>
      </c>
      <c r="F265" s="17">
        <f t="shared" ref="F265:F328" si="5">IF(A266&lt;&gt;A265,1,0)</f>
        <v>1</v>
      </c>
    </row>
    <row r="266" spans="1:6" x14ac:dyDescent="0.25">
      <c r="A266" s="32" t="s">
        <v>745</v>
      </c>
      <c r="B266" s="31">
        <v>-43500.93</v>
      </c>
      <c r="C266" s="17">
        <f>VLOOKUP(A266,級距!$A:$K,9,FALSE)</f>
        <v>1</v>
      </c>
      <c r="D266" s="17">
        <f>VLOOKUP($A266,級距!$A:$K,10,FALSE)</f>
        <v>3</v>
      </c>
      <c r="E266" s="17">
        <f>VLOOKUP($A266,級距!$A:$K,11,FALSE)</f>
        <v>2</v>
      </c>
      <c r="F266" s="17">
        <f t="shared" si="5"/>
        <v>1</v>
      </c>
    </row>
    <row r="267" spans="1:6" x14ac:dyDescent="0.25">
      <c r="A267" s="32" t="s">
        <v>746</v>
      </c>
      <c r="B267" s="31">
        <v>24227.57</v>
      </c>
      <c r="C267" s="17">
        <f>VLOOKUP(A267,級距!$A:$K,9,FALSE)</f>
        <v>1</v>
      </c>
      <c r="D267" s="17">
        <f>VLOOKUP($A267,級距!$A:$K,10,FALSE)</f>
        <v>7</v>
      </c>
      <c r="E267" s="17">
        <f>VLOOKUP($A267,級距!$A:$K,11,FALSE)</f>
        <v>3</v>
      </c>
      <c r="F267" s="17">
        <f t="shared" si="5"/>
        <v>1</v>
      </c>
    </row>
    <row r="268" spans="1:6" x14ac:dyDescent="0.25">
      <c r="A268" s="32" t="s">
        <v>751</v>
      </c>
      <c r="B268" s="31">
        <v>19113.7</v>
      </c>
      <c r="C268" s="17">
        <f>VLOOKUP(A268,級距!$A:$K,9,FALSE)</f>
        <v>5</v>
      </c>
      <c r="D268" s="17">
        <f>VLOOKUP($A268,級距!$A:$K,10,FALSE)</f>
        <v>6</v>
      </c>
      <c r="E268" s="17">
        <f>VLOOKUP($A268,級距!$A:$K,11,FALSE)</f>
        <v>2</v>
      </c>
      <c r="F268" s="17">
        <f t="shared" si="5"/>
        <v>1</v>
      </c>
    </row>
    <row r="269" spans="1:6" x14ac:dyDescent="0.25">
      <c r="A269" s="32" t="s">
        <v>752</v>
      </c>
      <c r="B269" s="31">
        <v>-18332.689999999999</v>
      </c>
      <c r="C269" s="17">
        <f>VLOOKUP(A269,級距!$A:$K,9,FALSE)</f>
        <v>1</v>
      </c>
      <c r="D269" s="17">
        <f>VLOOKUP($A269,級距!$A:$K,10,FALSE)</f>
        <v>5</v>
      </c>
      <c r="E269" s="17">
        <f>VLOOKUP($A269,級距!$A:$K,11,FALSE)</f>
        <v>2</v>
      </c>
      <c r="F269" s="17">
        <f t="shared" si="5"/>
        <v>1</v>
      </c>
    </row>
    <row r="270" spans="1:6" x14ac:dyDescent="0.25">
      <c r="A270" s="32" t="s">
        <v>754</v>
      </c>
      <c r="B270" s="31">
        <v>134510.43</v>
      </c>
      <c r="C270" s="17">
        <f>VLOOKUP(A270,級距!$A:$K,9,FALSE)</f>
        <v>7</v>
      </c>
      <c r="D270" s="17">
        <f>VLOOKUP($A270,級距!$A:$K,10,FALSE)</f>
        <v>8</v>
      </c>
      <c r="E270" s="17">
        <f>VLOOKUP($A270,級距!$A:$K,11,FALSE)</f>
        <v>4</v>
      </c>
      <c r="F270" s="17">
        <f t="shared" si="5"/>
        <v>1</v>
      </c>
    </row>
    <row r="271" spans="1:6" x14ac:dyDescent="0.25">
      <c r="A271" s="32" t="s">
        <v>761</v>
      </c>
      <c r="B271" s="31">
        <v>-17388.080000000002</v>
      </c>
      <c r="C271" s="17">
        <f>VLOOKUP(A271,級距!$A:$K,9,FALSE)</f>
        <v>3</v>
      </c>
      <c r="D271" s="17">
        <f>VLOOKUP($A271,級距!$A:$K,10,FALSE)</f>
        <v>3</v>
      </c>
      <c r="E271" s="17">
        <f>VLOOKUP($A271,級距!$A:$K,11,FALSE)</f>
        <v>2</v>
      </c>
      <c r="F271" s="17">
        <f t="shared" si="5"/>
        <v>1</v>
      </c>
    </row>
    <row r="272" spans="1:6" x14ac:dyDescent="0.25">
      <c r="A272" s="32" t="s">
        <v>762</v>
      </c>
      <c r="B272" s="31">
        <v>-35973.71</v>
      </c>
      <c r="C272" s="17">
        <f>VLOOKUP(A272,級距!$A:$K,9,FALSE)</f>
        <v>5</v>
      </c>
      <c r="D272" s="17">
        <f>VLOOKUP($A272,級距!$A:$K,10,FALSE)</f>
        <v>5</v>
      </c>
      <c r="E272" s="17">
        <f>VLOOKUP($A272,級距!$A:$K,11,FALSE)</f>
        <v>2</v>
      </c>
      <c r="F272" s="17">
        <f t="shared" si="5"/>
        <v>1</v>
      </c>
    </row>
    <row r="273" spans="1:6" x14ac:dyDescent="0.25">
      <c r="A273" s="32" t="s">
        <v>764</v>
      </c>
      <c r="B273" s="31">
        <v>-12276.29</v>
      </c>
      <c r="C273" s="17">
        <f>VLOOKUP(A273,級距!$A:$K,9,FALSE)</f>
        <v>7</v>
      </c>
      <c r="D273" s="17">
        <f>VLOOKUP($A273,級距!$A:$K,10,FALSE)</f>
        <v>5</v>
      </c>
      <c r="E273" s="17">
        <f>VLOOKUP($A273,級距!$A:$K,11,FALSE)</f>
        <v>1</v>
      </c>
      <c r="F273" s="17">
        <f t="shared" si="5"/>
        <v>1</v>
      </c>
    </row>
    <row r="274" spans="1:6" x14ac:dyDescent="0.25">
      <c r="A274" s="32" t="s">
        <v>767</v>
      </c>
      <c r="B274" s="31">
        <v>92304.66</v>
      </c>
      <c r="C274" s="17">
        <f>VLOOKUP(A274,級距!$A:$K,9,FALSE)</f>
        <v>9</v>
      </c>
      <c r="D274" s="17">
        <f>VLOOKUP($A274,級距!$A:$K,10,FALSE)</f>
        <v>10</v>
      </c>
      <c r="E274" s="17">
        <f>VLOOKUP($A274,級距!$A:$K,11,FALSE)</f>
        <v>4</v>
      </c>
      <c r="F274" s="17">
        <f t="shared" si="5"/>
        <v>1</v>
      </c>
    </row>
    <row r="275" spans="1:6" x14ac:dyDescent="0.25">
      <c r="A275" s="32" t="s">
        <v>772</v>
      </c>
      <c r="B275" s="31">
        <v>-59243.34</v>
      </c>
      <c r="C275" s="17">
        <f>VLOOKUP(A275,級距!$A:$K,9,FALSE)</f>
        <v>4</v>
      </c>
      <c r="D275" s="17">
        <f>VLOOKUP($A275,級距!$A:$K,10,FALSE)</f>
        <v>6</v>
      </c>
      <c r="E275" s="17">
        <f>VLOOKUP($A275,級距!$A:$K,11,FALSE)</f>
        <v>2</v>
      </c>
      <c r="F275" s="17">
        <f t="shared" si="5"/>
        <v>1</v>
      </c>
    </row>
    <row r="276" spans="1:6" x14ac:dyDescent="0.25">
      <c r="A276" s="32" t="s">
        <v>773</v>
      </c>
      <c r="B276" s="31">
        <v>24539.62</v>
      </c>
      <c r="C276" s="17">
        <f>VLOOKUP(A276,級距!$A:$K,9,FALSE)</f>
        <v>1</v>
      </c>
      <c r="D276" s="17">
        <f>VLOOKUP($A276,級距!$A:$K,10,FALSE)</f>
        <v>8</v>
      </c>
      <c r="E276" s="17">
        <f>VLOOKUP($A276,級距!$A:$K,11,FALSE)</f>
        <v>3</v>
      </c>
      <c r="F276" s="17">
        <f t="shared" si="5"/>
        <v>1</v>
      </c>
    </row>
    <row r="277" spans="1:6" x14ac:dyDescent="0.25">
      <c r="A277" s="32" t="s">
        <v>775</v>
      </c>
      <c r="B277" s="31">
        <v>7472.3</v>
      </c>
      <c r="C277" s="17">
        <f>VLOOKUP(A277,級距!$A:$K,9,FALSE)</f>
        <v>1</v>
      </c>
      <c r="D277" s="17">
        <f>VLOOKUP($A277,級距!$A:$K,10,FALSE)</f>
        <v>7</v>
      </c>
      <c r="E277" s="17">
        <f>VLOOKUP($A277,級距!$A:$K,11,FALSE)</f>
        <v>3</v>
      </c>
      <c r="F277" s="17">
        <f t="shared" si="5"/>
        <v>1</v>
      </c>
    </row>
    <row r="278" spans="1:6" x14ac:dyDescent="0.25">
      <c r="A278" s="32" t="s">
        <v>778</v>
      </c>
      <c r="B278" s="31">
        <v>4098.3900000000003</v>
      </c>
      <c r="C278" s="17">
        <f>VLOOKUP(A278,級距!$A:$K,9,FALSE)</f>
        <v>2</v>
      </c>
      <c r="D278" s="17">
        <f>VLOOKUP($A278,級距!$A:$K,10,FALSE)</f>
        <v>4</v>
      </c>
      <c r="E278" s="17">
        <f>VLOOKUP($A278,級距!$A:$K,11,FALSE)</f>
        <v>2</v>
      </c>
      <c r="F278" s="17">
        <f t="shared" si="5"/>
        <v>1</v>
      </c>
    </row>
    <row r="279" spans="1:6" x14ac:dyDescent="0.25">
      <c r="A279" s="32" t="s">
        <v>781</v>
      </c>
      <c r="B279" s="31">
        <v>40427.15</v>
      </c>
      <c r="C279" s="17">
        <f>VLOOKUP(A279,級距!$A:$K,9,FALSE)</f>
        <v>3</v>
      </c>
      <c r="D279" s="17">
        <f>VLOOKUP($A279,級距!$A:$K,10,FALSE)</f>
        <v>9</v>
      </c>
      <c r="E279" s="17">
        <f>VLOOKUP($A279,級距!$A:$K,11,FALSE)</f>
        <v>3</v>
      </c>
      <c r="F279" s="17">
        <f t="shared" si="5"/>
        <v>1</v>
      </c>
    </row>
    <row r="280" spans="1:6" x14ac:dyDescent="0.25">
      <c r="A280" s="32" t="s">
        <v>782</v>
      </c>
      <c r="B280" s="31">
        <v>-43316.42</v>
      </c>
      <c r="C280" s="17">
        <f>VLOOKUP(A280,級距!$A:$K,9,FALSE)</f>
        <v>3</v>
      </c>
      <c r="D280" s="17">
        <f>VLOOKUP($A280,級距!$A:$K,10,FALSE)</f>
        <v>3</v>
      </c>
      <c r="E280" s="17">
        <f>VLOOKUP($A280,級距!$A:$K,11,FALSE)</f>
        <v>2</v>
      </c>
      <c r="F280" s="17">
        <f t="shared" si="5"/>
        <v>1</v>
      </c>
    </row>
    <row r="281" spans="1:6" x14ac:dyDescent="0.25">
      <c r="A281" s="32" t="s">
        <v>787</v>
      </c>
      <c r="B281" s="31">
        <v>33545.06</v>
      </c>
      <c r="C281" s="17">
        <f>VLOOKUP(A281,級距!$A:$K,9,FALSE)</f>
        <v>3</v>
      </c>
      <c r="D281" s="17">
        <f>VLOOKUP($A281,級距!$A:$K,10,FALSE)</f>
        <v>5</v>
      </c>
      <c r="E281" s="17">
        <f>VLOOKUP($A281,級距!$A:$K,11,FALSE)</f>
        <v>2</v>
      </c>
      <c r="F281" s="17">
        <f t="shared" si="5"/>
        <v>1</v>
      </c>
    </row>
    <row r="282" spans="1:6" x14ac:dyDescent="0.25">
      <c r="A282" s="32" t="s">
        <v>788</v>
      </c>
      <c r="B282" s="31">
        <v>-8887.2199999999993</v>
      </c>
      <c r="C282" s="17">
        <f>VLOOKUP(A282,級距!$A:$K,9,FALSE)</f>
        <v>2</v>
      </c>
      <c r="D282" s="17">
        <f>VLOOKUP($A282,級距!$A:$K,10,FALSE)</f>
        <v>9</v>
      </c>
      <c r="E282" s="17">
        <f>VLOOKUP($A282,級距!$A:$K,11,FALSE)</f>
        <v>3</v>
      </c>
      <c r="F282" s="17">
        <f t="shared" si="5"/>
        <v>1</v>
      </c>
    </row>
    <row r="283" spans="1:6" x14ac:dyDescent="0.25">
      <c r="A283" s="32" t="s">
        <v>792</v>
      </c>
      <c r="B283" s="31">
        <v>-1639.62</v>
      </c>
      <c r="C283" s="17">
        <f>VLOOKUP(A283,級距!$A:$K,9,FALSE)</f>
        <v>5</v>
      </c>
      <c r="D283" s="17">
        <f>VLOOKUP($A283,級距!$A:$K,10,FALSE)</f>
        <v>6</v>
      </c>
      <c r="E283" s="17">
        <f>VLOOKUP($A283,級距!$A:$K,11,FALSE)</f>
        <v>2</v>
      </c>
      <c r="F283" s="17">
        <f t="shared" si="5"/>
        <v>1</v>
      </c>
    </row>
    <row r="284" spans="1:6" x14ac:dyDescent="0.25">
      <c r="A284" s="32" t="s">
        <v>793</v>
      </c>
      <c r="B284" s="31">
        <v>-11239.7</v>
      </c>
      <c r="C284" s="17">
        <f>VLOOKUP(A284,級距!$A:$K,9,FALSE)</f>
        <v>2</v>
      </c>
      <c r="D284" s="17">
        <f>VLOOKUP($A284,級距!$A:$K,10,FALSE)</f>
        <v>7</v>
      </c>
      <c r="E284" s="17">
        <f>VLOOKUP($A284,級距!$A:$K,11,FALSE)</f>
        <v>3</v>
      </c>
      <c r="F284" s="17">
        <f t="shared" si="5"/>
        <v>1</v>
      </c>
    </row>
    <row r="285" spans="1:6" x14ac:dyDescent="0.25">
      <c r="A285" s="32" t="s">
        <v>796</v>
      </c>
      <c r="B285" s="31">
        <v>-5620.42</v>
      </c>
      <c r="C285" s="17">
        <f>VLOOKUP(A285,級距!$A:$K,9,FALSE)</f>
        <v>5</v>
      </c>
      <c r="D285" s="17">
        <f>VLOOKUP($A285,級距!$A:$K,10,FALSE)</f>
        <v>8</v>
      </c>
      <c r="E285" s="17">
        <f>VLOOKUP($A285,級距!$A:$K,11,FALSE)</f>
        <v>3</v>
      </c>
      <c r="F285" s="17">
        <f t="shared" si="5"/>
        <v>1</v>
      </c>
    </row>
    <row r="286" spans="1:6" x14ac:dyDescent="0.25">
      <c r="A286" s="32" t="s">
        <v>799</v>
      </c>
      <c r="B286" s="31">
        <v>44500.65</v>
      </c>
      <c r="C286" s="17">
        <f>VLOOKUP(A286,級距!$A:$K,9,FALSE)</f>
        <v>5</v>
      </c>
      <c r="D286" s="17">
        <f>VLOOKUP($A286,級距!$A:$K,10,FALSE)</f>
        <v>6</v>
      </c>
      <c r="E286" s="17">
        <f>VLOOKUP($A286,級距!$A:$K,11,FALSE)</f>
        <v>2</v>
      </c>
      <c r="F286" s="17">
        <f t="shared" si="5"/>
        <v>1</v>
      </c>
    </row>
    <row r="287" spans="1:6" x14ac:dyDescent="0.25">
      <c r="A287" s="32" t="s">
        <v>800</v>
      </c>
      <c r="B287" s="31">
        <v>102254.12</v>
      </c>
      <c r="C287" s="17">
        <f>VLOOKUP(A287,級距!$A:$K,9,FALSE)</f>
        <v>7</v>
      </c>
      <c r="D287" s="17">
        <f>VLOOKUP($A287,級距!$A:$K,10,FALSE)</f>
        <v>2</v>
      </c>
      <c r="E287" s="17">
        <f>VLOOKUP($A287,級距!$A:$K,11,FALSE)</f>
        <v>1</v>
      </c>
      <c r="F287" s="17">
        <f t="shared" si="5"/>
        <v>1</v>
      </c>
    </row>
    <row r="288" spans="1:6" x14ac:dyDescent="0.25">
      <c r="A288" s="32" t="s">
        <v>803</v>
      </c>
      <c r="B288" s="31">
        <v>134660.64000000001</v>
      </c>
      <c r="C288" s="17">
        <f>VLOOKUP(A288,級距!$A:$K,9,FALSE)</f>
        <v>8</v>
      </c>
      <c r="D288" s="17">
        <f>VLOOKUP($A288,級距!$A:$K,10,FALSE)</f>
        <v>4</v>
      </c>
      <c r="E288" s="17">
        <f>VLOOKUP($A288,級距!$A:$K,11,FALSE)</f>
        <v>1</v>
      </c>
      <c r="F288" s="17">
        <f t="shared" si="5"/>
        <v>1</v>
      </c>
    </row>
    <row r="289" spans="1:6" x14ac:dyDescent="0.25">
      <c r="A289" s="32" t="s">
        <v>807</v>
      </c>
      <c r="B289" s="31">
        <v>-43235.78</v>
      </c>
      <c r="C289" s="17">
        <f>VLOOKUP(A289,級距!$A:$K,9,FALSE)</f>
        <v>7</v>
      </c>
      <c r="D289" s="17">
        <f>VLOOKUP($A289,級距!$A:$K,10,FALSE)</f>
        <v>9</v>
      </c>
      <c r="E289" s="17">
        <f>VLOOKUP($A289,級距!$A:$K,11,FALSE)</f>
        <v>4</v>
      </c>
      <c r="F289" s="17">
        <f t="shared" si="5"/>
        <v>1</v>
      </c>
    </row>
    <row r="290" spans="1:6" x14ac:dyDescent="0.25">
      <c r="A290" s="32" t="s">
        <v>812</v>
      </c>
      <c r="B290" s="31">
        <v>47743.49</v>
      </c>
      <c r="C290" s="17">
        <f>VLOOKUP(A290,級距!$A:$K,9,FALSE)</f>
        <v>3</v>
      </c>
      <c r="D290" s="17">
        <f>VLOOKUP($A290,級距!$A:$K,10,FALSE)</f>
        <v>9</v>
      </c>
      <c r="E290" s="17">
        <f>VLOOKUP($A290,級距!$A:$K,11,FALSE)</f>
        <v>3</v>
      </c>
      <c r="F290" s="17">
        <f t="shared" si="5"/>
        <v>1</v>
      </c>
    </row>
    <row r="291" spans="1:6" x14ac:dyDescent="0.25">
      <c r="A291" s="32" t="s">
        <v>813</v>
      </c>
      <c r="B291" s="31">
        <v>58370.06</v>
      </c>
      <c r="C291" s="17">
        <f>VLOOKUP(A291,級距!$A:$K,9,FALSE)</f>
        <v>5</v>
      </c>
      <c r="D291" s="17">
        <f>VLOOKUP($A291,級距!$A:$K,10,FALSE)</f>
        <v>4</v>
      </c>
      <c r="E291" s="17">
        <f>VLOOKUP($A291,級距!$A:$K,11,FALSE)</f>
        <v>2</v>
      </c>
      <c r="F291" s="17">
        <f t="shared" si="5"/>
        <v>1</v>
      </c>
    </row>
    <row r="292" spans="1:6" x14ac:dyDescent="0.25">
      <c r="A292" s="32" t="s">
        <v>814</v>
      </c>
      <c r="B292" s="31">
        <v>-37951.910000000003</v>
      </c>
      <c r="C292" s="17">
        <f>VLOOKUP(A292,級距!$A:$K,9,FALSE)</f>
        <v>3</v>
      </c>
      <c r="D292" s="17">
        <f>VLOOKUP($A292,級距!$A:$K,10,FALSE)</f>
        <v>9</v>
      </c>
      <c r="E292" s="17">
        <f>VLOOKUP($A292,級距!$A:$K,11,FALSE)</f>
        <v>3</v>
      </c>
      <c r="F292" s="17">
        <f t="shared" si="5"/>
        <v>1</v>
      </c>
    </row>
    <row r="293" spans="1:6" x14ac:dyDescent="0.25">
      <c r="A293" s="32" t="s">
        <v>824</v>
      </c>
      <c r="B293" s="31">
        <v>-2488.67</v>
      </c>
      <c r="C293" s="17">
        <f>VLOOKUP(A293,級距!$A:$K,9,FALSE)</f>
        <v>2</v>
      </c>
      <c r="D293" s="17">
        <f>VLOOKUP($A293,級距!$A:$K,10,FALSE)</f>
        <v>6</v>
      </c>
      <c r="E293" s="17">
        <f>VLOOKUP($A293,級距!$A:$K,11,FALSE)</f>
        <v>2</v>
      </c>
      <c r="F293" s="17">
        <f t="shared" si="5"/>
        <v>1</v>
      </c>
    </row>
    <row r="294" spans="1:6" x14ac:dyDescent="0.25">
      <c r="A294" s="32" t="s">
        <v>825</v>
      </c>
      <c r="B294" s="31">
        <v>-8897.7199999999993</v>
      </c>
      <c r="C294" s="17">
        <f>VLOOKUP(A294,級距!$A:$K,9,FALSE)</f>
        <v>1</v>
      </c>
      <c r="D294" s="17">
        <f>VLOOKUP($A294,級距!$A:$K,10,FALSE)</f>
        <v>1</v>
      </c>
      <c r="E294" s="17">
        <f>VLOOKUP($A294,級距!$A:$K,11,FALSE)</f>
        <v>2</v>
      </c>
      <c r="F294" s="17">
        <f t="shared" si="5"/>
        <v>1</v>
      </c>
    </row>
    <row r="295" spans="1:6" x14ac:dyDescent="0.25">
      <c r="A295" s="32" t="s">
        <v>827</v>
      </c>
      <c r="B295" s="31">
        <v>46305.78</v>
      </c>
      <c r="C295" s="17">
        <f>VLOOKUP(A295,級距!$A:$K,9,FALSE)</f>
        <v>2</v>
      </c>
      <c r="D295" s="17">
        <f>VLOOKUP($A295,級距!$A:$K,10,FALSE)</f>
        <v>7</v>
      </c>
      <c r="E295" s="17">
        <f>VLOOKUP($A295,級距!$A:$K,11,FALSE)</f>
        <v>3</v>
      </c>
      <c r="F295" s="17">
        <f t="shared" si="5"/>
        <v>1</v>
      </c>
    </row>
    <row r="296" spans="1:6" x14ac:dyDescent="0.25">
      <c r="A296" s="32" t="s">
        <v>828</v>
      </c>
      <c r="B296" s="31">
        <v>36331.730000000003</v>
      </c>
      <c r="C296" s="17">
        <f>VLOOKUP(A296,級距!$A:$K,9,FALSE)</f>
        <v>3</v>
      </c>
      <c r="D296" s="17">
        <f>VLOOKUP($A296,級距!$A:$K,10,FALSE)</f>
        <v>7</v>
      </c>
      <c r="E296" s="17">
        <f>VLOOKUP($A296,級距!$A:$K,11,FALSE)</f>
        <v>3</v>
      </c>
      <c r="F296" s="17">
        <f t="shared" si="5"/>
        <v>1</v>
      </c>
    </row>
    <row r="297" spans="1:6" x14ac:dyDescent="0.25">
      <c r="A297" s="32" t="s">
        <v>830</v>
      </c>
      <c r="B297" s="31">
        <v>47892.9</v>
      </c>
      <c r="C297" s="17">
        <f>VLOOKUP(A297,級距!$A:$K,9,FALSE)</f>
        <v>6</v>
      </c>
      <c r="D297" s="17">
        <f>VLOOKUP($A297,級距!$A:$K,10,FALSE)</f>
        <v>6</v>
      </c>
      <c r="E297" s="17">
        <f>VLOOKUP($A297,級距!$A:$K,11,FALSE)</f>
        <v>1</v>
      </c>
      <c r="F297" s="17">
        <f t="shared" si="5"/>
        <v>1</v>
      </c>
    </row>
    <row r="298" spans="1:6" x14ac:dyDescent="0.25">
      <c r="A298" s="32" t="s">
        <v>833</v>
      </c>
      <c r="B298" s="31">
        <v>71860.350000000006</v>
      </c>
      <c r="C298" s="17">
        <f>VLOOKUP(A298,級距!$A:$K,9,FALSE)</f>
        <v>7</v>
      </c>
      <c r="D298" s="17">
        <f>VLOOKUP($A298,級距!$A:$K,10,FALSE)</f>
        <v>8</v>
      </c>
      <c r="E298" s="17">
        <f>VLOOKUP($A298,級距!$A:$K,11,FALSE)</f>
        <v>4</v>
      </c>
      <c r="F298" s="17">
        <f t="shared" si="5"/>
        <v>1</v>
      </c>
    </row>
    <row r="299" spans="1:6" x14ac:dyDescent="0.25">
      <c r="A299" s="32" t="s">
        <v>835</v>
      </c>
      <c r="B299" s="31">
        <v>-1999.7</v>
      </c>
      <c r="C299" s="17">
        <f>VLOOKUP(A299,級距!$A:$K,9,FALSE)</f>
        <v>5</v>
      </c>
      <c r="D299" s="17">
        <f>VLOOKUP($A299,級距!$A:$K,10,FALSE)</f>
        <v>7</v>
      </c>
      <c r="E299" s="17">
        <f>VLOOKUP($A299,級距!$A:$K,11,FALSE)</f>
        <v>3</v>
      </c>
      <c r="F299" s="17">
        <f t="shared" si="5"/>
        <v>1</v>
      </c>
    </row>
    <row r="300" spans="1:6" x14ac:dyDescent="0.25">
      <c r="A300" s="32" t="s">
        <v>837</v>
      </c>
      <c r="B300" s="31">
        <v>47383.98</v>
      </c>
      <c r="C300" s="17">
        <f>VLOOKUP(A300,級距!$A:$K,9,FALSE)</f>
        <v>4</v>
      </c>
      <c r="D300" s="17">
        <f>VLOOKUP($A300,級距!$A:$K,10,FALSE)</f>
        <v>4</v>
      </c>
      <c r="E300" s="17">
        <f>VLOOKUP($A300,級距!$A:$K,11,FALSE)</f>
        <v>2</v>
      </c>
      <c r="F300" s="17">
        <f t="shared" si="5"/>
        <v>1</v>
      </c>
    </row>
    <row r="301" spans="1:6" x14ac:dyDescent="0.25">
      <c r="A301" s="32" t="s">
        <v>838</v>
      </c>
      <c r="B301" s="31">
        <v>-2429.27</v>
      </c>
      <c r="C301" s="17">
        <f>VLOOKUP(A301,級距!$A:$K,9,FALSE)</f>
        <v>2</v>
      </c>
      <c r="D301" s="17">
        <f>VLOOKUP($A301,級距!$A:$K,10,FALSE)</f>
        <v>5</v>
      </c>
      <c r="E301" s="17">
        <f>VLOOKUP($A301,級距!$A:$K,11,FALSE)</f>
        <v>2</v>
      </c>
      <c r="F301" s="17">
        <f t="shared" si="5"/>
        <v>1</v>
      </c>
    </row>
    <row r="302" spans="1:6" x14ac:dyDescent="0.25">
      <c r="A302" s="32" t="s">
        <v>839</v>
      </c>
      <c r="B302" s="31">
        <v>64247.93</v>
      </c>
      <c r="C302" s="17">
        <f>VLOOKUP(A302,級距!$A:$K,9,FALSE)</f>
        <v>3</v>
      </c>
      <c r="D302" s="17">
        <f>VLOOKUP($A302,級距!$A:$K,10,FALSE)</f>
        <v>6</v>
      </c>
      <c r="E302" s="17">
        <f>VLOOKUP($A302,級距!$A:$K,11,FALSE)</f>
        <v>2</v>
      </c>
      <c r="F302" s="17">
        <f t="shared" si="5"/>
        <v>1</v>
      </c>
    </row>
    <row r="303" spans="1:6" x14ac:dyDescent="0.25">
      <c r="A303" s="32" t="s">
        <v>849</v>
      </c>
      <c r="B303" s="31">
        <v>-6883.8</v>
      </c>
      <c r="C303" s="17">
        <f>VLOOKUP(A303,級距!$A:$K,9,FALSE)</f>
        <v>3</v>
      </c>
      <c r="D303" s="17">
        <f>VLOOKUP($A303,級距!$A:$K,10,FALSE)</f>
        <v>2</v>
      </c>
      <c r="E303" s="17">
        <f>VLOOKUP($A303,級距!$A:$K,11,FALSE)</f>
        <v>2</v>
      </c>
      <c r="F303" s="17">
        <f t="shared" si="5"/>
        <v>1</v>
      </c>
    </row>
    <row r="304" spans="1:6" x14ac:dyDescent="0.25">
      <c r="A304" s="32" t="s">
        <v>853</v>
      </c>
      <c r="B304" s="31">
        <v>36707.15</v>
      </c>
      <c r="C304" s="17">
        <f>VLOOKUP(A304,級距!$A:$K,9,FALSE)</f>
        <v>3</v>
      </c>
      <c r="D304" s="17">
        <f>VLOOKUP($A304,級距!$A:$K,10,FALSE)</f>
        <v>7</v>
      </c>
      <c r="E304" s="17">
        <f>VLOOKUP($A304,級距!$A:$K,11,FALSE)</f>
        <v>3</v>
      </c>
      <c r="F304" s="17">
        <f t="shared" si="5"/>
        <v>1</v>
      </c>
    </row>
    <row r="305" spans="1:6" x14ac:dyDescent="0.25">
      <c r="A305" s="32" t="s">
        <v>858</v>
      </c>
      <c r="B305" s="31">
        <v>76972.56</v>
      </c>
      <c r="C305" s="17">
        <f>VLOOKUP(A305,級距!$A:$K,9,FALSE)</f>
        <v>7</v>
      </c>
      <c r="D305" s="17">
        <f>VLOOKUP($A305,級距!$A:$K,10,FALSE)</f>
        <v>7</v>
      </c>
      <c r="E305" s="17">
        <f>VLOOKUP($A305,級距!$A:$K,11,FALSE)</f>
        <v>4</v>
      </c>
      <c r="F305" s="17">
        <f t="shared" si="5"/>
        <v>1</v>
      </c>
    </row>
    <row r="306" spans="1:6" x14ac:dyDescent="0.25">
      <c r="A306" s="32" t="s">
        <v>859</v>
      </c>
      <c r="B306" s="31">
        <v>92448.639999999999</v>
      </c>
      <c r="C306" s="17">
        <f>VLOOKUP(A306,級距!$A:$K,9,FALSE)</f>
        <v>7</v>
      </c>
      <c r="D306" s="17">
        <f>VLOOKUP($A306,級距!$A:$K,10,FALSE)</f>
        <v>9</v>
      </c>
      <c r="E306" s="17">
        <f>VLOOKUP($A306,級距!$A:$K,11,FALSE)</f>
        <v>4</v>
      </c>
      <c r="F306" s="17">
        <f t="shared" si="5"/>
        <v>1</v>
      </c>
    </row>
    <row r="307" spans="1:6" x14ac:dyDescent="0.25">
      <c r="A307" s="32" t="s">
        <v>862</v>
      </c>
      <c r="B307" s="31">
        <v>60855.48</v>
      </c>
      <c r="C307" s="17">
        <f>VLOOKUP(A307,級距!$A:$K,9,FALSE)</f>
        <v>4</v>
      </c>
      <c r="D307" s="17">
        <f>VLOOKUP($A307,級距!$A:$K,10,FALSE)</f>
        <v>8</v>
      </c>
      <c r="E307" s="17">
        <f>VLOOKUP($A307,級距!$A:$K,11,FALSE)</f>
        <v>3</v>
      </c>
      <c r="F307" s="17">
        <f t="shared" si="5"/>
        <v>1</v>
      </c>
    </row>
    <row r="308" spans="1:6" x14ac:dyDescent="0.25">
      <c r="A308" s="32" t="s">
        <v>865</v>
      </c>
      <c r="B308" s="31">
        <v>-43431.62</v>
      </c>
      <c r="C308" s="17">
        <f>VLOOKUP(A308,級距!$A:$K,9,FALSE)</f>
        <v>2</v>
      </c>
      <c r="D308" s="17">
        <f>VLOOKUP($A308,級距!$A:$K,10,FALSE)</f>
        <v>4</v>
      </c>
      <c r="E308" s="17">
        <f>VLOOKUP($A308,級距!$A:$K,11,FALSE)</f>
        <v>2</v>
      </c>
      <c r="F308" s="17">
        <f t="shared" si="5"/>
        <v>1</v>
      </c>
    </row>
    <row r="309" spans="1:6" x14ac:dyDescent="0.25">
      <c r="A309" s="32" t="s">
        <v>866</v>
      </c>
      <c r="B309" s="31">
        <v>-58710.62</v>
      </c>
      <c r="C309" s="17">
        <f>VLOOKUP(A309,級距!$A:$K,9,FALSE)</f>
        <v>6</v>
      </c>
      <c r="D309" s="17">
        <f>VLOOKUP($A309,級距!$A:$K,10,FALSE)</f>
        <v>3</v>
      </c>
      <c r="E309" s="17">
        <f>VLOOKUP($A309,級距!$A:$K,11,FALSE)</f>
        <v>1</v>
      </c>
      <c r="F309" s="17">
        <f t="shared" si="5"/>
        <v>1</v>
      </c>
    </row>
    <row r="310" spans="1:6" x14ac:dyDescent="0.25">
      <c r="A310" s="32" t="s">
        <v>868</v>
      </c>
      <c r="B310" s="31">
        <v>44676.84</v>
      </c>
      <c r="C310" s="17">
        <f>VLOOKUP(A310,級距!$A:$K,9,FALSE)</f>
        <v>2</v>
      </c>
      <c r="D310" s="17">
        <f>VLOOKUP($A310,級距!$A:$K,10,FALSE)</f>
        <v>9</v>
      </c>
      <c r="E310" s="17">
        <f>VLOOKUP($A310,級距!$A:$K,11,FALSE)</f>
        <v>3</v>
      </c>
      <c r="F310" s="17">
        <f t="shared" si="5"/>
        <v>1</v>
      </c>
    </row>
    <row r="311" spans="1:6" x14ac:dyDescent="0.25">
      <c r="A311" s="32" t="s">
        <v>869</v>
      </c>
      <c r="B311" s="31">
        <v>-43385.919999999998</v>
      </c>
      <c r="C311" s="17">
        <f>VLOOKUP(A311,級距!$A:$K,9,FALSE)</f>
        <v>3</v>
      </c>
      <c r="D311" s="17">
        <f>VLOOKUP($A311,級距!$A:$K,10,FALSE)</f>
        <v>2</v>
      </c>
      <c r="E311" s="17">
        <f>VLOOKUP($A311,級距!$A:$K,11,FALSE)</f>
        <v>2</v>
      </c>
      <c r="F311" s="17">
        <f t="shared" si="5"/>
        <v>1</v>
      </c>
    </row>
    <row r="312" spans="1:6" x14ac:dyDescent="0.25">
      <c r="A312" s="32" t="s">
        <v>870</v>
      </c>
      <c r="B312" s="31">
        <v>-43398.02</v>
      </c>
      <c r="C312" s="17">
        <f>VLOOKUP(A312,級距!$A:$K,9,FALSE)</f>
        <v>3</v>
      </c>
      <c r="D312" s="17">
        <f>VLOOKUP($A312,級距!$A:$K,10,FALSE)</f>
        <v>4</v>
      </c>
      <c r="E312" s="17">
        <f>VLOOKUP($A312,級距!$A:$K,11,FALSE)</f>
        <v>2</v>
      </c>
      <c r="F312" s="17">
        <f t="shared" si="5"/>
        <v>1</v>
      </c>
    </row>
    <row r="313" spans="1:6" x14ac:dyDescent="0.25">
      <c r="A313" s="32" t="s">
        <v>871</v>
      </c>
      <c r="B313" s="31">
        <v>-4883.17</v>
      </c>
      <c r="C313" s="17">
        <f>VLOOKUP(A313,級距!$A:$K,9,FALSE)</f>
        <v>2</v>
      </c>
      <c r="D313" s="17">
        <f>VLOOKUP($A313,級距!$A:$K,10,FALSE)</f>
        <v>8</v>
      </c>
      <c r="E313" s="17">
        <f>VLOOKUP($A313,級距!$A:$K,11,FALSE)</f>
        <v>3</v>
      </c>
      <c r="F313" s="17">
        <f t="shared" si="5"/>
        <v>1</v>
      </c>
    </row>
    <row r="314" spans="1:6" x14ac:dyDescent="0.25">
      <c r="A314" s="32" t="s">
        <v>874</v>
      </c>
      <c r="B314" s="31">
        <v>17912.240000000002</v>
      </c>
      <c r="C314" s="17">
        <f>VLOOKUP(A314,級距!$A:$K,9,FALSE)</f>
        <v>2</v>
      </c>
      <c r="D314" s="17">
        <f>VLOOKUP($A314,級距!$A:$K,10,FALSE)</f>
        <v>8</v>
      </c>
      <c r="E314" s="17">
        <f>VLOOKUP($A314,級距!$A:$K,11,FALSE)</f>
        <v>3</v>
      </c>
      <c r="F314" s="17">
        <f t="shared" si="5"/>
        <v>1</v>
      </c>
    </row>
    <row r="315" spans="1:6" x14ac:dyDescent="0.25">
      <c r="A315" s="32" t="s">
        <v>875</v>
      </c>
      <c r="B315" s="31">
        <v>-43312.38</v>
      </c>
      <c r="C315" s="17">
        <f>VLOOKUP(A315,級距!$A:$K,9,FALSE)</f>
        <v>2</v>
      </c>
      <c r="D315" s="17">
        <f>VLOOKUP($A315,級距!$A:$K,10,FALSE)</f>
        <v>4</v>
      </c>
      <c r="E315" s="17">
        <f>VLOOKUP($A315,級距!$A:$K,11,FALSE)</f>
        <v>2</v>
      </c>
      <c r="F315" s="17">
        <f t="shared" si="5"/>
        <v>1</v>
      </c>
    </row>
    <row r="316" spans="1:6" x14ac:dyDescent="0.25">
      <c r="A316" s="32" t="s">
        <v>880</v>
      </c>
      <c r="B316" s="31">
        <v>-43307.01</v>
      </c>
      <c r="C316" s="17">
        <f>VLOOKUP(A316,級距!$A:$K,9,FALSE)</f>
        <v>7</v>
      </c>
      <c r="D316" s="17">
        <f>VLOOKUP($A316,級距!$A:$K,10,FALSE)</f>
        <v>7</v>
      </c>
      <c r="E316" s="17">
        <f>VLOOKUP($A316,級距!$A:$K,11,FALSE)</f>
        <v>4</v>
      </c>
      <c r="F316" s="17">
        <f t="shared" si="5"/>
        <v>1</v>
      </c>
    </row>
    <row r="317" spans="1:6" x14ac:dyDescent="0.25">
      <c r="A317" s="32" t="s">
        <v>883</v>
      </c>
      <c r="B317" s="31">
        <v>-13248.27</v>
      </c>
      <c r="C317" s="17">
        <f>VLOOKUP(A317,級距!$A:$K,9,FALSE)</f>
        <v>3</v>
      </c>
      <c r="D317" s="17">
        <f>VLOOKUP($A317,級距!$A:$K,10,FALSE)</f>
        <v>4</v>
      </c>
      <c r="E317" s="17">
        <f>VLOOKUP($A317,級距!$A:$K,11,FALSE)</f>
        <v>2</v>
      </c>
      <c r="F317" s="17">
        <f t="shared" si="5"/>
        <v>1</v>
      </c>
    </row>
    <row r="318" spans="1:6" x14ac:dyDescent="0.25">
      <c r="A318" s="32" t="s">
        <v>884</v>
      </c>
      <c r="B318" s="31">
        <v>2532.37</v>
      </c>
      <c r="C318" s="17">
        <f>VLOOKUP(A318,級距!$A:$K,9,FALSE)</f>
        <v>4</v>
      </c>
      <c r="D318" s="17">
        <f>VLOOKUP($A318,級距!$A:$K,10,FALSE)</f>
        <v>4</v>
      </c>
      <c r="E318" s="17">
        <f>VLOOKUP($A318,級距!$A:$K,11,FALSE)</f>
        <v>2</v>
      </c>
      <c r="F318" s="17">
        <f t="shared" si="5"/>
        <v>1</v>
      </c>
    </row>
    <row r="319" spans="1:6" x14ac:dyDescent="0.25">
      <c r="A319" s="32" t="s">
        <v>887</v>
      </c>
      <c r="B319" s="31">
        <v>85129.01</v>
      </c>
      <c r="C319" s="17">
        <f>VLOOKUP(A319,級距!$A:$K,9,FALSE)</f>
        <v>8</v>
      </c>
      <c r="D319" s="17">
        <f>VLOOKUP($A319,級距!$A:$K,10,FALSE)</f>
        <v>7</v>
      </c>
      <c r="E319" s="17">
        <f>VLOOKUP($A319,級距!$A:$K,11,FALSE)</f>
        <v>4</v>
      </c>
      <c r="F319" s="17">
        <f t="shared" si="5"/>
        <v>1</v>
      </c>
    </row>
    <row r="320" spans="1:6" x14ac:dyDescent="0.25">
      <c r="A320" s="32" t="s">
        <v>892</v>
      </c>
      <c r="B320" s="31">
        <v>-29677.98</v>
      </c>
      <c r="C320" s="17">
        <f>VLOOKUP(A320,級距!$A:$K,9,FALSE)</f>
        <v>5</v>
      </c>
      <c r="D320" s="17">
        <f>VLOOKUP($A320,級距!$A:$K,10,FALSE)</f>
        <v>2</v>
      </c>
      <c r="E320" s="17">
        <f>VLOOKUP($A320,級距!$A:$K,11,FALSE)</f>
        <v>2</v>
      </c>
      <c r="F320" s="17">
        <f t="shared" si="5"/>
        <v>1</v>
      </c>
    </row>
    <row r="321" spans="1:6" x14ac:dyDescent="0.25">
      <c r="A321" s="32" t="s">
        <v>893</v>
      </c>
      <c r="B321" s="31">
        <v>-43191.040000000001</v>
      </c>
      <c r="C321" s="17">
        <f>VLOOKUP(A321,級距!$A:$K,9,FALSE)</f>
        <v>7</v>
      </c>
      <c r="D321" s="17">
        <f>VLOOKUP($A321,級距!$A:$K,10,FALSE)</f>
        <v>9</v>
      </c>
      <c r="E321" s="17">
        <f>VLOOKUP($A321,級距!$A:$K,11,FALSE)</f>
        <v>4</v>
      </c>
      <c r="F321" s="17">
        <f t="shared" si="5"/>
        <v>1</v>
      </c>
    </row>
    <row r="322" spans="1:6" x14ac:dyDescent="0.25">
      <c r="A322" s="32" t="s">
        <v>898</v>
      </c>
      <c r="B322" s="31">
        <v>25927.51</v>
      </c>
      <c r="C322" s="17">
        <f>VLOOKUP(A322,級距!$A:$K,9,FALSE)</f>
        <v>9</v>
      </c>
      <c r="D322" s="17">
        <f>VLOOKUP($A322,級距!$A:$K,10,FALSE)</f>
        <v>8</v>
      </c>
      <c r="E322" s="17">
        <f>VLOOKUP($A322,級距!$A:$K,11,FALSE)</f>
        <v>4</v>
      </c>
      <c r="F322" s="17">
        <f t="shared" si="5"/>
        <v>1</v>
      </c>
    </row>
    <row r="323" spans="1:6" x14ac:dyDescent="0.25">
      <c r="A323" s="32" t="s">
        <v>903</v>
      </c>
      <c r="B323" s="31">
        <v>141864.75</v>
      </c>
      <c r="C323" s="17">
        <f>VLOOKUP(A323,級距!$A:$K,9,FALSE)</f>
        <v>10</v>
      </c>
      <c r="D323" s="17">
        <f>VLOOKUP($A323,級距!$A:$K,10,FALSE)</f>
        <v>4</v>
      </c>
      <c r="E323" s="17">
        <f>VLOOKUP($A323,級距!$A:$K,11,FALSE)</f>
        <v>1</v>
      </c>
      <c r="F323" s="17">
        <f t="shared" si="5"/>
        <v>1</v>
      </c>
    </row>
    <row r="324" spans="1:6" x14ac:dyDescent="0.25">
      <c r="A324" s="32" t="s">
        <v>908</v>
      </c>
      <c r="B324" s="31">
        <v>84349.84</v>
      </c>
      <c r="C324" s="17">
        <f>VLOOKUP(A324,級距!$A:$K,9,FALSE)</f>
        <v>5</v>
      </c>
      <c r="D324" s="17">
        <f>VLOOKUP($A324,級距!$A:$K,10,FALSE)</f>
        <v>9</v>
      </c>
      <c r="E324" s="17">
        <f>VLOOKUP($A324,級距!$A:$K,11,FALSE)</f>
        <v>3</v>
      </c>
      <c r="F324" s="17">
        <f t="shared" si="5"/>
        <v>1</v>
      </c>
    </row>
    <row r="325" spans="1:6" x14ac:dyDescent="0.25">
      <c r="A325" s="32" t="s">
        <v>912</v>
      </c>
      <c r="B325" s="31">
        <v>-52711.15</v>
      </c>
      <c r="C325" s="17">
        <f>VLOOKUP(A325,級距!$A:$K,9,FALSE)</f>
        <v>3</v>
      </c>
      <c r="D325" s="17">
        <f>VLOOKUP($A325,級距!$A:$K,10,FALSE)</f>
        <v>1</v>
      </c>
      <c r="E325" s="17">
        <f>VLOOKUP($A325,級距!$A:$K,11,FALSE)</f>
        <v>2</v>
      </c>
      <c r="F325" s="17">
        <f t="shared" si="5"/>
        <v>1</v>
      </c>
    </row>
    <row r="326" spans="1:6" x14ac:dyDescent="0.25">
      <c r="A326" s="32" t="s">
        <v>920</v>
      </c>
      <c r="B326" s="31">
        <v>-37794.559999999998</v>
      </c>
      <c r="C326" s="17">
        <f>VLOOKUP(A326,級距!$A:$K,9,FALSE)</f>
        <v>2</v>
      </c>
      <c r="D326" s="17">
        <f>VLOOKUP($A326,級距!$A:$K,10,FALSE)</f>
        <v>6</v>
      </c>
      <c r="E326" s="17">
        <f>VLOOKUP($A326,級距!$A:$K,11,FALSE)</f>
        <v>2</v>
      </c>
      <c r="F326" s="17">
        <f t="shared" si="5"/>
        <v>1</v>
      </c>
    </row>
    <row r="327" spans="1:6" x14ac:dyDescent="0.25">
      <c r="A327" s="32" t="s">
        <v>924</v>
      </c>
      <c r="B327" s="31">
        <v>24779.200000000001</v>
      </c>
      <c r="C327" s="17">
        <f>VLOOKUP(A327,級距!$A:$K,9,FALSE)</f>
        <v>2</v>
      </c>
      <c r="D327" s="17">
        <f>VLOOKUP($A327,級距!$A:$K,10,FALSE)</f>
        <v>7</v>
      </c>
      <c r="E327" s="17">
        <f>VLOOKUP($A327,級距!$A:$K,11,FALSE)</f>
        <v>3</v>
      </c>
      <c r="F327" s="17">
        <f t="shared" si="5"/>
        <v>1</v>
      </c>
    </row>
    <row r="328" spans="1:6" x14ac:dyDescent="0.25">
      <c r="A328" s="32" t="s">
        <v>925</v>
      </c>
      <c r="B328" s="31">
        <v>-43235.78</v>
      </c>
      <c r="C328" s="17">
        <f>VLOOKUP(A328,級距!$A:$K,9,FALSE)</f>
        <v>2</v>
      </c>
      <c r="D328" s="17">
        <f>VLOOKUP($A328,級距!$A:$K,10,FALSE)</f>
        <v>4</v>
      </c>
      <c r="E328" s="17">
        <f>VLOOKUP($A328,級距!$A:$K,11,FALSE)</f>
        <v>2</v>
      </c>
      <c r="F328" s="17">
        <f t="shared" si="5"/>
        <v>1</v>
      </c>
    </row>
    <row r="329" spans="1:6" x14ac:dyDescent="0.25">
      <c r="A329" s="32" t="s">
        <v>929</v>
      </c>
      <c r="B329" s="31">
        <v>-24012.06</v>
      </c>
      <c r="C329" s="17">
        <f>VLOOKUP(A329,級距!$A:$K,9,FALSE)</f>
        <v>2</v>
      </c>
      <c r="D329" s="17">
        <f>VLOOKUP($A329,級距!$A:$K,10,FALSE)</f>
        <v>1</v>
      </c>
      <c r="E329" s="17">
        <f>VLOOKUP($A329,級距!$A:$K,11,FALSE)</f>
        <v>2</v>
      </c>
      <c r="F329" s="17">
        <f t="shared" ref="F329:F392" si="6">IF(A330&lt;&gt;A329,1,0)</f>
        <v>1</v>
      </c>
    </row>
    <row r="330" spans="1:6" x14ac:dyDescent="0.25">
      <c r="A330" s="32" t="s">
        <v>935</v>
      </c>
      <c r="B330" s="31">
        <v>-9535.14</v>
      </c>
      <c r="C330" s="17">
        <f>VLOOKUP(A330,級距!$A:$K,9,FALSE)</f>
        <v>3</v>
      </c>
      <c r="D330" s="17">
        <f>VLOOKUP($A330,級距!$A:$K,10,FALSE)</f>
        <v>5</v>
      </c>
      <c r="E330" s="17">
        <f>VLOOKUP($A330,級距!$A:$K,11,FALSE)</f>
        <v>2</v>
      </c>
      <c r="F330" s="17">
        <f t="shared" si="6"/>
        <v>1</v>
      </c>
    </row>
    <row r="331" spans="1:6" x14ac:dyDescent="0.25">
      <c r="A331" s="32" t="s">
        <v>937</v>
      </c>
      <c r="B331" s="31">
        <v>-43094.27</v>
      </c>
      <c r="C331" s="17">
        <f>VLOOKUP(A331,級距!$A:$K,9,FALSE)</f>
        <v>4</v>
      </c>
      <c r="D331" s="17">
        <f>VLOOKUP($A331,級距!$A:$K,10,FALSE)</f>
        <v>7</v>
      </c>
      <c r="E331" s="17">
        <f>VLOOKUP($A331,級距!$A:$K,11,FALSE)</f>
        <v>3</v>
      </c>
      <c r="F331" s="17">
        <f t="shared" si="6"/>
        <v>1</v>
      </c>
    </row>
    <row r="332" spans="1:6" x14ac:dyDescent="0.25">
      <c r="A332" s="32" t="s">
        <v>944</v>
      </c>
      <c r="B332" s="31">
        <v>11161.44</v>
      </c>
      <c r="C332" s="17">
        <f>VLOOKUP(A332,級距!$A:$K,9,FALSE)</f>
        <v>3</v>
      </c>
      <c r="D332" s="17">
        <f>VLOOKUP($A332,級距!$A:$K,10,FALSE)</f>
        <v>3</v>
      </c>
      <c r="E332" s="17">
        <f>VLOOKUP($A332,級距!$A:$K,11,FALSE)</f>
        <v>2</v>
      </c>
      <c r="F332" s="17">
        <f t="shared" si="6"/>
        <v>1</v>
      </c>
    </row>
    <row r="333" spans="1:6" x14ac:dyDescent="0.25">
      <c r="A333" s="32" t="s">
        <v>946</v>
      </c>
      <c r="B333" s="31">
        <v>-43057.22</v>
      </c>
      <c r="C333" s="17">
        <f>VLOOKUP(A333,級距!$A:$K,9,FALSE)</f>
        <v>5</v>
      </c>
      <c r="D333" s="17">
        <f>VLOOKUP($A333,級距!$A:$K,10,FALSE)</f>
        <v>4</v>
      </c>
      <c r="E333" s="17">
        <f>VLOOKUP($A333,級距!$A:$K,11,FALSE)</f>
        <v>2</v>
      </c>
      <c r="F333" s="17">
        <f t="shared" si="6"/>
        <v>1</v>
      </c>
    </row>
    <row r="334" spans="1:6" x14ac:dyDescent="0.25">
      <c r="A334" s="32" t="s">
        <v>948</v>
      </c>
      <c r="B334" s="31">
        <v>28533.02</v>
      </c>
      <c r="C334" s="17">
        <f>VLOOKUP(A334,級距!$A:$K,9,FALSE)</f>
        <v>8</v>
      </c>
      <c r="D334" s="17">
        <f>VLOOKUP($A334,級距!$A:$K,10,FALSE)</f>
        <v>2</v>
      </c>
      <c r="E334" s="17">
        <f>VLOOKUP($A334,級距!$A:$K,11,FALSE)</f>
        <v>1</v>
      </c>
      <c r="F334" s="17">
        <f t="shared" si="6"/>
        <v>1</v>
      </c>
    </row>
    <row r="335" spans="1:6" x14ac:dyDescent="0.25">
      <c r="A335" s="32" t="s">
        <v>949</v>
      </c>
      <c r="B335" s="31">
        <v>-53484.31</v>
      </c>
      <c r="C335" s="17">
        <f>VLOOKUP(A335,級距!$A:$K,9,FALSE)</f>
        <v>8</v>
      </c>
      <c r="D335" s="17">
        <f>VLOOKUP($A335,級距!$A:$K,10,FALSE)</f>
        <v>3</v>
      </c>
      <c r="E335" s="17">
        <f>VLOOKUP($A335,級距!$A:$K,11,FALSE)</f>
        <v>1</v>
      </c>
      <c r="F335" s="17">
        <f t="shared" si="6"/>
        <v>1</v>
      </c>
    </row>
    <row r="336" spans="1:6" x14ac:dyDescent="0.25">
      <c r="A336" s="32" t="s">
        <v>950</v>
      </c>
      <c r="B336" s="31">
        <v>-43054.720000000001</v>
      </c>
      <c r="C336" s="17">
        <f>VLOOKUP(A336,級距!$A:$K,9,FALSE)</f>
        <v>10</v>
      </c>
      <c r="D336" s="17">
        <f>VLOOKUP($A336,級距!$A:$K,10,FALSE)</f>
        <v>7</v>
      </c>
      <c r="E336" s="17">
        <f>VLOOKUP($A336,級距!$A:$K,11,FALSE)</f>
        <v>4</v>
      </c>
      <c r="F336" s="17">
        <f t="shared" si="6"/>
        <v>1</v>
      </c>
    </row>
    <row r="337" spans="1:6" x14ac:dyDescent="0.25">
      <c r="A337" s="32" t="s">
        <v>952</v>
      </c>
      <c r="B337" s="31">
        <v>-51817.33</v>
      </c>
      <c r="C337" s="17">
        <f>VLOOKUP(A337,級距!$A:$K,9,FALSE)</f>
        <v>5</v>
      </c>
      <c r="D337" s="17">
        <f>VLOOKUP($A337,級距!$A:$K,10,FALSE)</f>
        <v>4</v>
      </c>
      <c r="E337" s="17">
        <f>VLOOKUP($A337,級距!$A:$K,11,FALSE)</f>
        <v>2</v>
      </c>
      <c r="F337" s="17">
        <f t="shared" si="6"/>
        <v>1</v>
      </c>
    </row>
    <row r="338" spans="1:6" x14ac:dyDescent="0.25">
      <c r="A338" s="32" t="s">
        <v>955</v>
      </c>
      <c r="B338" s="31">
        <v>134938.59</v>
      </c>
      <c r="C338" s="17">
        <f>VLOOKUP(A338,級距!$A:$K,9,FALSE)</f>
        <v>7</v>
      </c>
      <c r="D338" s="17">
        <f>VLOOKUP($A338,級距!$A:$K,10,FALSE)</f>
        <v>10</v>
      </c>
      <c r="E338" s="17">
        <f>VLOOKUP($A338,級距!$A:$K,11,FALSE)</f>
        <v>4</v>
      </c>
      <c r="F338" s="17">
        <f t="shared" si="6"/>
        <v>1</v>
      </c>
    </row>
    <row r="339" spans="1:6" x14ac:dyDescent="0.25">
      <c r="A339" s="32" t="s">
        <v>956</v>
      </c>
      <c r="B339" s="31">
        <v>95918.38</v>
      </c>
      <c r="C339" s="17">
        <f>VLOOKUP(A339,級距!$A:$K,9,FALSE)</f>
        <v>8</v>
      </c>
      <c r="D339" s="17">
        <f>VLOOKUP($A339,級距!$A:$K,10,FALSE)</f>
        <v>5</v>
      </c>
      <c r="E339" s="17">
        <f>VLOOKUP($A339,級距!$A:$K,11,FALSE)</f>
        <v>1</v>
      </c>
      <c r="F339" s="17">
        <f t="shared" si="6"/>
        <v>1</v>
      </c>
    </row>
    <row r="340" spans="1:6" x14ac:dyDescent="0.25">
      <c r="A340" s="32" t="s">
        <v>958</v>
      </c>
      <c r="B340" s="31">
        <v>-4968.7700000000004</v>
      </c>
      <c r="C340" s="17">
        <f>VLOOKUP(A340,級距!$A:$K,9,FALSE)</f>
        <v>5</v>
      </c>
      <c r="D340" s="17">
        <f>VLOOKUP($A340,級距!$A:$K,10,FALSE)</f>
        <v>4</v>
      </c>
      <c r="E340" s="17">
        <f>VLOOKUP($A340,級距!$A:$K,11,FALSE)</f>
        <v>2</v>
      </c>
      <c r="F340" s="17">
        <f t="shared" si="6"/>
        <v>1</v>
      </c>
    </row>
    <row r="341" spans="1:6" x14ac:dyDescent="0.25">
      <c r="A341" s="32" t="s">
        <v>960</v>
      </c>
      <c r="B341" s="31">
        <v>-55493.89</v>
      </c>
      <c r="C341" s="17">
        <f>VLOOKUP(A341,級距!$A:$K,9,FALSE)</f>
        <v>4</v>
      </c>
      <c r="D341" s="17">
        <f>VLOOKUP($A341,級距!$A:$K,10,FALSE)</f>
        <v>1</v>
      </c>
      <c r="E341" s="17">
        <f>VLOOKUP($A341,級距!$A:$K,11,FALSE)</f>
        <v>2</v>
      </c>
      <c r="F341" s="17">
        <f t="shared" si="6"/>
        <v>1</v>
      </c>
    </row>
    <row r="342" spans="1:6" x14ac:dyDescent="0.25">
      <c r="A342" s="32" t="s">
        <v>963</v>
      </c>
      <c r="B342" s="31">
        <v>25330.46</v>
      </c>
      <c r="C342" s="17">
        <f>VLOOKUP(A342,級距!$A:$K,9,FALSE)</f>
        <v>5</v>
      </c>
      <c r="D342" s="17">
        <f>VLOOKUP($A342,級距!$A:$K,10,FALSE)</f>
        <v>3</v>
      </c>
      <c r="E342" s="17">
        <f>VLOOKUP($A342,級距!$A:$K,11,FALSE)</f>
        <v>2</v>
      </c>
      <c r="F342" s="17">
        <f t="shared" si="6"/>
        <v>1</v>
      </c>
    </row>
    <row r="343" spans="1:6" x14ac:dyDescent="0.25">
      <c r="A343" s="32" t="s">
        <v>973</v>
      </c>
      <c r="B343" s="31">
        <v>-7054.24</v>
      </c>
      <c r="C343" s="17">
        <f>VLOOKUP(A343,級距!$A:$K,9,FALSE)</f>
        <v>2</v>
      </c>
      <c r="D343" s="17">
        <f>VLOOKUP($A343,級距!$A:$K,10,FALSE)</f>
        <v>1</v>
      </c>
      <c r="E343" s="17">
        <f>VLOOKUP($A343,級距!$A:$K,11,FALSE)</f>
        <v>2</v>
      </c>
      <c r="F343" s="17">
        <f t="shared" si="6"/>
        <v>1</v>
      </c>
    </row>
    <row r="344" spans="1:6" x14ac:dyDescent="0.25">
      <c r="A344" s="32" t="s">
        <v>974</v>
      </c>
      <c r="B344" s="31">
        <v>-1902.16</v>
      </c>
      <c r="C344" s="17">
        <f>VLOOKUP(A344,級距!$A:$K,9,FALSE)</f>
        <v>3</v>
      </c>
      <c r="D344" s="17">
        <f>VLOOKUP($A344,級距!$A:$K,10,FALSE)</f>
        <v>7</v>
      </c>
      <c r="E344" s="17">
        <f>VLOOKUP($A344,級距!$A:$K,11,FALSE)</f>
        <v>3</v>
      </c>
      <c r="F344" s="17">
        <f t="shared" si="6"/>
        <v>1</v>
      </c>
    </row>
    <row r="345" spans="1:6" x14ac:dyDescent="0.25">
      <c r="A345" s="32" t="s">
        <v>977</v>
      </c>
      <c r="B345" s="31">
        <v>9537.02</v>
      </c>
      <c r="C345" s="17">
        <f>VLOOKUP(A345,級距!$A:$K,9,FALSE)</f>
        <v>1</v>
      </c>
      <c r="D345" s="17">
        <f>VLOOKUP($A345,級距!$A:$K,10,FALSE)</f>
        <v>6</v>
      </c>
      <c r="E345" s="17">
        <f>VLOOKUP($A345,級距!$A:$K,11,FALSE)</f>
        <v>2</v>
      </c>
      <c r="F345" s="17">
        <f t="shared" si="6"/>
        <v>1</v>
      </c>
    </row>
    <row r="346" spans="1:6" x14ac:dyDescent="0.25">
      <c r="A346" s="32" t="s">
        <v>980</v>
      </c>
      <c r="B346" s="31">
        <v>90197.52</v>
      </c>
      <c r="C346" s="17">
        <f>VLOOKUP(A346,級距!$A:$K,9,FALSE)</f>
        <v>7</v>
      </c>
      <c r="D346" s="17">
        <f>VLOOKUP($A346,級距!$A:$K,10,FALSE)</f>
        <v>9</v>
      </c>
      <c r="E346" s="17">
        <f>VLOOKUP($A346,級距!$A:$K,11,FALSE)</f>
        <v>4</v>
      </c>
      <c r="F346" s="17">
        <f t="shared" si="6"/>
        <v>1</v>
      </c>
    </row>
    <row r="347" spans="1:6" x14ac:dyDescent="0.25">
      <c r="A347" s="32" t="s">
        <v>992</v>
      </c>
      <c r="B347" s="31">
        <v>36093.910000000003</v>
      </c>
      <c r="C347" s="17">
        <f>VLOOKUP(A347,級距!$A:$K,9,FALSE)</f>
        <v>8</v>
      </c>
      <c r="D347" s="17">
        <f>VLOOKUP($A347,級距!$A:$K,10,FALSE)</f>
        <v>4</v>
      </c>
      <c r="E347" s="17">
        <f>VLOOKUP($A347,級距!$A:$K,11,FALSE)</f>
        <v>1</v>
      </c>
      <c r="F347" s="17">
        <f t="shared" si="6"/>
        <v>1</v>
      </c>
    </row>
    <row r="348" spans="1:6" x14ac:dyDescent="0.25">
      <c r="A348" s="32" t="s">
        <v>993</v>
      </c>
      <c r="B348" s="31">
        <v>-8838.61</v>
      </c>
      <c r="C348" s="17">
        <f>VLOOKUP(A348,級距!$A:$K,9,FALSE)</f>
        <v>1</v>
      </c>
      <c r="D348" s="17">
        <f>VLOOKUP($A348,級距!$A:$K,10,FALSE)</f>
        <v>7</v>
      </c>
      <c r="E348" s="17">
        <f>VLOOKUP($A348,級距!$A:$K,11,FALSE)</f>
        <v>3</v>
      </c>
      <c r="F348" s="17">
        <f t="shared" si="6"/>
        <v>1</v>
      </c>
    </row>
    <row r="349" spans="1:6" x14ac:dyDescent="0.25">
      <c r="A349" s="32" t="s">
        <v>996</v>
      </c>
      <c r="B349" s="31">
        <v>46302.29</v>
      </c>
      <c r="C349" s="17">
        <f>VLOOKUP(A349,級距!$A:$K,9,FALSE)</f>
        <v>5</v>
      </c>
      <c r="D349" s="17">
        <f>VLOOKUP($A349,級距!$A:$K,10,FALSE)</f>
        <v>9</v>
      </c>
      <c r="E349" s="17">
        <f>VLOOKUP($A349,級距!$A:$K,11,FALSE)</f>
        <v>3</v>
      </c>
      <c r="F349" s="17">
        <f t="shared" si="6"/>
        <v>1</v>
      </c>
    </row>
    <row r="350" spans="1:6" x14ac:dyDescent="0.25">
      <c r="A350" s="32" t="s">
        <v>999</v>
      </c>
      <c r="B350" s="31">
        <v>73760.38</v>
      </c>
      <c r="C350" s="17">
        <f>VLOOKUP(A350,級距!$A:$K,9,FALSE)</f>
        <v>7</v>
      </c>
      <c r="D350" s="17">
        <f>VLOOKUP($A350,級距!$A:$K,10,FALSE)</f>
        <v>3</v>
      </c>
      <c r="E350" s="17">
        <f>VLOOKUP($A350,級距!$A:$K,11,FALSE)</f>
        <v>1</v>
      </c>
      <c r="F350" s="17">
        <f t="shared" si="6"/>
        <v>1</v>
      </c>
    </row>
    <row r="351" spans="1:6" x14ac:dyDescent="0.25">
      <c r="A351" s="32" t="s">
        <v>1000</v>
      </c>
      <c r="B351" s="31">
        <v>52053.58</v>
      </c>
      <c r="C351" s="17">
        <f>VLOOKUP(A351,級距!$A:$K,9,FALSE)</f>
        <v>8</v>
      </c>
      <c r="D351" s="17">
        <f>VLOOKUP($A351,級距!$A:$K,10,FALSE)</f>
        <v>6</v>
      </c>
      <c r="E351" s="17">
        <f>VLOOKUP($A351,級距!$A:$K,11,FALSE)</f>
        <v>1</v>
      </c>
      <c r="F351" s="17">
        <f t="shared" si="6"/>
        <v>1</v>
      </c>
    </row>
    <row r="352" spans="1:6" x14ac:dyDescent="0.25">
      <c r="A352" s="32" t="s">
        <v>1006</v>
      </c>
      <c r="B352" s="31">
        <v>-3330.99</v>
      </c>
      <c r="C352" s="17">
        <f>VLOOKUP(A352,級距!$A:$K,9,FALSE)</f>
        <v>5</v>
      </c>
      <c r="D352" s="17">
        <f>VLOOKUP($A352,級距!$A:$K,10,FALSE)</f>
        <v>6</v>
      </c>
      <c r="E352" s="17">
        <f>VLOOKUP($A352,級距!$A:$K,11,FALSE)</f>
        <v>2</v>
      </c>
      <c r="F352" s="17">
        <f t="shared" si="6"/>
        <v>1</v>
      </c>
    </row>
    <row r="353" spans="1:6" x14ac:dyDescent="0.25">
      <c r="A353" s="32" t="s">
        <v>1011</v>
      </c>
      <c r="B353" s="31">
        <v>48490.73</v>
      </c>
      <c r="C353" s="17">
        <f>VLOOKUP(A353,級距!$A:$K,9,FALSE)</f>
        <v>3</v>
      </c>
      <c r="D353" s="17">
        <f>VLOOKUP($A353,級距!$A:$K,10,FALSE)</f>
        <v>9</v>
      </c>
      <c r="E353" s="17">
        <f>VLOOKUP($A353,級距!$A:$K,11,FALSE)</f>
        <v>3</v>
      </c>
      <c r="F353" s="17">
        <f t="shared" si="6"/>
        <v>1</v>
      </c>
    </row>
    <row r="354" spans="1:6" x14ac:dyDescent="0.25">
      <c r="A354" s="32" t="s">
        <v>1014</v>
      </c>
      <c r="B354" s="31">
        <v>10150.98</v>
      </c>
      <c r="C354" s="17">
        <f>VLOOKUP(A354,級距!$A:$K,9,FALSE)</f>
        <v>4</v>
      </c>
      <c r="D354" s="17">
        <f>VLOOKUP($A354,級距!$A:$K,10,FALSE)</f>
        <v>1</v>
      </c>
      <c r="E354" s="17">
        <f>VLOOKUP($A354,級距!$A:$K,11,FALSE)</f>
        <v>2</v>
      </c>
      <c r="F354" s="17">
        <f t="shared" si="6"/>
        <v>1</v>
      </c>
    </row>
    <row r="355" spans="1:6" x14ac:dyDescent="0.25">
      <c r="A355" s="32" t="s">
        <v>1023</v>
      </c>
      <c r="B355" s="31">
        <v>21043.5</v>
      </c>
      <c r="C355" s="17">
        <f>VLOOKUP(A355,級距!$A:$K,9,FALSE)</f>
        <v>3</v>
      </c>
      <c r="D355" s="17">
        <f>VLOOKUP($A355,級距!$A:$K,10,FALSE)</f>
        <v>7</v>
      </c>
      <c r="E355" s="17">
        <f>VLOOKUP($A355,級距!$A:$K,11,FALSE)</f>
        <v>3</v>
      </c>
      <c r="F355" s="17">
        <f t="shared" si="6"/>
        <v>1</v>
      </c>
    </row>
    <row r="356" spans="1:6" x14ac:dyDescent="0.25">
      <c r="A356" s="32" t="s">
        <v>1035</v>
      </c>
      <c r="B356" s="31">
        <v>-2135.33</v>
      </c>
      <c r="C356" s="17">
        <f>VLOOKUP(A356,級距!$A:$K,9,FALSE)</f>
        <v>2</v>
      </c>
      <c r="D356" s="17">
        <f>VLOOKUP($A356,級距!$A:$K,10,FALSE)</f>
        <v>4</v>
      </c>
      <c r="E356" s="17">
        <f>VLOOKUP($A356,級距!$A:$K,11,FALSE)</f>
        <v>2</v>
      </c>
      <c r="F356" s="17">
        <f t="shared" si="6"/>
        <v>1</v>
      </c>
    </row>
    <row r="357" spans="1:6" x14ac:dyDescent="0.25">
      <c r="A357" s="32" t="s">
        <v>1038</v>
      </c>
      <c r="B357" s="31">
        <v>1420.46</v>
      </c>
      <c r="C357" s="17">
        <f>VLOOKUP(A357,級距!$A:$K,9,FALSE)</f>
        <v>1</v>
      </c>
      <c r="D357" s="17">
        <f>VLOOKUP($A357,級距!$A:$K,10,FALSE)</f>
        <v>1</v>
      </c>
      <c r="E357" s="17">
        <f>VLOOKUP($A357,級距!$A:$K,11,FALSE)</f>
        <v>2</v>
      </c>
      <c r="F357" s="17">
        <f t="shared" si="6"/>
        <v>1</v>
      </c>
    </row>
    <row r="358" spans="1:6" x14ac:dyDescent="0.25">
      <c r="A358" s="32" t="s">
        <v>1040</v>
      </c>
      <c r="B358" s="31">
        <v>-1189.83</v>
      </c>
      <c r="C358" s="17">
        <f>VLOOKUP(A358,級距!$A:$K,9,FALSE)</f>
        <v>2</v>
      </c>
      <c r="D358" s="17">
        <f>VLOOKUP($A358,級距!$A:$K,10,FALSE)</f>
        <v>1</v>
      </c>
      <c r="E358" s="17">
        <f>VLOOKUP($A358,級距!$A:$K,11,FALSE)</f>
        <v>2</v>
      </c>
      <c r="F358" s="17">
        <f t="shared" si="6"/>
        <v>1</v>
      </c>
    </row>
    <row r="359" spans="1:6" x14ac:dyDescent="0.25">
      <c r="A359" s="32" t="s">
        <v>1042</v>
      </c>
      <c r="B359" s="31">
        <v>-25931.86</v>
      </c>
      <c r="C359" s="17">
        <f>VLOOKUP(A359,級距!$A:$K,9,FALSE)</f>
        <v>4</v>
      </c>
      <c r="D359" s="17">
        <f>VLOOKUP($A359,級距!$A:$K,10,FALSE)</f>
        <v>3</v>
      </c>
      <c r="E359" s="17">
        <f>VLOOKUP($A359,級距!$A:$K,11,FALSE)</f>
        <v>2</v>
      </c>
      <c r="F359" s="17">
        <f t="shared" si="6"/>
        <v>1</v>
      </c>
    </row>
    <row r="360" spans="1:6" x14ac:dyDescent="0.25">
      <c r="A360" s="32" t="s">
        <v>1043</v>
      </c>
      <c r="B360" s="31">
        <v>35464.339999999997</v>
      </c>
      <c r="C360" s="17">
        <f>VLOOKUP(A360,級距!$A:$K,9,FALSE)</f>
        <v>5</v>
      </c>
      <c r="D360" s="17">
        <f>VLOOKUP($A360,級距!$A:$K,10,FALSE)</f>
        <v>8</v>
      </c>
      <c r="E360" s="17">
        <f>VLOOKUP($A360,級距!$A:$K,11,FALSE)</f>
        <v>3</v>
      </c>
      <c r="F360" s="17">
        <f t="shared" si="6"/>
        <v>1</v>
      </c>
    </row>
    <row r="361" spans="1:6" x14ac:dyDescent="0.25">
      <c r="A361" s="32" t="s">
        <v>1044</v>
      </c>
      <c r="B361" s="31">
        <v>7134.24</v>
      </c>
      <c r="C361" s="17">
        <f>VLOOKUP(A361,級距!$A:$K,9,FALSE)</f>
        <v>6</v>
      </c>
      <c r="D361" s="17">
        <f>VLOOKUP($A361,級距!$A:$K,10,FALSE)</f>
        <v>6</v>
      </c>
      <c r="E361" s="17">
        <f>VLOOKUP($A361,級距!$A:$K,11,FALSE)</f>
        <v>1</v>
      </c>
      <c r="F361" s="17">
        <f t="shared" si="6"/>
        <v>1</v>
      </c>
    </row>
    <row r="362" spans="1:6" x14ac:dyDescent="0.25">
      <c r="A362" s="32" t="s">
        <v>1046</v>
      </c>
      <c r="B362" s="31">
        <v>19099.64</v>
      </c>
      <c r="C362" s="17">
        <f>VLOOKUP(A362,級距!$A:$K,9,FALSE)</f>
        <v>5</v>
      </c>
      <c r="D362" s="17">
        <f>VLOOKUP($A362,級距!$A:$K,10,FALSE)</f>
        <v>5</v>
      </c>
      <c r="E362" s="17">
        <f>VLOOKUP($A362,級距!$A:$K,11,FALSE)</f>
        <v>2</v>
      </c>
      <c r="F362" s="17">
        <f t="shared" si="6"/>
        <v>1</v>
      </c>
    </row>
    <row r="363" spans="1:6" x14ac:dyDescent="0.25">
      <c r="A363" s="32" t="s">
        <v>1048</v>
      </c>
      <c r="B363" s="31">
        <v>-1495.25</v>
      </c>
      <c r="C363" s="17">
        <f>VLOOKUP(A363,級距!$A:$K,9,FALSE)</f>
        <v>3</v>
      </c>
      <c r="D363" s="17">
        <f>VLOOKUP($A363,級距!$A:$K,10,FALSE)</f>
        <v>6</v>
      </c>
      <c r="E363" s="17">
        <f>VLOOKUP($A363,級距!$A:$K,11,FALSE)</f>
        <v>2</v>
      </c>
      <c r="F363" s="17">
        <f t="shared" si="6"/>
        <v>1</v>
      </c>
    </row>
    <row r="364" spans="1:6" x14ac:dyDescent="0.25">
      <c r="A364" s="32" t="s">
        <v>1049</v>
      </c>
      <c r="B364" s="31">
        <v>71043.06</v>
      </c>
      <c r="C364" s="17">
        <f>VLOOKUP(A364,級距!$A:$K,9,FALSE)</f>
        <v>7</v>
      </c>
      <c r="D364" s="17">
        <f>VLOOKUP($A364,級距!$A:$K,10,FALSE)</f>
        <v>5</v>
      </c>
      <c r="E364" s="17">
        <f>VLOOKUP($A364,級距!$A:$K,11,FALSE)</f>
        <v>1</v>
      </c>
      <c r="F364" s="17">
        <f t="shared" si="6"/>
        <v>1</v>
      </c>
    </row>
    <row r="365" spans="1:6" x14ac:dyDescent="0.25">
      <c r="A365" s="32" t="s">
        <v>1050</v>
      </c>
      <c r="B365" s="31">
        <v>-41165.730000000003</v>
      </c>
      <c r="C365" s="17">
        <f>VLOOKUP(A365,級距!$A:$K,9,FALSE)</f>
        <v>10</v>
      </c>
      <c r="D365" s="17">
        <f>VLOOKUP($A365,級距!$A:$K,10,FALSE)</f>
        <v>4</v>
      </c>
      <c r="E365" s="17">
        <f>VLOOKUP($A365,級距!$A:$K,11,FALSE)</f>
        <v>1</v>
      </c>
      <c r="F365" s="17">
        <f t="shared" si="6"/>
        <v>1</v>
      </c>
    </row>
    <row r="366" spans="1:6" x14ac:dyDescent="0.25">
      <c r="A366" s="32" t="s">
        <v>1051</v>
      </c>
      <c r="B366" s="31">
        <v>90804.18</v>
      </c>
      <c r="C366" s="17">
        <f>VLOOKUP(A366,級距!$A:$K,9,FALSE)</f>
        <v>8</v>
      </c>
      <c r="D366" s="17">
        <f>VLOOKUP($A366,級距!$A:$K,10,FALSE)</f>
        <v>6</v>
      </c>
      <c r="E366" s="17">
        <f>VLOOKUP($A366,級距!$A:$K,11,FALSE)</f>
        <v>1</v>
      </c>
      <c r="F366" s="17">
        <f t="shared" si="6"/>
        <v>1</v>
      </c>
    </row>
    <row r="367" spans="1:6" x14ac:dyDescent="0.25">
      <c r="A367" s="32" t="s">
        <v>1057</v>
      </c>
      <c r="B367" s="31">
        <v>55829.56</v>
      </c>
      <c r="C367" s="17">
        <f>VLOOKUP(A367,級距!$A:$K,9,FALSE)</f>
        <v>7</v>
      </c>
      <c r="D367" s="17">
        <f>VLOOKUP($A367,級距!$A:$K,10,FALSE)</f>
        <v>7</v>
      </c>
      <c r="E367" s="17">
        <f>VLOOKUP($A367,級距!$A:$K,11,FALSE)</f>
        <v>4</v>
      </c>
      <c r="F367" s="17">
        <f t="shared" si="6"/>
        <v>1</v>
      </c>
    </row>
    <row r="368" spans="1:6" x14ac:dyDescent="0.25">
      <c r="A368" s="32" t="s">
        <v>1060</v>
      </c>
      <c r="B368" s="31">
        <v>-42432.06</v>
      </c>
      <c r="C368" s="17">
        <f>VLOOKUP(A368,級距!$A:$K,9,FALSE)</f>
        <v>7</v>
      </c>
      <c r="D368" s="17">
        <f>VLOOKUP($A368,級距!$A:$K,10,FALSE)</f>
        <v>7</v>
      </c>
      <c r="E368" s="17">
        <f>VLOOKUP($A368,級距!$A:$K,11,FALSE)</f>
        <v>4</v>
      </c>
      <c r="F368" s="17">
        <f t="shared" si="6"/>
        <v>1</v>
      </c>
    </row>
    <row r="369" spans="1:6" x14ac:dyDescent="0.25">
      <c r="A369" s="32" t="s">
        <v>1064</v>
      </c>
      <c r="B369" s="31">
        <v>-84843.39</v>
      </c>
      <c r="C369" s="17">
        <f>VLOOKUP(A369,級距!$A:$K,9,FALSE)</f>
        <v>8</v>
      </c>
      <c r="D369" s="17">
        <f>VLOOKUP($A369,級距!$A:$K,10,FALSE)</f>
        <v>2</v>
      </c>
      <c r="E369" s="17">
        <f>VLOOKUP($A369,級距!$A:$K,11,FALSE)</f>
        <v>1</v>
      </c>
      <c r="F369" s="17">
        <f t="shared" si="6"/>
        <v>1</v>
      </c>
    </row>
    <row r="370" spans="1:6" x14ac:dyDescent="0.25">
      <c r="A370" s="32" t="s">
        <v>1070</v>
      </c>
      <c r="B370" s="31">
        <v>-42449.15</v>
      </c>
      <c r="C370" s="17">
        <f>VLOOKUP(A370,級距!$A:$K,9,FALSE)</f>
        <v>7</v>
      </c>
      <c r="D370" s="17">
        <f>VLOOKUP($A370,級距!$A:$K,10,FALSE)</f>
        <v>3</v>
      </c>
      <c r="E370" s="17">
        <f>VLOOKUP($A370,級距!$A:$K,11,FALSE)</f>
        <v>1</v>
      </c>
      <c r="F370" s="17">
        <f t="shared" si="6"/>
        <v>1</v>
      </c>
    </row>
    <row r="371" spans="1:6" x14ac:dyDescent="0.25">
      <c r="A371" s="32" t="s">
        <v>1073</v>
      </c>
      <c r="B371" s="31">
        <v>-48646.7</v>
      </c>
      <c r="C371" s="17">
        <f>VLOOKUP(A371,級距!$A:$K,9,FALSE)</f>
        <v>5</v>
      </c>
      <c r="D371" s="17">
        <f>VLOOKUP($A371,級距!$A:$K,10,FALSE)</f>
        <v>1</v>
      </c>
      <c r="E371" s="17">
        <f>VLOOKUP($A371,級距!$A:$K,11,FALSE)</f>
        <v>2</v>
      </c>
      <c r="F371" s="17">
        <f t="shared" si="6"/>
        <v>1</v>
      </c>
    </row>
    <row r="372" spans="1:6" x14ac:dyDescent="0.25">
      <c r="A372" s="32" t="s">
        <v>1075</v>
      </c>
      <c r="B372" s="31">
        <v>-6780.51</v>
      </c>
      <c r="C372" s="17">
        <f>VLOOKUP(A372,級距!$A:$K,9,FALSE)</f>
        <v>8</v>
      </c>
      <c r="D372" s="17">
        <f>VLOOKUP($A372,級距!$A:$K,10,FALSE)</f>
        <v>8</v>
      </c>
      <c r="E372" s="17">
        <f>VLOOKUP($A372,級距!$A:$K,11,FALSE)</f>
        <v>4</v>
      </c>
      <c r="F372" s="17">
        <f t="shared" si="6"/>
        <v>1</v>
      </c>
    </row>
    <row r="373" spans="1:6" x14ac:dyDescent="0.25">
      <c r="A373" s="32" t="s">
        <v>1076</v>
      </c>
      <c r="B373" s="31">
        <v>-8848</v>
      </c>
      <c r="C373" s="17">
        <f>VLOOKUP(A373,級距!$A:$K,9,FALSE)</f>
        <v>3</v>
      </c>
      <c r="D373" s="17">
        <f>VLOOKUP($A373,級距!$A:$K,10,FALSE)</f>
        <v>3</v>
      </c>
      <c r="E373" s="17">
        <f>VLOOKUP($A373,級距!$A:$K,11,FALSE)</f>
        <v>2</v>
      </c>
      <c r="F373" s="17">
        <f t="shared" si="6"/>
        <v>1</v>
      </c>
    </row>
    <row r="374" spans="1:6" x14ac:dyDescent="0.25">
      <c r="A374" s="32" t="s">
        <v>1079</v>
      </c>
      <c r="B374" s="31">
        <v>-19133.43</v>
      </c>
      <c r="C374" s="17">
        <f>VLOOKUP(A374,級距!$A:$K,9,FALSE)</f>
        <v>1</v>
      </c>
      <c r="D374" s="17">
        <f>VLOOKUP($A374,級距!$A:$K,10,FALSE)</f>
        <v>6</v>
      </c>
      <c r="E374" s="17">
        <f>VLOOKUP($A374,級距!$A:$K,11,FALSE)</f>
        <v>2</v>
      </c>
      <c r="F374" s="17">
        <f t="shared" si="6"/>
        <v>1</v>
      </c>
    </row>
    <row r="375" spans="1:6" x14ac:dyDescent="0.25">
      <c r="A375" s="32" t="s">
        <v>1080</v>
      </c>
      <c r="B375" s="31">
        <v>-42439.360000000001</v>
      </c>
      <c r="C375" s="17">
        <f>VLOOKUP(A375,級距!$A:$K,9,FALSE)</f>
        <v>3</v>
      </c>
      <c r="D375" s="17">
        <f>VLOOKUP($A375,級距!$A:$K,10,FALSE)</f>
        <v>4</v>
      </c>
      <c r="E375" s="17">
        <f>VLOOKUP($A375,級距!$A:$K,11,FALSE)</f>
        <v>2</v>
      </c>
      <c r="F375" s="17">
        <f t="shared" si="6"/>
        <v>1</v>
      </c>
    </row>
    <row r="376" spans="1:6" x14ac:dyDescent="0.25">
      <c r="A376" s="32" t="s">
        <v>1082</v>
      </c>
      <c r="B376" s="31">
        <v>-44897.73</v>
      </c>
      <c r="C376" s="17">
        <f>VLOOKUP(A376,級距!$A:$K,9,FALSE)</f>
        <v>5</v>
      </c>
      <c r="D376" s="17">
        <f>VLOOKUP($A376,級距!$A:$K,10,FALSE)</f>
        <v>1</v>
      </c>
      <c r="E376" s="17">
        <f>VLOOKUP($A376,級距!$A:$K,11,FALSE)</f>
        <v>2</v>
      </c>
      <c r="F376" s="17">
        <f t="shared" si="6"/>
        <v>1</v>
      </c>
    </row>
    <row r="377" spans="1:6" x14ac:dyDescent="0.25">
      <c r="A377" s="32" t="s">
        <v>1085</v>
      </c>
      <c r="B377" s="31">
        <v>16258.53</v>
      </c>
      <c r="C377" s="17">
        <f>VLOOKUP(A377,級距!$A:$K,9,FALSE)</f>
        <v>3</v>
      </c>
      <c r="D377" s="17">
        <f>VLOOKUP($A377,級距!$A:$K,10,FALSE)</f>
        <v>4</v>
      </c>
      <c r="E377" s="17">
        <f>VLOOKUP($A377,級距!$A:$K,11,FALSE)</f>
        <v>2</v>
      </c>
      <c r="F377" s="17">
        <f t="shared" si="6"/>
        <v>1</v>
      </c>
    </row>
    <row r="378" spans="1:6" x14ac:dyDescent="0.25">
      <c r="A378" s="32" t="s">
        <v>1091</v>
      </c>
      <c r="B378" s="31">
        <v>119284.86</v>
      </c>
      <c r="C378" s="17">
        <f>VLOOKUP(A378,級距!$A:$K,9,FALSE)</f>
        <v>10</v>
      </c>
      <c r="D378" s="17">
        <f>VLOOKUP($A378,級距!$A:$K,10,FALSE)</f>
        <v>9</v>
      </c>
      <c r="E378" s="17">
        <f>VLOOKUP($A378,級距!$A:$K,11,FALSE)</f>
        <v>4</v>
      </c>
      <c r="F378" s="17">
        <f t="shared" si="6"/>
        <v>1</v>
      </c>
    </row>
    <row r="379" spans="1:6" x14ac:dyDescent="0.25">
      <c r="A379" s="32" t="s">
        <v>1092</v>
      </c>
      <c r="B379" s="31">
        <v>8027.84</v>
      </c>
      <c r="C379" s="17">
        <f>VLOOKUP(A379,級距!$A:$K,9,FALSE)</f>
        <v>9</v>
      </c>
      <c r="D379" s="17">
        <f>VLOOKUP($A379,級距!$A:$K,10,FALSE)</f>
        <v>3</v>
      </c>
      <c r="E379" s="17">
        <f>VLOOKUP($A379,級距!$A:$K,11,FALSE)</f>
        <v>1</v>
      </c>
      <c r="F379" s="17">
        <f t="shared" si="6"/>
        <v>1</v>
      </c>
    </row>
    <row r="380" spans="1:6" x14ac:dyDescent="0.25">
      <c r="A380" s="32" t="s">
        <v>1093</v>
      </c>
      <c r="B380" s="31">
        <v>145852.35999999999</v>
      </c>
      <c r="C380" s="17">
        <f>VLOOKUP(A380,級距!$A:$K,9,FALSE)</f>
        <v>10</v>
      </c>
      <c r="D380" s="17">
        <f>VLOOKUP($A380,級距!$A:$K,10,FALSE)</f>
        <v>9</v>
      </c>
      <c r="E380" s="17">
        <f>VLOOKUP($A380,級距!$A:$K,11,FALSE)</f>
        <v>4</v>
      </c>
      <c r="F380" s="17">
        <f t="shared" si="6"/>
        <v>1</v>
      </c>
    </row>
    <row r="381" spans="1:6" x14ac:dyDescent="0.25">
      <c r="A381" s="32" t="s">
        <v>1099</v>
      </c>
      <c r="B381" s="31">
        <v>-13447.13</v>
      </c>
      <c r="C381" s="17">
        <f>VLOOKUP(A381,級距!$A:$K,9,FALSE)</f>
        <v>1</v>
      </c>
      <c r="D381" s="17">
        <f>VLOOKUP($A381,級距!$A:$K,10,FALSE)</f>
        <v>1</v>
      </c>
      <c r="E381" s="17">
        <f>VLOOKUP($A381,級距!$A:$K,11,FALSE)</f>
        <v>2</v>
      </c>
      <c r="F381" s="17">
        <f t="shared" si="6"/>
        <v>1</v>
      </c>
    </row>
    <row r="382" spans="1:6" x14ac:dyDescent="0.25">
      <c r="A382" s="32" t="s">
        <v>1100</v>
      </c>
      <c r="B382" s="31">
        <v>-1905.01</v>
      </c>
      <c r="C382" s="17">
        <f>VLOOKUP(A382,級距!$A:$K,9,FALSE)</f>
        <v>4</v>
      </c>
      <c r="D382" s="17">
        <f>VLOOKUP($A382,級距!$A:$K,10,FALSE)</f>
        <v>3</v>
      </c>
      <c r="E382" s="17">
        <f>VLOOKUP($A382,級距!$A:$K,11,FALSE)</f>
        <v>2</v>
      </c>
      <c r="F382" s="17">
        <f t="shared" si="6"/>
        <v>1</v>
      </c>
    </row>
    <row r="383" spans="1:6" x14ac:dyDescent="0.25">
      <c r="A383" s="32" t="s">
        <v>1104</v>
      </c>
      <c r="B383" s="31">
        <v>13750.83</v>
      </c>
      <c r="C383" s="17">
        <f>VLOOKUP(A383,級距!$A:$K,9,FALSE)</f>
        <v>5</v>
      </c>
      <c r="D383" s="17">
        <f>VLOOKUP($A383,級距!$A:$K,10,FALSE)</f>
        <v>9</v>
      </c>
      <c r="E383" s="17">
        <f>VLOOKUP($A383,級距!$A:$K,11,FALSE)</f>
        <v>3</v>
      </c>
      <c r="F383" s="17">
        <f t="shared" si="6"/>
        <v>1</v>
      </c>
    </row>
    <row r="384" spans="1:6" x14ac:dyDescent="0.25">
      <c r="A384" s="32" t="s">
        <v>1108</v>
      </c>
      <c r="B384" s="31">
        <v>44349.56</v>
      </c>
      <c r="C384" s="17">
        <f>VLOOKUP(A384,級距!$A:$K,9,FALSE)</f>
        <v>5</v>
      </c>
      <c r="D384" s="17">
        <f>VLOOKUP($A384,級距!$A:$K,10,FALSE)</f>
        <v>6</v>
      </c>
      <c r="E384" s="17">
        <f>VLOOKUP($A384,級距!$A:$K,11,FALSE)</f>
        <v>2</v>
      </c>
      <c r="F384" s="17">
        <f t="shared" si="6"/>
        <v>1</v>
      </c>
    </row>
    <row r="385" spans="1:6" x14ac:dyDescent="0.25">
      <c r="A385" s="32" t="s">
        <v>1111</v>
      </c>
      <c r="B385" s="31">
        <v>18612.8</v>
      </c>
      <c r="C385" s="17">
        <f>VLOOKUP(A385,級距!$A:$K,9,FALSE)</f>
        <v>5</v>
      </c>
      <c r="D385" s="17">
        <f>VLOOKUP($A385,級距!$A:$K,10,FALSE)</f>
        <v>3</v>
      </c>
      <c r="E385" s="17">
        <f>VLOOKUP($A385,級距!$A:$K,11,FALSE)</f>
        <v>2</v>
      </c>
      <c r="F385" s="17">
        <f t="shared" si="6"/>
        <v>1</v>
      </c>
    </row>
    <row r="386" spans="1:6" x14ac:dyDescent="0.25">
      <c r="A386" s="32" t="s">
        <v>1112</v>
      </c>
      <c r="B386" s="31">
        <v>-53696.45</v>
      </c>
      <c r="C386" s="17">
        <f>VLOOKUP(A386,級距!$A:$K,9,FALSE)</f>
        <v>3</v>
      </c>
      <c r="D386" s="17">
        <f>VLOOKUP($A386,級距!$A:$K,10,FALSE)</f>
        <v>4</v>
      </c>
      <c r="E386" s="17">
        <f>VLOOKUP($A386,級距!$A:$K,11,FALSE)</f>
        <v>2</v>
      </c>
      <c r="F386" s="17">
        <f t="shared" si="6"/>
        <v>1</v>
      </c>
    </row>
    <row r="387" spans="1:6" x14ac:dyDescent="0.25">
      <c r="A387" s="32" t="s">
        <v>1113</v>
      </c>
      <c r="B387" s="31">
        <v>27641.3</v>
      </c>
      <c r="C387" s="17">
        <f>VLOOKUP(A387,級距!$A:$K,9,FALSE)</f>
        <v>5</v>
      </c>
      <c r="D387" s="17">
        <f>VLOOKUP($A387,級距!$A:$K,10,FALSE)</f>
        <v>10</v>
      </c>
      <c r="E387" s="17">
        <f>VLOOKUP($A387,級距!$A:$K,11,FALSE)</f>
        <v>3</v>
      </c>
      <c r="F387" s="17">
        <f t="shared" si="6"/>
        <v>1</v>
      </c>
    </row>
    <row r="388" spans="1:6" x14ac:dyDescent="0.25">
      <c r="A388" s="32" t="s">
        <v>1115</v>
      </c>
      <c r="B388" s="31">
        <v>-7381.46</v>
      </c>
      <c r="C388" s="17">
        <f>VLOOKUP(A388,級距!$A:$K,9,FALSE)</f>
        <v>4</v>
      </c>
      <c r="D388" s="17">
        <f>VLOOKUP($A388,級距!$A:$K,10,FALSE)</f>
        <v>5</v>
      </c>
      <c r="E388" s="17">
        <f>VLOOKUP($A388,級距!$A:$K,11,FALSE)</f>
        <v>2</v>
      </c>
      <c r="F388" s="17">
        <f t="shared" si="6"/>
        <v>1</v>
      </c>
    </row>
    <row r="389" spans="1:6" x14ac:dyDescent="0.25">
      <c r="A389" s="32" t="s">
        <v>1117</v>
      </c>
      <c r="B389" s="31">
        <v>-42194.75</v>
      </c>
      <c r="C389" s="17">
        <f>VLOOKUP(A389,級距!$A:$K,9,FALSE)</f>
        <v>7</v>
      </c>
      <c r="D389" s="17">
        <f>VLOOKUP($A389,級距!$A:$K,10,FALSE)</f>
        <v>7</v>
      </c>
      <c r="E389" s="17">
        <f>VLOOKUP($A389,級距!$A:$K,11,FALSE)</f>
        <v>4</v>
      </c>
      <c r="F389" s="17">
        <f t="shared" si="6"/>
        <v>1</v>
      </c>
    </row>
    <row r="390" spans="1:6" x14ac:dyDescent="0.25">
      <c r="A390" s="32" t="s">
        <v>1119</v>
      </c>
      <c r="B390" s="31">
        <v>16913.599999999999</v>
      </c>
      <c r="C390" s="17">
        <f>VLOOKUP(A390,級距!$A:$K,9,FALSE)</f>
        <v>7</v>
      </c>
      <c r="D390" s="17">
        <f>VLOOKUP($A390,級距!$A:$K,10,FALSE)</f>
        <v>1</v>
      </c>
      <c r="E390" s="17">
        <f>VLOOKUP($A390,級距!$A:$K,11,FALSE)</f>
        <v>1</v>
      </c>
      <c r="F390" s="17">
        <f t="shared" si="6"/>
        <v>1</v>
      </c>
    </row>
    <row r="391" spans="1:6" x14ac:dyDescent="0.25">
      <c r="A391" s="32" t="s">
        <v>1123</v>
      </c>
      <c r="B391" s="31">
        <v>2549.7399999999998</v>
      </c>
      <c r="C391" s="17">
        <f>VLOOKUP(A391,級距!$A:$K,9,FALSE)</f>
        <v>4</v>
      </c>
      <c r="D391" s="17">
        <f>VLOOKUP($A391,級距!$A:$K,10,FALSE)</f>
        <v>3</v>
      </c>
      <c r="E391" s="17">
        <f>VLOOKUP($A391,級距!$A:$K,11,FALSE)</f>
        <v>2</v>
      </c>
      <c r="F391" s="17">
        <f t="shared" si="6"/>
        <v>1</v>
      </c>
    </row>
    <row r="392" spans="1:6" x14ac:dyDescent="0.25">
      <c r="A392" s="32" t="s">
        <v>1124</v>
      </c>
      <c r="B392" s="31">
        <v>-12216.51</v>
      </c>
      <c r="C392" s="17">
        <f>VLOOKUP(A392,級距!$A:$K,9,FALSE)</f>
        <v>5</v>
      </c>
      <c r="D392" s="17">
        <f>VLOOKUP($A392,級距!$A:$K,10,FALSE)</f>
        <v>1</v>
      </c>
      <c r="E392" s="17">
        <f>VLOOKUP($A392,級距!$A:$K,11,FALSE)</f>
        <v>2</v>
      </c>
      <c r="F392" s="17">
        <f t="shared" si="6"/>
        <v>1</v>
      </c>
    </row>
    <row r="393" spans="1:6" x14ac:dyDescent="0.25">
      <c r="A393" s="32" t="s">
        <v>1126</v>
      </c>
      <c r="B393" s="31">
        <v>19213.16</v>
      </c>
      <c r="C393" s="17">
        <f>VLOOKUP(A393,級距!$A:$K,9,FALSE)</f>
        <v>7</v>
      </c>
      <c r="D393" s="17">
        <f>VLOOKUP($A393,級距!$A:$K,10,FALSE)</f>
        <v>7</v>
      </c>
      <c r="E393" s="17">
        <f>VLOOKUP($A393,級距!$A:$K,11,FALSE)</f>
        <v>4</v>
      </c>
      <c r="F393" s="17">
        <f t="shared" ref="F393:F456" si="7">IF(A394&lt;&gt;A393,1,0)</f>
        <v>1</v>
      </c>
    </row>
    <row r="394" spans="1:6" x14ac:dyDescent="0.25">
      <c r="A394" s="32" t="s">
        <v>1133</v>
      </c>
      <c r="B394" s="31">
        <v>-9703.51</v>
      </c>
      <c r="C394" s="17">
        <f>VLOOKUP(A394,級距!$A:$K,9,FALSE)</f>
        <v>3</v>
      </c>
      <c r="D394" s="17">
        <f>VLOOKUP($A394,級距!$A:$K,10,FALSE)</f>
        <v>3</v>
      </c>
      <c r="E394" s="17">
        <f>VLOOKUP($A394,級距!$A:$K,11,FALSE)</f>
        <v>2</v>
      </c>
      <c r="F394" s="17">
        <f t="shared" si="7"/>
        <v>1</v>
      </c>
    </row>
    <row r="395" spans="1:6" x14ac:dyDescent="0.25">
      <c r="A395" s="32" t="s">
        <v>1134</v>
      </c>
      <c r="B395" s="31">
        <v>11129.81</v>
      </c>
      <c r="C395" s="17">
        <f>VLOOKUP(A395,級距!$A:$K,9,FALSE)</f>
        <v>5</v>
      </c>
      <c r="D395" s="17">
        <f>VLOOKUP($A395,級距!$A:$K,10,FALSE)</f>
        <v>6</v>
      </c>
      <c r="E395" s="17">
        <f>VLOOKUP($A395,級距!$A:$K,11,FALSE)</f>
        <v>2</v>
      </c>
      <c r="F395" s="17">
        <f t="shared" si="7"/>
        <v>1</v>
      </c>
    </row>
    <row r="396" spans="1:6" x14ac:dyDescent="0.25">
      <c r="A396" s="32" t="s">
        <v>1135</v>
      </c>
      <c r="B396" s="31">
        <v>27644.3</v>
      </c>
      <c r="C396" s="17">
        <f>VLOOKUP(A396,級距!$A:$K,9,FALSE)</f>
        <v>5</v>
      </c>
      <c r="D396" s="17">
        <f>VLOOKUP($A396,級距!$A:$K,10,FALSE)</f>
        <v>5</v>
      </c>
      <c r="E396" s="17">
        <f>VLOOKUP($A396,級距!$A:$K,11,FALSE)</f>
        <v>2</v>
      </c>
      <c r="F396" s="17">
        <f t="shared" si="7"/>
        <v>1</v>
      </c>
    </row>
    <row r="397" spans="1:6" x14ac:dyDescent="0.25">
      <c r="A397" s="32" t="s">
        <v>1144</v>
      </c>
      <c r="B397" s="31">
        <v>-13446.26</v>
      </c>
      <c r="C397" s="17">
        <f>VLOOKUP(A397,級距!$A:$K,9,FALSE)</f>
        <v>5</v>
      </c>
      <c r="D397" s="17">
        <f>VLOOKUP($A397,級距!$A:$K,10,FALSE)</f>
        <v>8</v>
      </c>
      <c r="E397" s="17">
        <f>VLOOKUP($A397,級距!$A:$K,11,FALSE)</f>
        <v>3</v>
      </c>
      <c r="F397" s="17">
        <f t="shared" si="7"/>
        <v>1</v>
      </c>
    </row>
    <row r="398" spans="1:6" x14ac:dyDescent="0.25">
      <c r="A398" s="32" t="s">
        <v>1147</v>
      </c>
      <c r="B398" s="31">
        <v>-42056.7</v>
      </c>
      <c r="C398" s="17">
        <f>VLOOKUP(A398,級距!$A:$K,9,FALSE)</f>
        <v>5</v>
      </c>
      <c r="D398" s="17">
        <f>VLOOKUP($A398,級距!$A:$K,10,FALSE)</f>
        <v>6</v>
      </c>
      <c r="E398" s="17">
        <f>VLOOKUP($A398,級距!$A:$K,11,FALSE)</f>
        <v>2</v>
      </c>
      <c r="F398" s="17">
        <f t="shared" si="7"/>
        <v>1</v>
      </c>
    </row>
    <row r="399" spans="1:6" x14ac:dyDescent="0.25">
      <c r="A399" s="32" t="s">
        <v>1148</v>
      </c>
      <c r="B399" s="31">
        <v>44523.92</v>
      </c>
      <c r="C399" s="17">
        <f>VLOOKUP(A399,級距!$A:$K,9,FALSE)</f>
        <v>7</v>
      </c>
      <c r="D399" s="17">
        <f>VLOOKUP($A399,級距!$A:$K,10,FALSE)</f>
        <v>4</v>
      </c>
      <c r="E399" s="17">
        <f>VLOOKUP($A399,級距!$A:$K,11,FALSE)</f>
        <v>1</v>
      </c>
      <c r="F399" s="17">
        <f t="shared" si="7"/>
        <v>1</v>
      </c>
    </row>
    <row r="400" spans="1:6" x14ac:dyDescent="0.25">
      <c r="A400" s="32" t="s">
        <v>1150</v>
      </c>
      <c r="B400" s="31">
        <v>85552.11</v>
      </c>
      <c r="C400" s="17">
        <f>VLOOKUP(A400,級距!$A:$K,9,FALSE)</f>
        <v>8</v>
      </c>
      <c r="D400" s="17">
        <f>VLOOKUP($A400,級距!$A:$K,10,FALSE)</f>
        <v>9</v>
      </c>
      <c r="E400" s="17">
        <f>VLOOKUP($A400,級距!$A:$K,11,FALSE)</f>
        <v>4</v>
      </c>
      <c r="F400" s="17">
        <f t="shared" si="7"/>
        <v>1</v>
      </c>
    </row>
    <row r="401" spans="1:6" x14ac:dyDescent="0.25">
      <c r="A401" s="32" t="s">
        <v>1153</v>
      </c>
      <c r="B401" s="31">
        <v>-65922.94</v>
      </c>
      <c r="C401" s="17">
        <f>VLOOKUP(A401,級距!$A:$K,9,FALSE)</f>
        <v>5</v>
      </c>
      <c r="D401" s="17">
        <f>VLOOKUP($A401,級距!$A:$K,10,FALSE)</f>
        <v>7</v>
      </c>
      <c r="E401" s="17">
        <f>VLOOKUP($A401,級距!$A:$K,11,FALSE)</f>
        <v>3</v>
      </c>
      <c r="F401" s="17">
        <f t="shared" si="7"/>
        <v>1</v>
      </c>
    </row>
    <row r="402" spans="1:6" x14ac:dyDescent="0.25">
      <c r="A402" s="32" t="s">
        <v>1154</v>
      </c>
      <c r="B402" s="31">
        <v>-20436.77</v>
      </c>
      <c r="C402" s="17">
        <f>VLOOKUP(A402,級距!$A:$K,9,FALSE)</f>
        <v>6</v>
      </c>
      <c r="D402" s="17">
        <f>VLOOKUP($A402,級距!$A:$K,10,FALSE)</f>
        <v>3</v>
      </c>
      <c r="E402" s="17">
        <f>VLOOKUP($A402,級距!$A:$K,11,FALSE)</f>
        <v>1</v>
      </c>
      <c r="F402" s="17">
        <f t="shared" si="7"/>
        <v>1</v>
      </c>
    </row>
    <row r="403" spans="1:6" x14ac:dyDescent="0.25">
      <c r="A403" s="32" t="s">
        <v>1155</v>
      </c>
      <c r="B403" s="31">
        <v>-41969.54</v>
      </c>
      <c r="C403" s="17">
        <f>VLOOKUP(A403,級距!$A:$K,9,FALSE)</f>
        <v>7</v>
      </c>
      <c r="D403" s="17">
        <f>VLOOKUP($A403,級距!$A:$K,10,FALSE)</f>
        <v>4</v>
      </c>
      <c r="E403" s="17">
        <f>VLOOKUP($A403,級距!$A:$K,11,FALSE)</f>
        <v>1</v>
      </c>
      <c r="F403" s="17">
        <f t="shared" si="7"/>
        <v>1</v>
      </c>
    </row>
    <row r="404" spans="1:6" x14ac:dyDescent="0.25">
      <c r="A404" s="32" t="s">
        <v>1159</v>
      </c>
      <c r="B404" s="31">
        <v>40553.78</v>
      </c>
      <c r="C404" s="17">
        <f>VLOOKUP(A404,級距!$A:$K,9,FALSE)</f>
        <v>7</v>
      </c>
      <c r="D404" s="17">
        <f>VLOOKUP($A404,級距!$A:$K,10,FALSE)</f>
        <v>3</v>
      </c>
      <c r="E404" s="17">
        <f>VLOOKUP($A404,級距!$A:$K,11,FALSE)</f>
        <v>1</v>
      </c>
      <c r="F404" s="17">
        <f t="shared" si="7"/>
        <v>1</v>
      </c>
    </row>
    <row r="405" spans="1:6" x14ac:dyDescent="0.25">
      <c r="A405" s="32" t="s">
        <v>1160</v>
      </c>
      <c r="B405" s="31">
        <v>-2670.91</v>
      </c>
      <c r="C405" s="17">
        <f>VLOOKUP(A405,級距!$A:$K,9,FALSE)</f>
        <v>8</v>
      </c>
      <c r="D405" s="17">
        <f>VLOOKUP($A405,級距!$A:$K,10,FALSE)</f>
        <v>7</v>
      </c>
      <c r="E405" s="17">
        <f>VLOOKUP($A405,級距!$A:$K,11,FALSE)</f>
        <v>4</v>
      </c>
      <c r="F405" s="17">
        <f t="shared" si="7"/>
        <v>1</v>
      </c>
    </row>
    <row r="406" spans="1:6" x14ac:dyDescent="0.25">
      <c r="A406" s="32" t="s">
        <v>1162</v>
      </c>
      <c r="B406" s="31">
        <v>-1614.5</v>
      </c>
      <c r="C406" s="17">
        <f>VLOOKUP(A406,級距!$A:$K,9,FALSE)</f>
        <v>2</v>
      </c>
      <c r="D406" s="17">
        <f>VLOOKUP($A406,級距!$A:$K,10,FALSE)</f>
        <v>7</v>
      </c>
      <c r="E406" s="17">
        <f>VLOOKUP($A406,級距!$A:$K,11,FALSE)</f>
        <v>3</v>
      </c>
      <c r="F406" s="17">
        <f t="shared" si="7"/>
        <v>1</v>
      </c>
    </row>
    <row r="407" spans="1:6" x14ac:dyDescent="0.25">
      <c r="A407" s="32" t="s">
        <v>1164</v>
      </c>
      <c r="B407" s="31">
        <v>-41932.86</v>
      </c>
      <c r="C407" s="17">
        <f>VLOOKUP(A407,級距!$A:$K,9,FALSE)</f>
        <v>9</v>
      </c>
      <c r="D407" s="17">
        <f>VLOOKUP($A407,級距!$A:$K,10,FALSE)</f>
        <v>4</v>
      </c>
      <c r="E407" s="17">
        <f>VLOOKUP($A407,級距!$A:$K,11,FALSE)</f>
        <v>1</v>
      </c>
      <c r="F407" s="17">
        <f t="shared" si="7"/>
        <v>1</v>
      </c>
    </row>
    <row r="408" spans="1:6" x14ac:dyDescent="0.25">
      <c r="A408" s="32" t="s">
        <v>1166</v>
      </c>
      <c r="B408" s="31">
        <v>2286.4499999999998</v>
      </c>
      <c r="C408" s="17">
        <f>VLOOKUP(A408,級距!$A:$K,9,FALSE)</f>
        <v>10</v>
      </c>
      <c r="D408" s="17">
        <f>VLOOKUP($A408,級距!$A:$K,10,FALSE)</f>
        <v>5</v>
      </c>
      <c r="E408" s="17">
        <f>VLOOKUP($A408,級距!$A:$K,11,FALSE)</f>
        <v>1</v>
      </c>
      <c r="F408" s="17">
        <f t="shared" si="7"/>
        <v>1</v>
      </c>
    </row>
    <row r="409" spans="1:6" x14ac:dyDescent="0.25">
      <c r="A409" s="32" t="s">
        <v>1169</v>
      </c>
      <c r="B409" s="31">
        <v>73735.520000000004</v>
      </c>
      <c r="C409" s="17">
        <f>VLOOKUP(A409,級距!$A:$K,9,FALSE)</f>
        <v>10</v>
      </c>
      <c r="D409" s="17">
        <f>VLOOKUP($A409,級距!$A:$K,10,FALSE)</f>
        <v>6</v>
      </c>
      <c r="E409" s="17">
        <f>VLOOKUP($A409,級距!$A:$K,11,FALSE)</f>
        <v>1</v>
      </c>
      <c r="F409" s="17">
        <f t="shared" si="7"/>
        <v>1</v>
      </c>
    </row>
    <row r="410" spans="1:6" x14ac:dyDescent="0.25">
      <c r="A410" s="32" t="s">
        <v>1176</v>
      </c>
      <c r="B410" s="31">
        <v>-82442.14</v>
      </c>
      <c r="C410" s="17">
        <f>VLOOKUP(A410,級距!$A:$K,9,FALSE)</f>
        <v>10</v>
      </c>
      <c r="D410" s="17">
        <f>VLOOKUP($A410,級距!$A:$K,10,FALSE)</f>
        <v>2</v>
      </c>
      <c r="E410" s="17">
        <f>VLOOKUP($A410,級距!$A:$K,11,FALSE)</f>
        <v>1</v>
      </c>
      <c r="F410" s="17">
        <f t="shared" si="7"/>
        <v>1</v>
      </c>
    </row>
    <row r="411" spans="1:6" x14ac:dyDescent="0.25">
      <c r="A411" s="32" t="s">
        <v>1179</v>
      </c>
      <c r="B411" s="31">
        <v>-9792.1299999999992</v>
      </c>
      <c r="C411" s="17">
        <f>VLOOKUP(A411,級距!$A:$K,9,FALSE)</f>
        <v>10</v>
      </c>
      <c r="D411" s="17">
        <f>VLOOKUP($A411,級距!$A:$K,10,FALSE)</f>
        <v>9</v>
      </c>
      <c r="E411" s="17">
        <f>VLOOKUP($A411,級距!$A:$K,11,FALSE)</f>
        <v>4</v>
      </c>
      <c r="F411" s="17">
        <f t="shared" si="7"/>
        <v>1</v>
      </c>
    </row>
    <row r="412" spans="1:6" x14ac:dyDescent="0.25">
      <c r="A412" s="32" t="s">
        <v>1185</v>
      </c>
      <c r="B412" s="31">
        <v>46120.65</v>
      </c>
      <c r="C412" s="17">
        <f>VLOOKUP(A412,級距!$A:$K,9,FALSE)</f>
        <v>8</v>
      </c>
      <c r="D412" s="17">
        <f>VLOOKUP($A412,級距!$A:$K,10,FALSE)</f>
        <v>3</v>
      </c>
      <c r="E412" s="17">
        <f>VLOOKUP($A412,級距!$A:$K,11,FALSE)</f>
        <v>1</v>
      </c>
      <c r="F412" s="17">
        <f t="shared" si="7"/>
        <v>1</v>
      </c>
    </row>
    <row r="413" spans="1:6" x14ac:dyDescent="0.25">
      <c r="A413" s="32" t="s">
        <v>1187</v>
      </c>
      <c r="B413" s="31">
        <v>24229.26</v>
      </c>
      <c r="C413" s="17">
        <f>VLOOKUP(A413,級距!$A:$K,9,FALSE)</f>
        <v>4</v>
      </c>
      <c r="D413" s="17">
        <f>VLOOKUP($A413,級距!$A:$K,10,FALSE)</f>
        <v>9</v>
      </c>
      <c r="E413" s="17">
        <f>VLOOKUP($A413,級距!$A:$K,11,FALSE)</f>
        <v>3</v>
      </c>
      <c r="F413" s="17">
        <f t="shared" si="7"/>
        <v>1</v>
      </c>
    </row>
    <row r="414" spans="1:6" x14ac:dyDescent="0.25">
      <c r="A414" s="32" t="s">
        <v>1191</v>
      </c>
      <c r="B414" s="31">
        <v>-7027.89</v>
      </c>
      <c r="C414" s="17">
        <f>VLOOKUP(A414,級距!$A:$K,9,FALSE)</f>
        <v>10</v>
      </c>
      <c r="D414" s="17">
        <f>VLOOKUP($A414,級距!$A:$K,10,FALSE)</f>
        <v>10</v>
      </c>
      <c r="E414" s="17">
        <f>VLOOKUP($A414,級距!$A:$K,11,FALSE)</f>
        <v>4</v>
      </c>
      <c r="F414" s="17">
        <f t="shared" si="7"/>
        <v>1</v>
      </c>
    </row>
    <row r="415" spans="1:6" x14ac:dyDescent="0.25">
      <c r="A415" s="32" t="s">
        <v>1192</v>
      </c>
      <c r="B415" s="31">
        <v>-19964.59</v>
      </c>
      <c r="C415" s="17">
        <f>VLOOKUP(A415,級距!$A:$K,9,FALSE)</f>
        <v>9</v>
      </c>
      <c r="D415" s="17">
        <f>VLOOKUP($A415,級距!$A:$K,10,FALSE)</f>
        <v>9</v>
      </c>
      <c r="E415" s="17">
        <f>VLOOKUP($A415,級距!$A:$K,11,FALSE)</f>
        <v>4</v>
      </c>
      <c r="F415" s="17">
        <f t="shared" si="7"/>
        <v>1</v>
      </c>
    </row>
    <row r="416" spans="1:6" x14ac:dyDescent="0.25">
      <c r="A416" s="32" t="s">
        <v>1193</v>
      </c>
      <c r="B416" s="31">
        <v>-42236.03</v>
      </c>
      <c r="C416" s="17">
        <f>VLOOKUP(A416,級距!$A:$K,9,FALSE)</f>
        <v>3</v>
      </c>
      <c r="D416" s="17">
        <f>VLOOKUP($A416,級距!$A:$K,10,FALSE)</f>
        <v>9</v>
      </c>
      <c r="E416" s="17">
        <f>VLOOKUP($A416,級距!$A:$K,11,FALSE)</f>
        <v>3</v>
      </c>
      <c r="F416" s="17">
        <f t="shared" si="7"/>
        <v>1</v>
      </c>
    </row>
    <row r="417" spans="1:6" x14ac:dyDescent="0.25">
      <c r="A417" s="32" t="s">
        <v>1200</v>
      </c>
      <c r="B417" s="31">
        <v>21382.15</v>
      </c>
      <c r="C417" s="17">
        <f>VLOOKUP(A417,級距!$A:$K,9,FALSE)</f>
        <v>2</v>
      </c>
      <c r="D417" s="17">
        <f>VLOOKUP($A417,級距!$A:$K,10,FALSE)</f>
        <v>9</v>
      </c>
      <c r="E417" s="17">
        <f>VLOOKUP($A417,級距!$A:$K,11,FALSE)</f>
        <v>3</v>
      </c>
      <c r="F417" s="17">
        <f t="shared" si="7"/>
        <v>1</v>
      </c>
    </row>
    <row r="418" spans="1:6" x14ac:dyDescent="0.25">
      <c r="A418" s="32" t="s">
        <v>1206</v>
      </c>
      <c r="B418" s="31">
        <v>32009.78</v>
      </c>
      <c r="C418" s="17">
        <f>VLOOKUP(A418,級距!$A:$K,9,FALSE)</f>
        <v>6</v>
      </c>
      <c r="D418" s="17">
        <f>VLOOKUP($A418,級距!$A:$K,10,FALSE)</f>
        <v>7</v>
      </c>
      <c r="E418" s="17">
        <f>VLOOKUP($A418,級距!$A:$K,11,FALSE)</f>
        <v>4</v>
      </c>
      <c r="F418" s="17">
        <f t="shared" si="7"/>
        <v>1</v>
      </c>
    </row>
    <row r="419" spans="1:6" x14ac:dyDescent="0.25">
      <c r="A419" s="32" t="s">
        <v>1208</v>
      </c>
      <c r="B419" s="31">
        <v>108342.67</v>
      </c>
      <c r="C419" s="17">
        <f>VLOOKUP(A419,級距!$A:$K,9,FALSE)</f>
        <v>10</v>
      </c>
      <c r="D419" s="17">
        <f>VLOOKUP($A419,級距!$A:$K,10,FALSE)</f>
        <v>9</v>
      </c>
      <c r="E419" s="17">
        <f>VLOOKUP($A419,級距!$A:$K,11,FALSE)</f>
        <v>4</v>
      </c>
      <c r="F419" s="17">
        <f t="shared" si="7"/>
        <v>1</v>
      </c>
    </row>
    <row r="420" spans="1:6" x14ac:dyDescent="0.25">
      <c r="A420" s="32" t="s">
        <v>1212</v>
      </c>
      <c r="B420" s="31">
        <v>20951.29</v>
      </c>
      <c r="C420" s="17">
        <f>VLOOKUP(A420,級距!$A:$K,9,FALSE)</f>
        <v>1</v>
      </c>
      <c r="D420" s="17">
        <f>VLOOKUP($A420,級距!$A:$K,10,FALSE)</f>
        <v>6</v>
      </c>
      <c r="E420" s="17">
        <f>VLOOKUP($A420,級距!$A:$K,11,FALSE)</f>
        <v>2</v>
      </c>
      <c r="F420" s="17">
        <f t="shared" si="7"/>
        <v>1</v>
      </c>
    </row>
    <row r="421" spans="1:6" x14ac:dyDescent="0.25">
      <c r="A421" s="32" t="s">
        <v>1220</v>
      </c>
      <c r="B421" s="31">
        <v>19676.5</v>
      </c>
      <c r="C421" s="17">
        <f>VLOOKUP(A421,級距!$A:$K,9,FALSE)</f>
        <v>3</v>
      </c>
      <c r="D421" s="17">
        <f>VLOOKUP($A421,級距!$A:$K,10,FALSE)</f>
        <v>6</v>
      </c>
      <c r="E421" s="17">
        <f>VLOOKUP($A421,級距!$A:$K,11,FALSE)</f>
        <v>2</v>
      </c>
      <c r="F421" s="17">
        <f t="shared" si="7"/>
        <v>1</v>
      </c>
    </row>
    <row r="422" spans="1:6" x14ac:dyDescent="0.25">
      <c r="A422" s="32" t="s">
        <v>1221</v>
      </c>
      <c r="B422" s="31">
        <v>-19447.61</v>
      </c>
      <c r="C422" s="17">
        <f>VLOOKUP(A422,級距!$A:$K,9,FALSE)</f>
        <v>2</v>
      </c>
      <c r="D422" s="17">
        <f>VLOOKUP($A422,級距!$A:$K,10,FALSE)</f>
        <v>9</v>
      </c>
      <c r="E422" s="17">
        <f>VLOOKUP($A422,級距!$A:$K,11,FALSE)</f>
        <v>3</v>
      </c>
      <c r="F422" s="17">
        <f t="shared" si="7"/>
        <v>1</v>
      </c>
    </row>
    <row r="423" spans="1:6" x14ac:dyDescent="0.25">
      <c r="A423" s="32" t="s">
        <v>1226</v>
      </c>
      <c r="B423" s="31">
        <v>-1948.18</v>
      </c>
      <c r="C423" s="17">
        <f>VLOOKUP(A423,級距!$A:$K,9,FALSE)</f>
        <v>1</v>
      </c>
      <c r="D423" s="17">
        <f>VLOOKUP($A423,級距!$A:$K,10,FALSE)</f>
        <v>7</v>
      </c>
      <c r="E423" s="17">
        <f>VLOOKUP($A423,級距!$A:$K,11,FALSE)</f>
        <v>3</v>
      </c>
      <c r="F423" s="17">
        <f t="shared" si="7"/>
        <v>1</v>
      </c>
    </row>
    <row r="424" spans="1:6" x14ac:dyDescent="0.25">
      <c r="A424" s="32" t="s">
        <v>1229</v>
      </c>
      <c r="B424" s="31">
        <v>-1509.86</v>
      </c>
      <c r="C424" s="17">
        <f>VLOOKUP(A424,級距!$A:$K,9,FALSE)</f>
        <v>1</v>
      </c>
      <c r="D424" s="17">
        <f>VLOOKUP($A424,級距!$A:$K,10,FALSE)</f>
        <v>6</v>
      </c>
      <c r="E424" s="17">
        <f>VLOOKUP($A424,級距!$A:$K,11,FALSE)</f>
        <v>2</v>
      </c>
      <c r="F424" s="17">
        <f t="shared" si="7"/>
        <v>1</v>
      </c>
    </row>
    <row r="425" spans="1:6" x14ac:dyDescent="0.25">
      <c r="A425" s="32" t="s">
        <v>1232</v>
      </c>
      <c r="B425" s="31">
        <v>-1161.7</v>
      </c>
      <c r="C425" s="17">
        <f>VLOOKUP(A425,級距!$A:$K,9,FALSE)</f>
        <v>1</v>
      </c>
      <c r="D425" s="17">
        <f>VLOOKUP($A425,級距!$A:$K,10,FALSE)</f>
        <v>5</v>
      </c>
      <c r="E425" s="17">
        <f>VLOOKUP($A425,級距!$A:$K,11,FALSE)</f>
        <v>2</v>
      </c>
      <c r="F425" s="17">
        <f t="shared" si="7"/>
        <v>1</v>
      </c>
    </row>
    <row r="426" spans="1:6" x14ac:dyDescent="0.25">
      <c r="A426" s="32" t="s">
        <v>1234</v>
      </c>
      <c r="B426" s="31">
        <v>10163.459999999999</v>
      </c>
      <c r="C426" s="17">
        <f>VLOOKUP(A426,級距!$A:$K,9,FALSE)</f>
        <v>1</v>
      </c>
      <c r="D426" s="17">
        <f>VLOOKUP($A426,級距!$A:$K,10,FALSE)</f>
        <v>4</v>
      </c>
      <c r="E426" s="17">
        <f>VLOOKUP($A426,級距!$A:$K,11,FALSE)</f>
        <v>2</v>
      </c>
      <c r="F426" s="17">
        <f t="shared" si="7"/>
        <v>1</v>
      </c>
    </row>
    <row r="427" spans="1:6" x14ac:dyDescent="0.25">
      <c r="A427" s="32" t="s">
        <v>1235</v>
      </c>
      <c r="B427" s="31">
        <v>-3495.98</v>
      </c>
      <c r="C427" s="17">
        <f>VLOOKUP(A427,級距!$A:$K,9,FALSE)</f>
        <v>4</v>
      </c>
      <c r="D427" s="17">
        <f>VLOOKUP($A427,級距!$A:$K,10,FALSE)</f>
        <v>5</v>
      </c>
      <c r="E427" s="17">
        <f>VLOOKUP($A427,級距!$A:$K,11,FALSE)</f>
        <v>2</v>
      </c>
      <c r="F427" s="17">
        <f t="shared" si="7"/>
        <v>1</v>
      </c>
    </row>
    <row r="428" spans="1:6" x14ac:dyDescent="0.25">
      <c r="A428" s="32" t="s">
        <v>1237</v>
      </c>
      <c r="B428" s="31">
        <v>39593.07</v>
      </c>
      <c r="C428" s="17">
        <f>VLOOKUP(A428,級距!$A:$K,9,FALSE)</f>
        <v>3</v>
      </c>
      <c r="D428" s="17">
        <f>VLOOKUP($A428,級距!$A:$K,10,FALSE)</f>
        <v>8</v>
      </c>
      <c r="E428" s="17">
        <f>VLOOKUP($A428,級距!$A:$K,11,FALSE)</f>
        <v>3</v>
      </c>
      <c r="F428" s="17">
        <f t="shared" si="7"/>
        <v>1</v>
      </c>
    </row>
    <row r="429" spans="1:6" x14ac:dyDescent="0.25">
      <c r="A429" s="32" t="s">
        <v>1253</v>
      </c>
      <c r="B429" s="31">
        <v>-42228.54</v>
      </c>
      <c r="C429" s="17">
        <f>VLOOKUP(A429,級距!$A:$K,9,FALSE)</f>
        <v>1</v>
      </c>
      <c r="D429" s="17">
        <f>VLOOKUP($A429,級距!$A:$K,10,FALSE)</f>
        <v>3</v>
      </c>
      <c r="E429" s="17">
        <f>VLOOKUP($A429,級距!$A:$K,11,FALSE)</f>
        <v>2</v>
      </c>
      <c r="F429" s="17">
        <f t="shared" si="7"/>
        <v>1</v>
      </c>
    </row>
    <row r="430" spans="1:6" x14ac:dyDescent="0.25">
      <c r="A430" s="32" t="s">
        <v>1254</v>
      </c>
      <c r="B430" s="31">
        <v>10910.36</v>
      </c>
      <c r="C430" s="17">
        <f>VLOOKUP(A430,級距!$A:$K,9,FALSE)</f>
        <v>1</v>
      </c>
      <c r="D430" s="17">
        <f>VLOOKUP($A430,級距!$A:$K,10,FALSE)</f>
        <v>5</v>
      </c>
      <c r="E430" s="17">
        <f>VLOOKUP($A430,級距!$A:$K,11,FALSE)</f>
        <v>2</v>
      </c>
      <c r="F430" s="17">
        <f t="shared" si="7"/>
        <v>1</v>
      </c>
    </row>
    <row r="431" spans="1:6" x14ac:dyDescent="0.25">
      <c r="A431" s="32" t="s">
        <v>1263</v>
      </c>
      <c r="B431" s="31">
        <v>-9792.3799999999992</v>
      </c>
      <c r="C431" s="17">
        <f>VLOOKUP(A431,級距!$A:$K,9,FALSE)</f>
        <v>4</v>
      </c>
      <c r="D431" s="17">
        <f>VLOOKUP($A431,級距!$A:$K,10,FALSE)</f>
        <v>6</v>
      </c>
      <c r="E431" s="17">
        <f>VLOOKUP($A431,級距!$A:$K,11,FALSE)</f>
        <v>2</v>
      </c>
      <c r="F431" s="17">
        <f t="shared" si="7"/>
        <v>1</v>
      </c>
    </row>
    <row r="432" spans="1:6" x14ac:dyDescent="0.25">
      <c r="A432" s="32" t="s">
        <v>1268</v>
      </c>
      <c r="B432" s="31">
        <v>8440.09</v>
      </c>
      <c r="C432" s="17">
        <f>VLOOKUP(A432,級距!$A:$K,9,FALSE)</f>
        <v>1</v>
      </c>
      <c r="D432" s="17">
        <f>VLOOKUP($A432,級距!$A:$K,10,FALSE)</f>
        <v>7</v>
      </c>
      <c r="E432" s="17">
        <f>VLOOKUP($A432,級距!$A:$K,11,FALSE)</f>
        <v>3</v>
      </c>
      <c r="F432" s="17">
        <f t="shared" si="7"/>
        <v>1</v>
      </c>
    </row>
    <row r="433" spans="1:6" x14ac:dyDescent="0.25">
      <c r="A433" s="32" t="s">
        <v>1271</v>
      </c>
      <c r="B433" s="31">
        <v>8454.1299999999992</v>
      </c>
      <c r="C433" s="17">
        <f>VLOOKUP(A433,級距!$A:$K,9,FALSE)</f>
        <v>1</v>
      </c>
      <c r="D433" s="17">
        <f>VLOOKUP($A433,級距!$A:$K,10,FALSE)</f>
        <v>6</v>
      </c>
      <c r="E433" s="17">
        <f>VLOOKUP($A433,級距!$A:$K,11,FALSE)</f>
        <v>2</v>
      </c>
      <c r="F433" s="17">
        <f t="shared" si="7"/>
        <v>1</v>
      </c>
    </row>
    <row r="434" spans="1:6" x14ac:dyDescent="0.25">
      <c r="A434" s="32" t="s">
        <v>1275</v>
      </c>
      <c r="B434" s="31">
        <v>-48561.38</v>
      </c>
      <c r="C434" s="17">
        <f>VLOOKUP(A434,級距!$A:$K,9,FALSE)</f>
        <v>4</v>
      </c>
      <c r="D434" s="17">
        <f>VLOOKUP($A434,級距!$A:$K,10,FALSE)</f>
        <v>3</v>
      </c>
      <c r="E434" s="17">
        <f>VLOOKUP($A434,級距!$A:$K,11,FALSE)</f>
        <v>2</v>
      </c>
      <c r="F434" s="17">
        <f t="shared" si="7"/>
        <v>1</v>
      </c>
    </row>
    <row r="435" spans="1:6" x14ac:dyDescent="0.25">
      <c r="A435" s="32" t="s">
        <v>1276</v>
      </c>
      <c r="B435" s="31">
        <v>-8137.16</v>
      </c>
      <c r="C435" s="17">
        <f>VLOOKUP(A435,級距!$A:$K,9,FALSE)</f>
        <v>1</v>
      </c>
      <c r="D435" s="17">
        <f>VLOOKUP($A435,級距!$A:$K,10,FALSE)</f>
        <v>2</v>
      </c>
      <c r="E435" s="17">
        <f>VLOOKUP($A435,級距!$A:$K,11,FALSE)</f>
        <v>2</v>
      </c>
      <c r="F435" s="17">
        <f t="shared" si="7"/>
        <v>1</v>
      </c>
    </row>
    <row r="436" spans="1:6" x14ac:dyDescent="0.25">
      <c r="A436" s="32" t="s">
        <v>1285</v>
      </c>
      <c r="B436" s="31">
        <v>-38512.92</v>
      </c>
      <c r="C436" s="17">
        <f>VLOOKUP(A436,級距!$A:$K,9,FALSE)</f>
        <v>2</v>
      </c>
      <c r="D436" s="17">
        <f>VLOOKUP($A436,級距!$A:$K,10,FALSE)</f>
        <v>9</v>
      </c>
      <c r="E436" s="17">
        <f>VLOOKUP($A436,級距!$A:$K,11,FALSE)</f>
        <v>3</v>
      </c>
      <c r="F436" s="17">
        <f t="shared" si="7"/>
        <v>1</v>
      </c>
    </row>
    <row r="437" spans="1:6" x14ac:dyDescent="0.25">
      <c r="A437" s="32" t="s">
        <v>1287</v>
      </c>
      <c r="B437" s="31">
        <v>17610.41</v>
      </c>
      <c r="C437" s="17">
        <f>VLOOKUP(A437,級距!$A:$K,9,FALSE)</f>
        <v>2</v>
      </c>
      <c r="D437" s="17">
        <f>VLOOKUP($A437,級距!$A:$K,10,FALSE)</f>
        <v>8</v>
      </c>
      <c r="E437" s="17">
        <f>VLOOKUP($A437,級距!$A:$K,11,FALSE)</f>
        <v>3</v>
      </c>
      <c r="F437" s="17">
        <f t="shared" si="7"/>
        <v>1</v>
      </c>
    </row>
    <row r="438" spans="1:6" x14ac:dyDescent="0.25">
      <c r="A438" s="32" t="s">
        <v>1288</v>
      </c>
      <c r="B438" s="31">
        <v>36861.339999999997</v>
      </c>
      <c r="C438" s="17">
        <f>VLOOKUP(A438,級距!$A:$K,9,FALSE)</f>
        <v>5</v>
      </c>
      <c r="D438" s="17">
        <f>VLOOKUP($A438,級距!$A:$K,10,FALSE)</f>
        <v>6</v>
      </c>
      <c r="E438" s="17">
        <f>VLOOKUP($A438,級距!$A:$K,11,FALSE)</f>
        <v>2</v>
      </c>
      <c r="F438" s="17">
        <f t="shared" si="7"/>
        <v>1</v>
      </c>
    </row>
    <row r="439" spans="1:6" x14ac:dyDescent="0.25">
      <c r="A439" s="32" t="s">
        <v>1291</v>
      </c>
      <c r="B439" s="31">
        <v>-42089.919999999998</v>
      </c>
      <c r="C439" s="17">
        <f>VLOOKUP(A439,級距!$A:$K,9,FALSE)</f>
        <v>2</v>
      </c>
      <c r="D439" s="17">
        <f>VLOOKUP($A439,級距!$A:$K,10,FALSE)</f>
        <v>8</v>
      </c>
      <c r="E439" s="17">
        <f>VLOOKUP($A439,級距!$A:$K,11,FALSE)</f>
        <v>3</v>
      </c>
      <c r="F439" s="17">
        <f t="shared" si="7"/>
        <v>1</v>
      </c>
    </row>
    <row r="440" spans="1:6" x14ac:dyDescent="0.25">
      <c r="A440" s="32" t="s">
        <v>1303</v>
      </c>
      <c r="B440" s="31">
        <v>-10893.4</v>
      </c>
      <c r="C440" s="17">
        <f>VLOOKUP(A440,級距!$A:$K,9,FALSE)</f>
        <v>1</v>
      </c>
      <c r="D440" s="17">
        <f>VLOOKUP($A440,級距!$A:$K,10,FALSE)</f>
        <v>4</v>
      </c>
      <c r="E440" s="17">
        <f>VLOOKUP($A440,級距!$A:$K,11,FALSE)</f>
        <v>2</v>
      </c>
      <c r="F440" s="17">
        <f t="shared" si="7"/>
        <v>1</v>
      </c>
    </row>
    <row r="441" spans="1:6" x14ac:dyDescent="0.25">
      <c r="A441" s="32" t="s">
        <v>1307</v>
      </c>
      <c r="B441" s="31">
        <v>-10646.18</v>
      </c>
      <c r="C441" s="17">
        <f>VLOOKUP(A441,級距!$A:$K,9,FALSE)</f>
        <v>3</v>
      </c>
      <c r="D441" s="17">
        <f>VLOOKUP($A441,級距!$A:$K,10,FALSE)</f>
        <v>2</v>
      </c>
      <c r="E441" s="17">
        <f>VLOOKUP($A441,級距!$A:$K,11,FALSE)</f>
        <v>2</v>
      </c>
      <c r="F441" s="17">
        <f t="shared" si="7"/>
        <v>1</v>
      </c>
    </row>
    <row r="442" spans="1:6" x14ac:dyDescent="0.25">
      <c r="A442" s="32" t="s">
        <v>1311</v>
      </c>
      <c r="B442" s="31">
        <v>-2209.7800000000002</v>
      </c>
      <c r="C442" s="17">
        <f>VLOOKUP(A442,級距!$A:$K,9,FALSE)</f>
        <v>10</v>
      </c>
      <c r="D442" s="17">
        <f>VLOOKUP($A442,級距!$A:$K,10,FALSE)</f>
        <v>2</v>
      </c>
      <c r="E442" s="17">
        <f>VLOOKUP($A442,級距!$A:$K,11,FALSE)</f>
        <v>1</v>
      </c>
      <c r="F442" s="17">
        <f t="shared" si="7"/>
        <v>1</v>
      </c>
    </row>
    <row r="443" spans="1:6" x14ac:dyDescent="0.25">
      <c r="A443" s="32" t="s">
        <v>1313</v>
      </c>
      <c r="B443" s="31">
        <v>-21262.28</v>
      </c>
      <c r="C443" s="17">
        <f>VLOOKUP(A443,級距!$A:$K,9,FALSE)</f>
        <v>2</v>
      </c>
      <c r="D443" s="17">
        <f>VLOOKUP($A443,級距!$A:$K,10,FALSE)</f>
        <v>1</v>
      </c>
      <c r="E443" s="17">
        <f>VLOOKUP($A443,級距!$A:$K,11,FALSE)</f>
        <v>2</v>
      </c>
      <c r="F443" s="17">
        <f t="shared" si="7"/>
        <v>1</v>
      </c>
    </row>
    <row r="444" spans="1:6" x14ac:dyDescent="0.25">
      <c r="A444" s="32" t="s">
        <v>1315</v>
      </c>
      <c r="B444" s="31">
        <v>-58163.71</v>
      </c>
      <c r="C444" s="17">
        <f>VLOOKUP(A444,級距!$A:$K,9,FALSE)</f>
        <v>8</v>
      </c>
      <c r="D444" s="17">
        <f>VLOOKUP($A444,級距!$A:$K,10,FALSE)</f>
        <v>3</v>
      </c>
      <c r="E444" s="17">
        <f>VLOOKUP($A444,級距!$A:$K,11,FALSE)</f>
        <v>1</v>
      </c>
      <c r="F444" s="17">
        <f t="shared" si="7"/>
        <v>1</v>
      </c>
    </row>
    <row r="445" spans="1:6" x14ac:dyDescent="0.25">
      <c r="A445" s="32" t="s">
        <v>1316</v>
      </c>
      <c r="B445" s="31">
        <v>65228.93</v>
      </c>
      <c r="C445" s="17">
        <f>VLOOKUP(A445,級距!$A:$K,9,FALSE)</f>
        <v>10</v>
      </c>
      <c r="D445" s="17">
        <f>VLOOKUP($A445,級距!$A:$K,10,FALSE)</f>
        <v>10</v>
      </c>
      <c r="E445" s="17">
        <f>VLOOKUP($A445,級距!$A:$K,11,FALSE)</f>
        <v>4</v>
      </c>
      <c r="F445" s="17">
        <f t="shared" si="7"/>
        <v>1</v>
      </c>
    </row>
    <row r="446" spans="1:6" x14ac:dyDescent="0.25">
      <c r="A446" s="32" t="s">
        <v>1317</v>
      </c>
      <c r="B446" s="31">
        <v>-40994.75</v>
      </c>
      <c r="C446" s="17">
        <f>VLOOKUP(A446,級距!$A:$K,9,FALSE)</f>
        <v>9</v>
      </c>
      <c r="D446" s="17">
        <f>VLOOKUP($A446,級距!$A:$K,10,FALSE)</f>
        <v>8</v>
      </c>
      <c r="E446" s="17">
        <f>VLOOKUP($A446,級距!$A:$K,11,FALSE)</f>
        <v>4</v>
      </c>
      <c r="F446" s="17">
        <f t="shared" si="7"/>
        <v>1</v>
      </c>
    </row>
    <row r="447" spans="1:6" x14ac:dyDescent="0.25">
      <c r="A447" s="32" t="s">
        <v>1318</v>
      </c>
      <c r="B447" s="31">
        <v>-10795.55</v>
      </c>
      <c r="C447" s="17">
        <f>VLOOKUP(A447,級距!$A:$K,9,FALSE)</f>
        <v>5</v>
      </c>
      <c r="D447" s="17">
        <f>VLOOKUP($A447,級距!$A:$K,10,FALSE)</f>
        <v>8</v>
      </c>
      <c r="E447" s="17">
        <f>VLOOKUP($A447,級距!$A:$K,11,FALSE)</f>
        <v>3</v>
      </c>
      <c r="F447" s="17">
        <f t="shared" si="7"/>
        <v>1</v>
      </c>
    </row>
    <row r="448" spans="1:6" x14ac:dyDescent="0.25">
      <c r="A448" s="32" t="s">
        <v>1324</v>
      </c>
      <c r="B448" s="31">
        <v>-61070.03</v>
      </c>
      <c r="C448" s="17">
        <f>VLOOKUP(A448,級距!$A:$K,9,FALSE)</f>
        <v>9</v>
      </c>
      <c r="D448" s="17">
        <f>VLOOKUP($A448,級距!$A:$K,10,FALSE)</f>
        <v>6</v>
      </c>
      <c r="E448" s="17">
        <f>VLOOKUP($A448,級距!$A:$K,11,FALSE)</f>
        <v>1</v>
      </c>
      <c r="F448" s="17">
        <f t="shared" si="7"/>
        <v>1</v>
      </c>
    </row>
    <row r="449" spans="1:6" x14ac:dyDescent="0.25">
      <c r="A449" s="32" t="s">
        <v>1325</v>
      </c>
      <c r="B449" s="31">
        <v>-36509.9</v>
      </c>
      <c r="C449" s="17">
        <f>VLOOKUP(A449,級距!$A:$K,9,FALSE)</f>
        <v>9</v>
      </c>
      <c r="D449" s="17">
        <f>VLOOKUP($A449,級距!$A:$K,10,FALSE)</f>
        <v>7</v>
      </c>
      <c r="E449" s="17">
        <f>VLOOKUP($A449,級距!$A:$K,11,FALSE)</f>
        <v>4</v>
      </c>
      <c r="F449" s="17">
        <f t="shared" si="7"/>
        <v>1</v>
      </c>
    </row>
    <row r="450" spans="1:6" x14ac:dyDescent="0.25">
      <c r="A450" s="32" t="s">
        <v>1331</v>
      </c>
      <c r="B450" s="31">
        <v>16624.98</v>
      </c>
      <c r="C450" s="17">
        <f>VLOOKUP(A450,級距!$A:$K,9,FALSE)</f>
        <v>1</v>
      </c>
      <c r="D450" s="17">
        <f>VLOOKUP($A450,級距!$A:$K,10,FALSE)</f>
        <v>6</v>
      </c>
      <c r="E450" s="17">
        <f>VLOOKUP($A450,級距!$A:$K,11,FALSE)</f>
        <v>2</v>
      </c>
      <c r="F450" s="17">
        <f t="shared" si="7"/>
        <v>1</v>
      </c>
    </row>
    <row r="451" spans="1:6" x14ac:dyDescent="0.25">
      <c r="A451" s="32" t="s">
        <v>1333</v>
      </c>
      <c r="B451" s="31">
        <v>-24288.13</v>
      </c>
      <c r="C451" s="17">
        <f>VLOOKUP(A451,級距!$A:$K,9,FALSE)</f>
        <v>1</v>
      </c>
      <c r="D451" s="17">
        <f>VLOOKUP($A451,級距!$A:$K,10,FALSE)</f>
        <v>8</v>
      </c>
      <c r="E451" s="17">
        <f>VLOOKUP($A451,級距!$A:$K,11,FALSE)</f>
        <v>3</v>
      </c>
      <c r="F451" s="17">
        <f t="shared" si="7"/>
        <v>1</v>
      </c>
    </row>
    <row r="452" spans="1:6" x14ac:dyDescent="0.25">
      <c r="A452" s="32" t="s">
        <v>1334</v>
      </c>
      <c r="B452" s="31">
        <v>33316.74</v>
      </c>
      <c r="C452" s="17">
        <f>VLOOKUP(A452,級距!$A:$K,9,FALSE)</f>
        <v>4</v>
      </c>
      <c r="D452" s="17">
        <f>VLOOKUP($A452,級距!$A:$K,10,FALSE)</f>
        <v>9</v>
      </c>
      <c r="E452" s="17">
        <f>VLOOKUP($A452,級距!$A:$K,11,FALSE)</f>
        <v>3</v>
      </c>
      <c r="F452" s="17">
        <f t="shared" si="7"/>
        <v>1</v>
      </c>
    </row>
    <row r="453" spans="1:6" x14ac:dyDescent="0.25">
      <c r="A453" s="32" t="s">
        <v>1339</v>
      </c>
      <c r="B453" s="31">
        <v>-17498.259999999998</v>
      </c>
      <c r="C453" s="17">
        <f>VLOOKUP(A453,級距!$A:$K,9,FALSE)</f>
        <v>2</v>
      </c>
      <c r="D453" s="17">
        <f>VLOOKUP($A453,級距!$A:$K,10,FALSE)</f>
        <v>3</v>
      </c>
      <c r="E453" s="17">
        <f>VLOOKUP($A453,級距!$A:$K,11,FALSE)</f>
        <v>2</v>
      </c>
      <c r="F453" s="17">
        <f t="shared" si="7"/>
        <v>1</v>
      </c>
    </row>
    <row r="454" spans="1:6" x14ac:dyDescent="0.25">
      <c r="A454" s="32" t="s">
        <v>1341</v>
      </c>
      <c r="B454" s="31">
        <v>-13823.17</v>
      </c>
      <c r="C454" s="17">
        <f>VLOOKUP(A454,級距!$A:$K,9,FALSE)</f>
        <v>2</v>
      </c>
      <c r="D454" s="17">
        <f>VLOOKUP($A454,級距!$A:$K,10,FALSE)</f>
        <v>8</v>
      </c>
      <c r="E454" s="17">
        <f>VLOOKUP($A454,級距!$A:$K,11,FALSE)</f>
        <v>3</v>
      </c>
      <c r="F454" s="17">
        <f t="shared" si="7"/>
        <v>1</v>
      </c>
    </row>
    <row r="455" spans="1:6" x14ac:dyDescent="0.25">
      <c r="A455" s="32" t="s">
        <v>1342</v>
      </c>
      <c r="B455" s="31">
        <v>-1646.58</v>
      </c>
      <c r="C455" s="17">
        <f>VLOOKUP(A455,級距!$A:$K,9,FALSE)</f>
        <v>1</v>
      </c>
      <c r="D455" s="17">
        <f>VLOOKUP($A455,級距!$A:$K,10,FALSE)</f>
        <v>3</v>
      </c>
      <c r="E455" s="17">
        <f>VLOOKUP($A455,級距!$A:$K,11,FALSE)</f>
        <v>2</v>
      </c>
      <c r="F455" s="17">
        <f t="shared" si="7"/>
        <v>1</v>
      </c>
    </row>
    <row r="456" spans="1:6" x14ac:dyDescent="0.25">
      <c r="A456" s="32" t="s">
        <v>1343</v>
      </c>
      <c r="B456" s="31">
        <v>30694.13</v>
      </c>
      <c r="C456" s="17">
        <f>VLOOKUP(A456,級距!$A:$K,9,FALSE)</f>
        <v>3</v>
      </c>
      <c r="D456" s="17">
        <f>VLOOKUP($A456,級距!$A:$K,10,FALSE)</f>
        <v>4</v>
      </c>
      <c r="E456" s="17">
        <f>VLOOKUP($A456,級距!$A:$K,11,FALSE)</f>
        <v>2</v>
      </c>
      <c r="F456" s="17">
        <f t="shared" si="7"/>
        <v>1</v>
      </c>
    </row>
    <row r="457" spans="1:6" x14ac:dyDescent="0.25">
      <c r="A457" s="32" t="s">
        <v>1388</v>
      </c>
      <c r="B457" s="31">
        <v>-13291.2</v>
      </c>
      <c r="C457" s="17">
        <f>VLOOKUP(A457,級距!$A:$K,9,FALSE)</f>
        <v>1</v>
      </c>
      <c r="D457" s="17">
        <f>VLOOKUP($A457,級距!$A:$K,10,FALSE)</f>
        <v>5</v>
      </c>
      <c r="E457" s="17">
        <f>VLOOKUP($A457,級距!$A:$K,11,FALSE)</f>
        <v>2</v>
      </c>
      <c r="F457" s="17">
        <f t="shared" ref="F457:F520" si="8">IF(A458&lt;&gt;A457,1,0)</f>
        <v>1</v>
      </c>
    </row>
    <row r="458" spans="1:6" x14ac:dyDescent="0.25">
      <c r="A458" s="32" t="s">
        <v>1387</v>
      </c>
      <c r="B458" s="31">
        <v>-1270.97</v>
      </c>
      <c r="C458" s="17">
        <f>VLOOKUP(A458,級距!$A:$K,9,FALSE)</f>
        <v>1</v>
      </c>
      <c r="D458" s="17">
        <f>VLOOKUP($A458,級距!$A:$K,10,FALSE)</f>
        <v>2</v>
      </c>
      <c r="E458" s="17">
        <f>VLOOKUP($A458,級距!$A:$K,11,FALSE)</f>
        <v>2</v>
      </c>
      <c r="F458" s="17">
        <f t="shared" si="8"/>
        <v>1</v>
      </c>
    </row>
    <row r="459" spans="1:6" x14ac:dyDescent="0.25">
      <c r="A459" s="32" t="s">
        <v>1386</v>
      </c>
      <c r="B459" s="31">
        <v>-5072.74</v>
      </c>
      <c r="C459" s="17">
        <f>VLOOKUP(A459,級距!$A:$K,9,FALSE)</f>
        <v>1</v>
      </c>
      <c r="D459" s="17">
        <f>VLOOKUP($A459,級距!$A:$K,10,FALSE)</f>
        <v>6</v>
      </c>
      <c r="E459" s="17">
        <f>VLOOKUP($A459,級距!$A:$K,11,FALSE)</f>
        <v>2</v>
      </c>
      <c r="F459" s="17">
        <f t="shared" si="8"/>
        <v>1</v>
      </c>
    </row>
    <row r="460" spans="1:6" x14ac:dyDescent="0.25">
      <c r="A460" s="32" t="s">
        <v>1384</v>
      </c>
      <c r="B460" s="31">
        <v>-42021.95</v>
      </c>
      <c r="C460" s="17">
        <f>VLOOKUP(A460,級距!$A:$K,9,FALSE)</f>
        <v>3</v>
      </c>
      <c r="D460" s="17">
        <f>VLOOKUP($A460,級距!$A:$K,10,FALSE)</f>
        <v>6</v>
      </c>
      <c r="E460" s="17">
        <f>VLOOKUP($A460,級距!$A:$K,11,FALSE)</f>
        <v>2</v>
      </c>
      <c r="F460" s="17">
        <f t="shared" si="8"/>
        <v>1</v>
      </c>
    </row>
    <row r="461" spans="1:6" x14ac:dyDescent="0.25">
      <c r="A461" s="32" t="s">
        <v>1379</v>
      </c>
      <c r="B461" s="31">
        <v>45527.11</v>
      </c>
      <c r="C461" s="17">
        <f>VLOOKUP(A461,級距!$A:$K,9,FALSE)</f>
        <v>7</v>
      </c>
      <c r="D461" s="17">
        <f>VLOOKUP($A461,級距!$A:$K,10,FALSE)</f>
        <v>9</v>
      </c>
      <c r="E461" s="17">
        <f>VLOOKUP($A461,級距!$A:$K,11,FALSE)</f>
        <v>4</v>
      </c>
      <c r="F461" s="17">
        <f t="shared" si="8"/>
        <v>1</v>
      </c>
    </row>
    <row r="462" spans="1:6" x14ac:dyDescent="0.25">
      <c r="A462" s="32" t="s">
        <v>1377</v>
      </c>
      <c r="B462" s="31">
        <v>-11475.18</v>
      </c>
      <c r="C462" s="17">
        <f>VLOOKUP(A462,級距!$A:$K,9,FALSE)</f>
        <v>1</v>
      </c>
      <c r="D462" s="17">
        <f>VLOOKUP($A462,級距!$A:$K,10,FALSE)</f>
        <v>9</v>
      </c>
      <c r="E462" s="17">
        <f>VLOOKUP($A462,級距!$A:$K,11,FALSE)</f>
        <v>3</v>
      </c>
      <c r="F462" s="17">
        <f t="shared" si="8"/>
        <v>1</v>
      </c>
    </row>
    <row r="463" spans="1:6" x14ac:dyDescent="0.25">
      <c r="A463" s="32" t="s">
        <v>1375</v>
      </c>
      <c r="B463" s="31">
        <v>11171.47</v>
      </c>
      <c r="C463" s="17">
        <f>VLOOKUP(A463,級距!$A:$K,9,FALSE)</f>
        <v>1</v>
      </c>
      <c r="D463" s="17">
        <f>VLOOKUP($A463,級距!$A:$K,10,FALSE)</f>
        <v>5</v>
      </c>
      <c r="E463" s="17">
        <f>VLOOKUP($A463,級距!$A:$K,11,FALSE)</f>
        <v>2</v>
      </c>
      <c r="F463" s="17">
        <f t="shared" si="8"/>
        <v>1</v>
      </c>
    </row>
    <row r="464" spans="1:6" x14ac:dyDescent="0.25">
      <c r="A464" s="32" t="s">
        <v>1371</v>
      </c>
      <c r="B464" s="31">
        <v>43544.28</v>
      </c>
      <c r="C464" s="17">
        <f>VLOOKUP(A464,級距!$A:$K,9,FALSE)</f>
        <v>3</v>
      </c>
      <c r="D464" s="17">
        <f>VLOOKUP($A464,級距!$A:$K,10,FALSE)</f>
        <v>1</v>
      </c>
      <c r="E464" s="17">
        <f>VLOOKUP($A464,級距!$A:$K,11,FALSE)</f>
        <v>2</v>
      </c>
      <c r="F464" s="17">
        <f t="shared" si="8"/>
        <v>1</v>
      </c>
    </row>
    <row r="465" spans="1:6" x14ac:dyDescent="0.25">
      <c r="A465" s="32" t="s">
        <v>1366</v>
      </c>
      <c r="B465" s="31">
        <v>-7969.97</v>
      </c>
      <c r="C465" s="17">
        <f>VLOOKUP(A465,級距!$A:$K,9,FALSE)</f>
        <v>2</v>
      </c>
      <c r="D465" s="17">
        <f>VLOOKUP($A465,級距!$A:$K,10,FALSE)</f>
        <v>2</v>
      </c>
      <c r="E465" s="17">
        <f>VLOOKUP($A465,級距!$A:$K,11,FALSE)</f>
        <v>2</v>
      </c>
      <c r="F465" s="17">
        <f t="shared" si="8"/>
        <v>1</v>
      </c>
    </row>
    <row r="466" spans="1:6" x14ac:dyDescent="0.25">
      <c r="A466" s="32" t="s">
        <v>1361</v>
      </c>
      <c r="B466" s="31">
        <v>-8660.25</v>
      </c>
      <c r="C466" s="17">
        <f>VLOOKUP(A466,級距!$A:$K,9,FALSE)</f>
        <v>1</v>
      </c>
      <c r="D466" s="17">
        <f>VLOOKUP($A466,級距!$A:$K,10,FALSE)</f>
        <v>5</v>
      </c>
      <c r="E466" s="17">
        <f>VLOOKUP($A466,級距!$A:$K,11,FALSE)</f>
        <v>2</v>
      </c>
      <c r="F466" s="17">
        <f t="shared" si="8"/>
        <v>1</v>
      </c>
    </row>
    <row r="467" spans="1:6" x14ac:dyDescent="0.25">
      <c r="A467" s="32" t="s">
        <v>1356</v>
      </c>
      <c r="B467" s="31">
        <v>-21812.61</v>
      </c>
      <c r="C467" s="17">
        <f>VLOOKUP(A467,級距!$A:$K,9,FALSE)</f>
        <v>5</v>
      </c>
      <c r="D467" s="17">
        <f>VLOOKUP($A467,級距!$A:$K,10,FALSE)</f>
        <v>1</v>
      </c>
      <c r="E467" s="17">
        <f>VLOOKUP($A467,級距!$A:$K,11,FALSE)</f>
        <v>2</v>
      </c>
      <c r="F467" s="17">
        <f t="shared" si="8"/>
        <v>1</v>
      </c>
    </row>
    <row r="468" spans="1:6" x14ac:dyDescent="0.25">
      <c r="A468" s="32" t="s">
        <v>1355</v>
      </c>
      <c r="B468" s="31">
        <v>-7277.62</v>
      </c>
      <c r="C468" s="17">
        <f>VLOOKUP(A468,級距!$A:$K,9,FALSE)</f>
        <v>4</v>
      </c>
      <c r="D468" s="17">
        <f>VLOOKUP($A468,級距!$A:$K,10,FALSE)</f>
        <v>4</v>
      </c>
      <c r="E468" s="17">
        <f>VLOOKUP($A468,級距!$A:$K,11,FALSE)</f>
        <v>2</v>
      </c>
      <c r="F468" s="17">
        <f t="shared" si="8"/>
        <v>1</v>
      </c>
    </row>
    <row r="469" spans="1:6" x14ac:dyDescent="0.25">
      <c r="A469" s="32" t="s">
        <v>1354</v>
      </c>
      <c r="B469" s="31">
        <v>-15809.79</v>
      </c>
      <c r="C469" s="17">
        <f>VLOOKUP(A469,級距!$A:$K,9,FALSE)</f>
        <v>10</v>
      </c>
      <c r="D469" s="17">
        <f>VLOOKUP($A469,級距!$A:$K,10,FALSE)</f>
        <v>9</v>
      </c>
      <c r="E469" s="17">
        <f>VLOOKUP($A469,級距!$A:$K,11,FALSE)</f>
        <v>4</v>
      </c>
      <c r="F469" s="17">
        <f t="shared" si="8"/>
        <v>1</v>
      </c>
    </row>
    <row r="470" spans="1:6" x14ac:dyDescent="0.25">
      <c r="A470" s="32" t="s">
        <v>1423</v>
      </c>
      <c r="B470" s="31">
        <v>-3954.35</v>
      </c>
      <c r="C470" s="17">
        <f>VLOOKUP(A470,級距!$A:$K,9,FALSE)</f>
        <v>5</v>
      </c>
      <c r="D470" s="17">
        <f>VLOOKUP($A470,級距!$A:$K,10,FALSE)</f>
        <v>9</v>
      </c>
      <c r="E470" s="17">
        <f>VLOOKUP($A470,級距!$A:$K,11,FALSE)</f>
        <v>3</v>
      </c>
      <c r="F470" s="17">
        <f t="shared" si="8"/>
        <v>1</v>
      </c>
    </row>
    <row r="471" spans="1:6" x14ac:dyDescent="0.25">
      <c r="A471" s="32" t="s">
        <v>1497</v>
      </c>
      <c r="B471" s="31">
        <v>-7311.77</v>
      </c>
      <c r="C471" s="17">
        <f>VLOOKUP(A471,級距!$A:$K,9,FALSE)</f>
        <v>1</v>
      </c>
      <c r="D471" s="17">
        <f>VLOOKUP($A471,級距!$A:$K,10,FALSE)</f>
        <v>6</v>
      </c>
      <c r="E471" s="17">
        <f>VLOOKUP($A471,級距!$A:$K,11,FALSE)</f>
        <v>2</v>
      </c>
      <c r="F471" s="17">
        <f t="shared" si="8"/>
        <v>1</v>
      </c>
    </row>
    <row r="472" spans="1:6" x14ac:dyDescent="0.25">
      <c r="A472" s="32" t="s">
        <v>1498</v>
      </c>
      <c r="B472" s="31">
        <v>-6762.66</v>
      </c>
      <c r="C472" s="17">
        <f>VLOOKUP(A472,級距!$A:$K,9,FALSE)</f>
        <v>1</v>
      </c>
      <c r="D472" s="17">
        <f>VLOOKUP($A472,級距!$A:$K,10,FALSE)</f>
        <v>7</v>
      </c>
      <c r="E472" s="17">
        <f>VLOOKUP($A472,級距!$A:$K,11,FALSE)</f>
        <v>3</v>
      </c>
      <c r="F472" s="17">
        <f t="shared" si="8"/>
        <v>1</v>
      </c>
    </row>
    <row r="473" spans="1:6" x14ac:dyDescent="0.25">
      <c r="A473" s="32" t="s">
        <v>1499</v>
      </c>
      <c r="B473" s="31">
        <v>14368.36</v>
      </c>
      <c r="C473" s="17">
        <f>VLOOKUP(A473,級距!$A:$K,9,FALSE)</f>
        <v>1</v>
      </c>
      <c r="D473" s="17">
        <f>VLOOKUP($A473,級距!$A:$K,10,FALSE)</f>
        <v>5</v>
      </c>
      <c r="E473" s="17">
        <f>VLOOKUP($A473,級距!$A:$K,11,FALSE)</f>
        <v>2</v>
      </c>
      <c r="F473" s="17">
        <f t="shared" si="8"/>
        <v>1</v>
      </c>
    </row>
    <row r="474" spans="1:6" x14ac:dyDescent="0.25">
      <c r="A474" s="32" t="s">
        <v>1500</v>
      </c>
      <c r="B474" s="31">
        <v>-5519.62</v>
      </c>
      <c r="C474" s="17">
        <f>VLOOKUP(A474,級距!$A:$K,9,FALSE)</f>
        <v>1</v>
      </c>
      <c r="D474" s="17">
        <f>VLOOKUP($A474,級距!$A:$K,10,FALSE)</f>
        <v>4</v>
      </c>
      <c r="E474" s="17">
        <f>VLOOKUP($A474,級距!$A:$K,11,FALSE)</f>
        <v>2</v>
      </c>
      <c r="F474" s="17">
        <f t="shared" si="8"/>
        <v>1</v>
      </c>
    </row>
    <row r="475" spans="1:6" x14ac:dyDescent="0.25">
      <c r="A475" s="32" t="s">
        <v>1501</v>
      </c>
      <c r="B475" s="31">
        <v>39483.94</v>
      </c>
      <c r="C475" s="17">
        <f>VLOOKUP(A475,級距!$A:$K,9,FALSE)</f>
        <v>5</v>
      </c>
      <c r="D475" s="17">
        <f>VLOOKUP($A475,級距!$A:$K,10,FALSE)</f>
        <v>8</v>
      </c>
      <c r="E475" s="17">
        <f>VLOOKUP($A475,級距!$A:$K,11,FALSE)</f>
        <v>3</v>
      </c>
      <c r="F475" s="17">
        <f t="shared" si="8"/>
        <v>1</v>
      </c>
    </row>
    <row r="476" spans="1:6" x14ac:dyDescent="0.25">
      <c r="A476" s="32" t="s">
        <v>1502</v>
      </c>
      <c r="B476" s="31">
        <v>-8514.86</v>
      </c>
      <c r="C476" s="17">
        <f>VLOOKUP(A476,級距!$A:$K,9,FALSE)</f>
        <v>1</v>
      </c>
      <c r="D476" s="17">
        <f>VLOOKUP($A476,級距!$A:$K,10,FALSE)</f>
        <v>7</v>
      </c>
      <c r="E476" s="17">
        <f>VLOOKUP($A476,級距!$A:$K,11,FALSE)</f>
        <v>3</v>
      </c>
      <c r="F476" s="17">
        <f t="shared" si="8"/>
        <v>1</v>
      </c>
    </row>
    <row r="477" spans="1:6" x14ac:dyDescent="0.25">
      <c r="A477" s="32" t="s">
        <v>1503</v>
      </c>
      <c r="B477" s="31">
        <v>19520.3</v>
      </c>
      <c r="C477" s="17">
        <f>VLOOKUP(A477,級距!$A:$K,9,FALSE)</f>
        <v>1</v>
      </c>
      <c r="D477" s="17">
        <f>VLOOKUP($A477,級距!$A:$K,10,FALSE)</f>
        <v>9</v>
      </c>
      <c r="E477" s="17">
        <f>VLOOKUP($A477,級距!$A:$K,11,FALSE)</f>
        <v>3</v>
      </c>
      <c r="F477" s="17">
        <f t="shared" si="8"/>
        <v>1</v>
      </c>
    </row>
    <row r="478" spans="1:6" x14ac:dyDescent="0.25">
      <c r="A478" s="32" t="s">
        <v>1504</v>
      </c>
      <c r="B478" s="31">
        <v>-7660.65</v>
      </c>
      <c r="C478" s="17">
        <f>VLOOKUP(A478,級距!$A:$K,9,FALSE)</f>
        <v>3</v>
      </c>
      <c r="D478" s="17">
        <f>VLOOKUP($A478,級距!$A:$K,10,FALSE)</f>
        <v>4</v>
      </c>
      <c r="E478" s="17">
        <f>VLOOKUP($A478,級距!$A:$K,11,FALSE)</f>
        <v>2</v>
      </c>
      <c r="F478" s="17">
        <f t="shared" si="8"/>
        <v>1</v>
      </c>
    </row>
    <row r="479" spans="1:6" x14ac:dyDescent="0.25">
      <c r="A479" s="32" t="s">
        <v>1505</v>
      </c>
      <c r="B479" s="31">
        <v>-76048.7</v>
      </c>
      <c r="C479" s="17">
        <f>VLOOKUP(A479,級距!$A:$K,9,FALSE)</f>
        <v>3</v>
      </c>
      <c r="D479" s="17">
        <f>VLOOKUP($A479,級距!$A:$K,10,FALSE)</f>
        <v>3</v>
      </c>
      <c r="E479" s="17">
        <f>VLOOKUP($A479,級距!$A:$K,11,FALSE)</f>
        <v>2</v>
      </c>
      <c r="F479" s="17">
        <f t="shared" si="8"/>
        <v>1</v>
      </c>
    </row>
    <row r="480" spans="1:6" x14ac:dyDescent="0.25">
      <c r="A480" s="32" t="s">
        <v>1506</v>
      </c>
      <c r="B480" s="31">
        <v>45574.83</v>
      </c>
      <c r="C480" s="17">
        <f>VLOOKUP(A480,級距!$A:$K,9,FALSE)</f>
        <v>7</v>
      </c>
      <c r="D480" s="17">
        <f>VLOOKUP($A480,級距!$A:$K,10,FALSE)</f>
        <v>8</v>
      </c>
      <c r="E480" s="17">
        <f>VLOOKUP($A480,級距!$A:$K,11,FALSE)</f>
        <v>4</v>
      </c>
      <c r="F480" s="17">
        <f t="shared" si="8"/>
        <v>1</v>
      </c>
    </row>
    <row r="481" spans="1:6" x14ac:dyDescent="0.25">
      <c r="A481" s="32" t="s">
        <v>1427</v>
      </c>
      <c r="B481" s="31">
        <v>-44304.800000000003</v>
      </c>
      <c r="C481" s="17">
        <f>VLOOKUP(A481,級距!$A:$K,9,FALSE)</f>
        <v>5</v>
      </c>
      <c r="D481" s="17">
        <f>VLOOKUP($A481,級距!$A:$K,10,FALSE)</f>
        <v>5</v>
      </c>
      <c r="E481" s="17">
        <f>VLOOKUP($A481,級距!$A:$K,11,FALSE)</f>
        <v>2</v>
      </c>
      <c r="F481" s="17">
        <f t="shared" si="8"/>
        <v>1</v>
      </c>
    </row>
    <row r="482" spans="1:6" x14ac:dyDescent="0.25">
      <c r="A482" s="32" t="s">
        <v>1430</v>
      </c>
      <c r="B482" s="31">
        <v>-632.59</v>
      </c>
      <c r="C482" s="17">
        <f>VLOOKUP(A482,級距!$A:$K,9,FALSE)</f>
        <v>9</v>
      </c>
      <c r="D482" s="17">
        <f>VLOOKUP($A482,級距!$A:$K,10,FALSE)</f>
        <v>8</v>
      </c>
      <c r="E482" s="17">
        <f>VLOOKUP($A482,級距!$A:$K,11,FALSE)</f>
        <v>4</v>
      </c>
      <c r="F482" s="17">
        <f t="shared" si="8"/>
        <v>1</v>
      </c>
    </row>
    <row r="483" spans="1:6" x14ac:dyDescent="0.25">
      <c r="A483" s="32" t="s">
        <v>1507</v>
      </c>
      <c r="B483" s="31">
        <v>-5016.7</v>
      </c>
      <c r="C483" s="17">
        <f>VLOOKUP(A483,級距!$A:$K,9,FALSE)</f>
        <v>1</v>
      </c>
      <c r="D483" s="17">
        <f>VLOOKUP($A483,級距!$A:$K,10,FALSE)</f>
        <v>4</v>
      </c>
      <c r="E483" s="17">
        <f>VLOOKUP($A483,級距!$A:$K,11,FALSE)</f>
        <v>2</v>
      </c>
      <c r="F483" s="17">
        <f t="shared" si="8"/>
        <v>1</v>
      </c>
    </row>
    <row r="484" spans="1:6" x14ac:dyDescent="0.25">
      <c r="A484" s="32" t="s">
        <v>1508</v>
      </c>
      <c r="B484" s="31">
        <v>-12804.01</v>
      </c>
      <c r="C484" s="17">
        <f>VLOOKUP(A484,級距!$A:$K,9,FALSE)</f>
        <v>1</v>
      </c>
      <c r="D484" s="17">
        <f>VLOOKUP($A484,級距!$A:$K,10,FALSE)</f>
        <v>3</v>
      </c>
      <c r="E484" s="17">
        <f>VLOOKUP($A484,級距!$A:$K,11,FALSE)</f>
        <v>2</v>
      </c>
      <c r="F484" s="17">
        <f t="shared" si="8"/>
        <v>1</v>
      </c>
    </row>
    <row r="485" spans="1:6" x14ac:dyDescent="0.25">
      <c r="A485" s="32" t="s">
        <v>1509</v>
      </c>
      <c r="B485" s="31">
        <v>-41905.79</v>
      </c>
      <c r="C485" s="17">
        <f>VLOOKUP(A485,級距!$A:$K,9,FALSE)</f>
        <v>2</v>
      </c>
      <c r="D485" s="17">
        <f>VLOOKUP($A485,級距!$A:$K,10,FALSE)</f>
        <v>3</v>
      </c>
      <c r="E485" s="17">
        <f>VLOOKUP($A485,級距!$A:$K,11,FALSE)</f>
        <v>2</v>
      </c>
      <c r="F485" s="17">
        <f t="shared" si="8"/>
        <v>1</v>
      </c>
    </row>
    <row r="486" spans="1:6" x14ac:dyDescent="0.25">
      <c r="A486" s="32" t="s">
        <v>1510</v>
      </c>
      <c r="B486" s="31">
        <v>19250.099999999999</v>
      </c>
      <c r="C486" s="17">
        <f>VLOOKUP(A486,級距!$A:$K,9,FALSE)</f>
        <v>2</v>
      </c>
      <c r="D486" s="17">
        <f>VLOOKUP($A486,級距!$A:$K,10,FALSE)</f>
        <v>4</v>
      </c>
      <c r="E486" s="17">
        <f>VLOOKUP($A486,級距!$A:$K,11,FALSE)</f>
        <v>2</v>
      </c>
      <c r="F486" s="17">
        <f t="shared" si="8"/>
        <v>1</v>
      </c>
    </row>
    <row r="487" spans="1:6" x14ac:dyDescent="0.25">
      <c r="A487" s="32" t="s">
        <v>1511</v>
      </c>
      <c r="B487" s="31">
        <v>4220.57</v>
      </c>
      <c r="C487" s="17">
        <f>VLOOKUP(A487,級距!$A:$K,9,FALSE)</f>
        <v>3</v>
      </c>
      <c r="D487" s="17">
        <f>VLOOKUP($A487,級距!$A:$K,10,FALSE)</f>
        <v>3</v>
      </c>
      <c r="E487" s="17">
        <f>VLOOKUP($A487,級距!$A:$K,11,FALSE)</f>
        <v>2</v>
      </c>
      <c r="F487" s="17">
        <f t="shared" si="8"/>
        <v>1</v>
      </c>
    </row>
    <row r="488" spans="1:6" x14ac:dyDescent="0.25">
      <c r="A488" s="32" t="s">
        <v>1512</v>
      </c>
      <c r="B488" s="31">
        <v>-2584.54</v>
      </c>
      <c r="C488" s="17">
        <f>VLOOKUP(A488,級距!$A:$K,9,FALSE)</f>
        <v>1</v>
      </c>
      <c r="D488" s="17">
        <f>VLOOKUP($A488,級距!$A:$K,10,FALSE)</f>
        <v>1</v>
      </c>
      <c r="E488" s="17">
        <f>VLOOKUP($A488,級距!$A:$K,11,FALSE)</f>
        <v>2</v>
      </c>
      <c r="F488" s="17">
        <f t="shared" si="8"/>
        <v>1</v>
      </c>
    </row>
    <row r="489" spans="1:6" x14ac:dyDescent="0.25">
      <c r="A489" s="32" t="s">
        <v>1513</v>
      </c>
      <c r="B489" s="31">
        <v>46492.27</v>
      </c>
      <c r="C489" s="17">
        <f>VLOOKUP(A489,級距!$A:$K,9,FALSE)</f>
        <v>7</v>
      </c>
      <c r="D489" s="17">
        <f>VLOOKUP($A489,級距!$A:$K,10,FALSE)</f>
        <v>8</v>
      </c>
      <c r="E489" s="17">
        <f>VLOOKUP($A489,級距!$A:$K,11,FALSE)</f>
        <v>4</v>
      </c>
      <c r="F489" s="17">
        <f t="shared" si="8"/>
        <v>1</v>
      </c>
    </row>
    <row r="490" spans="1:6" x14ac:dyDescent="0.25">
      <c r="A490" s="32" t="s">
        <v>1514</v>
      </c>
      <c r="B490" s="31">
        <v>-763.21</v>
      </c>
      <c r="C490" s="17">
        <f>VLOOKUP(A490,級距!$A:$K,9,FALSE)</f>
        <v>1</v>
      </c>
      <c r="D490" s="17">
        <f>VLOOKUP($A490,級距!$A:$K,10,FALSE)</f>
        <v>1</v>
      </c>
      <c r="E490" s="17">
        <f>VLOOKUP($A490,級距!$A:$K,11,FALSE)</f>
        <v>2</v>
      </c>
      <c r="F490" s="17">
        <f t="shared" si="8"/>
        <v>1</v>
      </c>
    </row>
    <row r="491" spans="1:6" x14ac:dyDescent="0.25">
      <c r="A491" s="32" t="s">
        <v>1515</v>
      </c>
      <c r="B491" s="31">
        <v>-3063.41</v>
      </c>
      <c r="C491" s="17">
        <f>VLOOKUP(A491,級距!$A:$K,9,FALSE)</f>
        <v>5</v>
      </c>
      <c r="D491" s="17">
        <f>VLOOKUP($A491,級距!$A:$K,10,FALSE)</f>
        <v>9</v>
      </c>
      <c r="E491" s="17">
        <f>VLOOKUP($A491,級距!$A:$K,11,FALSE)</f>
        <v>3</v>
      </c>
      <c r="F491" s="17">
        <f t="shared" si="8"/>
        <v>1</v>
      </c>
    </row>
    <row r="492" spans="1:6" x14ac:dyDescent="0.25">
      <c r="A492" s="32" t="s">
        <v>1516</v>
      </c>
      <c r="B492" s="31">
        <v>30651.31</v>
      </c>
      <c r="C492" s="17">
        <f>VLOOKUP(A492,級距!$A:$K,9,FALSE)</f>
        <v>5</v>
      </c>
      <c r="D492" s="17">
        <f>VLOOKUP($A492,級距!$A:$K,10,FALSE)</f>
        <v>5</v>
      </c>
      <c r="E492" s="17">
        <f>VLOOKUP($A492,級距!$A:$K,11,FALSE)</f>
        <v>2</v>
      </c>
      <c r="F492" s="17">
        <f t="shared" si="8"/>
        <v>1</v>
      </c>
    </row>
    <row r="493" spans="1:6" x14ac:dyDescent="0.25">
      <c r="A493" s="32" t="s">
        <v>1517</v>
      </c>
      <c r="B493" s="31">
        <v>-41811.71</v>
      </c>
      <c r="C493" s="17">
        <f>VLOOKUP(A493,級距!$A:$K,9,FALSE)</f>
        <v>7</v>
      </c>
      <c r="D493" s="17">
        <f>VLOOKUP($A493,級距!$A:$K,10,FALSE)</f>
        <v>7</v>
      </c>
      <c r="E493" s="17">
        <f>VLOOKUP($A493,級距!$A:$K,11,FALSE)</f>
        <v>4</v>
      </c>
      <c r="F493" s="17">
        <f t="shared" si="8"/>
        <v>1</v>
      </c>
    </row>
    <row r="494" spans="1:6" x14ac:dyDescent="0.25">
      <c r="A494" s="32" t="s">
        <v>1518</v>
      </c>
      <c r="B494" s="31">
        <v>33655.94</v>
      </c>
      <c r="C494" s="17">
        <f>VLOOKUP(A494,級距!$A:$K,9,FALSE)</f>
        <v>7</v>
      </c>
      <c r="D494" s="17">
        <f>VLOOKUP($A494,級距!$A:$K,10,FALSE)</f>
        <v>4</v>
      </c>
      <c r="E494" s="17">
        <f>VLOOKUP($A494,級距!$A:$K,11,FALSE)</f>
        <v>1</v>
      </c>
      <c r="F494" s="17">
        <f t="shared" si="8"/>
        <v>1</v>
      </c>
    </row>
    <row r="495" spans="1:6" x14ac:dyDescent="0.25">
      <c r="A495" s="32"/>
      <c r="C495" s="17" t="e">
        <f>VLOOKUP(A495,級距!$A:$K,9,FALSE)</f>
        <v>#N/A</v>
      </c>
      <c r="D495" s="17" t="e">
        <f>VLOOKUP($A495,級距!$A:$K,10,FALSE)</f>
        <v>#N/A</v>
      </c>
      <c r="E495" s="17" t="e">
        <f>VLOOKUP($A495,級距!$A:$K,11,FALSE)</f>
        <v>#N/A</v>
      </c>
      <c r="F495" s="17">
        <f t="shared" si="8"/>
        <v>0</v>
      </c>
    </row>
    <row r="496" spans="1:6" x14ac:dyDescent="0.25">
      <c r="A496" s="32"/>
      <c r="C496" s="17" t="e">
        <f>VLOOKUP(A496,級距!$A:$K,9,FALSE)</f>
        <v>#N/A</v>
      </c>
      <c r="D496" s="17" t="e">
        <f>VLOOKUP($A496,級距!$A:$K,10,FALSE)</f>
        <v>#N/A</v>
      </c>
      <c r="E496" s="17" t="e">
        <f>VLOOKUP($A496,級距!$A:$K,11,FALSE)</f>
        <v>#N/A</v>
      </c>
      <c r="F496" s="17">
        <f t="shared" si="8"/>
        <v>0</v>
      </c>
    </row>
    <row r="497" spans="1:6" x14ac:dyDescent="0.25">
      <c r="A497" s="32"/>
      <c r="C497" s="17" t="e">
        <f>VLOOKUP(A497,級距!$A:$K,9,FALSE)</f>
        <v>#N/A</v>
      </c>
      <c r="D497" s="17" t="e">
        <f>VLOOKUP($A497,級距!$A:$K,10,FALSE)</f>
        <v>#N/A</v>
      </c>
      <c r="E497" s="17" t="e">
        <f>VLOOKUP($A497,級距!$A:$K,11,FALSE)</f>
        <v>#N/A</v>
      </c>
      <c r="F497" s="17">
        <f t="shared" si="8"/>
        <v>0</v>
      </c>
    </row>
    <row r="498" spans="1:6" x14ac:dyDescent="0.25">
      <c r="A498" s="32"/>
      <c r="C498" s="17" t="e">
        <f>VLOOKUP(A498,級距!$A:$K,9,FALSE)</f>
        <v>#N/A</v>
      </c>
      <c r="D498" s="17" t="e">
        <f>VLOOKUP($A498,級距!$A:$K,10,FALSE)</f>
        <v>#N/A</v>
      </c>
      <c r="E498" s="17" t="e">
        <f>VLOOKUP($A498,級距!$A:$K,11,FALSE)</f>
        <v>#N/A</v>
      </c>
      <c r="F498" s="17">
        <f t="shared" si="8"/>
        <v>0</v>
      </c>
    </row>
    <row r="499" spans="1:6" x14ac:dyDescent="0.25">
      <c r="A499" s="32"/>
      <c r="C499" s="17" t="e">
        <f>VLOOKUP(A499,級距!$A:$K,9,FALSE)</f>
        <v>#N/A</v>
      </c>
      <c r="D499" s="17" t="e">
        <f>VLOOKUP($A499,級距!$A:$K,10,FALSE)</f>
        <v>#N/A</v>
      </c>
      <c r="E499" s="17" t="e">
        <f>VLOOKUP($A499,級距!$A:$K,11,FALSE)</f>
        <v>#N/A</v>
      </c>
      <c r="F499" s="17">
        <f t="shared" si="8"/>
        <v>0</v>
      </c>
    </row>
    <row r="500" spans="1:6" x14ac:dyDescent="0.25">
      <c r="A500" s="32"/>
      <c r="C500" s="17" t="e">
        <f>VLOOKUP(A500,級距!$A:$K,9,FALSE)</f>
        <v>#N/A</v>
      </c>
      <c r="D500" s="17" t="e">
        <f>VLOOKUP($A500,級距!$A:$K,10,FALSE)</f>
        <v>#N/A</v>
      </c>
      <c r="E500" s="17" t="e">
        <f>VLOOKUP($A500,級距!$A:$K,11,FALSE)</f>
        <v>#N/A</v>
      </c>
      <c r="F500" s="17">
        <f t="shared" si="8"/>
        <v>0</v>
      </c>
    </row>
    <row r="501" spans="1:6" x14ac:dyDescent="0.25">
      <c r="A501" s="32"/>
      <c r="C501" s="17" t="e">
        <f>VLOOKUP(A501,級距!$A:$K,9,FALSE)</f>
        <v>#N/A</v>
      </c>
      <c r="D501" s="17" t="e">
        <f>VLOOKUP($A501,級距!$A:$K,10,FALSE)</f>
        <v>#N/A</v>
      </c>
      <c r="E501" s="17" t="e">
        <f>VLOOKUP($A501,級距!$A:$K,11,FALSE)</f>
        <v>#N/A</v>
      </c>
      <c r="F501" s="17">
        <f t="shared" si="8"/>
        <v>0</v>
      </c>
    </row>
    <row r="502" spans="1:6" x14ac:dyDescent="0.25">
      <c r="A502" s="32"/>
      <c r="C502" s="17" t="e">
        <f>VLOOKUP(A502,級距!$A:$K,9,FALSE)</f>
        <v>#N/A</v>
      </c>
      <c r="D502" s="17" t="e">
        <f>VLOOKUP($A502,級距!$A:$K,10,FALSE)</f>
        <v>#N/A</v>
      </c>
      <c r="E502" s="17" t="e">
        <f>VLOOKUP($A502,級距!$A:$K,11,FALSE)</f>
        <v>#N/A</v>
      </c>
      <c r="F502" s="17">
        <f t="shared" si="8"/>
        <v>0</v>
      </c>
    </row>
    <row r="503" spans="1:6" x14ac:dyDescent="0.25">
      <c r="A503" s="32"/>
      <c r="C503" s="17" t="e">
        <f>VLOOKUP(A503,級距!$A:$K,9,FALSE)</f>
        <v>#N/A</v>
      </c>
      <c r="D503" s="17" t="e">
        <f>VLOOKUP($A503,級距!$A:$K,10,FALSE)</f>
        <v>#N/A</v>
      </c>
      <c r="E503" s="17" t="e">
        <f>VLOOKUP($A503,級距!$A:$K,11,FALSE)</f>
        <v>#N/A</v>
      </c>
      <c r="F503" s="17">
        <f t="shared" si="8"/>
        <v>0</v>
      </c>
    </row>
    <row r="504" spans="1:6" x14ac:dyDescent="0.25">
      <c r="A504" s="32"/>
      <c r="C504" s="17" t="e">
        <f>VLOOKUP(A504,級距!$A:$K,9,FALSE)</f>
        <v>#N/A</v>
      </c>
      <c r="D504" s="17" t="e">
        <f>VLOOKUP($A504,級距!$A:$K,10,FALSE)</f>
        <v>#N/A</v>
      </c>
      <c r="E504" s="17" t="e">
        <f>VLOOKUP($A504,級距!$A:$K,11,FALSE)</f>
        <v>#N/A</v>
      </c>
      <c r="F504" s="17">
        <f t="shared" si="8"/>
        <v>0</v>
      </c>
    </row>
    <row r="505" spans="1:6" x14ac:dyDescent="0.25">
      <c r="A505" s="32"/>
      <c r="C505" s="17" t="e">
        <f>VLOOKUP(A505,級距!$A:$K,9,FALSE)</f>
        <v>#N/A</v>
      </c>
      <c r="D505" s="17" t="e">
        <f>VLOOKUP($A505,級距!$A:$K,10,FALSE)</f>
        <v>#N/A</v>
      </c>
      <c r="E505" s="17" t="e">
        <f>VLOOKUP($A505,級距!$A:$K,11,FALSE)</f>
        <v>#N/A</v>
      </c>
      <c r="F505" s="17">
        <f t="shared" si="8"/>
        <v>0</v>
      </c>
    </row>
    <row r="506" spans="1:6" x14ac:dyDescent="0.25">
      <c r="A506" s="32"/>
      <c r="C506" s="17" t="e">
        <f>VLOOKUP(A506,級距!$A:$K,9,FALSE)</f>
        <v>#N/A</v>
      </c>
      <c r="D506" s="17" t="e">
        <f>VLOOKUP($A506,級距!$A:$K,10,FALSE)</f>
        <v>#N/A</v>
      </c>
      <c r="E506" s="17" t="e">
        <f>VLOOKUP($A506,級距!$A:$K,11,FALSE)</f>
        <v>#N/A</v>
      </c>
      <c r="F506" s="17">
        <f t="shared" si="8"/>
        <v>0</v>
      </c>
    </row>
    <row r="507" spans="1:6" x14ac:dyDescent="0.25">
      <c r="A507" s="32"/>
      <c r="C507" s="17" t="e">
        <f>VLOOKUP(A507,級距!$A:$K,9,FALSE)</f>
        <v>#N/A</v>
      </c>
      <c r="D507" s="17" t="e">
        <f>VLOOKUP($A507,級距!$A:$K,10,FALSE)</f>
        <v>#N/A</v>
      </c>
      <c r="E507" s="17" t="e">
        <f>VLOOKUP($A507,級距!$A:$K,11,FALSE)</f>
        <v>#N/A</v>
      </c>
      <c r="F507" s="17">
        <f t="shared" si="8"/>
        <v>0</v>
      </c>
    </row>
    <row r="508" spans="1:6" x14ac:dyDescent="0.25">
      <c r="A508" s="32"/>
      <c r="C508" s="17" t="e">
        <f>VLOOKUP(A508,級距!$A:$K,9,FALSE)</f>
        <v>#N/A</v>
      </c>
      <c r="D508" s="17" t="e">
        <f>VLOOKUP($A508,級距!$A:$K,10,FALSE)</f>
        <v>#N/A</v>
      </c>
      <c r="E508" s="17" t="e">
        <f>VLOOKUP($A508,級距!$A:$K,11,FALSE)</f>
        <v>#N/A</v>
      </c>
      <c r="F508" s="17">
        <f t="shared" si="8"/>
        <v>0</v>
      </c>
    </row>
    <row r="509" spans="1:6" x14ac:dyDescent="0.25">
      <c r="A509" s="32"/>
      <c r="C509" s="17" t="e">
        <f>VLOOKUP(A509,級距!$A:$K,9,FALSE)</f>
        <v>#N/A</v>
      </c>
      <c r="D509" s="17" t="e">
        <f>VLOOKUP($A509,級距!$A:$K,10,FALSE)</f>
        <v>#N/A</v>
      </c>
      <c r="E509" s="17" t="e">
        <f>VLOOKUP($A509,級距!$A:$K,11,FALSE)</f>
        <v>#N/A</v>
      </c>
      <c r="F509" s="17">
        <f t="shared" si="8"/>
        <v>0</v>
      </c>
    </row>
    <row r="510" spans="1:6" x14ac:dyDescent="0.25">
      <c r="A510" s="32"/>
      <c r="C510" s="17" t="e">
        <f>VLOOKUP(A510,級距!$A:$K,9,FALSE)</f>
        <v>#N/A</v>
      </c>
      <c r="D510" s="17" t="e">
        <f>VLOOKUP($A510,級距!$A:$K,10,FALSE)</f>
        <v>#N/A</v>
      </c>
      <c r="E510" s="17" t="e">
        <f>VLOOKUP($A510,級距!$A:$K,11,FALSE)</f>
        <v>#N/A</v>
      </c>
      <c r="F510" s="17">
        <f t="shared" si="8"/>
        <v>0</v>
      </c>
    </row>
    <row r="511" spans="1:6" x14ac:dyDescent="0.25">
      <c r="A511" s="32"/>
      <c r="C511" s="17" t="e">
        <f>VLOOKUP(A511,級距!$A:$K,9,FALSE)</f>
        <v>#N/A</v>
      </c>
      <c r="D511" s="17" t="e">
        <f>VLOOKUP($A511,級距!$A:$K,10,FALSE)</f>
        <v>#N/A</v>
      </c>
      <c r="E511" s="17" t="e">
        <f>VLOOKUP($A511,級距!$A:$K,11,FALSE)</f>
        <v>#N/A</v>
      </c>
      <c r="F511" s="17">
        <f t="shared" si="8"/>
        <v>0</v>
      </c>
    </row>
    <row r="512" spans="1:6" x14ac:dyDescent="0.25">
      <c r="A512" s="32"/>
      <c r="C512" s="17" t="e">
        <f>VLOOKUP(A512,級距!$A:$K,9,FALSE)</f>
        <v>#N/A</v>
      </c>
      <c r="D512" s="17" t="e">
        <f>VLOOKUP($A512,級距!$A:$K,10,FALSE)</f>
        <v>#N/A</v>
      </c>
      <c r="E512" s="17" t="e">
        <f>VLOOKUP($A512,級距!$A:$K,11,FALSE)</f>
        <v>#N/A</v>
      </c>
      <c r="F512" s="17">
        <f t="shared" si="8"/>
        <v>0</v>
      </c>
    </row>
    <row r="513" spans="1:6" x14ac:dyDescent="0.25">
      <c r="A513" s="32"/>
      <c r="C513" s="17" t="e">
        <f>VLOOKUP(A513,級距!$A:$K,9,FALSE)</f>
        <v>#N/A</v>
      </c>
      <c r="D513" s="17" t="e">
        <f>VLOOKUP($A513,級距!$A:$K,10,FALSE)</f>
        <v>#N/A</v>
      </c>
      <c r="E513" s="17" t="e">
        <f>VLOOKUP($A513,級距!$A:$K,11,FALSE)</f>
        <v>#N/A</v>
      </c>
      <c r="F513" s="17">
        <f t="shared" si="8"/>
        <v>0</v>
      </c>
    </row>
    <row r="514" spans="1:6" x14ac:dyDescent="0.25">
      <c r="A514" s="32"/>
      <c r="C514" s="17" t="e">
        <f>VLOOKUP(A514,級距!$A:$K,9,FALSE)</f>
        <v>#N/A</v>
      </c>
      <c r="D514" s="17" t="e">
        <f>VLOOKUP($A514,級距!$A:$K,10,FALSE)</f>
        <v>#N/A</v>
      </c>
      <c r="E514" s="17" t="e">
        <f>VLOOKUP($A514,級距!$A:$K,11,FALSE)</f>
        <v>#N/A</v>
      </c>
      <c r="F514" s="17">
        <f t="shared" si="8"/>
        <v>0</v>
      </c>
    </row>
    <row r="515" spans="1:6" x14ac:dyDescent="0.25">
      <c r="A515" s="32"/>
      <c r="C515" s="17" t="e">
        <f>VLOOKUP(A515,級距!$A:$K,9,FALSE)</f>
        <v>#N/A</v>
      </c>
      <c r="D515" s="17" t="e">
        <f>VLOOKUP($A515,級距!$A:$K,10,FALSE)</f>
        <v>#N/A</v>
      </c>
      <c r="E515" s="17" t="e">
        <f>VLOOKUP($A515,級距!$A:$K,11,FALSE)</f>
        <v>#N/A</v>
      </c>
      <c r="F515" s="17">
        <f t="shared" si="8"/>
        <v>0</v>
      </c>
    </row>
    <row r="516" spans="1:6" x14ac:dyDescent="0.25">
      <c r="A516" s="32"/>
      <c r="C516" s="17" t="e">
        <f>VLOOKUP(A516,級距!$A:$K,9,FALSE)</f>
        <v>#N/A</v>
      </c>
      <c r="D516" s="17" t="e">
        <f>VLOOKUP($A516,級距!$A:$K,10,FALSE)</f>
        <v>#N/A</v>
      </c>
      <c r="E516" s="17" t="e">
        <f>VLOOKUP($A516,級距!$A:$K,11,FALSE)</f>
        <v>#N/A</v>
      </c>
      <c r="F516" s="17">
        <f t="shared" si="8"/>
        <v>0</v>
      </c>
    </row>
    <row r="517" spans="1:6" x14ac:dyDescent="0.25">
      <c r="A517" s="32"/>
      <c r="C517" s="17" t="e">
        <f>VLOOKUP(A517,級距!$A:$K,9,FALSE)</f>
        <v>#N/A</v>
      </c>
      <c r="D517" s="17" t="e">
        <f>VLOOKUP($A517,級距!$A:$K,10,FALSE)</f>
        <v>#N/A</v>
      </c>
      <c r="E517" s="17" t="e">
        <f>VLOOKUP($A517,級距!$A:$K,11,FALSE)</f>
        <v>#N/A</v>
      </c>
      <c r="F517" s="17">
        <f t="shared" si="8"/>
        <v>0</v>
      </c>
    </row>
    <row r="518" spans="1:6" x14ac:dyDescent="0.25">
      <c r="A518" s="32"/>
      <c r="C518" s="17" t="e">
        <f>VLOOKUP(A518,級距!$A:$K,9,FALSE)</f>
        <v>#N/A</v>
      </c>
      <c r="D518" s="17" t="e">
        <f>VLOOKUP($A518,級距!$A:$K,10,FALSE)</f>
        <v>#N/A</v>
      </c>
      <c r="E518" s="17" t="e">
        <f>VLOOKUP($A518,級距!$A:$K,11,FALSE)</f>
        <v>#N/A</v>
      </c>
      <c r="F518" s="17">
        <f t="shared" si="8"/>
        <v>0</v>
      </c>
    </row>
    <row r="519" spans="1:6" x14ac:dyDescent="0.25">
      <c r="A519" s="32"/>
      <c r="C519" s="17" t="e">
        <f>VLOOKUP(A519,級距!$A:$K,9,FALSE)</f>
        <v>#N/A</v>
      </c>
      <c r="D519" s="17" t="e">
        <f>VLOOKUP($A519,級距!$A:$K,10,FALSE)</f>
        <v>#N/A</v>
      </c>
      <c r="E519" s="17" t="e">
        <f>VLOOKUP($A519,級距!$A:$K,11,FALSE)</f>
        <v>#N/A</v>
      </c>
      <c r="F519" s="17">
        <f t="shared" si="8"/>
        <v>0</v>
      </c>
    </row>
    <row r="520" spans="1:6" x14ac:dyDescent="0.25">
      <c r="A520" s="32"/>
      <c r="C520" s="17" t="e">
        <f>VLOOKUP(A520,級距!$A:$K,9,FALSE)</f>
        <v>#N/A</v>
      </c>
      <c r="D520" s="17" t="e">
        <f>VLOOKUP($A520,級距!$A:$K,10,FALSE)</f>
        <v>#N/A</v>
      </c>
      <c r="E520" s="17" t="e">
        <f>VLOOKUP($A520,級距!$A:$K,11,FALSE)</f>
        <v>#N/A</v>
      </c>
      <c r="F520" s="17">
        <f t="shared" si="8"/>
        <v>0</v>
      </c>
    </row>
    <row r="521" spans="1:6" x14ac:dyDescent="0.25">
      <c r="A521" s="32"/>
      <c r="C521" s="17" t="e">
        <f>VLOOKUP(A521,級距!$A:$K,9,FALSE)</f>
        <v>#N/A</v>
      </c>
      <c r="D521" s="17" t="e">
        <f>VLOOKUP($A521,級距!$A:$K,10,FALSE)</f>
        <v>#N/A</v>
      </c>
      <c r="E521" s="17" t="e">
        <f>VLOOKUP($A521,級距!$A:$K,11,FALSE)</f>
        <v>#N/A</v>
      </c>
      <c r="F521" s="17">
        <f t="shared" ref="F521:F584" si="9">IF(A522&lt;&gt;A521,1,0)</f>
        <v>0</v>
      </c>
    </row>
    <row r="522" spans="1:6" x14ac:dyDescent="0.25">
      <c r="A522" s="32"/>
      <c r="C522" s="17" t="e">
        <f>VLOOKUP(A522,級距!$A:$K,9,FALSE)</f>
        <v>#N/A</v>
      </c>
      <c r="D522" s="17" t="e">
        <f>VLOOKUP($A522,級距!$A:$K,10,FALSE)</f>
        <v>#N/A</v>
      </c>
      <c r="E522" s="17" t="e">
        <f>VLOOKUP($A522,級距!$A:$K,11,FALSE)</f>
        <v>#N/A</v>
      </c>
      <c r="F522" s="17">
        <f t="shared" si="9"/>
        <v>0</v>
      </c>
    </row>
    <row r="523" spans="1:6" x14ac:dyDescent="0.25">
      <c r="A523" s="32"/>
      <c r="C523" s="17" t="e">
        <f>VLOOKUP(A523,級距!$A:$K,9,FALSE)</f>
        <v>#N/A</v>
      </c>
      <c r="D523" s="17" t="e">
        <f>VLOOKUP($A523,級距!$A:$K,10,FALSE)</f>
        <v>#N/A</v>
      </c>
      <c r="E523" s="17" t="e">
        <f>VLOOKUP($A523,級距!$A:$K,11,FALSE)</f>
        <v>#N/A</v>
      </c>
      <c r="F523" s="17">
        <f t="shared" si="9"/>
        <v>0</v>
      </c>
    </row>
    <row r="524" spans="1:6" x14ac:dyDescent="0.25">
      <c r="A524" s="32"/>
      <c r="C524" s="17" t="e">
        <f>VLOOKUP(A524,級距!$A:$K,9,FALSE)</f>
        <v>#N/A</v>
      </c>
      <c r="D524" s="17" t="e">
        <f>VLOOKUP($A524,級距!$A:$K,10,FALSE)</f>
        <v>#N/A</v>
      </c>
      <c r="E524" s="17" t="e">
        <f>VLOOKUP($A524,級距!$A:$K,11,FALSE)</f>
        <v>#N/A</v>
      </c>
      <c r="F524" s="17">
        <f t="shared" si="9"/>
        <v>0</v>
      </c>
    </row>
    <row r="525" spans="1:6" x14ac:dyDescent="0.25">
      <c r="A525" s="32"/>
      <c r="C525" s="17" t="e">
        <f>VLOOKUP(A525,級距!$A:$K,9,FALSE)</f>
        <v>#N/A</v>
      </c>
      <c r="D525" s="17" t="e">
        <f>VLOOKUP($A525,級距!$A:$K,10,FALSE)</f>
        <v>#N/A</v>
      </c>
      <c r="E525" s="17" t="e">
        <f>VLOOKUP($A525,級距!$A:$K,11,FALSE)</f>
        <v>#N/A</v>
      </c>
      <c r="F525" s="17">
        <f t="shared" si="9"/>
        <v>0</v>
      </c>
    </row>
    <row r="526" spans="1:6" x14ac:dyDescent="0.25">
      <c r="A526" s="32"/>
      <c r="C526" s="17" t="e">
        <f>VLOOKUP(A526,級距!$A:$K,9,FALSE)</f>
        <v>#N/A</v>
      </c>
      <c r="D526" s="17" t="e">
        <f>VLOOKUP($A526,級距!$A:$K,10,FALSE)</f>
        <v>#N/A</v>
      </c>
      <c r="E526" s="17" t="e">
        <f>VLOOKUP($A526,級距!$A:$K,11,FALSE)</f>
        <v>#N/A</v>
      </c>
      <c r="F526" s="17">
        <f t="shared" si="9"/>
        <v>0</v>
      </c>
    </row>
    <row r="527" spans="1:6" x14ac:dyDescent="0.25">
      <c r="A527" s="32"/>
      <c r="C527" s="17" t="e">
        <f>VLOOKUP(A527,級距!$A:$K,9,FALSE)</f>
        <v>#N/A</v>
      </c>
      <c r="D527" s="17" t="e">
        <f>VLOOKUP($A527,級距!$A:$K,10,FALSE)</f>
        <v>#N/A</v>
      </c>
      <c r="E527" s="17" t="e">
        <f>VLOOKUP($A527,級距!$A:$K,11,FALSE)</f>
        <v>#N/A</v>
      </c>
      <c r="F527" s="17">
        <f t="shared" si="9"/>
        <v>0</v>
      </c>
    </row>
    <row r="528" spans="1:6" x14ac:dyDescent="0.25">
      <c r="A528" s="32"/>
      <c r="C528" s="17" t="e">
        <f>VLOOKUP(A528,級距!$A:$K,9,FALSE)</f>
        <v>#N/A</v>
      </c>
      <c r="D528" s="17" t="e">
        <f>VLOOKUP($A528,級距!$A:$K,10,FALSE)</f>
        <v>#N/A</v>
      </c>
      <c r="E528" s="17" t="e">
        <f>VLOOKUP($A528,級距!$A:$K,11,FALSE)</f>
        <v>#N/A</v>
      </c>
      <c r="F528" s="17">
        <f t="shared" si="9"/>
        <v>0</v>
      </c>
    </row>
    <row r="529" spans="1:6" x14ac:dyDescent="0.25">
      <c r="A529" s="32"/>
      <c r="C529" s="17" t="e">
        <f>VLOOKUP(A529,級距!$A:$K,9,FALSE)</f>
        <v>#N/A</v>
      </c>
      <c r="D529" s="17" t="e">
        <f>VLOOKUP($A529,級距!$A:$K,10,FALSE)</f>
        <v>#N/A</v>
      </c>
      <c r="E529" s="17" t="e">
        <f>VLOOKUP($A529,級距!$A:$K,11,FALSE)</f>
        <v>#N/A</v>
      </c>
      <c r="F529" s="17">
        <f t="shared" si="9"/>
        <v>0</v>
      </c>
    </row>
    <row r="530" spans="1:6" x14ac:dyDescent="0.25">
      <c r="A530" s="32"/>
      <c r="C530" s="17" t="e">
        <f>VLOOKUP(A530,級距!$A:$K,9,FALSE)</f>
        <v>#N/A</v>
      </c>
      <c r="D530" s="17" t="e">
        <f>VLOOKUP($A530,級距!$A:$K,10,FALSE)</f>
        <v>#N/A</v>
      </c>
      <c r="E530" s="17" t="e">
        <f>VLOOKUP($A530,級距!$A:$K,11,FALSE)</f>
        <v>#N/A</v>
      </c>
      <c r="F530" s="17">
        <f t="shared" si="9"/>
        <v>0</v>
      </c>
    </row>
    <row r="531" spans="1:6" x14ac:dyDescent="0.25">
      <c r="A531" s="32"/>
      <c r="C531" s="17" t="e">
        <f>VLOOKUP(A531,級距!$A:$K,9,FALSE)</f>
        <v>#N/A</v>
      </c>
      <c r="D531" s="17" t="e">
        <f>VLOOKUP($A531,級距!$A:$K,10,FALSE)</f>
        <v>#N/A</v>
      </c>
      <c r="E531" s="17" t="e">
        <f>VLOOKUP($A531,級距!$A:$K,11,FALSE)</f>
        <v>#N/A</v>
      </c>
      <c r="F531" s="17">
        <f t="shared" si="9"/>
        <v>0</v>
      </c>
    </row>
    <row r="532" spans="1:6" x14ac:dyDescent="0.25">
      <c r="A532" s="32"/>
      <c r="C532" s="17" t="e">
        <f>VLOOKUP(A532,級距!$A:$K,9,FALSE)</f>
        <v>#N/A</v>
      </c>
      <c r="D532" s="17" t="e">
        <f>VLOOKUP($A532,級距!$A:$K,10,FALSE)</f>
        <v>#N/A</v>
      </c>
      <c r="E532" s="17" t="e">
        <f>VLOOKUP($A532,級距!$A:$K,11,FALSE)</f>
        <v>#N/A</v>
      </c>
      <c r="F532" s="17">
        <f t="shared" si="9"/>
        <v>0</v>
      </c>
    </row>
    <row r="533" spans="1:6" x14ac:dyDescent="0.25">
      <c r="A533" s="32"/>
      <c r="C533" s="17" t="e">
        <f>VLOOKUP(A533,級距!$A:$K,9,FALSE)</f>
        <v>#N/A</v>
      </c>
      <c r="D533" s="17" t="e">
        <f>VLOOKUP($A533,級距!$A:$K,10,FALSE)</f>
        <v>#N/A</v>
      </c>
      <c r="E533" s="17" t="e">
        <f>VLOOKUP($A533,級距!$A:$K,11,FALSE)</f>
        <v>#N/A</v>
      </c>
      <c r="F533" s="17">
        <f t="shared" si="9"/>
        <v>0</v>
      </c>
    </row>
    <row r="534" spans="1:6" x14ac:dyDescent="0.25">
      <c r="A534" s="32"/>
      <c r="C534" s="17" t="e">
        <f>VLOOKUP(A534,級距!$A:$K,9,FALSE)</f>
        <v>#N/A</v>
      </c>
      <c r="D534" s="17" t="e">
        <f>VLOOKUP($A534,級距!$A:$K,10,FALSE)</f>
        <v>#N/A</v>
      </c>
      <c r="E534" s="17" t="e">
        <f>VLOOKUP($A534,級距!$A:$K,11,FALSE)</f>
        <v>#N/A</v>
      </c>
      <c r="F534" s="17">
        <f t="shared" si="9"/>
        <v>0</v>
      </c>
    </row>
    <row r="535" spans="1:6" x14ac:dyDescent="0.25">
      <c r="A535" s="32"/>
      <c r="C535" s="17" t="e">
        <f>VLOOKUP(A535,級距!$A:$K,9,FALSE)</f>
        <v>#N/A</v>
      </c>
      <c r="D535" s="17" t="e">
        <f>VLOOKUP($A535,級距!$A:$K,10,FALSE)</f>
        <v>#N/A</v>
      </c>
      <c r="E535" s="17" t="e">
        <f>VLOOKUP($A535,級距!$A:$K,11,FALSE)</f>
        <v>#N/A</v>
      </c>
      <c r="F535" s="17">
        <f t="shared" si="9"/>
        <v>0</v>
      </c>
    </row>
    <row r="536" spans="1:6" x14ac:dyDescent="0.25">
      <c r="A536" s="32"/>
      <c r="C536" s="17" t="e">
        <f>VLOOKUP(A536,級距!$A:$K,9,FALSE)</f>
        <v>#N/A</v>
      </c>
      <c r="D536" s="17" t="e">
        <f>VLOOKUP($A536,級距!$A:$K,10,FALSE)</f>
        <v>#N/A</v>
      </c>
      <c r="E536" s="17" t="e">
        <f>VLOOKUP($A536,級距!$A:$K,11,FALSE)</f>
        <v>#N/A</v>
      </c>
      <c r="F536" s="17">
        <f t="shared" si="9"/>
        <v>0</v>
      </c>
    </row>
    <row r="537" spans="1:6" x14ac:dyDescent="0.25">
      <c r="A537" s="32"/>
      <c r="C537" s="17" t="e">
        <f>VLOOKUP(A537,級距!$A:$K,9,FALSE)</f>
        <v>#N/A</v>
      </c>
      <c r="D537" s="17" t="e">
        <f>VLOOKUP($A537,級距!$A:$K,10,FALSE)</f>
        <v>#N/A</v>
      </c>
      <c r="E537" s="17" t="e">
        <f>VLOOKUP($A537,級距!$A:$K,11,FALSE)</f>
        <v>#N/A</v>
      </c>
      <c r="F537" s="17">
        <f t="shared" si="9"/>
        <v>0</v>
      </c>
    </row>
    <row r="538" spans="1:6" x14ac:dyDescent="0.25">
      <c r="A538" s="32"/>
      <c r="C538" s="17" t="e">
        <f>VLOOKUP(A538,級距!$A:$K,9,FALSE)</f>
        <v>#N/A</v>
      </c>
      <c r="D538" s="17" t="e">
        <f>VLOOKUP($A538,級距!$A:$K,10,FALSE)</f>
        <v>#N/A</v>
      </c>
      <c r="E538" s="17" t="e">
        <f>VLOOKUP($A538,級距!$A:$K,11,FALSE)</f>
        <v>#N/A</v>
      </c>
      <c r="F538" s="17">
        <f t="shared" si="9"/>
        <v>0</v>
      </c>
    </row>
    <row r="539" spans="1:6" x14ac:dyDescent="0.25">
      <c r="A539" s="32"/>
      <c r="C539" s="17" t="e">
        <f>VLOOKUP(A539,級距!$A:$K,9,FALSE)</f>
        <v>#N/A</v>
      </c>
      <c r="D539" s="17" t="e">
        <f>VLOOKUP($A539,級距!$A:$K,10,FALSE)</f>
        <v>#N/A</v>
      </c>
      <c r="E539" s="17" t="e">
        <f>VLOOKUP($A539,級距!$A:$K,11,FALSE)</f>
        <v>#N/A</v>
      </c>
      <c r="F539" s="17">
        <f t="shared" si="9"/>
        <v>0</v>
      </c>
    </row>
    <row r="540" spans="1:6" x14ac:dyDescent="0.25">
      <c r="A540" s="32"/>
      <c r="C540" s="17" t="e">
        <f>VLOOKUP(A540,級距!$A:$K,9,FALSE)</f>
        <v>#N/A</v>
      </c>
      <c r="D540" s="17" t="e">
        <f>VLOOKUP($A540,級距!$A:$K,10,FALSE)</f>
        <v>#N/A</v>
      </c>
      <c r="E540" s="17" t="e">
        <f>VLOOKUP($A540,級距!$A:$K,11,FALSE)</f>
        <v>#N/A</v>
      </c>
      <c r="F540" s="17">
        <f t="shared" si="9"/>
        <v>0</v>
      </c>
    </row>
    <row r="541" spans="1:6" x14ac:dyDescent="0.25">
      <c r="A541" s="32"/>
      <c r="C541" s="17" t="e">
        <f>VLOOKUP(A541,級距!$A:$K,9,FALSE)</f>
        <v>#N/A</v>
      </c>
      <c r="D541" s="17" t="e">
        <f>VLOOKUP($A541,級距!$A:$K,10,FALSE)</f>
        <v>#N/A</v>
      </c>
      <c r="E541" s="17" t="e">
        <f>VLOOKUP($A541,級距!$A:$K,11,FALSE)</f>
        <v>#N/A</v>
      </c>
      <c r="F541" s="17">
        <f t="shared" si="9"/>
        <v>0</v>
      </c>
    </row>
    <row r="542" spans="1:6" x14ac:dyDescent="0.25">
      <c r="A542" s="32"/>
      <c r="C542" s="17" t="e">
        <f>VLOOKUP(A542,級距!$A:$K,9,FALSE)</f>
        <v>#N/A</v>
      </c>
      <c r="D542" s="17" t="e">
        <f>VLOOKUP($A542,級距!$A:$K,10,FALSE)</f>
        <v>#N/A</v>
      </c>
      <c r="E542" s="17" t="e">
        <f>VLOOKUP($A542,級距!$A:$K,11,FALSE)</f>
        <v>#N/A</v>
      </c>
      <c r="F542" s="17">
        <f t="shared" si="9"/>
        <v>0</v>
      </c>
    </row>
    <row r="543" spans="1:6" x14ac:dyDescent="0.25">
      <c r="A543" s="32"/>
      <c r="C543" s="17" t="e">
        <f>VLOOKUP(A543,級距!$A:$K,9,FALSE)</f>
        <v>#N/A</v>
      </c>
      <c r="D543" s="17" t="e">
        <f>VLOOKUP($A543,級距!$A:$K,10,FALSE)</f>
        <v>#N/A</v>
      </c>
      <c r="E543" s="17" t="e">
        <f>VLOOKUP($A543,級距!$A:$K,11,FALSE)</f>
        <v>#N/A</v>
      </c>
      <c r="F543" s="17">
        <f t="shared" si="9"/>
        <v>0</v>
      </c>
    </row>
    <row r="544" spans="1:6" x14ac:dyDescent="0.25">
      <c r="A544" s="32"/>
      <c r="C544" s="17" t="e">
        <f>VLOOKUP(A544,級距!$A:$K,9,FALSE)</f>
        <v>#N/A</v>
      </c>
      <c r="D544" s="17" t="e">
        <f>VLOOKUP($A544,級距!$A:$K,10,FALSE)</f>
        <v>#N/A</v>
      </c>
      <c r="E544" s="17" t="e">
        <f>VLOOKUP($A544,級距!$A:$K,11,FALSE)</f>
        <v>#N/A</v>
      </c>
      <c r="F544" s="17">
        <f t="shared" si="9"/>
        <v>0</v>
      </c>
    </row>
    <row r="545" spans="1:6" x14ac:dyDescent="0.25">
      <c r="A545" s="32"/>
      <c r="C545" s="17" t="e">
        <f>VLOOKUP(A545,級距!$A:$K,9,FALSE)</f>
        <v>#N/A</v>
      </c>
      <c r="D545" s="17" t="e">
        <f>VLOOKUP($A545,級距!$A:$K,10,FALSE)</f>
        <v>#N/A</v>
      </c>
      <c r="E545" s="17" t="e">
        <f>VLOOKUP($A545,級距!$A:$K,11,FALSE)</f>
        <v>#N/A</v>
      </c>
      <c r="F545" s="17">
        <f t="shared" si="9"/>
        <v>0</v>
      </c>
    </row>
    <row r="546" spans="1:6" x14ac:dyDescent="0.25">
      <c r="A546" s="32"/>
      <c r="C546" s="17" t="e">
        <f>VLOOKUP(A546,級距!$A:$K,9,FALSE)</f>
        <v>#N/A</v>
      </c>
      <c r="D546" s="17" t="e">
        <f>VLOOKUP($A546,級距!$A:$K,10,FALSE)</f>
        <v>#N/A</v>
      </c>
      <c r="E546" s="17" t="e">
        <f>VLOOKUP($A546,級距!$A:$K,11,FALSE)</f>
        <v>#N/A</v>
      </c>
      <c r="F546" s="17">
        <f t="shared" si="9"/>
        <v>0</v>
      </c>
    </row>
    <row r="547" spans="1:6" x14ac:dyDescent="0.25">
      <c r="A547" s="32"/>
      <c r="C547" s="17" t="e">
        <f>VLOOKUP(A547,級距!$A:$K,9,FALSE)</f>
        <v>#N/A</v>
      </c>
      <c r="D547" s="17" t="e">
        <f>VLOOKUP($A547,級距!$A:$K,10,FALSE)</f>
        <v>#N/A</v>
      </c>
      <c r="E547" s="17" t="e">
        <f>VLOOKUP($A547,級距!$A:$K,11,FALSE)</f>
        <v>#N/A</v>
      </c>
      <c r="F547" s="17">
        <f t="shared" si="9"/>
        <v>0</v>
      </c>
    </row>
    <row r="548" spans="1:6" x14ac:dyDescent="0.25">
      <c r="A548" s="32"/>
      <c r="C548" s="17" t="e">
        <f>VLOOKUP(A548,級距!$A:$K,9,FALSE)</f>
        <v>#N/A</v>
      </c>
      <c r="D548" s="17" t="e">
        <f>VLOOKUP($A548,級距!$A:$K,10,FALSE)</f>
        <v>#N/A</v>
      </c>
      <c r="E548" s="17" t="e">
        <f>VLOOKUP($A548,級距!$A:$K,11,FALSE)</f>
        <v>#N/A</v>
      </c>
      <c r="F548" s="17">
        <f t="shared" si="9"/>
        <v>0</v>
      </c>
    </row>
    <row r="549" spans="1:6" x14ac:dyDescent="0.25">
      <c r="A549" s="32"/>
      <c r="C549" s="17" t="e">
        <f>VLOOKUP(A549,級距!$A:$K,9,FALSE)</f>
        <v>#N/A</v>
      </c>
      <c r="D549" s="17" t="e">
        <f>VLOOKUP($A549,級距!$A:$K,10,FALSE)</f>
        <v>#N/A</v>
      </c>
      <c r="E549" s="17" t="e">
        <f>VLOOKUP($A549,級距!$A:$K,11,FALSE)</f>
        <v>#N/A</v>
      </c>
      <c r="F549" s="17">
        <f t="shared" si="9"/>
        <v>0</v>
      </c>
    </row>
    <row r="550" spans="1:6" x14ac:dyDescent="0.25">
      <c r="A550" s="32"/>
      <c r="C550" s="17" t="e">
        <f>VLOOKUP(A550,級距!$A:$K,9,FALSE)</f>
        <v>#N/A</v>
      </c>
      <c r="D550" s="17" t="e">
        <f>VLOOKUP($A550,級距!$A:$K,10,FALSE)</f>
        <v>#N/A</v>
      </c>
      <c r="E550" s="17" t="e">
        <f>VLOOKUP($A550,級距!$A:$K,11,FALSE)</f>
        <v>#N/A</v>
      </c>
      <c r="F550" s="17">
        <f t="shared" si="9"/>
        <v>0</v>
      </c>
    </row>
    <row r="551" spans="1:6" x14ac:dyDescent="0.25">
      <c r="A551" s="32"/>
      <c r="C551" s="17" t="e">
        <f>VLOOKUP(A551,級距!$A:$K,9,FALSE)</f>
        <v>#N/A</v>
      </c>
      <c r="D551" s="17" t="e">
        <f>VLOOKUP($A551,級距!$A:$K,10,FALSE)</f>
        <v>#N/A</v>
      </c>
      <c r="E551" s="17" t="e">
        <f>VLOOKUP($A551,級距!$A:$K,11,FALSE)</f>
        <v>#N/A</v>
      </c>
      <c r="F551" s="17">
        <f t="shared" si="9"/>
        <v>0</v>
      </c>
    </row>
    <row r="552" spans="1:6" x14ac:dyDescent="0.25">
      <c r="A552" s="32"/>
      <c r="C552" s="17" t="e">
        <f>VLOOKUP(A552,級距!$A:$K,9,FALSE)</f>
        <v>#N/A</v>
      </c>
      <c r="D552" s="17" t="e">
        <f>VLOOKUP($A552,級距!$A:$K,10,FALSE)</f>
        <v>#N/A</v>
      </c>
      <c r="E552" s="17" t="e">
        <f>VLOOKUP($A552,級距!$A:$K,11,FALSE)</f>
        <v>#N/A</v>
      </c>
      <c r="F552" s="17">
        <f t="shared" si="9"/>
        <v>0</v>
      </c>
    </row>
    <row r="553" spans="1:6" x14ac:dyDescent="0.25">
      <c r="A553" s="32"/>
      <c r="C553" s="17" t="e">
        <f>VLOOKUP(A553,級距!$A:$K,9,FALSE)</f>
        <v>#N/A</v>
      </c>
      <c r="D553" s="17" t="e">
        <f>VLOOKUP($A553,級距!$A:$K,10,FALSE)</f>
        <v>#N/A</v>
      </c>
      <c r="E553" s="17" t="e">
        <f>VLOOKUP($A553,級距!$A:$K,11,FALSE)</f>
        <v>#N/A</v>
      </c>
      <c r="F553" s="17">
        <f t="shared" si="9"/>
        <v>0</v>
      </c>
    </row>
    <row r="554" spans="1:6" x14ac:dyDescent="0.25">
      <c r="A554" s="32"/>
      <c r="C554" s="17" t="e">
        <f>VLOOKUP(A554,級距!$A:$K,9,FALSE)</f>
        <v>#N/A</v>
      </c>
      <c r="D554" s="17" t="e">
        <f>VLOOKUP($A554,級距!$A:$K,10,FALSE)</f>
        <v>#N/A</v>
      </c>
      <c r="E554" s="17" t="e">
        <f>VLOOKUP($A554,級距!$A:$K,11,FALSE)</f>
        <v>#N/A</v>
      </c>
      <c r="F554" s="17">
        <f t="shared" si="9"/>
        <v>0</v>
      </c>
    </row>
    <row r="555" spans="1:6" x14ac:dyDescent="0.25">
      <c r="A555" s="32"/>
      <c r="C555" s="17" t="e">
        <f>VLOOKUP(A555,級距!$A:$K,9,FALSE)</f>
        <v>#N/A</v>
      </c>
      <c r="D555" s="17" t="e">
        <f>VLOOKUP($A555,級距!$A:$K,10,FALSE)</f>
        <v>#N/A</v>
      </c>
      <c r="E555" s="17" t="e">
        <f>VLOOKUP($A555,級距!$A:$K,11,FALSE)</f>
        <v>#N/A</v>
      </c>
      <c r="F555" s="17">
        <f t="shared" si="9"/>
        <v>0</v>
      </c>
    </row>
    <row r="556" spans="1:6" x14ac:dyDescent="0.25">
      <c r="A556" s="32"/>
      <c r="C556" s="17" t="e">
        <f>VLOOKUP(A556,級距!$A:$K,9,FALSE)</f>
        <v>#N/A</v>
      </c>
      <c r="D556" s="17" t="e">
        <f>VLOOKUP($A556,級距!$A:$K,10,FALSE)</f>
        <v>#N/A</v>
      </c>
      <c r="E556" s="17" t="e">
        <f>VLOOKUP($A556,級距!$A:$K,11,FALSE)</f>
        <v>#N/A</v>
      </c>
      <c r="F556" s="17">
        <f t="shared" si="9"/>
        <v>0</v>
      </c>
    </row>
    <row r="557" spans="1:6" x14ac:dyDescent="0.25">
      <c r="A557" s="32"/>
      <c r="C557" s="17" t="e">
        <f>VLOOKUP(A557,級距!$A:$K,9,FALSE)</f>
        <v>#N/A</v>
      </c>
      <c r="D557" s="17" t="e">
        <f>VLOOKUP($A557,級距!$A:$K,10,FALSE)</f>
        <v>#N/A</v>
      </c>
      <c r="E557" s="17" t="e">
        <f>VLOOKUP($A557,級距!$A:$K,11,FALSE)</f>
        <v>#N/A</v>
      </c>
      <c r="F557" s="17">
        <f t="shared" si="9"/>
        <v>0</v>
      </c>
    </row>
    <row r="558" spans="1:6" x14ac:dyDescent="0.25">
      <c r="A558" s="32"/>
      <c r="C558" s="17" t="e">
        <f>VLOOKUP(A558,級距!$A:$K,9,FALSE)</f>
        <v>#N/A</v>
      </c>
      <c r="D558" s="17" t="e">
        <f>VLOOKUP($A558,級距!$A:$K,10,FALSE)</f>
        <v>#N/A</v>
      </c>
      <c r="E558" s="17" t="e">
        <f>VLOOKUP($A558,級距!$A:$K,11,FALSE)</f>
        <v>#N/A</v>
      </c>
      <c r="F558" s="17">
        <f t="shared" si="9"/>
        <v>0</v>
      </c>
    </row>
    <row r="559" spans="1:6" x14ac:dyDescent="0.25">
      <c r="A559" s="32"/>
      <c r="C559" s="17" t="e">
        <f>VLOOKUP(A559,級距!$A:$K,9,FALSE)</f>
        <v>#N/A</v>
      </c>
      <c r="D559" s="17" t="e">
        <f>VLOOKUP($A559,級距!$A:$K,10,FALSE)</f>
        <v>#N/A</v>
      </c>
      <c r="E559" s="17" t="e">
        <f>VLOOKUP($A559,級距!$A:$K,11,FALSE)</f>
        <v>#N/A</v>
      </c>
      <c r="F559" s="17">
        <f t="shared" si="9"/>
        <v>0</v>
      </c>
    </row>
    <row r="560" spans="1:6" x14ac:dyDescent="0.25">
      <c r="A560" s="32"/>
      <c r="C560" s="17" t="e">
        <f>VLOOKUP(A560,級距!$A:$K,9,FALSE)</f>
        <v>#N/A</v>
      </c>
      <c r="D560" s="17" t="e">
        <f>VLOOKUP($A560,級距!$A:$K,10,FALSE)</f>
        <v>#N/A</v>
      </c>
      <c r="E560" s="17" t="e">
        <f>VLOOKUP($A560,級距!$A:$K,11,FALSE)</f>
        <v>#N/A</v>
      </c>
      <c r="F560" s="17">
        <f t="shared" si="9"/>
        <v>0</v>
      </c>
    </row>
    <row r="561" spans="1:6" x14ac:dyDescent="0.25">
      <c r="A561" s="32"/>
      <c r="C561" s="17" t="e">
        <f>VLOOKUP(A561,級距!$A:$K,9,FALSE)</f>
        <v>#N/A</v>
      </c>
      <c r="D561" s="17" t="e">
        <f>VLOOKUP($A561,級距!$A:$K,10,FALSE)</f>
        <v>#N/A</v>
      </c>
      <c r="E561" s="17" t="e">
        <f>VLOOKUP($A561,級距!$A:$K,11,FALSE)</f>
        <v>#N/A</v>
      </c>
      <c r="F561" s="17">
        <f t="shared" si="9"/>
        <v>0</v>
      </c>
    </row>
    <row r="562" spans="1:6" x14ac:dyDescent="0.25">
      <c r="A562" s="32"/>
      <c r="C562" s="17" t="e">
        <f>VLOOKUP(A562,級距!$A:$K,9,FALSE)</f>
        <v>#N/A</v>
      </c>
      <c r="D562" s="17" t="e">
        <f>VLOOKUP($A562,級距!$A:$K,10,FALSE)</f>
        <v>#N/A</v>
      </c>
      <c r="E562" s="17" t="e">
        <f>VLOOKUP($A562,級距!$A:$K,11,FALSE)</f>
        <v>#N/A</v>
      </c>
      <c r="F562" s="17">
        <f t="shared" si="9"/>
        <v>0</v>
      </c>
    </row>
    <row r="563" spans="1:6" x14ac:dyDescent="0.25">
      <c r="A563" s="32"/>
      <c r="C563" s="17" t="e">
        <f>VLOOKUP(A563,級距!$A:$K,9,FALSE)</f>
        <v>#N/A</v>
      </c>
      <c r="D563" s="17" t="e">
        <f>VLOOKUP($A563,級距!$A:$K,10,FALSE)</f>
        <v>#N/A</v>
      </c>
      <c r="E563" s="17" t="e">
        <f>VLOOKUP($A563,級距!$A:$K,11,FALSE)</f>
        <v>#N/A</v>
      </c>
      <c r="F563" s="17">
        <f t="shared" si="9"/>
        <v>0</v>
      </c>
    </row>
    <row r="564" spans="1:6" x14ac:dyDescent="0.25">
      <c r="A564" s="32"/>
      <c r="C564" s="17" t="e">
        <f>VLOOKUP(A564,級距!$A:$K,9,FALSE)</f>
        <v>#N/A</v>
      </c>
      <c r="D564" s="17" t="e">
        <f>VLOOKUP($A564,級距!$A:$K,10,FALSE)</f>
        <v>#N/A</v>
      </c>
      <c r="E564" s="17" t="e">
        <f>VLOOKUP($A564,級距!$A:$K,11,FALSE)</f>
        <v>#N/A</v>
      </c>
      <c r="F564" s="17">
        <f t="shared" si="9"/>
        <v>0</v>
      </c>
    </row>
    <row r="565" spans="1:6" x14ac:dyDescent="0.25">
      <c r="A565" s="32"/>
      <c r="C565" s="17" t="e">
        <f>VLOOKUP(A565,級距!$A:$K,9,FALSE)</f>
        <v>#N/A</v>
      </c>
      <c r="D565" s="17" t="e">
        <f>VLOOKUP($A565,級距!$A:$K,10,FALSE)</f>
        <v>#N/A</v>
      </c>
      <c r="E565" s="17" t="e">
        <f>VLOOKUP($A565,級距!$A:$K,11,FALSE)</f>
        <v>#N/A</v>
      </c>
      <c r="F565" s="17">
        <f t="shared" si="9"/>
        <v>0</v>
      </c>
    </row>
    <row r="566" spans="1:6" x14ac:dyDescent="0.25">
      <c r="A566" s="32"/>
      <c r="C566" s="17" t="e">
        <f>VLOOKUP(A566,級距!$A:$K,9,FALSE)</f>
        <v>#N/A</v>
      </c>
      <c r="D566" s="17" t="e">
        <f>VLOOKUP($A566,級距!$A:$K,10,FALSE)</f>
        <v>#N/A</v>
      </c>
      <c r="E566" s="17" t="e">
        <f>VLOOKUP($A566,級距!$A:$K,11,FALSE)</f>
        <v>#N/A</v>
      </c>
      <c r="F566" s="17">
        <f t="shared" si="9"/>
        <v>0</v>
      </c>
    </row>
    <row r="567" spans="1:6" x14ac:dyDescent="0.25">
      <c r="A567" s="32"/>
      <c r="C567" s="17" t="e">
        <f>VLOOKUP(A567,級距!$A:$K,9,FALSE)</f>
        <v>#N/A</v>
      </c>
      <c r="D567" s="17" t="e">
        <f>VLOOKUP($A567,級距!$A:$K,10,FALSE)</f>
        <v>#N/A</v>
      </c>
      <c r="E567" s="17" t="e">
        <f>VLOOKUP($A567,級距!$A:$K,11,FALSE)</f>
        <v>#N/A</v>
      </c>
      <c r="F567" s="17">
        <f t="shared" si="9"/>
        <v>0</v>
      </c>
    </row>
    <row r="568" spans="1:6" x14ac:dyDescent="0.25">
      <c r="A568" s="32"/>
      <c r="C568" s="17" t="e">
        <f>VLOOKUP(A568,級距!$A:$K,9,FALSE)</f>
        <v>#N/A</v>
      </c>
      <c r="D568" s="17" t="e">
        <f>VLOOKUP($A568,級距!$A:$K,10,FALSE)</f>
        <v>#N/A</v>
      </c>
      <c r="E568" s="17" t="e">
        <f>VLOOKUP($A568,級距!$A:$K,11,FALSE)</f>
        <v>#N/A</v>
      </c>
      <c r="F568" s="17">
        <f t="shared" si="9"/>
        <v>0</v>
      </c>
    </row>
    <row r="569" spans="1:6" x14ac:dyDescent="0.25">
      <c r="A569" s="32"/>
      <c r="C569" s="17" t="e">
        <f>VLOOKUP(A569,級距!$A:$K,9,FALSE)</f>
        <v>#N/A</v>
      </c>
      <c r="D569" s="17" t="e">
        <f>VLOOKUP($A569,級距!$A:$K,10,FALSE)</f>
        <v>#N/A</v>
      </c>
      <c r="E569" s="17" t="e">
        <f>VLOOKUP($A569,級距!$A:$K,11,FALSE)</f>
        <v>#N/A</v>
      </c>
      <c r="F569" s="17">
        <f t="shared" si="9"/>
        <v>0</v>
      </c>
    </row>
    <row r="570" spans="1:6" x14ac:dyDescent="0.25">
      <c r="A570" s="32"/>
      <c r="C570" s="17" t="e">
        <f>VLOOKUP(A570,級距!$A:$K,9,FALSE)</f>
        <v>#N/A</v>
      </c>
      <c r="D570" s="17" t="e">
        <f>VLOOKUP($A570,級距!$A:$K,10,FALSE)</f>
        <v>#N/A</v>
      </c>
      <c r="E570" s="17" t="e">
        <f>VLOOKUP($A570,級距!$A:$K,11,FALSE)</f>
        <v>#N/A</v>
      </c>
      <c r="F570" s="17">
        <f t="shared" si="9"/>
        <v>0</v>
      </c>
    </row>
    <row r="571" spans="1:6" x14ac:dyDescent="0.25">
      <c r="A571" s="32"/>
      <c r="C571" s="17" t="e">
        <f>VLOOKUP(A571,級距!$A:$K,9,FALSE)</f>
        <v>#N/A</v>
      </c>
      <c r="D571" s="17" t="e">
        <f>VLOOKUP($A571,級距!$A:$K,10,FALSE)</f>
        <v>#N/A</v>
      </c>
      <c r="E571" s="17" t="e">
        <f>VLOOKUP($A571,級距!$A:$K,11,FALSE)</f>
        <v>#N/A</v>
      </c>
      <c r="F571" s="17">
        <f t="shared" si="9"/>
        <v>0</v>
      </c>
    </row>
    <row r="572" spans="1:6" x14ac:dyDescent="0.25">
      <c r="A572" s="32"/>
      <c r="C572" s="17" t="e">
        <f>VLOOKUP(A572,級距!$A:$K,9,FALSE)</f>
        <v>#N/A</v>
      </c>
      <c r="D572" s="17" t="e">
        <f>VLOOKUP($A572,級距!$A:$K,10,FALSE)</f>
        <v>#N/A</v>
      </c>
      <c r="E572" s="17" t="e">
        <f>VLOOKUP($A572,級距!$A:$K,11,FALSE)</f>
        <v>#N/A</v>
      </c>
      <c r="F572" s="17">
        <f t="shared" si="9"/>
        <v>0</v>
      </c>
    </row>
    <row r="573" spans="1:6" x14ac:dyDescent="0.25">
      <c r="A573" s="32"/>
      <c r="C573" s="17" t="e">
        <f>VLOOKUP(A573,級距!$A:$K,9,FALSE)</f>
        <v>#N/A</v>
      </c>
      <c r="D573" s="17" t="e">
        <f>VLOOKUP($A573,級距!$A:$K,10,FALSE)</f>
        <v>#N/A</v>
      </c>
      <c r="E573" s="17" t="e">
        <f>VLOOKUP($A573,級距!$A:$K,11,FALSE)</f>
        <v>#N/A</v>
      </c>
      <c r="F573" s="17">
        <f t="shared" si="9"/>
        <v>0</v>
      </c>
    </row>
    <row r="574" spans="1:6" x14ac:dyDescent="0.25">
      <c r="A574" s="32"/>
      <c r="C574" s="17" t="e">
        <f>VLOOKUP(A574,級距!$A:$K,9,FALSE)</f>
        <v>#N/A</v>
      </c>
      <c r="D574" s="17" t="e">
        <f>VLOOKUP($A574,級距!$A:$K,10,FALSE)</f>
        <v>#N/A</v>
      </c>
      <c r="E574" s="17" t="e">
        <f>VLOOKUP($A574,級距!$A:$K,11,FALSE)</f>
        <v>#N/A</v>
      </c>
      <c r="F574" s="17">
        <f t="shared" si="9"/>
        <v>0</v>
      </c>
    </row>
    <row r="575" spans="1:6" x14ac:dyDescent="0.25">
      <c r="A575" s="32"/>
      <c r="C575" s="17" t="e">
        <f>VLOOKUP(A575,級距!$A:$K,9,FALSE)</f>
        <v>#N/A</v>
      </c>
      <c r="D575" s="17" t="e">
        <f>VLOOKUP($A575,級距!$A:$K,10,FALSE)</f>
        <v>#N/A</v>
      </c>
      <c r="E575" s="17" t="e">
        <f>VLOOKUP($A575,級距!$A:$K,11,FALSE)</f>
        <v>#N/A</v>
      </c>
      <c r="F575" s="17">
        <f t="shared" si="9"/>
        <v>0</v>
      </c>
    </row>
    <row r="576" spans="1:6" x14ac:dyDescent="0.25">
      <c r="A576" s="32"/>
      <c r="C576" s="17" t="e">
        <f>VLOOKUP(A576,級距!$A:$K,9,FALSE)</f>
        <v>#N/A</v>
      </c>
      <c r="D576" s="17" t="e">
        <f>VLOOKUP($A576,級距!$A:$K,10,FALSE)</f>
        <v>#N/A</v>
      </c>
      <c r="E576" s="17" t="e">
        <f>VLOOKUP($A576,級距!$A:$K,11,FALSE)</f>
        <v>#N/A</v>
      </c>
      <c r="F576" s="17">
        <f t="shared" si="9"/>
        <v>0</v>
      </c>
    </row>
    <row r="577" spans="1:6" x14ac:dyDescent="0.25">
      <c r="A577" s="32"/>
      <c r="C577" s="17" t="e">
        <f>VLOOKUP(A577,級距!$A:$K,9,FALSE)</f>
        <v>#N/A</v>
      </c>
      <c r="D577" s="17" t="e">
        <f>VLOOKUP($A577,級距!$A:$K,10,FALSE)</f>
        <v>#N/A</v>
      </c>
      <c r="E577" s="17" t="e">
        <f>VLOOKUP($A577,級距!$A:$K,11,FALSE)</f>
        <v>#N/A</v>
      </c>
      <c r="F577" s="17">
        <f t="shared" si="9"/>
        <v>0</v>
      </c>
    </row>
    <row r="578" spans="1:6" x14ac:dyDescent="0.25">
      <c r="A578" s="32"/>
      <c r="C578" s="17" t="e">
        <f>VLOOKUP(A578,級距!$A:$K,9,FALSE)</f>
        <v>#N/A</v>
      </c>
      <c r="D578" s="17" t="e">
        <f>VLOOKUP($A578,級距!$A:$K,10,FALSE)</f>
        <v>#N/A</v>
      </c>
      <c r="E578" s="17" t="e">
        <f>VLOOKUP($A578,級距!$A:$K,11,FALSE)</f>
        <v>#N/A</v>
      </c>
      <c r="F578" s="17">
        <f t="shared" si="9"/>
        <v>0</v>
      </c>
    </row>
    <row r="579" spans="1:6" x14ac:dyDescent="0.25">
      <c r="A579" s="32"/>
      <c r="C579" s="17" t="e">
        <f>VLOOKUP(A579,級距!$A:$K,9,FALSE)</f>
        <v>#N/A</v>
      </c>
      <c r="D579" s="17" t="e">
        <f>VLOOKUP($A579,級距!$A:$K,10,FALSE)</f>
        <v>#N/A</v>
      </c>
      <c r="E579" s="17" t="e">
        <f>VLOOKUP($A579,級距!$A:$K,11,FALSE)</f>
        <v>#N/A</v>
      </c>
      <c r="F579" s="17">
        <f t="shared" si="9"/>
        <v>0</v>
      </c>
    </row>
    <row r="580" spans="1:6" x14ac:dyDescent="0.25">
      <c r="A580" s="32"/>
      <c r="C580" s="17" t="e">
        <f>VLOOKUP(A580,級距!$A:$K,9,FALSE)</f>
        <v>#N/A</v>
      </c>
      <c r="D580" s="17" t="e">
        <f>VLOOKUP($A580,級距!$A:$K,10,FALSE)</f>
        <v>#N/A</v>
      </c>
      <c r="E580" s="17" t="e">
        <f>VLOOKUP($A580,級距!$A:$K,11,FALSE)</f>
        <v>#N/A</v>
      </c>
      <c r="F580" s="17">
        <f t="shared" si="9"/>
        <v>0</v>
      </c>
    </row>
    <row r="581" spans="1:6" x14ac:dyDescent="0.25">
      <c r="A581" s="32"/>
      <c r="C581" s="17" t="e">
        <f>VLOOKUP(A581,級距!$A:$K,9,FALSE)</f>
        <v>#N/A</v>
      </c>
      <c r="D581" s="17" t="e">
        <f>VLOOKUP($A581,級距!$A:$K,10,FALSE)</f>
        <v>#N/A</v>
      </c>
      <c r="E581" s="17" t="e">
        <f>VLOOKUP($A581,級距!$A:$K,11,FALSE)</f>
        <v>#N/A</v>
      </c>
      <c r="F581" s="17">
        <f t="shared" si="9"/>
        <v>0</v>
      </c>
    </row>
    <row r="582" spans="1:6" x14ac:dyDescent="0.25">
      <c r="A582" s="32"/>
      <c r="C582" s="17" t="e">
        <f>VLOOKUP(A582,級距!$A:$K,9,FALSE)</f>
        <v>#N/A</v>
      </c>
      <c r="D582" s="17" t="e">
        <f>VLOOKUP($A582,級距!$A:$K,10,FALSE)</f>
        <v>#N/A</v>
      </c>
      <c r="E582" s="17" t="e">
        <f>VLOOKUP($A582,級距!$A:$K,11,FALSE)</f>
        <v>#N/A</v>
      </c>
      <c r="F582" s="17">
        <f t="shared" si="9"/>
        <v>0</v>
      </c>
    </row>
    <row r="583" spans="1:6" x14ac:dyDescent="0.25">
      <c r="A583" s="32"/>
      <c r="C583" s="17" t="e">
        <f>VLOOKUP(A583,級距!$A:$K,9,FALSE)</f>
        <v>#N/A</v>
      </c>
      <c r="D583" s="17" t="e">
        <f>VLOOKUP($A583,級距!$A:$K,10,FALSE)</f>
        <v>#N/A</v>
      </c>
      <c r="E583" s="17" t="e">
        <f>VLOOKUP($A583,級距!$A:$K,11,FALSE)</f>
        <v>#N/A</v>
      </c>
      <c r="F583" s="17">
        <f t="shared" si="9"/>
        <v>0</v>
      </c>
    </row>
    <row r="584" spans="1:6" x14ac:dyDescent="0.25">
      <c r="A584" s="32"/>
      <c r="C584" s="17" t="e">
        <f>VLOOKUP(A584,級距!$A:$K,9,FALSE)</f>
        <v>#N/A</v>
      </c>
      <c r="D584" s="17" t="e">
        <f>VLOOKUP($A584,級距!$A:$K,10,FALSE)</f>
        <v>#N/A</v>
      </c>
      <c r="E584" s="17" t="e">
        <f>VLOOKUP($A584,級距!$A:$K,11,FALSE)</f>
        <v>#N/A</v>
      </c>
      <c r="F584" s="17">
        <f t="shared" si="9"/>
        <v>0</v>
      </c>
    </row>
    <row r="585" spans="1:6" x14ac:dyDescent="0.25">
      <c r="A585" s="32"/>
      <c r="C585" s="17" t="e">
        <f>VLOOKUP(A585,級距!$A:$K,9,FALSE)</f>
        <v>#N/A</v>
      </c>
      <c r="D585" s="17" t="e">
        <f>VLOOKUP($A585,級距!$A:$K,10,FALSE)</f>
        <v>#N/A</v>
      </c>
      <c r="E585" s="17" t="e">
        <f>VLOOKUP($A585,級距!$A:$K,11,FALSE)</f>
        <v>#N/A</v>
      </c>
      <c r="F585" s="17">
        <f t="shared" ref="F585:F648" si="10">IF(A586&lt;&gt;A585,1,0)</f>
        <v>0</v>
      </c>
    </row>
    <row r="586" spans="1:6" x14ac:dyDescent="0.25">
      <c r="A586" s="32"/>
      <c r="C586" s="17" t="e">
        <f>VLOOKUP(A586,級距!$A:$K,9,FALSE)</f>
        <v>#N/A</v>
      </c>
      <c r="D586" s="17" t="e">
        <f>VLOOKUP($A586,級距!$A:$K,10,FALSE)</f>
        <v>#N/A</v>
      </c>
      <c r="E586" s="17" t="e">
        <f>VLOOKUP($A586,級距!$A:$K,11,FALSE)</f>
        <v>#N/A</v>
      </c>
      <c r="F586" s="17">
        <f t="shared" si="10"/>
        <v>0</v>
      </c>
    </row>
    <row r="587" spans="1:6" x14ac:dyDescent="0.25">
      <c r="A587" s="32"/>
      <c r="C587" s="17" t="e">
        <f>VLOOKUP(A587,級距!$A:$K,9,FALSE)</f>
        <v>#N/A</v>
      </c>
      <c r="D587" s="17" t="e">
        <f>VLOOKUP($A587,級距!$A:$K,10,FALSE)</f>
        <v>#N/A</v>
      </c>
      <c r="E587" s="17" t="e">
        <f>VLOOKUP($A587,級距!$A:$K,11,FALSE)</f>
        <v>#N/A</v>
      </c>
      <c r="F587" s="17">
        <f t="shared" si="10"/>
        <v>0</v>
      </c>
    </row>
    <row r="588" spans="1:6" x14ac:dyDescent="0.25">
      <c r="A588" s="32"/>
      <c r="C588" s="17" t="e">
        <f>VLOOKUP(A588,級距!$A:$K,9,FALSE)</f>
        <v>#N/A</v>
      </c>
      <c r="D588" s="17" t="e">
        <f>VLOOKUP($A588,級距!$A:$K,10,FALSE)</f>
        <v>#N/A</v>
      </c>
      <c r="E588" s="17" t="e">
        <f>VLOOKUP($A588,級距!$A:$K,11,FALSE)</f>
        <v>#N/A</v>
      </c>
      <c r="F588" s="17">
        <f t="shared" si="10"/>
        <v>0</v>
      </c>
    </row>
    <row r="589" spans="1:6" x14ac:dyDescent="0.25">
      <c r="A589" s="32"/>
      <c r="C589" s="17" t="e">
        <f>VLOOKUP(A589,級距!$A:$K,9,FALSE)</f>
        <v>#N/A</v>
      </c>
      <c r="D589" s="17" t="e">
        <f>VLOOKUP($A589,級距!$A:$K,10,FALSE)</f>
        <v>#N/A</v>
      </c>
      <c r="E589" s="17" t="e">
        <f>VLOOKUP($A589,級距!$A:$K,11,FALSE)</f>
        <v>#N/A</v>
      </c>
      <c r="F589" s="17">
        <f t="shared" si="10"/>
        <v>0</v>
      </c>
    </row>
    <row r="590" spans="1:6" x14ac:dyDescent="0.25">
      <c r="A590" s="32"/>
      <c r="C590" s="17" t="e">
        <f>VLOOKUP(A590,級距!$A:$K,9,FALSE)</f>
        <v>#N/A</v>
      </c>
      <c r="D590" s="17" t="e">
        <f>VLOOKUP($A590,級距!$A:$K,10,FALSE)</f>
        <v>#N/A</v>
      </c>
      <c r="E590" s="17" t="e">
        <f>VLOOKUP($A590,級距!$A:$K,11,FALSE)</f>
        <v>#N/A</v>
      </c>
      <c r="F590" s="17">
        <f t="shared" si="10"/>
        <v>0</v>
      </c>
    </row>
    <row r="591" spans="1:6" x14ac:dyDescent="0.25">
      <c r="A591" s="32"/>
      <c r="C591" s="17" t="e">
        <f>VLOOKUP(A591,級距!$A:$K,9,FALSE)</f>
        <v>#N/A</v>
      </c>
      <c r="D591" s="17" t="e">
        <f>VLOOKUP($A591,級距!$A:$K,10,FALSE)</f>
        <v>#N/A</v>
      </c>
      <c r="E591" s="17" t="e">
        <f>VLOOKUP($A591,級距!$A:$K,11,FALSE)</f>
        <v>#N/A</v>
      </c>
      <c r="F591" s="17">
        <f t="shared" si="10"/>
        <v>0</v>
      </c>
    </row>
    <row r="592" spans="1:6" x14ac:dyDescent="0.25">
      <c r="A592" s="32"/>
      <c r="C592" s="17" t="e">
        <f>VLOOKUP(A592,級距!$A:$K,9,FALSE)</f>
        <v>#N/A</v>
      </c>
      <c r="D592" s="17" t="e">
        <f>VLOOKUP($A592,級距!$A:$K,10,FALSE)</f>
        <v>#N/A</v>
      </c>
      <c r="E592" s="17" t="e">
        <f>VLOOKUP($A592,級距!$A:$K,11,FALSE)</f>
        <v>#N/A</v>
      </c>
      <c r="F592" s="17">
        <f t="shared" si="10"/>
        <v>0</v>
      </c>
    </row>
    <row r="593" spans="1:6" x14ac:dyDescent="0.25">
      <c r="A593" s="32"/>
      <c r="C593" s="17" t="e">
        <f>VLOOKUP(A593,級距!$A:$K,9,FALSE)</f>
        <v>#N/A</v>
      </c>
      <c r="D593" s="17" t="e">
        <f>VLOOKUP($A593,級距!$A:$K,10,FALSE)</f>
        <v>#N/A</v>
      </c>
      <c r="E593" s="17" t="e">
        <f>VLOOKUP($A593,級距!$A:$K,11,FALSE)</f>
        <v>#N/A</v>
      </c>
      <c r="F593" s="17">
        <f t="shared" si="10"/>
        <v>0</v>
      </c>
    </row>
    <row r="594" spans="1:6" x14ac:dyDescent="0.25">
      <c r="A594" s="32"/>
      <c r="C594" s="17" t="e">
        <f>VLOOKUP(A594,級距!$A:$K,9,FALSE)</f>
        <v>#N/A</v>
      </c>
      <c r="D594" s="17" t="e">
        <f>VLOOKUP($A594,級距!$A:$K,10,FALSE)</f>
        <v>#N/A</v>
      </c>
      <c r="E594" s="17" t="e">
        <f>VLOOKUP($A594,級距!$A:$K,11,FALSE)</f>
        <v>#N/A</v>
      </c>
      <c r="F594" s="17">
        <f t="shared" si="10"/>
        <v>0</v>
      </c>
    </row>
    <row r="595" spans="1:6" x14ac:dyDescent="0.25">
      <c r="A595" s="32"/>
      <c r="C595" s="17" t="e">
        <f>VLOOKUP(A595,級距!$A:$K,9,FALSE)</f>
        <v>#N/A</v>
      </c>
      <c r="D595" s="17" t="e">
        <f>VLOOKUP($A595,級距!$A:$K,10,FALSE)</f>
        <v>#N/A</v>
      </c>
      <c r="E595" s="17" t="e">
        <f>VLOOKUP($A595,級距!$A:$K,11,FALSE)</f>
        <v>#N/A</v>
      </c>
      <c r="F595" s="17">
        <f t="shared" si="10"/>
        <v>0</v>
      </c>
    </row>
    <row r="596" spans="1:6" x14ac:dyDescent="0.25">
      <c r="A596" s="32"/>
      <c r="C596" s="17" t="e">
        <f>VLOOKUP(A596,級距!$A:$K,9,FALSE)</f>
        <v>#N/A</v>
      </c>
      <c r="D596" s="17" t="e">
        <f>VLOOKUP($A596,級距!$A:$K,10,FALSE)</f>
        <v>#N/A</v>
      </c>
      <c r="E596" s="17" t="e">
        <f>VLOOKUP($A596,級距!$A:$K,11,FALSE)</f>
        <v>#N/A</v>
      </c>
      <c r="F596" s="17">
        <f t="shared" si="10"/>
        <v>0</v>
      </c>
    </row>
    <row r="597" spans="1:6" x14ac:dyDescent="0.25">
      <c r="A597" s="32"/>
      <c r="C597" s="17" t="e">
        <f>VLOOKUP(A597,級距!$A:$K,9,FALSE)</f>
        <v>#N/A</v>
      </c>
      <c r="D597" s="17" t="e">
        <f>VLOOKUP($A597,級距!$A:$K,10,FALSE)</f>
        <v>#N/A</v>
      </c>
      <c r="E597" s="17" t="e">
        <f>VLOOKUP($A597,級距!$A:$K,11,FALSE)</f>
        <v>#N/A</v>
      </c>
      <c r="F597" s="17">
        <f t="shared" si="10"/>
        <v>0</v>
      </c>
    </row>
    <row r="598" spans="1:6" x14ac:dyDescent="0.25">
      <c r="A598" s="32"/>
      <c r="C598" s="17" t="e">
        <f>VLOOKUP(A598,級距!$A:$K,9,FALSE)</f>
        <v>#N/A</v>
      </c>
      <c r="D598" s="17" t="e">
        <f>VLOOKUP($A598,級距!$A:$K,10,FALSE)</f>
        <v>#N/A</v>
      </c>
      <c r="E598" s="17" t="e">
        <f>VLOOKUP($A598,級距!$A:$K,11,FALSE)</f>
        <v>#N/A</v>
      </c>
      <c r="F598" s="17">
        <f t="shared" si="10"/>
        <v>0</v>
      </c>
    </row>
    <row r="599" spans="1:6" x14ac:dyDescent="0.25">
      <c r="A599" s="32"/>
      <c r="C599" s="17" t="e">
        <f>VLOOKUP(A599,級距!$A:$K,9,FALSE)</f>
        <v>#N/A</v>
      </c>
      <c r="D599" s="17" t="e">
        <f>VLOOKUP($A599,級距!$A:$K,10,FALSE)</f>
        <v>#N/A</v>
      </c>
      <c r="E599" s="17" t="e">
        <f>VLOOKUP($A599,級距!$A:$K,11,FALSE)</f>
        <v>#N/A</v>
      </c>
      <c r="F599" s="17">
        <f t="shared" si="10"/>
        <v>0</v>
      </c>
    </row>
    <row r="600" spans="1:6" x14ac:dyDescent="0.25">
      <c r="A600" s="32"/>
      <c r="C600" s="17" t="e">
        <f>VLOOKUP(A600,級距!$A:$K,9,FALSE)</f>
        <v>#N/A</v>
      </c>
      <c r="D600" s="17" t="e">
        <f>VLOOKUP($A600,級距!$A:$K,10,FALSE)</f>
        <v>#N/A</v>
      </c>
      <c r="E600" s="17" t="e">
        <f>VLOOKUP($A600,級距!$A:$K,11,FALSE)</f>
        <v>#N/A</v>
      </c>
      <c r="F600" s="17">
        <f t="shared" si="10"/>
        <v>0</v>
      </c>
    </row>
    <row r="601" spans="1:6" x14ac:dyDescent="0.25">
      <c r="A601" s="32"/>
      <c r="C601" s="17" t="e">
        <f>VLOOKUP(A601,級距!$A:$K,9,FALSE)</f>
        <v>#N/A</v>
      </c>
      <c r="D601" s="17" t="e">
        <f>VLOOKUP($A601,級距!$A:$K,10,FALSE)</f>
        <v>#N/A</v>
      </c>
      <c r="E601" s="17" t="e">
        <f>VLOOKUP($A601,級距!$A:$K,11,FALSE)</f>
        <v>#N/A</v>
      </c>
      <c r="F601" s="17">
        <f t="shared" si="10"/>
        <v>0</v>
      </c>
    </row>
    <row r="602" spans="1:6" x14ac:dyDescent="0.25">
      <c r="A602" s="32"/>
      <c r="C602" s="17" t="e">
        <f>VLOOKUP(A602,級距!$A:$K,9,FALSE)</f>
        <v>#N/A</v>
      </c>
      <c r="D602" s="17" t="e">
        <f>VLOOKUP($A602,級距!$A:$K,10,FALSE)</f>
        <v>#N/A</v>
      </c>
      <c r="E602" s="17" t="e">
        <f>VLOOKUP($A602,級距!$A:$K,11,FALSE)</f>
        <v>#N/A</v>
      </c>
      <c r="F602" s="17">
        <f t="shared" si="10"/>
        <v>0</v>
      </c>
    </row>
    <row r="603" spans="1:6" x14ac:dyDescent="0.25">
      <c r="A603" s="32"/>
      <c r="C603" s="17" t="e">
        <f>VLOOKUP(A603,級距!$A:$K,9,FALSE)</f>
        <v>#N/A</v>
      </c>
      <c r="D603" s="17" t="e">
        <f>VLOOKUP($A603,級距!$A:$K,10,FALSE)</f>
        <v>#N/A</v>
      </c>
      <c r="E603" s="17" t="e">
        <f>VLOOKUP($A603,級距!$A:$K,11,FALSE)</f>
        <v>#N/A</v>
      </c>
      <c r="F603" s="17">
        <f t="shared" si="10"/>
        <v>0</v>
      </c>
    </row>
    <row r="604" spans="1:6" x14ac:dyDescent="0.25">
      <c r="A604" s="32"/>
      <c r="C604" s="17" t="e">
        <f>VLOOKUP(A604,級距!$A:$K,9,FALSE)</f>
        <v>#N/A</v>
      </c>
      <c r="D604" s="17" t="e">
        <f>VLOOKUP($A604,級距!$A:$K,10,FALSE)</f>
        <v>#N/A</v>
      </c>
      <c r="E604" s="17" t="e">
        <f>VLOOKUP($A604,級距!$A:$K,11,FALSE)</f>
        <v>#N/A</v>
      </c>
      <c r="F604" s="17">
        <f t="shared" si="10"/>
        <v>0</v>
      </c>
    </row>
    <row r="605" spans="1:6" x14ac:dyDescent="0.25">
      <c r="A605" s="32"/>
      <c r="C605" s="17" t="e">
        <f>VLOOKUP(A605,級距!$A:$K,9,FALSE)</f>
        <v>#N/A</v>
      </c>
      <c r="D605" s="17" t="e">
        <f>VLOOKUP($A605,級距!$A:$K,10,FALSE)</f>
        <v>#N/A</v>
      </c>
      <c r="E605" s="17" t="e">
        <f>VLOOKUP($A605,級距!$A:$K,11,FALSE)</f>
        <v>#N/A</v>
      </c>
      <c r="F605" s="17">
        <f t="shared" si="10"/>
        <v>0</v>
      </c>
    </row>
    <row r="606" spans="1:6" x14ac:dyDescent="0.25">
      <c r="A606" s="32"/>
      <c r="C606" s="17" t="e">
        <f>VLOOKUP(A606,級距!$A:$K,9,FALSE)</f>
        <v>#N/A</v>
      </c>
      <c r="D606" s="17" t="e">
        <f>VLOOKUP($A606,級距!$A:$K,10,FALSE)</f>
        <v>#N/A</v>
      </c>
      <c r="E606" s="17" t="e">
        <f>VLOOKUP($A606,級距!$A:$K,11,FALSE)</f>
        <v>#N/A</v>
      </c>
      <c r="F606" s="17">
        <f t="shared" si="10"/>
        <v>0</v>
      </c>
    </row>
    <row r="607" spans="1:6" x14ac:dyDescent="0.25">
      <c r="A607" s="32"/>
      <c r="C607" s="17" t="e">
        <f>VLOOKUP(A607,級距!$A:$K,9,FALSE)</f>
        <v>#N/A</v>
      </c>
      <c r="D607" s="17" t="e">
        <f>VLOOKUP($A607,級距!$A:$K,10,FALSE)</f>
        <v>#N/A</v>
      </c>
      <c r="E607" s="17" t="e">
        <f>VLOOKUP($A607,級距!$A:$K,11,FALSE)</f>
        <v>#N/A</v>
      </c>
      <c r="F607" s="17">
        <f t="shared" si="10"/>
        <v>0</v>
      </c>
    </row>
    <row r="608" spans="1:6" x14ac:dyDescent="0.25">
      <c r="A608" s="32"/>
      <c r="C608" s="17" t="e">
        <f>VLOOKUP(A608,級距!$A:$K,9,FALSE)</f>
        <v>#N/A</v>
      </c>
      <c r="D608" s="17" t="e">
        <f>VLOOKUP($A608,級距!$A:$K,10,FALSE)</f>
        <v>#N/A</v>
      </c>
      <c r="E608" s="17" t="e">
        <f>VLOOKUP($A608,級距!$A:$K,11,FALSE)</f>
        <v>#N/A</v>
      </c>
      <c r="F608" s="17">
        <f t="shared" si="10"/>
        <v>0</v>
      </c>
    </row>
    <row r="609" spans="1:6" x14ac:dyDescent="0.25">
      <c r="A609" s="32"/>
      <c r="C609" s="17" t="e">
        <f>VLOOKUP(A609,級距!$A:$K,9,FALSE)</f>
        <v>#N/A</v>
      </c>
      <c r="D609" s="17" t="e">
        <f>VLOOKUP($A609,級距!$A:$K,10,FALSE)</f>
        <v>#N/A</v>
      </c>
      <c r="E609" s="17" t="e">
        <f>VLOOKUP($A609,級距!$A:$K,11,FALSE)</f>
        <v>#N/A</v>
      </c>
      <c r="F609" s="17">
        <f t="shared" si="10"/>
        <v>0</v>
      </c>
    </row>
    <row r="610" spans="1:6" x14ac:dyDescent="0.25">
      <c r="A610" s="32"/>
      <c r="C610" s="17" t="e">
        <f>VLOOKUP(A610,級距!$A:$K,9,FALSE)</f>
        <v>#N/A</v>
      </c>
      <c r="D610" s="17" t="e">
        <f>VLOOKUP($A610,級距!$A:$K,10,FALSE)</f>
        <v>#N/A</v>
      </c>
      <c r="E610" s="17" t="e">
        <f>VLOOKUP($A610,級距!$A:$K,11,FALSE)</f>
        <v>#N/A</v>
      </c>
      <c r="F610" s="17">
        <f t="shared" si="10"/>
        <v>0</v>
      </c>
    </row>
    <row r="611" spans="1:6" x14ac:dyDescent="0.25">
      <c r="A611" s="32"/>
      <c r="C611" s="17" t="e">
        <f>VLOOKUP(A611,級距!$A:$K,9,FALSE)</f>
        <v>#N/A</v>
      </c>
      <c r="D611" s="17" t="e">
        <f>VLOOKUP($A611,級距!$A:$K,10,FALSE)</f>
        <v>#N/A</v>
      </c>
      <c r="E611" s="17" t="e">
        <f>VLOOKUP($A611,級距!$A:$K,11,FALSE)</f>
        <v>#N/A</v>
      </c>
      <c r="F611" s="17">
        <f t="shared" si="10"/>
        <v>0</v>
      </c>
    </row>
    <row r="612" spans="1:6" x14ac:dyDescent="0.25">
      <c r="A612" s="32"/>
      <c r="C612" s="17" t="e">
        <f>VLOOKUP(A612,級距!$A:$K,9,FALSE)</f>
        <v>#N/A</v>
      </c>
      <c r="D612" s="17" t="e">
        <f>VLOOKUP($A612,級距!$A:$K,10,FALSE)</f>
        <v>#N/A</v>
      </c>
      <c r="E612" s="17" t="e">
        <f>VLOOKUP($A612,級距!$A:$K,11,FALSE)</f>
        <v>#N/A</v>
      </c>
      <c r="F612" s="17">
        <f t="shared" si="10"/>
        <v>0</v>
      </c>
    </row>
    <row r="613" spans="1:6" x14ac:dyDescent="0.25">
      <c r="A613" s="32"/>
      <c r="C613" s="17" t="e">
        <f>VLOOKUP(A613,級距!$A:$K,9,FALSE)</f>
        <v>#N/A</v>
      </c>
      <c r="D613" s="17" t="e">
        <f>VLOOKUP($A613,級距!$A:$K,10,FALSE)</f>
        <v>#N/A</v>
      </c>
      <c r="E613" s="17" t="e">
        <f>VLOOKUP($A613,級距!$A:$K,11,FALSE)</f>
        <v>#N/A</v>
      </c>
      <c r="F613" s="17">
        <f t="shared" si="10"/>
        <v>0</v>
      </c>
    </row>
    <row r="614" spans="1:6" x14ac:dyDescent="0.25">
      <c r="A614" s="32"/>
      <c r="C614" s="17" t="e">
        <f>VLOOKUP(A614,級距!$A:$K,9,FALSE)</f>
        <v>#N/A</v>
      </c>
      <c r="D614" s="17" t="e">
        <f>VLOOKUP($A614,級距!$A:$K,10,FALSE)</f>
        <v>#N/A</v>
      </c>
      <c r="E614" s="17" t="e">
        <f>VLOOKUP($A614,級距!$A:$K,11,FALSE)</f>
        <v>#N/A</v>
      </c>
      <c r="F614" s="17">
        <f t="shared" si="10"/>
        <v>0</v>
      </c>
    </row>
    <row r="615" spans="1:6" x14ac:dyDescent="0.25">
      <c r="A615" s="32"/>
      <c r="C615" s="17" t="e">
        <f>VLOOKUP(A615,級距!$A:$K,9,FALSE)</f>
        <v>#N/A</v>
      </c>
      <c r="D615" s="17" t="e">
        <f>VLOOKUP($A615,級距!$A:$K,10,FALSE)</f>
        <v>#N/A</v>
      </c>
      <c r="E615" s="17" t="e">
        <f>VLOOKUP($A615,級距!$A:$K,11,FALSE)</f>
        <v>#N/A</v>
      </c>
      <c r="F615" s="17">
        <f t="shared" si="10"/>
        <v>0</v>
      </c>
    </row>
    <row r="616" spans="1:6" x14ac:dyDescent="0.25">
      <c r="A616" s="32"/>
      <c r="C616" s="17" t="e">
        <f>VLOOKUP(A616,級距!$A:$K,9,FALSE)</f>
        <v>#N/A</v>
      </c>
      <c r="D616" s="17" t="e">
        <f>VLOOKUP($A616,級距!$A:$K,10,FALSE)</f>
        <v>#N/A</v>
      </c>
      <c r="E616" s="17" t="e">
        <f>VLOOKUP($A616,級距!$A:$K,11,FALSE)</f>
        <v>#N/A</v>
      </c>
      <c r="F616" s="17">
        <f t="shared" si="10"/>
        <v>0</v>
      </c>
    </row>
    <row r="617" spans="1:6" x14ac:dyDescent="0.25">
      <c r="A617" s="32"/>
      <c r="C617" s="17" t="e">
        <f>VLOOKUP(A617,級距!$A:$K,9,FALSE)</f>
        <v>#N/A</v>
      </c>
      <c r="D617" s="17" t="e">
        <f>VLOOKUP($A617,級距!$A:$K,10,FALSE)</f>
        <v>#N/A</v>
      </c>
      <c r="E617" s="17" t="e">
        <f>VLOOKUP($A617,級距!$A:$K,11,FALSE)</f>
        <v>#N/A</v>
      </c>
      <c r="F617" s="17">
        <f t="shared" si="10"/>
        <v>0</v>
      </c>
    </row>
    <row r="618" spans="1:6" x14ac:dyDescent="0.25">
      <c r="A618" s="32"/>
      <c r="C618" s="17" t="e">
        <f>VLOOKUP(A618,級距!$A:$K,9,FALSE)</f>
        <v>#N/A</v>
      </c>
      <c r="D618" s="17" t="e">
        <f>VLOOKUP($A618,級距!$A:$K,10,FALSE)</f>
        <v>#N/A</v>
      </c>
      <c r="E618" s="17" t="e">
        <f>VLOOKUP($A618,級距!$A:$K,11,FALSE)</f>
        <v>#N/A</v>
      </c>
      <c r="F618" s="17">
        <f t="shared" si="10"/>
        <v>0</v>
      </c>
    </row>
    <row r="619" spans="1:6" x14ac:dyDescent="0.25">
      <c r="A619" s="32"/>
      <c r="C619" s="17" t="e">
        <f>VLOOKUP(A619,級距!$A:$K,9,FALSE)</f>
        <v>#N/A</v>
      </c>
      <c r="D619" s="17" t="e">
        <f>VLOOKUP($A619,級距!$A:$K,10,FALSE)</f>
        <v>#N/A</v>
      </c>
      <c r="E619" s="17" t="e">
        <f>VLOOKUP($A619,級距!$A:$K,11,FALSE)</f>
        <v>#N/A</v>
      </c>
      <c r="F619" s="17">
        <f t="shared" si="10"/>
        <v>0</v>
      </c>
    </row>
    <row r="620" spans="1:6" x14ac:dyDescent="0.25">
      <c r="A620" s="32"/>
      <c r="C620" s="17" t="e">
        <f>VLOOKUP(A620,級距!$A:$K,9,FALSE)</f>
        <v>#N/A</v>
      </c>
      <c r="D620" s="17" t="e">
        <f>VLOOKUP($A620,級距!$A:$K,10,FALSE)</f>
        <v>#N/A</v>
      </c>
      <c r="E620" s="17" t="e">
        <f>VLOOKUP($A620,級距!$A:$K,11,FALSE)</f>
        <v>#N/A</v>
      </c>
      <c r="F620" s="17">
        <f t="shared" si="10"/>
        <v>0</v>
      </c>
    </row>
    <row r="621" spans="1:6" x14ac:dyDescent="0.25">
      <c r="A621" s="32"/>
      <c r="C621" s="17" t="e">
        <f>VLOOKUP(A621,級距!$A:$K,9,FALSE)</f>
        <v>#N/A</v>
      </c>
      <c r="D621" s="17" t="e">
        <f>VLOOKUP($A621,級距!$A:$K,10,FALSE)</f>
        <v>#N/A</v>
      </c>
      <c r="E621" s="17" t="e">
        <f>VLOOKUP($A621,級距!$A:$K,11,FALSE)</f>
        <v>#N/A</v>
      </c>
      <c r="F621" s="17">
        <f t="shared" si="10"/>
        <v>0</v>
      </c>
    </row>
    <row r="622" spans="1:6" x14ac:dyDescent="0.25">
      <c r="A622" s="32"/>
      <c r="C622" s="17" t="e">
        <f>VLOOKUP(A622,級距!$A:$K,9,FALSE)</f>
        <v>#N/A</v>
      </c>
      <c r="D622" s="17" t="e">
        <f>VLOOKUP($A622,級距!$A:$K,10,FALSE)</f>
        <v>#N/A</v>
      </c>
      <c r="E622" s="17" t="e">
        <f>VLOOKUP($A622,級距!$A:$K,11,FALSE)</f>
        <v>#N/A</v>
      </c>
      <c r="F622" s="17">
        <f t="shared" si="10"/>
        <v>0</v>
      </c>
    </row>
    <row r="623" spans="1:6" x14ac:dyDescent="0.25">
      <c r="A623" s="32"/>
      <c r="C623" s="17" t="e">
        <f>VLOOKUP(A623,級距!$A:$K,9,FALSE)</f>
        <v>#N/A</v>
      </c>
      <c r="D623" s="17" t="e">
        <f>VLOOKUP($A623,級距!$A:$K,10,FALSE)</f>
        <v>#N/A</v>
      </c>
      <c r="E623" s="17" t="e">
        <f>VLOOKUP($A623,級距!$A:$K,11,FALSE)</f>
        <v>#N/A</v>
      </c>
      <c r="F623" s="17">
        <f t="shared" si="10"/>
        <v>0</v>
      </c>
    </row>
    <row r="624" spans="1:6" x14ac:dyDescent="0.25">
      <c r="A624" s="32"/>
      <c r="C624" s="17" t="e">
        <f>VLOOKUP(A624,級距!$A:$K,9,FALSE)</f>
        <v>#N/A</v>
      </c>
      <c r="D624" s="17" t="e">
        <f>VLOOKUP($A624,級距!$A:$K,10,FALSE)</f>
        <v>#N/A</v>
      </c>
      <c r="E624" s="17" t="e">
        <f>VLOOKUP($A624,級距!$A:$K,11,FALSE)</f>
        <v>#N/A</v>
      </c>
      <c r="F624" s="17">
        <f t="shared" si="10"/>
        <v>0</v>
      </c>
    </row>
    <row r="625" spans="1:6" x14ac:dyDescent="0.25">
      <c r="A625" s="32"/>
      <c r="C625" s="17" t="e">
        <f>VLOOKUP(A625,級距!$A:$K,9,FALSE)</f>
        <v>#N/A</v>
      </c>
      <c r="D625" s="17" t="e">
        <f>VLOOKUP($A625,級距!$A:$K,10,FALSE)</f>
        <v>#N/A</v>
      </c>
      <c r="E625" s="17" t="e">
        <f>VLOOKUP($A625,級距!$A:$K,11,FALSE)</f>
        <v>#N/A</v>
      </c>
      <c r="F625" s="17">
        <f t="shared" si="10"/>
        <v>0</v>
      </c>
    </row>
    <row r="626" spans="1:6" x14ac:dyDescent="0.25">
      <c r="A626" s="32"/>
      <c r="C626" s="17" t="e">
        <f>VLOOKUP(A626,級距!$A:$K,9,FALSE)</f>
        <v>#N/A</v>
      </c>
      <c r="D626" s="17" t="e">
        <f>VLOOKUP($A626,級距!$A:$K,10,FALSE)</f>
        <v>#N/A</v>
      </c>
      <c r="E626" s="17" t="e">
        <f>VLOOKUP($A626,級距!$A:$K,11,FALSE)</f>
        <v>#N/A</v>
      </c>
      <c r="F626" s="17">
        <f t="shared" si="10"/>
        <v>0</v>
      </c>
    </row>
    <row r="627" spans="1:6" x14ac:dyDescent="0.25">
      <c r="A627" s="32"/>
      <c r="C627" s="17" t="e">
        <f>VLOOKUP(A627,級距!$A:$K,9,FALSE)</f>
        <v>#N/A</v>
      </c>
      <c r="D627" s="17" t="e">
        <f>VLOOKUP($A627,級距!$A:$K,10,FALSE)</f>
        <v>#N/A</v>
      </c>
      <c r="E627" s="17" t="e">
        <f>VLOOKUP($A627,級距!$A:$K,11,FALSE)</f>
        <v>#N/A</v>
      </c>
      <c r="F627" s="17">
        <f t="shared" si="10"/>
        <v>0</v>
      </c>
    </row>
    <row r="628" spans="1:6" x14ac:dyDescent="0.25">
      <c r="A628" s="32"/>
      <c r="C628" s="17" t="e">
        <f>VLOOKUP(A628,級距!$A:$K,9,FALSE)</f>
        <v>#N/A</v>
      </c>
      <c r="D628" s="17" t="e">
        <f>VLOOKUP($A628,級距!$A:$K,10,FALSE)</f>
        <v>#N/A</v>
      </c>
      <c r="E628" s="17" t="e">
        <f>VLOOKUP($A628,級距!$A:$K,11,FALSE)</f>
        <v>#N/A</v>
      </c>
      <c r="F628" s="17">
        <f t="shared" si="10"/>
        <v>0</v>
      </c>
    </row>
    <row r="629" spans="1:6" x14ac:dyDescent="0.25">
      <c r="A629" s="32"/>
      <c r="C629" s="17" t="e">
        <f>VLOOKUP(A629,級距!$A:$K,9,FALSE)</f>
        <v>#N/A</v>
      </c>
      <c r="D629" s="17" t="e">
        <f>VLOOKUP($A629,級距!$A:$K,10,FALSE)</f>
        <v>#N/A</v>
      </c>
      <c r="E629" s="17" t="e">
        <f>VLOOKUP($A629,級距!$A:$K,11,FALSE)</f>
        <v>#N/A</v>
      </c>
      <c r="F629" s="17">
        <f t="shared" si="10"/>
        <v>0</v>
      </c>
    </row>
    <row r="630" spans="1:6" x14ac:dyDescent="0.25">
      <c r="A630" s="32"/>
      <c r="C630" s="17" t="e">
        <f>VLOOKUP(A630,級距!$A:$K,9,FALSE)</f>
        <v>#N/A</v>
      </c>
      <c r="D630" s="17" t="e">
        <f>VLOOKUP($A630,級距!$A:$K,10,FALSE)</f>
        <v>#N/A</v>
      </c>
      <c r="E630" s="17" t="e">
        <f>VLOOKUP($A630,級距!$A:$K,11,FALSE)</f>
        <v>#N/A</v>
      </c>
      <c r="F630" s="17">
        <f t="shared" si="10"/>
        <v>0</v>
      </c>
    </row>
    <row r="631" spans="1:6" x14ac:dyDescent="0.25">
      <c r="A631" s="32"/>
      <c r="C631" s="17" t="e">
        <f>VLOOKUP(A631,級距!$A:$K,9,FALSE)</f>
        <v>#N/A</v>
      </c>
      <c r="D631" s="17" t="e">
        <f>VLOOKUP($A631,級距!$A:$K,10,FALSE)</f>
        <v>#N/A</v>
      </c>
      <c r="E631" s="17" t="e">
        <f>VLOOKUP($A631,級距!$A:$K,11,FALSE)</f>
        <v>#N/A</v>
      </c>
      <c r="F631" s="17">
        <f t="shared" si="10"/>
        <v>0</v>
      </c>
    </row>
    <row r="632" spans="1:6" x14ac:dyDescent="0.25">
      <c r="A632" s="32"/>
      <c r="C632" s="17" t="e">
        <f>VLOOKUP(A632,級距!$A:$K,9,FALSE)</f>
        <v>#N/A</v>
      </c>
      <c r="D632" s="17" t="e">
        <f>VLOOKUP($A632,級距!$A:$K,10,FALSE)</f>
        <v>#N/A</v>
      </c>
      <c r="E632" s="17" t="e">
        <f>VLOOKUP($A632,級距!$A:$K,11,FALSE)</f>
        <v>#N/A</v>
      </c>
      <c r="F632" s="17">
        <f t="shared" si="10"/>
        <v>0</v>
      </c>
    </row>
    <row r="633" spans="1:6" x14ac:dyDescent="0.25">
      <c r="A633" s="32"/>
      <c r="C633" s="17" t="e">
        <f>VLOOKUP(A633,級距!$A:$K,9,FALSE)</f>
        <v>#N/A</v>
      </c>
      <c r="D633" s="17" t="e">
        <f>VLOOKUP($A633,級距!$A:$K,10,FALSE)</f>
        <v>#N/A</v>
      </c>
      <c r="E633" s="17" t="e">
        <f>VLOOKUP($A633,級距!$A:$K,11,FALSE)</f>
        <v>#N/A</v>
      </c>
      <c r="F633" s="17">
        <f t="shared" si="10"/>
        <v>0</v>
      </c>
    </row>
    <row r="634" spans="1:6" x14ac:dyDescent="0.25">
      <c r="A634" s="32"/>
      <c r="C634" s="17" t="e">
        <f>VLOOKUP(A634,級距!$A:$K,9,FALSE)</f>
        <v>#N/A</v>
      </c>
      <c r="D634" s="17" t="e">
        <f>VLOOKUP($A634,級距!$A:$K,10,FALSE)</f>
        <v>#N/A</v>
      </c>
      <c r="E634" s="17" t="e">
        <f>VLOOKUP($A634,級距!$A:$K,11,FALSE)</f>
        <v>#N/A</v>
      </c>
      <c r="F634" s="17">
        <f t="shared" si="10"/>
        <v>0</v>
      </c>
    </row>
    <row r="635" spans="1:6" x14ac:dyDescent="0.25">
      <c r="A635" s="32"/>
      <c r="C635" s="17" t="e">
        <f>VLOOKUP(A635,級距!$A:$K,9,FALSE)</f>
        <v>#N/A</v>
      </c>
      <c r="D635" s="17" t="e">
        <f>VLOOKUP($A635,級距!$A:$K,10,FALSE)</f>
        <v>#N/A</v>
      </c>
      <c r="E635" s="17" t="e">
        <f>VLOOKUP($A635,級距!$A:$K,11,FALSE)</f>
        <v>#N/A</v>
      </c>
      <c r="F635" s="17">
        <f t="shared" si="10"/>
        <v>0</v>
      </c>
    </row>
    <row r="636" spans="1:6" x14ac:dyDescent="0.25">
      <c r="A636" s="32"/>
      <c r="C636" s="17" t="e">
        <f>VLOOKUP(A636,級距!$A:$K,9,FALSE)</f>
        <v>#N/A</v>
      </c>
      <c r="D636" s="17" t="e">
        <f>VLOOKUP($A636,級距!$A:$K,10,FALSE)</f>
        <v>#N/A</v>
      </c>
      <c r="E636" s="17" t="e">
        <f>VLOOKUP($A636,級距!$A:$K,11,FALSE)</f>
        <v>#N/A</v>
      </c>
      <c r="F636" s="17">
        <f t="shared" si="10"/>
        <v>0</v>
      </c>
    </row>
    <row r="637" spans="1:6" x14ac:dyDescent="0.25">
      <c r="A637" s="32"/>
      <c r="C637" s="17" t="e">
        <f>VLOOKUP(A637,級距!$A:$K,9,FALSE)</f>
        <v>#N/A</v>
      </c>
      <c r="D637" s="17" t="e">
        <f>VLOOKUP($A637,級距!$A:$K,10,FALSE)</f>
        <v>#N/A</v>
      </c>
      <c r="E637" s="17" t="e">
        <f>VLOOKUP($A637,級距!$A:$K,11,FALSE)</f>
        <v>#N/A</v>
      </c>
      <c r="F637" s="17">
        <f t="shared" si="10"/>
        <v>0</v>
      </c>
    </row>
    <row r="638" spans="1:6" x14ac:dyDescent="0.25">
      <c r="A638" s="32"/>
      <c r="C638" s="17" t="e">
        <f>VLOOKUP(A638,級距!$A:$K,9,FALSE)</f>
        <v>#N/A</v>
      </c>
      <c r="D638" s="17" t="e">
        <f>VLOOKUP($A638,級距!$A:$K,10,FALSE)</f>
        <v>#N/A</v>
      </c>
      <c r="E638" s="17" t="e">
        <f>VLOOKUP($A638,級距!$A:$K,11,FALSE)</f>
        <v>#N/A</v>
      </c>
      <c r="F638" s="17">
        <f t="shared" si="10"/>
        <v>0</v>
      </c>
    </row>
    <row r="639" spans="1:6" x14ac:dyDescent="0.25">
      <c r="A639" s="32"/>
      <c r="C639" s="17" t="e">
        <f>VLOOKUP(A639,級距!$A:$K,9,FALSE)</f>
        <v>#N/A</v>
      </c>
      <c r="D639" s="17" t="e">
        <f>VLOOKUP($A639,級距!$A:$K,10,FALSE)</f>
        <v>#N/A</v>
      </c>
      <c r="E639" s="17" t="e">
        <f>VLOOKUP($A639,級距!$A:$K,11,FALSE)</f>
        <v>#N/A</v>
      </c>
      <c r="F639" s="17">
        <f t="shared" si="10"/>
        <v>0</v>
      </c>
    </row>
    <row r="640" spans="1:6" x14ac:dyDescent="0.25">
      <c r="A640" s="32"/>
      <c r="C640" s="17" t="e">
        <f>VLOOKUP(A640,級距!$A:$K,9,FALSE)</f>
        <v>#N/A</v>
      </c>
      <c r="D640" s="17" t="e">
        <f>VLOOKUP($A640,級距!$A:$K,10,FALSE)</f>
        <v>#N/A</v>
      </c>
      <c r="E640" s="17" t="e">
        <f>VLOOKUP($A640,級距!$A:$K,11,FALSE)</f>
        <v>#N/A</v>
      </c>
      <c r="F640" s="17">
        <f t="shared" si="10"/>
        <v>0</v>
      </c>
    </row>
    <row r="641" spans="1:6" x14ac:dyDescent="0.25">
      <c r="A641" s="32"/>
      <c r="C641" s="17" t="e">
        <f>VLOOKUP(A641,級距!$A:$K,9,FALSE)</f>
        <v>#N/A</v>
      </c>
      <c r="D641" s="17" t="e">
        <f>VLOOKUP($A641,級距!$A:$K,10,FALSE)</f>
        <v>#N/A</v>
      </c>
      <c r="E641" s="17" t="e">
        <f>VLOOKUP($A641,級距!$A:$K,11,FALSE)</f>
        <v>#N/A</v>
      </c>
      <c r="F641" s="17">
        <f t="shared" si="10"/>
        <v>0</v>
      </c>
    </row>
    <row r="642" spans="1:6" x14ac:dyDescent="0.25">
      <c r="A642" s="32"/>
      <c r="C642" s="17" t="e">
        <f>VLOOKUP(A642,級距!$A:$K,9,FALSE)</f>
        <v>#N/A</v>
      </c>
      <c r="D642" s="17" t="e">
        <f>VLOOKUP($A642,級距!$A:$K,10,FALSE)</f>
        <v>#N/A</v>
      </c>
      <c r="E642" s="17" t="e">
        <f>VLOOKUP($A642,級距!$A:$K,11,FALSE)</f>
        <v>#N/A</v>
      </c>
      <c r="F642" s="17">
        <f t="shared" si="10"/>
        <v>0</v>
      </c>
    </row>
    <row r="643" spans="1:6" x14ac:dyDescent="0.25">
      <c r="A643" s="32"/>
      <c r="C643" s="17" t="e">
        <f>VLOOKUP(A643,級距!$A:$K,9,FALSE)</f>
        <v>#N/A</v>
      </c>
      <c r="D643" s="17" t="e">
        <f>VLOOKUP($A643,級距!$A:$K,10,FALSE)</f>
        <v>#N/A</v>
      </c>
      <c r="E643" s="17" t="e">
        <f>VLOOKUP($A643,級距!$A:$K,11,FALSE)</f>
        <v>#N/A</v>
      </c>
      <c r="F643" s="17">
        <f t="shared" si="10"/>
        <v>0</v>
      </c>
    </row>
    <row r="644" spans="1:6" x14ac:dyDescent="0.25">
      <c r="A644" s="32"/>
      <c r="C644" s="17" t="e">
        <f>VLOOKUP(A644,級距!$A:$K,9,FALSE)</f>
        <v>#N/A</v>
      </c>
      <c r="D644" s="17" t="e">
        <f>VLOOKUP($A644,級距!$A:$K,10,FALSE)</f>
        <v>#N/A</v>
      </c>
      <c r="E644" s="17" t="e">
        <f>VLOOKUP($A644,級距!$A:$K,11,FALSE)</f>
        <v>#N/A</v>
      </c>
      <c r="F644" s="17">
        <f t="shared" si="10"/>
        <v>0</v>
      </c>
    </row>
    <row r="645" spans="1:6" x14ac:dyDescent="0.25">
      <c r="A645" s="32"/>
      <c r="C645" s="17" t="e">
        <f>VLOOKUP(A645,級距!$A:$K,9,FALSE)</f>
        <v>#N/A</v>
      </c>
      <c r="D645" s="17" t="e">
        <f>VLOOKUP($A645,級距!$A:$K,10,FALSE)</f>
        <v>#N/A</v>
      </c>
      <c r="E645" s="17" t="e">
        <f>VLOOKUP($A645,級距!$A:$K,11,FALSE)</f>
        <v>#N/A</v>
      </c>
      <c r="F645" s="17">
        <f t="shared" si="10"/>
        <v>0</v>
      </c>
    </row>
    <row r="646" spans="1:6" x14ac:dyDescent="0.25">
      <c r="A646" s="32"/>
      <c r="C646" s="17" t="e">
        <f>VLOOKUP(A646,級距!$A:$K,9,FALSE)</f>
        <v>#N/A</v>
      </c>
      <c r="D646" s="17" t="e">
        <f>VLOOKUP($A646,級距!$A:$K,10,FALSE)</f>
        <v>#N/A</v>
      </c>
      <c r="E646" s="17" t="e">
        <f>VLOOKUP($A646,級距!$A:$K,11,FALSE)</f>
        <v>#N/A</v>
      </c>
      <c r="F646" s="17">
        <f t="shared" si="10"/>
        <v>0</v>
      </c>
    </row>
    <row r="647" spans="1:6" x14ac:dyDescent="0.25">
      <c r="A647" s="32"/>
      <c r="C647" s="17" t="e">
        <f>VLOOKUP(A647,級距!$A:$K,9,FALSE)</f>
        <v>#N/A</v>
      </c>
      <c r="D647" s="17" t="e">
        <f>VLOOKUP($A647,級距!$A:$K,10,FALSE)</f>
        <v>#N/A</v>
      </c>
      <c r="E647" s="17" t="e">
        <f>VLOOKUP($A647,級距!$A:$K,11,FALSE)</f>
        <v>#N/A</v>
      </c>
      <c r="F647" s="17">
        <f t="shared" si="10"/>
        <v>0</v>
      </c>
    </row>
    <row r="648" spans="1:6" x14ac:dyDescent="0.25">
      <c r="A648" s="32"/>
      <c r="C648" s="17" t="e">
        <f>VLOOKUP(A648,級距!$A:$K,9,FALSE)</f>
        <v>#N/A</v>
      </c>
      <c r="D648" s="17" t="e">
        <f>VLOOKUP($A648,級距!$A:$K,10,FALSE)</f>
        <v>#N/A</v>
      </c>
      <c r="E648" s="17" t="e">
        <f>VLOOKUP($A648,級距!$A:$K,11,FALSE)</f>
        <v>#N/A</v>
      </c>
      <c r="F648" s="17">
        <f t="shared" si="10"/>
        <v>0</v>
      </c>
    </row>
    <row r="649" spans="1:6" x14ac:dyDescent="0.25">
      <c r="A649" s="32"/>
      <c r="C649" s="17" t="e">
        <f>VLOOKUP(A649,級距!$A:$K,9,FALSE)</f>
        <v>#N/A</v>
      </c>
      <c r="D649" s="17" t="e">
        <f>VLOOKUP($A649,級距!$A:$K,10,FALSE)</f>
        <v>#N/A</v>
      </c>
      <c r="E649" s="17" t="e">
        <f>VLOOKUP($A649,級距!$A:$K,11,FALSE)</f>
        <v>#N/A</v>
      </c>
      <c r="F649" s="17">
        <f t="shared" ref="F649:F712" si="11">IF(A650&lt;&gt;A649,1,0)</f>
        <v>0</v>
      </c>
    </row>
    <row r="650" spans="1:6" x14ac:dyDescent="0.25">
      <c r="A650" s="32"/>
      <c r="C650" s="17" t="e">
        <f>VLOOKUP(A650,級距!$A:$K,9,FALSE)</f>
        <v>#N/A</v>
      </c>
      <c r="D650" s="17" t="e">
        <f>VLOOKUP($A650,級距!$A:$K,10,FALSE)</f>
        <v>#N/A</v>
      </c>
      <c r="E650" s="17" t="e">
        <f>VLOOKUP($A650,級距!$A:$K,11,FALSE)</f>
        <v>#N/A</v>
      </c>
      <c r="F650" s="17">
        <f t="shared" si="11"/>
        <v>0</v>
      </c>
    </row>
    <row r="651" spans="1:6" x14ac:dyDescent="0.25">
      <c r="A651" s="32"/>
      <c r="C651" s="17" t="e">
        <f>VLOOKUP(A651,級距!$A:$K,9,FALSE)</f>
        <v>#N/A</v>
      </c>
      <c r="D651" s="17" t="e">
        <f>VLOOKUP($A651,級距!$A:$K,10,FALSE)</f>
        <v>#N/A</v>
      </c>
      <c r="E651" s="17" t="e">
        <f>VLOOKUP($A651,級距!$A:$K,11,FALSE)</f>
        <v>#N/A</v>
      </c>
      <c r="F651" s="17">
        <f t="shared" si="11"/>
        <v>0</v>
      </c>
    </row>
    <row r="652" spans="1:6" x14ac:dyDescent="0.25">
      <c r="A652" s="32"/>
      <c r="C652" s="17" t="e">
        <f>VLOOKUP(A652,級距!$A:$K,9,FALSE)</f>
        <v>#N/A</v>
      </c>
      <c r="D652" s="17" t="e">
        <f>VLOOKUP($A652,級距!$A:$K,10,FALSE)</f>
        <v>#N/A</v>
      </c>
      <c r="E652" s="17" t="e">
        <f>VLOOKUP($A652,級距!$A:$K,11,FALSE)</f>
        <v>#N/A</v>
      </c>
      <c r="F652" s="17">
        <f t="shared" si="11"/>
        <v>0</v>
      </c>
    </row>
    <row r="653" spans="1:6" x14ac:dyDescent="0.25">
      <c r="A653" s="32"/>
      <c r="C653" s="17" t="e">
        <f>VLOOKUP(A653,級距!$A:$K,9,FALSE)</f>
        <v>#N/A</v>
      </c>
      <c r="D653" s="17" t="e">
        <f>VLOOKUP($A653,級距!$A:$K,10,FALSE)</f>
        <v>#N/A</v>
      </c>
      <c r="E653" s="17" t="e">
        <f>VLOOKUP($A653,級距!$A:$K,11,FALSE)</f>
        <v>#N/A</v>
      </c>
      <c r="F653" s="17">
        <f t="shared" si="11"/>
        <v>0</v>
      </c>
    </row>
    <row r="654" spans="1:6" x14ac:dyDescent="0.25">
      <c r="A654" s="32"/>
      <c r="C654" s="17" t="e">
        <f>VLOOKUP(A654,級距!$A:$K,9,FALSE)</f>
        <v>#N/A</v>
      </c>
      <c r="D654" s="17" t="e">
        <f>VLOOKUP($A654,級距!$A:$K,10,FALSE)</f>
        <v>#N/A</v>
      </c>
      <c r="E654" s="17" t="e">
        <f>VLOOKUP($A654,級距!$A:$K,11,FALSE)</f>
        <v>#N/A</v>
      </c>
      <c r="F654" s="17">
        <f t="shared" si="11"/>
        <v>0</v>
      </c>
    </row>
    <row r="655" spans="1:6" x14ac:dyDescent="0.25">
      <c r="A655" s="32"/>
      <c r="C655" s="17" t="e">
        <f>VLOOKUP(A655,級距!$A:$K,9,FALSE)</f>
        <v>#N/A</v>
      </c>
      <c r="D655" s="17" t="e">
        <f>VLOOKUP($A655,級距!$A:$K,10,FALSE)</f>
        <v>#N/A</v>
      </c>
      <c r="E655" s="17" t="e">
        <f>VLOOKUP($A655,級距!$A:$K,11,FALSE)</f>
        <v>#N/A</v>
      </c>
      <c r="F655" s="17">
        <f t="shared" si="11"/>
        <v>0</v>
      </c>
    </row>
    <row r="656" spans="1:6" x14ac:dyDescent="0.25">
      <c r="A656" s="32"/>
      <c r="C656" s="17" t="e">
        <f>VLOOKUP(A656,級距!$A:$K,9,FALSE)</f>
        <v>#N/A</v>
      </c>
      <c r="D656" s="17" t="e">
        <f>VLOOKUP($A656,級距!$A:$K,10,FALSE)</f>
        <v>#N/A</v>
      </c>
      <c r="E656" s="17" t="e">
        <f>VLOOKUP($A656,級距!$A:$K,11,FALSE)</f>
        <v>#N/A</v>
      </c>
      <c r="F656" s="17">
        <f t="shared" si="11"/>
        <v>0</v>
      </c>
    </row>
    <row r="657" spans="1:6" x14ac:dyDescent="0.25">
      <c r="A657" s="32"/>
      <c r="C657" s="17" t="e">
        <f>VLOOKUP(A657,級距!$A:$K,9,FALSE)</f>
        <v>#N/A</v>
      </c>
      <c r="D657" s="17" t="e">
        <f>VLOOKUP($A657,級距!$A:$K,10,FALSE)</f>
        <v>#N/A</v>
      </c>
      <c r="E657" s="17" t="e">
        <f>VLOOKUP($A657,級距!$A:$K,11,FALSE)</f>
        <v>#N/A</v>
      </c>
      <c r="F657" s="17">
        <f t="shared" si="11"/>
        <v>0</v>
      </c>
    </row>
    <row r="658" spans="1:6" x14ac:dyDescent="0.25">
      <c r="A658" s="32"/>
      <c r="C658" s="17" t="e">
        <f>VLOOKUP(A658,級距!$A:$K,9,FALSE)</f>
        <v>#N/A</v>
      </c>
      <c r="D658" s="17" t="e">
        <f>VLOOKUP($A658,級距!$A:$K,10,FALSE)</f>
        <v>#N/A</v>
      </c>
      <c r="E658" s="17" t="e">
        <f>VLOOKUP($A658,級距!$A:$K,11,FALSE)</f>
        <v>#N/A</v>
      </c>
      <c r="F658" s="17">
        <f t="shared" si="11"/>
        <v>0</v>
      </c>
    </row>
    <row r="659" spans="1:6" x14ac:dyDescent="0.25">
      <c r="A659" s="32"/>
      <c r="C659" s="17" t="e">
        <f>VLOOKUP(A659,級距!$A:$K,9,FALSE)</f>
        <v>#N/A</v>
      </c>
      <c r="D659" s="17" t="e">
        <f>VLOOKUP($A659,級距!$A:$K,10,FALSE)</f>
        <v>#N/A</v>
      </c>
      <c r="E659" s="17" t="e">
        <f>VLOOKUP($A659,級距!$A:$K,11,FALSE)</f>
        <v>#N/A</v>
      </c>
      <c r="F659" s="17">
        <f t="shared" si="11"/>
        <v>0</v>
      </c>
    </row>
    <row r="660" spans="1:6" x14ac:dyDescent="0.25">
      <c r="A660" s="32"/>
      <c r="C660" s="17" t="e">
        <f>VLOOKUP(A660,級距!$A:$K,9,FALSE)</f>
        <v>#N/A</v>
      </c>
      <c r="D660" s="17" t="e">
        <f>VLOOKUP($A660,級距!$A:$K,10,FALSE)</f>
        <v>#N/A</v>
      </c>
      <c r="E660" s="17" t="e">
        <f>VLOOKUP($A660,級距!$A:$K,11,FALSE)</f>
        <v>#N/A</v>
      </c>
      <c r="F660" s="17">
        <f t="shared" si="11"/>
        <v>0</v>
      </c>
    </row>
    <row r="661" spans="1:6" x14ac:dyDescent="0.25">
      <c r="A661" s="32"/>
      <c r="C661" s="17" t="e">
        <f>VLOOKUP(A661,級距!$A:$K,9,FALSE)</f>
        <v>#N/A</v>
      </c>
      <c r="D661" s="17" t="e">
        <f>VLOOKUP($A661,級距!$A:$K,10,FALSE)</f>
        <v>#N/A</v>
      </c>
      <c r="E661" s="17" t="e">
        <f>VLOOKUP($A661,級距!$A:$K,11,FALSE)</f>
        <v>#N/A</v>
      </c>
      <c r="F661" s="17">
        <f t="shared" si="11"/>
        <v>0</v>
      </c>
    </row>
    <row r="662" spans="1:6" x14ac:dyDescent="0.25">
      <c r="A662" s="32"/>
      <c r="C662" s="17" t="e">
        <f>VLOOKUP(A662,級距!$A:$K,9,FALSE)</f>
        <v>#N/A</v>
      </c>
      <c r="D662" s="17" t="e">
        <f>VLOOKUP($A662,級距!$A:$K,10,FALSE)</f>
        <v>#N/A</v>
      </c>
      <c r="E662" s="17" t="e">
        <f>VLOOKUP($A662,級距!$A:$K,11,FALSE)</f>
        <v>#N/A</v>
      </c>
      <c r="F662" s="17">
        <f t="shared" si="11"/>
        <v>0</v>
      </c>
    </row>
    <row r="663" spans="1:6" x14ac:dyDescent="0.25">
      <c r="A663" s="32"/>
      <c r="C663" s="17" t="e">
        <f>VLOOKUP(A663,級距!$A:$K,9,FALSE)</f>
        <v>#N/A</v>
      </c>
      <c r="D663" s="17" t="e">
        <f>VLOOKUP($A663,級距!$A:$K,10,FALSE)</f>
        <v>#N/A</v>
      </c>
      <c r="E663" s="17" t="e">
        <f>VLOOKUP($A663,級距!$A:$K,11,FALSE)</f>
        <v>#N/A</v>
      </c>
      <c r="F663" s="17">
        <f t="shared" si="11"/>
        <v>0</v>
      </c>
    </row>
    <row r="664" spans="1:6" x14ac:dyDescent="0.25">
      <c r="A664" s="32"/>
      <c r="C664" s="17" t="e">
        <f>VLOOKUP(A664,級距!$A:$K,9,FALSE)</f>
        <v>#N/A</v>
      </c>
      <c r="D664" s="17" t="e">
        <f>VLOOKUP($A664,級距!$A:$K,10,FALSE)</f>
        <v>#N/A</v>
      </c>
      <c r="E664" s="17" t="e">
        <f>VLOOKUP($A664,級距!$A:$K,11,FALSE)</f>
        <v>#N/A</v>
      </c>
      <c r="F664" s="17">
        <f t="shared" si="11"/>
        <v>0</v>
      </c>
    </row>
    <row r="665" spans="1:6" x14ac:dyDescent="0.25">
      <c r="A665" s="32"/>
      <c r="C665" s="17" t="e">
        <f>VLOOKUP(A665,級距!$A:$K,9,FALSE)</f>
        <v>#N/A</v>
      </c>
      <c r="D665" s="17" t="e">
        <f>VLOOKUP($A665,級距!$A:$K,10,FALSE)</f>
        <v>#N/A</v>
      </c>
      <c r="E665" s="17" t="e">
        <f>VLOOKUP($A665,級距!$A:$K,11,FALSE)</f>
        <v>#N/A</v>
      </c>
      <c r="F665" s="17">
        <f t="shared" si="11"/>
        <v>0</v>
      </c>
    </row>
    <row r="666" spans="1:6" x14ac:dyDescent="0.25">
      <c r="A666" s="32"/>
      <c r="C666" s="17" t="e">
        <f>VLOOKUP(A666,級距!$A:$K,9,FALSE)</f>
        <v>#N/A</v>
      </c>
      <c r="D666" s="17" t="e">
        <f>VLOOKUP($A666,級距!$A:$K,10,FALSE)</f>
        <v>#N/A</v>
      </c>
      <c r="E666" s="17" t="e">
        <f>VLOOKUP($A666,級距!$A:$K,11,FALSE)</f>
        <v>#N/A</v>
      </c>
      <c r="F666" s="17">
        <f t="shared" si="11"/>
        <v>0</v>
      </c>
    </row>
    <row r="667" spans="1:6" x14ac:dyDescent="0.25">
      <c r="A667" s="32"/>
      <c r="C667" s="17" t="e">
        <f>VLOOKUP(A667,級距!$A:$K,9,FALSE)</f>
        <v>#N/A</v>
      </c>
      <c r="D667" s="17" t="e">
        <f>VLOOKUP($A667,級距!$A:$K,10,FALSE)</f>
        <v>#N/A</v>
      </c>
      <c r="E667" s="17" t="e">
        <f>VLOOKUP($A667,級距!$A:$K,11,FALSE)</f>
        <v>#N/A</v>
      </c>
      <c r="F667" s="17">
        <f t="shared" si="11"/>
        <v>0</v>
      </c>
    </row>
    <row r="668" spans="1:6" x14ac:dyDescent="0.25">
      <c r="A668" s="32"/>
      <c r="C668" s="17" t="e">
        <f>VLOOKUP(A668,級距!$A:$K,9,FALSE)</f>
        <v>#N/A</v>
      </c>
      <c r="D668" s="17" t="e">
        <f>VLOOKUP($A668,級距!$A:$K,10,FALSE)</f>
        <v>#N/A</v>
      </c>
      <c r="E668" s="17" t="e">
        <f>VLOOKUP($A668,級距!$A:$K,11,FALSE)</f>
        <v>#N/A</v>
      </c>
      <c r="F668" s="17">
        <f t="shared" si="11"/>
        <v>0</v>
      </c>
    </row>
    <row r="669" spans="1:6" x14ac:dyDescent="0.25">
      <c r="A669" s="32"/>
      <c r="C669" s="17" t="e">
        <f>VLOOKUP(A669,級距!$A:$K,9,FALSE)</f>
        <v>#N/A</v>
      </c>
      <c r="D669" s="17" t="e">
        <f>VLOOKUP($A669,級距!$A:$K,10,FALSE)</f>
        <v>#N/A</v>
      </c>
      <c r="E669" s="17" t="e">
        <f>VLOOKUP($A669,級距!$A:$K,11,FALSE)</f>
        <v>#N/A</v>
      </c>
      <c r="F669" s="17">
        <f t="shared" si="11"/>
        <v>0</v>
      </c>
    </row>
    <row r="670" spans="1:6" x14ac:dyDescent="0.25">
      <c r="A670" s="32"/>
      <c r="C670" s="17" t="e">
        <f>VLOOKUP(A670,級距!$A:$K,9,FALSE)</f>
        <v>#N/A</v>
      </c>
      <c r="D670" s="17" t="e">
        <f>VLOOKUP($A670,級距!$A:$K,10,FALSE)</f>
        <v>#N/A</v>
      </c>
      <c r="E670" s="17" t="e">
        <f>VLOOKUP($A670,級距!$A:$K,11,FALSE)</f>
        <v>#N/A</v>
      </c>
      <c r="F670" s="17">
        <f t="shared" si="11"/>
        <v>0</v>
      </c>
    </row>
    <row r="671" spans="1:6" x14ac:dyDescent="0.25">
      <c r="A671" s="32"/>
      <c r="C671" s="17" t="e">
        <f>VLOOKUP(A671,級距!$A:$K,9,FALSE)</f>
        <v>#N/A</v>
      </c>
      <c r="D671" s="17" t="e">
        <f>VLOOKUP($A671,級距!$A:$K,10,FALSE)</f>
        <v>#N/A</v>
      </c>
      <c r="E671" s="17" t="e">
        <f>VLOOKUP($A671,級距!$A:$K,11,FALSE)</f>
        <v>#N/A</v>
      </c>
      <c r="F671" s="17">
        <f t="shared" si="11"/>
        <v>0</v>
      </c>
    </row>
    <row r="672" spans="1:6" x14ac:dyDescent="0.25">
      <c r="A672" s="32"/>
      <c r="C672" s="17" t="e">
        <f>VLOOKUP(A672,級距!$A:$K,9,FALSE)</f>
        <v>#N/A</v>
      </c>
      <c r="D672" s="17" t="e">
        <f>VLOOKUP($A672,級距!$A:$K,10,FALSE)</f>
        <v>#N/A</v>
      </c>
      <c r="E672" s="17" t="e">
        <f>VLOOKUP($A672,級距!$A:$K,11,FALSE)</f>
        <v>#N/A</v>
      </c>
      <c r="F672" s="17">
        <f t="shared" si="11"/>
        <v>0</v>
      </c>
    </row>
    <row r="673" spans="1:6" x14ac:dyDescent="0.25">
      <c r="A673" s="32"/>
      <c r="C673" s="17" t="e">
        <f>VLOOKUP(A673,級距!$A:$K,9,FALSE)</f>
        <v>#N/A</v>
      </c>
      <c r="D673" s="17" t="e">
        <f>VLOOKUP($A673,級距!$A:$K,10,FALSE)</f>
        <v>#N/A</v>
      </c>
      <c r="E673" s="17" t="e">
        <f>VLOOKUP($A673,級距!$A:$K,11,FALSE)</f>
        <v>#N/A</v>
      </c>
      <c r="F673" s="17">
        <f t="shared" si="11"/>
        <v>0</v>
      </c>
    </row>
    <row r="674" spans="1:6" x14ac:dyDescent="0.25">
      <c r="A674" s="32"/>
      <c r="C674" s="17" t="e">
        <f>VLOOKUP(A674,級距!$A:$K,9,FALSE)</f>
        <v>#N/A</v>
      </c>
      <c r="D674" s="17" t="e">
        <f>VLOOKUP($A674,級距!$A:$K,10,FALSE)</f>
        <v>#N/A</v>
      </c>
      <c r="E674" s="17" t="e">
        <f>VLOOKUP($A674,級距!$A:$K,11,FALSE)</f>
        <v>#N/A</v>
      </c>
      <c r="F674" s="17">
        <f t="shared" si="11"/>
        <v>0</v>
      </c>
    </row>
    <row r="675" spans="1:6" x14ac:dyDescent="0.25">
      <c r="A675" s="32"/>
      <c r="C675" s="17" t="e">
        <f>VLOOKUP(A675,級距!$A:$K,9,FALSE)</f>
        <v>#N/A</v>
      </c>
      <c r="D675" s="17" t="e">
        <f>VLOOKUP($A675,級距!$A:$K,10,FALSE)</f>
        <v>#N/A</v>
      </c>
      <c r="E675" s="17" t="e">
        <f>VLOOKUP($A675,級距!$A:$K,11,FALSE)</f>
        <v>#N/A</v>
      </c>
      <c r="F675" s="17">
        <f t="shared" si="11"/>
        <v>0</v>
      </c>
    </row>
    <row r="676" spans="1:6" x14ac:dyDescent="0.25">
      <c r="A676" s="32"/>
      <c r="C676" s="17" t="e">
        <f>VLOOKUP(A676,級距!$A:$K,9,FALSE)</f>
        <v>#N/A</v>
      </c>
      <c r="D676" s="17" t="e">
        <f>VLOOKUP($A676,級距!$A:$K,10,FALSE)</f>
        <v>#N/A</v>
      </c>
      <c r="E676" s="17" t="e">
        <f>VLOOKUP($A676,級距!$A:$K,11,FALSE)</f>
        <v>#N/A</v>
      </c>
      <c r="F676" s="17">
        <f t="shared" si="11"/>
        <v>0</v>
      </c>
    </row>
    <row r="677" spans="1:6" x14ac:dyDescent="0.25">
      <c r="A677" s="32"/>
      <c r="C677" s="17" t="e">
        <f>VLOOKUP(A677,級距!$A:$K,9,FALSE)</f>
        <v>#N/A</v>
      </c>
      <c r="D677" s="17" t="e">
        <f>VLOOKUP($A677,級距!$A:$K,10,FALSE)</f>
        <v>#N/A</v>
      </c>
      <c r="E677" s="17" t="e">
        <f>VLOOKUP($A677,級距!$A:$K,11,FALSE)</f>
        <v>#N/A</v>
      </c>
      <c r="F677" s="17">
        <f t="shared" si="11"/>
        <v>0</v>
      </c>
    </row>
    <row r="678" spans="1:6" x14ac:dyDescent="0.25">
      <c r="A678" s="32"/>
      <c r="C678" s="17" t="e">
        <f>VLOOKUP(A678,級距!$A:$K,9,FALSE)</f>
        <v>#N/A</v>
      </c>
      <c r="D678" s="17" t="e">
        <f>VLOOKUP($A678,級距!$A:$K,10,FALSE)</f>
        <v>#N/A</v>
      </c>
      <c r="E678" s="17" t="e">
        <f>VLOOKUP($A678,級距!$A:$K,11,FALSE)</f>
        <v>#N/A</v>
      </c>
      <c r="F678" s="17">
        <f t="shared" si="11"/>
        <v>0</v>
      </c>
    </row>
    <row r="679" spans="1:6" x14ac:dyDescent="0.25">
      <c r="A679" s="32"/>
      <c r="C679" s="17" t="e">
        <f>VLOOKUP(A679,級距!$A:$K,9,FALSE)</f>
        <v>#N/A</v>
      </c>
      <c r="D679" s="17" t="e">
        <f>VLOOKUP($A679,級距!$A:$K,10,FALSE)</f>
        <v>#N/A</v>
      </c>
      <c r="E679" s="17" t="e">
        <f>VLOOKUP($A679,級距!$A:$K,11,FALSE)</f>
        <v>#N/A</v>
      </c>
      <c r="F679" s="17">
        <f t="shared" si="11"/>
        <v>0</v>
      </c>
    </row>
    <row r="680" spans="1:6" x14ac:dyDescent="0.25">
      <c r="A680" s="32"/>
      <c r="C680" s="17" t="e">
        <f>VLOOKUP(A680,級距!$A:$K,9,FALSE)</f>
        <v>#N/A</v>
      </c>
      <c r="D680" s="17" t="e">
        <f>VLOOKUP($A680,級距!$A:$K,10,FALSE)</f>
        <v>#N/A</v>
      </c>
      <c r="E680" s="17" t="e">
        <f>VLOOKUP($A680,級距!$A:$K,11,FALSE)</f>
        <v>#N/A</v>
      </c>
      <c r="F680" s="17">
        <f t="shared" si="11"/>
        <v>0</v>
      </c>
    </row>
    <row r="681" spans="1:6" x14ac:dyDescent="0.25">
      <c r="A681" s="32"/>
      <c r="C681" s="17" t="e">
        <f>VLOOKUP(A681,級距!$A:$K,9,FALSE)</f>
        <v>#N/A</v>
      </c>
      <c r="D681" s="17" t="e">
        <f>VLOOKUP($A681,級距!$A:$K,10,FALSE)</f>
        <v>#N/A</v>
      </c>
      <c r="E681" s="17" t="e">
        <f>VLOOKUP($A681,級距!$A:$K,11,FALSE)</f>
        <v>#N/A</v>
      </c>
      <c r="F681" s="17">
        <f t="shared" si="11"/>
        <v>0</v>
      </c>
    </row>
    <row r="682" spans="1:6" x14ac:dyDescent="0.25">
      <c r="A682" s="32"/>
      <c r="C682" s="17" t="e">
        <f>VLOOKUP(A682,級距!$A:$K,9,FALSE)</f>
        <v>#N/A</v>
      </c>
      <c r="D682" s="17" t="e">
        <f>VLOOKUP($A682,級距!$A:$K,10,FALSE)</f>
        <v>#N/A</v>
      </c>
      <c r="E682" s="17" t="e">
        <f>VLOOKUP($A682,級距!$A:$K,11,FALSE)</f>
        <v>#N/A</v>
      </c>
      <c r="F682" s="17">
        <f t="shared" si="11"/>
        <v>0</v>
      </c>
    </row>
    <row r="683" spans="1:6" x14ac:dyDescent="0.25">
      <c r="A683" s="32"/>
      <c r="C683" s="17" t="e">
        <f>VLOOKUP(A683,級距!$A:$K,9,FALSE)</f>
        <v>#N/A</v>
      </c>
      <c r="D683" s="17" t="e">
        <f>VLOOKUP($A683,級距!$A:$K,10,FALSE)</f>
        <v>#N/A</v>
      </c>
      <c r="E683" s="17" t="e">
        <f>VLOOKUP($A683,級距!$A:$K,11,FALSE)</f>
        <v>#N/A</v>
      </c>
      <c r="F683" s="17">
        <f t="shared" si="11"/>
        <v>0</v>
      </c>
    </row>
    <row r="684" spans="1:6" x14ac:dyDescent="0.25">
      <c r="A684" s="32"/>
      <c r="C684" s="17" t="e">
        <f>VLOOKUP(A684,級距!$A:$K,9,FALSE)</f>
        <v>#N/A</v>
      </c>
      <c r="D684" s="17" t="e">
        <f>VLOOKUP($A684,級距!$A:$K,10,FALSE)</f>
        <v>#N/A</v>
      </c>
      <c r="E684" s="17" t="e">
        <f>VLOOKUP($A684,級距!$A:$K,11,FALSE)</f>
        <v>#N/A</v>
      </c>
      <c r="F684" s="17">
        <f t="shared" si="11"/>
        <v>0</v>
      </c>
    </row>
    <row r="685" spans="1:6" x14ac:dyDescent="0.25">
      <c r="A685" s="32"/>
      <c r="C685" s="17" t="e">
        <f>VLOOKUP(A685,級距!$A:$K,9,FALSE)</f>
        <v>#N/A</v>
      </c>
      <c r="D685" s="17" t="e">
        <f>VLOOKUP($A685,級距!$A:$K,10,FALSE)</f>
        <v>#N/A</v>
      </c>
      <c r="E685" s="17" t="e">
        <f>VLOOKUP($A685,級距!$A:$K,11,FALSE)</f>
        <v>#N/A</v>
      </c>
      <c r="F685" s="17">
        <f t="shared" si="11"/>
        <v>0</v>
      </c>
    </row>
    <row r="686" spans="1:6" x14ac:dyDescent="0.25">
      <c r="A686" s="32"/>
      <c r="C686" s="17" t="e">
        <f>VLOOKUP(A686,級距!$A:$K,9,FALSE)</f>
        <v>#N/A</v>
      </c>
      <c r="D686" s="17" t="e">
        <f>VLOOKUP($A686,級距!$A:$K,10,FALSE)</f>
        <v>#N/A</v>
      </c>
      <c r="E686" s="17" t="e">
        <f>VLOOKUP($A686,級距!$A:$K,11,FALSE)</f>
        <v>#N/A</v>
      </c>
      <c r="F686" s="17">
        <f t="shared" si="11"/>
        <v>0</v>
      </c>
    </row>
    <row r="687" spans="1:6" x14ac:dyDescent="0.25">
      <c r="A687" s="32"/>
      <c r="C687" s="17" t="e">
        <f>VLOOKUP(A687,級距!$A:$K,9,FALSE)</f>
        <v>#N/A</v>
      </c>
      <c r="D687" s="17" t="e">
        <f>VLOOKUP($A687,級距!$A:$K,10,FALSE)</f>
        <v>#N/A</v>
      </c>
      <c r="E687" s="17" t="e">
        <f>VLOOKUP($A687,級距!$A:$K,11,FALSE)</f>
        <v>#N/A</v>
      </c>
      <c r="F687" s="17">
        <f t="shared" si="11"/>
        <v>0</v>
      </c>
    </row>
    <row r="688" spans="1:6" x14ac:dyDescent="0.25">
      <c r="A688" s="32"/>
      <c r="C688" s="17" t="e">
        <f>VLOOKUP(A688,級距!$A:$K,9,FALSE)</f>
        <v>#N/A</v>
      </c>
      <c r="D688" s="17" t="e">
        <f>VLOOKUP($A688,級距!$A:$K,10,FALSE)</f>
        <v>#N/A</v>
      </c>
      <c r="E688" s="17" t="e">
        <f>VLOOKUP($A688,級距!$A:$K,11,FALSE)</f>
        <v>#N/A</v>
      </c>
      <c r="F688" s="17">
        <f t="shared" si="11"/>
        <v>0</v>
      </c>
    </row>
    <row r="689" spans="1:6" x14ac:dyDescent="0.25">
      <c r="A689" s="32"/>
      <c r="C689" s="17" t="e">
        <f>VLOOKUP(A689,級距!$A:$K,9,FALSE)</f>
        <v>#N/A</v>
      </c>
      <c r="D689" s="17" t="e">
        <f>VLOOKUP($A689,級距!$A:$K,10,FALSE)</f>
        <v>#N/A</v>
      </c>
      <c r="E689" s="17" t="e">
        <f>VLOOKUP($A689,級距!$A:$K,11,FALSE)</f>
        <v>#N/A</v>
      </c>
      <c r="F689" s="17">
        <f t="shared" si="11"/>
        <v>0</v>
      </c>
    </row>
    <row r="690" spans="1:6" x14ac:dyDescent="0.25">
      <c r="A690" s="32"/>
      <c r="C690" s="17" t="e">
        <f>VLOOKUP(A690,級距!$A:$K,9,FALSE)</f>
        <v>#N/A</v>
      </c>
      <c r="D690" s="17" t="e">
        <f>VLOOKUP($A690,級距!$A:$K,10,FALSE)</f>
        <v>#N/A</v>
      </c>
      <c r="E690" s="17" t="e">
        <f>VLOOKUP($A690,級距!$A:$K,11,FALSE)</f>
        <v>#N/A</v>
      </c>
      <c r="F690" s="17">
        <f t="shared" si="11"/>
        <v>0</v>
      </c>
    </row>
    <row r="691" spans="1:6" x14ac:dyDescent="0.25">
      <c r="A691" s="32"/>
      <c r="C691" s="17" t="e">
        <f>VLOOKUP(A691,級距!$A:$K,9,FALSE)</f>
        <v>#N/A</v>
      </c>
      <c r="D691" s="17" t="e">
        <f>VLOOKUP($A691,級距!$A:$K,10,FALSE)</f>
        <v>#N/A</v>
      </c>
      <c r="E691" s="17" t="e">
        <f>VLOOKUP($A691,級距!$A:$K,11,FALSE)</f>
        <v>#N/A</v>
      </c>
      <c r="F691" s="17">
        <f t="shared" si="11"/>
        <v>0</v>
      </c>
    </row>
    <row r="692" spans="1:6" x14ac:dyDescent="0.25">
      <c r="A692" s="32"/>
      <c r="C692" s="17" t="e">
        <f>VLOOKUP(A692,級距!$A:$K,9,FALSE)</f>
        <v>#N/A</v>
      </c>
      <c r="D692" s="17" t="e">
        <f>VLOOKUP($A692,級距!$A:$K,10,FALSE)</f>
        <v>#N/A</v>
      </c>
      <c r="E692" s="17" t="e">
        <f>VLOOKUP($A692,級距!$A:$K,11,FALSE)</f>
        <v>#N/A</v>
      </c>
      <c r="F692" s="17">
        <f t="shared" si="11"/>
        <v>0</v>
      </c>
    </row>
    <row r="693" spans="1:6" x14ac:dyDescent="0.25">
      <c r="A693" s="32"/>
      <c r="C693" s="17" t="e">
        <f>VLOOKUP(A693,級距!$A:$K,9,FALSE)</f>
        <v>#N/A</v>
      </c>
      <c r="D693" s="17" t="e">
        <f>VLOOKUP($A693,級距!$A:$K,10,FALSE)</f>
        <v>#N/A</v>
      </c>
      <c r="E693" s="17" t="e">
        <f>VLOOKUP($A693,級距!$A:$K,11,FALSE)</f>
        <v>#N/A</v>
      </c>
      <c r="F693" s="17">
        <f t="shared" si="11"/>
        <v>0</v>
      </c>
    </row>
    <row r="694" spans="1:6" x14ac:dyDescent="0.25">
      <c r="A694" s="32"/>
      <c r="C694" s="17" t="e">
        <f>VLOOKUP(A694,級距!$A:$K,9,FALSE)</f>
        <v>#N/A</v>
      </c>
      <c r="D694" s="17" t="e">
        <f>VLOOKUP($A694,級距!$A:$K,10,FALSE)</f>
        <v>#N/A</v>
      </c>
      <c r="E694" s="17" t="e">
        <f>VLOOKUP($A694,級距!$A:$K,11,FALSE)</f>
        <v>#N/A</v>
      </c>
      <c r="F694" s="17">
        <f t="shared" si="11"/>
        <v>0</v>
      </c>
    </row>
    <row r="695" spans="1:6" x14ac:dyDescent="0.25">
      <c r="A695" s="32"/>
      <c r="C695" s="17" t="e">
        <f>VLOOKUP(A695,級距!$A:$K,9,FALSE)</f>
        <v>#N/A</v>
      </c>
      <c r="D695" s="17" t="e">
        <f>VLOOKUP($A695,級距!$A:$K,10,FALSE)</f>
        <v>#N/A</v>
      </c>
      <c r="E695" s="17" t="e">
        <f>VLOOKUP($A695,級距!$A:$K,11,FALSE)</f>
        <v>#N/A</v>
      </c>
      <c r="F695" s="17">
        <f t="shared" si="11"/>
        <v>0</v>
      </c>
    </row>
    <row r="696" spans="1:6" x14ac:dyDescent="0.25">
      <c r="A696" s="32"/>
      <c r="C696" s="17" t="e">
        <f>VLOOKUP(A696,級距!$A:$K,9,FALSE)</f>
        <v>#N/A</v>
      </c>
      <c r="D696" s="17" t="e">
        <f>VLOOKUP($A696,級距!$A:$K,10,FALSE)</f>
        <v>#N/A</v>
      </c>
      <c r="E696" s="17" t="e">
        <f>VLOOKUP($A696,級距!$A:$K,11,FALSE)</f>
        <v>#N/A</v>
      </c>
      <c r="F696" s="17">
        <f t="shared" si="11"/>
        <v>0</v>
      </c>
    </row>
    <row r="697" spans="1:6" x14ac:dyDescent="0.25">
      <c r="A697" s="32"/>
      <c r="C697" s="17" t="e">
        <f>VLOOKUP(A697,級距!$A:$K,9,FALSE)</f>
        <v>#N/A</v>
      </c>
      <c r="D697" s="17" t="e">
        <f>VLOOKUP($A697,級距!$A:$K,10,FALSE)</f>
        <v>#N/A</v>
      </c>
      <c r="E697" s="17" t="e">
        <f>VLOOKUP($A697,級距!$A:$K,11,FALSE)</f>
        <v>#N/A</v>
      </c>
      <c r="F697" s="17">
        <f t="shared" si="11"/>
        <v>0</v>
      </c>
    </row>
    <row r="698" spans="1:6" x14ac:dyDescent="0.25">
      <c r="A698" s="32"/>
      <c r="C698" s="17" t="e">
        <f>VLOOKUP(A698,級距!$A:$K,9,FALSE)</f>
        <v>#N/A</v>
      </c>
      <c r="D698" s="17" t="e">
        <f>VLOOKUP($A698,級距!$A:$K,10,FALSE)</f>
        <v>#N/A</v>
      </c>
      <c r="E698" s="17" t="e">
        <f>VLOOKUP($A698,級距!$A:$K,11,FALSE)</f>
        <v>#N/A</v>
      </c>
      <c r="F698" s="17">
        <f t="shared" si="11"/>
        <v>0</v>
      </c>
    </row>
    <row r="699" spans="1:6" x14ac:dyDescent="0.25">
      <c r="A699" s="32"/>
      <c r="C699" s="17" t="e">
        <f>VLOOKUP(A699,級距!$A:$K,9,FALSE)</f>
        <v>#N/A</v>
      </c>
      <c r="D699" s="17" t="e">
        <f>VLOOKUP($A699,級距!$A:$K,10,FALSE)</f>
        <v>#N/A</v>
      </c>
      <c r="E699" s="17" t="e">
        <f>VLOOKUP($A699,級距!$A:$K,11,FALSE)</f>
        <v>#N/A</v>
      </c>
      <c r="F699" s="17">
        <f t="shared" si="11"/>
        <v>0</v>
      </c>
    </row>
    <row r="700" spans="1:6" x14ac:dyDescent="0.25">
      <c r="A700" s="32"/>
      <c r="C700" s="17" t="e">
        <f>VLOOKUP(A700,級距!$A:$K,9,FALSE)</f>
        <v>#N/A</v>
      </c>
      <c r="D700" s="17" t="e">
        <f>VLOOKUP($A700,級距!$A:$K,10,FALSE)</f>
        <v>#N/A</v>
      </c>
      <c r="E700" s="17" t="e">
        <f>VLOOKUP($A700,級距!$A:$K,11,FALSE)</f>
        <v>#N/A</v>
      </c>
      <c r="F700" s="17">
        <f t="shared" si="11"/>
        <v>0</v>
      </c>
    </row>
    <row r="701" spans="1:6" x14ac:dyDescent="0.25">
      <c r="A701" s="32"/>
      <c r="C701" s="17" t="e">
        <f>VLOOKUP(A701,級距!$A:$K,9,FALSE)</f>
        <v>#N/A</v>
      </c>
      <c r="D701" s="17" t="e">
        <f>VLOOKUP($A701,級距!$A:$K,10,FALSE)</f>
        <v>#N/A</v>
      </c>
      <c r="E701" s="17" t="e">
        <f>VLOOKUP($A701,級距!$A:$K,11,FALSE)</f>
        <v>#N/A</v>
      </c>
      <c r="F701" s="17">
        <f t="shared" si="11"/>
        <v>0</v>
      </c>
    </row>
    <row r="702" spans="1:6" x14ac:dyDescent="0.25">
      <c r="A702" s="32"/>
      <c r="C702" s="17" t="e">
        <f>VLOOKUP(A702,級距!$A:$K,9,FALSE)</f>
        <v>#N/A</v>
      </c>
      <c r="D702" s="17" t="e">
        <f>VLOOKUP($A702,級距!$A:$K,10,FALSE)</f>
        <v>#N/A</v>
      </c>
      <c r="E702" s="17" t="e">
        <f>VLOOKUP($A702,級距!$A:$K,11,FALSE)</f>
        <v>#N/A</v>
      </c>
      <c r="F702" s="17">
        <f t="shared" si="11"/>
        <v>0</v>
      </c>
    </row>
    <row r="703" spans="1:6" x14ac:dyDescent="0.25">
      <c r="A703" s="32"/>
      <c r="C703" s="17" t="e">
        <f>VLOOKUP(A703,級距!$A:$K,9,FALSE)</f>
        <v>#N/A</v>
      </c>
      <c r="D703" s="17" t="e">
        <f>VLOOKUP($A703,級距!$A:$K,10,FALSE)</f>
        <v>#N/A</v>
      </c>
      <c r="E703" s="17" t="e">
        <f>VLOOKUP($A703,級距!$A:$K,11,FALSE)</f>
        <v>#N/A</v>
      </c>
      <c r="F703" s="17">
        <f t="shared" si="11"/>
        <v>0</v>
      </c>
    </row>
    <row r="704" spans="1:6" x14ac:dyDescent="0.25">
      <c r="A704" s="32"/>
      <c r="C704" s="17" t="e">
        <f>VLOOKUP(A704,級距!$A:$K,9,FALSE)</f>
        <v>#N/A</v>
      </c>
      <c r="D704" s="17" t="e">
        <f>VLOOKUP($A704,級距!$A:$K,10,FALSE)</f>
        <v>#N/A</v>
      </c>
      <c r="E704" s="17" t="e">
        <f>VLOOKUP($A704,級距!$A:$K,11,FALSE)</f>
        <v>#N/A</v>
      </c>
      <c r="F704" s="17">
        <f t="shared" si="11"/>
        <v>0</v>
      </c>
    </row>
    <row r="705" spans="1:6" x14ac:dyDescent="0.25">
      <c r="A705" s="32"/>
      <c r="C705" s="17" t="e">
        <f>VLOOKUP(A705,級距!$A:$K,9,FALSE)</f>
        <v>#N/A</v>
      </c>
      <c r="D705" s="17" t="e">
        <f>VLOOKUP($A705,級距!$A:$K,10,FALSE)</f>
        <v>#N/A</v>
      </c>
      <c r="E705" s="17" t="e">
        <f>VLOOKUP($A705,級距!$A:$K,11,FALSE)</f>
        <v>#N/A</v>
      </c>
      <c r="F705" s="17">
        <f t="shared" si="11"/>
        <v>0</v>
      </c>
    </row>
    <row r="706" spans="1:6" x14ac:dyDescent="0.25">
      <c r="A706" s="32"/>
      <c r="C706" s="17" t="e">
        <f>VLOOKUP(A706,級距!$A:$K,9,FALSE)</f>
        <v>#N/A</v>
      </c>
      <c r="D706" s="17" t="e">
        <f>VLOOKUP($A706,級距!$A:$K,10,FALSE)</f>
        <v>#N/A</v>
      </c>
      <c r="E706" s="17" t="e">
        <f>VLOOKUP($A706,級距!$A:$K,11,FALSE)</f>
        <v>#N/A</v>
      </c>
      <c r="F706" s="17">
        <f t="shared" si="11"/>
        <v>0</v>
      </c>
    </row>
    <row r="707" spans="1:6" x14ac:dyDescent="0.25">
      <c r="A707" s="32"/>
      <c r="C707" s="17" t="e">
        <f>VLOOKUP(A707,級距!$A:$K,9,FALSE)</f>
        <v>#N/A</v>
      </c>
      <c r="D707" s="17" t="e">
        <f>VLOOKUP($A707,級距!$A:$K,10,FALSE)</f>
        <v>#N/A</v>
      </c>
      <c r="E707" s="17" t="e">
        <f>VLOOKUP($A707,級距!$A:$K,11,FALSE)</f>
        <v>#N/A</v>
      </c>
      <c r="F707" s="17">
        <f t="shared" si="11"/>
        <v>0</v>
      </c>
    </row>
    <row r="708" spans="1:6" x14ac:dyDescent="0.25">
      <c r="A708" s="32"/>
      <c r="C708" s="17" t="e">
        <f>VLOOKUP(A708,級距!$A:$K,9,FALSE)</f>
        <v>#N/A</v>
      </c>
      <c r="D708" s="17" t="e">
        <f>VLOOKUP($A708,級距!$A:$K,10,FALSE)</f>
        <v>#N/A</v>
      </c>
      <c r="E708" s="17" t="e">
        <f>VLOOKUP($A708,級距!$A:$K,11,FALSE)</f>
        <v>#N/A</v>
      </c>
      <c r="F708" s="17">
        <f t="shared" si="11"/>
        <v>0</v>
      </c>
    </row>
    <row r="709" spans="1:6" x14ac:dyDescent="0.25">
      <c r="A709" s="32"/>
      <c r="C709" s="17" t="e">
        <f>VLOOKUP(A709,級距!$A:$K,9,FALSE)</f>
        <v>#N/A</v>
      </c>
      <c r="D709" s="17" t="e">
        <f>VLOOKUP($A709,級距!$A:$K,10,FALSE)</f>
        <v>#N/A</v>
      </c>
      <c r="E709" s="17" t="e">
        <f>VLOOKUP($A709,級距!$A:$K,11,FALSE)</f>
        <v>#N/A</v>
      </c>
      <c r="F709" s="17">
        <f t="shared" si="11"/>
        <v>0</v>
      </c>
    </row>
    <row r="710" spans="1:6" x14ac:dyDescent="0.25">
      <c r="A710" s="32"/>
      <c r="C710" s="17" t="e">
        <f>VLOOKUP(A710,級距!$A:$K,9,FALSE)</f>
        <v>#N/A</v>
      </c>
      <c r="D710" s="17" t="e">
        <f>VLOOKUP($A710,級距!$A:$K,10,FALSE)</f>
        <v>#N/A</v>
      </c>
      <c r="E710" s="17" t="e">
        <f>VLOOKUP($A710,級距!$A:$K,11,FALSE)</f>
        <v>#N/A</v>
      </c>
      <c r="F710" s="17">
        <f t="shared" si="11"/>
        <v>0</v>
      </c>
    </row>
    <row r="711" spans="1:6" x14ac:dyDescent="0.25">
      <c r="A711" s="32"/>
      <c r="C711" s="17" t="e">
        <f>VLOOKUP(A711,級距!$A:$K,9,FALSE)</f>
        <v>#N/A</v>
      </c>
      <c r="D711" s="17" t="e">
        <f>VLOOKUP($A711,級距!$A:$K,10,FALSE)</f>
        <v>#N/A</v>
      </c>
      <c r="E711" s="17" t="e">
        <f>VLOOKUP($A711,級距!$A:$K,11,FALSE)</f>
        <v>#N/A</v>
      </c>
      <c r="F711" s="17">
        <f t="shared" si="11"/>
        <v>0</v>
      </c>
    </row>
    <row r="712" spans="1:6" x14ac:dyDescent="0.25">
      <c r="A712" s="32"/>
      <c r="C712" s="17" t="e">
        <f>VLOOKUP(A712,級距!$A:$K,9,FALSE)</f>
        <v>#N/A</v>
      </c>
      <c r="D712" s="17" t="e">
        <f>VLOOKUP($A712,級距!$A:$K,10,FALSE)</f>
        <v>#N/A</v>
      </c>
      <c r="E712" s="17" t="e">
        <f>VLOOKUP($A712,級距!$A:$K,11,FALSE)</f>
        <v>#N/A</v>
      </c>
      <c r="F712" s="17">
        <f t="shared" si="11"/>
        <v>0</v>
      </c>
    </row>
    <row r="713" spans="1:6" x14ac:dyDescent="0.25">
      <c r="A713" s="32"/>
      <c r="C713" s="17" t="e">
        <f>VLOOKUP(A713,級距!$A:$K,9,FALSE)</f>
        <v>#N/A</v>
      </c>
      <c r="D713" s="17" t="e">
        <f>VLOOKUP($A713,級距!$A:$K,10,FALSE)</f>
        <v>#N/A</v>
      </c>
      <c r="E713" s="17" t="e">
        <f>VLOOKUP($A713,級距!$A:$K,11,FALSE)</f>
        <v>#N/A</v>
      </c>
      <c r="F713" s="17">
        <f t="shared" ref="F713:F776" si="12">IF(A714&lt;&gt;A713,1,0)</f>
        <v>0</v>
      </c>
    </row>
    <row r="714" spans="1:6" x14ac:dyDescent="0.25">
      <c r="A714" s="32"/>
      <c r="C714" s="17" t="e">
        <f>VLOOKUP(A714,級距!$A:$K,9,FALSE)</f>
        <v>#N/A</v>
      </c>
      <c r="D714" s="17" t="e">
        <f>VLOOKUP($A714,級距!$A:$K,10,FALSE)</f>
        <v>#N/A</v>
      </c>
      <c r="E714" s="17" t="e">
        <f>VLOOKUP($A714,級距!$A:$K,11,FALSE)</f>
        <v>#N/A</v>
      </c>
      <c r="F714" s="17">
        <f t="shared" si="12"/>
        <v>0</v>
      </c>
    </row>
    <row r="715" spans="1:6" x14ac:dyDescent="0.25">
      <c r="A715" s="32"/>
      <c r="C715" s="17" t="e">
        <f>VLOOKUP(A715,級距!$A:$K,9,FALSE)</f>
        <v>#N/A</v>
      </c>
      <c r="D715" s="17" t="e">
        <f>VLOOKUP($A715,級距!$A:$K,10,FALSE)</f>
        <v>#N/A</v>
      </c>
      <c r="E715" s="17" t="e">
        <f>VLOOKUP($A715,級距!$A:$K,11,FALSE)</f>
        <v>#N/A</v>
      </c>
      <c r="F715" s="17">
        <f t="shared" si="12"/>
        <v>0</v>
      </c>
    </row>
    <row r="716" spans="1:6" x14ac:dyDescent="0.25">
      <c r="A716" s="32"/>
      <c r="C716" s="17" t="e">
        <f>VLOOKUP(A716,級距!$A:$K,9,FALSE)</f>
        <v>#N/A</v>
      </c>
      <c r="D716" s="17" t="e">
        <f>VLOOKUP($A716,級距!$A:$K,10,FALSE)</f>
        <v>#N/A</v>
      </c>
      <c r="E716" s="17" t="e">
        <f>VLOOKUP($A716,級距!$A:$K,11,FALSE)</f>
        <v>#N/A</v>
      </c>
      <c r="F716" s="17">
        <f t="shared" si="12"/>
        <v>0</v>
      </c>
    </row>
    <row r="717" spans="1:6" x14ac:dyDescent="0.25">
      <c r="A717" s="32"/>
      <c r="C717" s="17" t="e">
        <f>VLOOKUP(A717,級距!$A:$K,9,FALSE)</f>
        <v>#N/A</v>
      </c>
      <c r="D717" s="17" t="e">
        <f>VLOOKUP($A717,級距!$A:$K,10,FALSE)</f>
        <v>#N/A</v>
      </c>
      <c r="E717" s="17" t="e">
        <f>VLOOKUP($A717,級距!$A:$K,11,FALSE)</f>
        <v>#N/A</v>
      </c>
      <c r="F717" s="17">
        <f t="shared" si="12"/>
        <v>0</v>
      </c>
    </row>
    <row r="718" spans="1:6" x14ac:dyDescent="0.25">
      <c r="A718" s="32"/>
      <c r="C718" s="17" t="e">
        <f>VLOOKUP(A718,級距!$A:$K,9,FALSE)</f>
        <v>#N/A</v>
      </c>
      <c r="D718" s="17" t="e">
        <f>VLOOKUP($A718,級距!$A:$K,10,FALSE)</f>
        <v>#N/A</v>
      </c>
      <c r="E718" s="17" t="e">
        <f>VLOOKUP($A718,級距!$A:$K,11,FALSE)</f>
        <v>#N/A</v>
      </c>
      <c r="F718" s="17">
        <f t="shared" si="12"/>
        <v>0</v>
      </c>
    </row>
    <row r="719" spans="1:6" x14ac:dyDescent="0.25">
      <c r="A719" s="32"/>
      <c r="C719" s="17" t="e">
        <f>VLOOKUP(A719,級距!$A:$K,9,FALSE)</f>
        <v>#N/A</v>
      </c>
      <c r="D719" s="17" t="e">
        <f>VLOOKUP($A719,級距!$A:$K,10,FALSE)</f>
        <v>#N/A</v>
      </c>
      <c r="E719" s="17" t="e">
        <f>VLOOKUP($A719,級距!$A:$K,11,FALSE)</f>
        <v>#N/A</v>
      </c>
      <c r="F719" s="17">
        <f t="shared" si="12"/>
        <v>0</v>
      </c>
    </row>
    <row r="720" spans="1:6" x14ac:dyDescent="0.25">
      <c r="A720" s="32"/>
      <c r="C720" s="17" t="e">
        <f>VLOOKUP(A720,級距!$A:$K,9,FALSE)</f>
        <v>#N/A</v>
      </c>
      <c r="D720" s="17" t="e">
        <f>VLOOKUP($A720,級距!$A:$K,10,FALSE)</f>
        <v>#N/A</v>
      </c>
      <c r="E720" s="17" t="e">
        <f>VLOOKUP($A720,級距!$A:$K,11,FALSE)</f>
        <v>#N/A</v>
      </c>
      <c r="F720" s="17">
        <f t="shared" si="12"/>
        <v>0</v>
      </c>
    </row>
    <row r="721" spans="1:6" x14ac:dyDescent="0.25">
      <c r="A721" s="32"/>
      <c r="C721" s="17" t="e">
        <f>VLOOKUP(A721,級距!$A:$K,9,FALSE)</f>
        <v>#N/A</v>
      </c>
      <c r="D721" s="17" t="e">
        <f>VLOOKUP($A721,級距!$A:$K,10,FALSE)</f>
        <v>#N/A</v>
      </c>
      <c r="E721" s="17" t="e">
        <f>VLOOKUP($A721,級距!$A:$K,11,FALSE)</f>
        <v>#N/A</v>
      </c>
      <c r="F721" s="17">
        <f t="shared" si="12"/>
        <v>0</v>
      </c>
    </row>
    <row r="722" spans="1:6" x14ac:dyDescent="0.25">
      <c r="A722" s="32"/>
      <c r="C722" s="17" t="e">
        <f>VLOOKUP(A722,級距!$A:$K,9,FALSE)</f>
        <v>#N/A</v>
      </c>
      <c r="D722" s="17" t="e">
        <f>VLOOKUP($A722,級距!$A:$K,10,FALSE)</f>
        <v>#N/A</v>
      </c>
      <c r="E722" s="17" t="e">
        <f>VLOOKUP($A722,級距!$A:$K,11,FALSE)</f>
        <v>#N/A</v>
      </c>
      <c r="F722" s="17">
        <f t="shared" si="12"/>
        <v>0</v>
      </c>
    </row>
    <row r="723" spans="1:6" x14ac:dyDescent="0.25">
      <c r="A723" s="32"/>
      <c r="C723" s="17" t="e">
        <f>VLOOKUP(A723,級距!$A:$K,9,FALSE)</f>
        <v>#N/A</v>
      </c>
      <c r="D723" s="17" t="e">
        <f>VLOOKUP($A723,級距!$A:$K,10,FALSE)</f>
        <v>#N/A</v>
      </c>
      <c r="E723" s="17" t="e">
        <f>VLOOKUP($A723,級距!$A:$K,11,FALSE)</f>
        <v>#N/A</v>
      </c>
      <c r="F723" s="17">
        <f t="shared" si="12"/>
        <v>0</v>
      </c>
    </row>
    <row r="724" spans="1:6" x14ac:dyDescent="0.25">
      <c r="A724" s="32"/>
      <c r="C724" s="17" t="e">
        <f>VLOOKUP(A724,級距!$A:$K,9,FALSE)</f>
        <v>#N/A</v>
      </c>
      <c r="D724" s="17" t="e">
        <f>VLOOKUP($A724,級距!$A:$K,10,FALSE)</f>
        <v>#N/A</v>
      </c>
      <c r="E724" s="17" t="e">
        <f>VLOOKUP($A724,級距!$A:$K,11,FALSE)</f>
        <v>#N/A</v>
      </c>
      <c r="F724" s="17">
        <f t="shared" si="12"/>
        <v>0</v>
      </c>
    </row>
    <row r="725" spans="1:6" x14ac:dyDescent="0.25">
      <c r="A725" s="32"/>
      <c r="C725" s="17" t="e">
        <f>VLOOKUP(A725,級距!$A:$K,9,FALSE)</f>
        <v>#N/A</v>
      </c>
      <c r="D725" s="17" t="e">
        <f>VLOOKUP($A725,級距!$A:$K,10,FALSE)</f>
        <v>#N/A</v>
      </c>
      <c r="E725" s="17" t="e">
        <f>VLOOKUP($A725,級距!$A:$K,11,FALSE)</f>
        <v>#N/A</v>
      </c>
      <c r="F725" s="17">
        <f t="shared" si="12"/>
        <v>0</v>
      </c>
    </row>
    <row r="726" spans="1:6" x14ac:dyDescent="0.25">
      <c r="A726" s="32"/>
      <c r="C726" s="17" t="e">
        <f>VLOOKUP(A726,級距!$A:$K,9,FALSE)</f>
        <v>#N/A</v>
      </c>
      <c r="D726" s="17" t="e">
        <f>VLOOKUP($A726,級距!$A:$K,10,FALSE)</f>
        <v>#N/A</v>
      </c>
      <c r="E726" s="17" t="e">
        <f>VLOOKUP($A726,級距!$A:$K,11,FALSE)</f>
        <v>#N/A</v>
      </c>
      <c r="F726" s="17">
        <f t="shared" si="12"/>
        <v>0</v>
      </c>
    </row>
    <row r="727" spans="1:6" x14ac:dyDescent="0.25">
      <c r="A727" s="32"/>
      <c r="C727" s="17" t="e">
        <f>VLOOKUP(A727,級距!$A:$K,9,FALSE)</f>
        <v>#N/A</v>
      </c>
      <c r="D727" s="17" t="e">
        <f>VLOOKUP($A727,級距!$A:$K,10,FALSE)</f>
        <v>#N/A</v>
      </c>
      <c r="E727" s="17" t="e">
        <f>VLOOKUP($A727,級距!$A:$K,11,FALSE)</f>
        <v>#N/A</v>
      </c>
      <c r="F727" s="17">
        <f t="shared" si="12"/>
        <v>0</v>
      </c>
    </row>
    <row r="728" spans="1:6" x14ac:dyDescent="0.25">
      <c r="A728" s="32"/>
      <c r="C728" s="17" t="e">
        <f>VLOOKUP(A728,級距!$A:$K,9,FALSE)</f>
        <v>#N/A</v>
      </c>
      <c r="D728" s="17" t="e">
        <f>VLOOKUP($A728,級距!$A:$K,10,FALSE)</f>
        <v>#N/A</v>
      </c>
      <c r="E728" s="17" t="e">
        <f>VLOOKUP($A728,級距!$A:$K,11,FALSE)</f>
        <v>#N/A</v>
      </c>
      <c r="F728" s="17">
        <f t="shared" si="12"/>
        <v>0</v>
      </c>
    </row>
    <row r="729" spans="1:6" x14ac:dyDescent="0.25">
      <c r="A729" s="32"/>
      <c r="C729" s="17" t="e">
        <f>VLOOKUP(A729,級距!$A:$K,9,FALSE)</f>
        <v>#N/A</v>
      </c>
      <c r="D729" s="17" t="e">
        <f>VLOOKUP($A729,級距!$A:$K,10,FALSE)</f>
        <v>#N/A</v>
      </c>
      <c r="E729" s="17" t="e">
        <f>VLOOKUP($A729,級距!$A:$K,11,FALSE)</f>
        <v>#N/A</v>
      </c>
      <c r="F729" s="17">
        <f t="shared" si="12"/>
        <v>0</v>
      </c>
    </row>
    <row r="730" spans="1:6" x14ac:dyDescent="0.25">
      <c r="A730" s="32"/>
      <c r="C730" s="17" t="e">
        <f>VLOOKUP(A730,級距!$A:$K,9,FALSE)</f>
        <v>#N/A</v>
      </c>
      <c r="D730" s="17" t="e">
        <f>VLOOKUP($A730,級距!$A:$K,10,FALSE)</f>
        <v>#N/A</v>
      </c>
      <c r="E730" s="17" t="e">
        <f>VLOOKUP($A730,級距!$A:$K,11,FALSE)</f>
        <v>#N/A</v>
      </c>
      <c r="F730" s="17">
        <f t="shared" si="12"/>
        <v>0</v>
      </c>
    </row>
    <row r="731" spans="1:6" x14ac:dyDescent="0.25">
      <c r="A731" s="32"/>
      <c r="C731" s="17" t="e">
        <f>VLOOKUP(A731,級距!$A:$K,9,FALSE)</f>
        <v>#N/A</v>
      </c>
      <c r="D731" s="17" t="e">
        <f>VLOOKUP($A731,級距!$A:$K,10,FALSE)</f>
        <v>#N/A</v>
      </c>
      <c r="E731" s="17" t="e">
        <f>VLOOKUP($A731,級距!$A:$K,11,FALSE)</f>
        <v>#N/A</v>
      </c>
      <c r="F731" s="17">
        <f t="shared" si="12"/>
        <v>0</v>
      </c>
    </row>
    <row r="732" spans="1:6" x14ac:dyDescent="0.25">
      <c r="A732" s="32"/>
      <c r="C732" s="17" t="e">
        <f>VLOOKUP(A732,級距!$A:$K,9,FALSE)</f>
        <v>#N/A</v>
      </c>
      <c r="D732" s="17" t="e">
        <f>VLOOKUP($A732,級距!$A:$K,10,FALSE)</f>
        <v>#N/A</v>
      </c>
      <c r="E732" s="17" t="e">
        <f>VLOOKUP($A732,級距!$A:$K,11,FALSE)</f>
        <v>#N/A</v>
      </c>
      <c r="F732" s="17">
        <f t="shared" si="12"/>
        <v>0</v>
      </c>
    </row>
    <row r="733" spans="1:6" x14ac:dyDescent="0.25">
      <c r="A733" s="32"/>
      <c r="C733" s="17" t="e">
        <f>VLOOKUP(A733,級距!$A:$K,9,FALSE)</f>
        <v>#N/A</v>
      </c>
      <c r="D733" s="17" t="e">
        <f>VLOOKUP($A733,級距!$A:$K,10,FALSE)</f>
        <v>#N/A</v>
      </c>
      <c r="E733" s="17" t="e">
        <f>VLOOKUP($A733,級距!$A:$K,11,FALSE)</f>
        <v>#N/A</v>
      </c>
      <c r="F733" s="17">
        <f t="shared" si="12"/>
        <v>0</v>
      </c>
    </row>
    <row r="734" spans="1:6" x14ac:dyDescent="0.25">
      <c r="A734" s="32"/>
      <c r="C734" s="17" t="e">
        <f>VLOOKUP(A734,級距!$A:$K,9,FALSE)</f>
        <v>#N/A</v>
      </c>
      <c r="D734" s="17" t="e">
        <f>VLOOKUP($A734,級距!$A:$K,10,FALSE)</f>
        <v>#N/A</v>
      </c>
      <c r="E734" s="17" t="e">
        <f>VLOOKUP($A734,級距!$A:$K,11,FALSE)</f>
        <v>#N/A</v>
      </c>
      <c r="F734" s="17">
        <f t="shared" si="12"/>
        <v>0</v>
      </c>
    </row>
    <row r="735" spans="1:6" x14ac:dyDescent="0.25">
      <c r="A735" s="32"/>
      <c r="C735" s="17" t="e">
        <f>VLOOKUP(A735,級距!$A:$K,9,FALSE)</f>
        <v>#N/A</v>
      </c>
      <c r="D735" s="17" t="e">
        <f>VLOOKUP($A735,級距!$A:$K,10,FALSE)</f>
        <v>#N/A</v>
      </c>
      <c r="E735" s="17" t="e">
        <f>VLOOKUP($A735,級距!$A:$K,11,FALSE)</f>
        <v>#N/A</v>
      </c>
      <c r="F735" s="17">
        <f t="shared" si="12"/>
        <v>0</v>
      </c>
    </row>
    <row r="736" spans="1:6" x14ac:dyDescent="0.25">
      <c r="A736" s="32"/>
      <c r="C736" s="17" t="e">
        <f>VLOOKUP(A736,級距!$A:$K,9,FALSE)</f>
        <v>#N/A</v>
      </c>
      <c r="D736" s="17" t="e">
        <f>VLOOKUP($A736,級距!$A:$K,10,FALSE)</f>
        <v>#N/A</v>
      </c>
      <c r="E736" s="17" t="e">
        <f>VLOOKUP($A736,級距!$A:$K,11,FALSE)</f>
        <v>#N/A</v>
      </c>
      <c r="F736" s="17">
        <f t="shared" si="12"/>
        <v>0</v>
      </c>
    </row>
    <row r="737" spans="1:6" x14ac:dyDescent="0.25">
      <c r="A737" s="32"/>
      <c r="C737" s="17" t="e">
        <f>VLOOKUP(A737,級距!$A:$K,9,FALSE)</f>
        <v>#N/A</v>
      </c>
      <c r="D737" s="17" t="e">
        <f>VLOOKUP($A737,級距!$A:$K,10,FALSE)</f>
        <v>#N/A</v>
      </c>
      <c r="E737" s="17" t="e">
        <f>VLOOKUP($A737,級距!$A:$K,11,FALSE)</f>
        <v>#N/A</v>
      </c>
      <c r="F737" s="17">
        <f t="shared" si="12"/>
        <v>0</v>
      </c>
    </row>
    <row r="738" spans="1:6" x14ac:dyDescent="0.25">
      <c r="A738" s="32"/>
      <c r="C738" s="17" t="e">
        <f>VLOOKUP(A738,級距!$A:$K,9,FALSE)</f>
        <v>#N/A</v>
      </c>
      <c r="D738" s="17" t="e">
        <f>VLOOKUP($A738,級距!$A:$K,10,FALSE)</f>
        <v>#N/A</v>
      </c>
      <c r="E738" s="17" t="e">
        <f>VLOOKUP($A738,級距!$A:$K,11,FALSE)</f>
        <v>#N/A</v>
      </c>
      <c r="F738" s="17">
        <f t="shared" si="12"/>
        <v>0</v>
      </c>
    </row>
    <row r="739" spans="1:6" x14ac:dyDescent="0.25">
      <c r="A739" s="32"/>
      <c r="C739" s="17" t="e">
        <f>VLOOKUP(A739,級距!$A:$K,9,FALSE)</f>
        <v>#N/A</v>
      </c>
      <c r="D739" s="17" t="e">
        <f>VLOOKUP($A739,級距!$A:$K,10,FALSE)</f>
        <v>#N/A</v>
      </c>
      <c r="E739" s="17" t="e">
        <f>VLOOKUP($A739,級距!$A:$K,11,FALSE)</f>
        <v>#N/A</v>
      </c>
      <c r="F739" s="17">
        <f t="shared" si="12"/>
        <v>0</v>
      </c>
    </row>
    <row r="740" spans="1:6" x14ac:dyDescent="0.25">
      <c r="A740" s="32"/>
      <c r="C740" s="17" t="e">
        <f>VLOOKUP(A740,級距!$A:$K,9,FALSE)</f>
        <v>#N/A</v>
      </c>
      <c r="D740" s="17" t="e">
        <f>VLOOKUP($A740,級距!$A:$K,10,FALSE)</f>
        <v>#N/A</v>
      </c>
      <c r="E740" s="17" t="e">
        <f>VLOOKUP($A740,級距!$A:$K,11,FALSE)</f>
        <v>#N/A</v>
      </c>
      <c r="F740" s="17">
        <f t="shared" si="12"/>
        <v>0</v>
      </c>
    </row>
    <row r="741" spans="1:6" x14ac:dyDescent="0.25">
      <c r="A741" s="32"/>
      <c r="C741" s="17" t="e">
        <f>VLOOKUP(A741,級距!$A:$K,9,FALSE)</f>
        <v>#N/A</v>
      </c>
      <c r="D741" s="17" t="e">
        <f>VLOOKUP($A741,級距!$A:$K,10,FALSE)</f>
        <v>#N/A</v>
      </c>
      <c r="E741" s="17" t="e">
        <f>VLOOKUP($A741,級距!$A:$K,11,FALSE)</f>
        <v>#N/A</v>
      </c>
      <c r="F741" s="17">
        <f t="shared" si="12"/>
        <v>0</v>
      </c>
    </row>
    <row r="742" spans="1:6" x14ac:dyDescent="0.25">
      <c r="A742" s="32"/>
      <c r="C742" s="17" t="e">
        <f>VLOOKUP(A742,級距!$A:$K,9,FALSE)</f>
        <v>#N/A</v>
      </c>
      <c r="D742" s="17" t="e">
        <f>VLOOKUP($A742,級距!$A:$K,10,FALSE)</f>
        <v>#N/A</v>
      </c>
      <c r="E742" s="17" t="e">
        <f>VLOOKUP($A742,級距!$A:$K,11,FALSE)</f>
        <v>#N/A</v>
      </c>
      <c r="F742" s="17">
        <f t="shared" si="12"/>
        <v>0</v>
      </c>
    </row>
    <row r="743" spans="1:6" x14ac:dyDescent="0.25">
      <c r="A743" s="32"/>
      <c r="C743" s="17" t="e">
        <f>VLOOKUP(A743,級距!$A:$K,9,FALSE)</f>
        <v>#N/A</v>
      </c>
      <c r="D743" s="17" t="e">
        <f>VLOOKUP($A743,級距!$A:$K,10,FALSE)</f>
        <v>#N/A</v>
      </c>
      <c r="E743" s="17" t="e">
        <f>VLOOKUP($A743,級距!$A:$K,11,FALSE)</f>
        <v>#N/A</v>
      </c>
      <c r="F743" s="17">
        <f t="shared" si="12"/>
        <v>0</v>
      </c>
    </row>
    <row r="744" spans="1:6" x14ac:dyDescent="0.25">
      <c r="A744" s="32"/>
      <c r="C744" s="17" t="e">
        <f>VLOOKUP(A744,級距!$A:$K,9,FALSE)</f>
        <v>#N/A</v>
      </c>
      <c r="D744" s="17" t="e">
        <f>VLOOKUP($A744,級距!$A:$K,10,FALSE)</f>
        <v>#N/A</v>
      </c>
      <c r="E744" s="17" t="e">
        <f>VLOOKUP($A744,級距!$A:$K,11,FALSE)</f>
        <v>#N/A</v>
      </c>
      <c r="F744" s="17">
        <f t="shared" si="12"/>
        <v>0</v>
      </c>
    </row>
    <row r="745" spans="1:6" x14ac:dyDescent="0.25">
      <c r="A745" s="32"/>
      <c r="C745" s="17" t="e">
        <f>VLOOKUP(A745,級距!$A:$K,9,FALSE)</f>
        <v>#N/A</v>
      </c>
      <c r="D745" s="17" t="e">
        <f>VLOOKUP($A745,級距!$A:$K,10,FALSE)</f>
        <v>#N/A</v>
      </c>
      <c r="E745" s="17" t="e">
        <f>VLOOKUP($A745,級距!$A:$K,11,FALSE)</f>
        <v>#N/A</v>
      </c>
      <c r="F745" s="17">
        <f t="shared" si="12"/>
        <v>0</v>
      </c>
    </row>
    <row r="746" spans="1:6" x14ac:dyDescent="0.25">
      <c r="A746" s="32"/>
      <c r="C746" s="17" t="e">
        <f>VLOOKUP(A746,級距!$A:$K,9,FALSE)</f>
        <v>#N/A</v>
      </c>
      <c r="D746" s="17" t="e">
        <f>VLOOKUP($A746,級距!$A:$K,10,FALSE)</f>
        <v>#N/A</v>
      </c>
      <c r="E746" s="17" t="e">
        <f>VLOOKUP($A746,級距!$A:$K,11,FALSE)</f>
        <v>#N/A</v>
      </c>
      <c r="F746" s="17">
        <f t="shared" si="12"/>
        <v>0</v>
      </c>
    </row>
    <row r="747" spans="1:6" x14ac:dyDescent="0.25">
      <c r="A747" s="32"/>
      <c r="C747" s="17" t="e">
        <f>VLOOKUP(A747,級距!$A:$K,9,FALSE)</f>
        <v>#N/A</v>
      </c>
      <c r="D747" s="17" t="e">
        <f>VLOOKUP($A747,級距!$A:$K,10,FALSE)</f>
        <v>#N/A</v>
      </c>
      <c r="E747" s="17" t="e">
        <f>VLOOKUP($A747,級距!$A:$K,11,FALSE)</f>
        <v>#N/A</v>
      </c>
      <c r="F747" s="17">
        <f t="shared" si="12"/>
        <v>0</v>
      </c>
    </row>
    <row r="748" spans="1:6" x14ac:dyDescent="0.25">
      <c r="A748" s="32"/>
      <c r="C748" s="17" t="e">
        <f>VLOOKUP(A748,級距!$A:$K,9,FALSE)</f>
        <v>#N/A</v>
      </c>
      <c r="D748" s="17" t="e">
        <f>VLOOKUP($A748,級距!$A:$K,10,FALSE)</f>
        <v>#N/A</v>
      </c>
      <c r="E748" s="17" t="e">
        <f>VLOOKUP($A748,級距!$A:$K,11,FALSE)</f>
        <v>#N/A</v>
      </c>
      <c r="F748" s="17">
        <f t="shared" si="12"/>
        <v>0</v>
      </c>
    </row>
    <row r="749" spans="1:6" x14ac:dyDescent="0.25">
      <c r="A749" s="32"/>
      <c r="C749" s="17" t="e">
        <f>VLOOKUP(A749,級距!$A:$K,9,FALSE)</f>
        <v>#N/A</v>
      </c>
      <c r="D749" s="17" t="e">
        <f>VLOOKUP($A749,級距!$A:$K,10,FALSE)</f>
        <v>#N/A</v>
      </c>
      <c r="E749" s="17" t="e">
        <f>VLOOKUP($A749,級距!$A:$K,11,FALSE)</f>
        <v>#N/A</v>
      </c>
      <c r="F749" s="17">
        <f t="shared" si="12"/>
        <v>0</v>
      </c>
    </row>
    <row r="750" spans="1:6" x14ac:dyDescent="0.25">
      <c r="A750" s="32"/>
      <c r="C750" s="17" t="e">
        <f>VLOOKUP(A750,級距!$A:$K,9,FALSE)</f>
        <v>#N/A</v>
      </c>
      <c r="D750" s="17" t="e">
        <f>VLOOKUP($A750,級距!$A:$K,10,FALSE)</f>
        <v>#N/A</v>
      </c>
      <c r="E750" s="17" t="e">
        <f>VLOOKUP($A750,級距!$A:$K,11,FALSE)</f>
        <v>#N/A</v>
      </c>
      <c r="F750" s="17">
        <f t="shared" si="12"/>
        <v>0</v>
      </c>
    </row>
    <row r="751" spans="1:6" x14ac:dyDescent="0.25">
      <c r="A751" s="32"/>
      <c r="C751" s="17" t="e">
        <f>VLOOKUP(A751,級距!$A:$K,9,FALSE)</f>
        <v>#N/A</v>
      </c>
      <c r="D751" s="17" t="e">
        <f>VLOOKUP($A751,級距!$A:$K,10,FALSE)</f>
        <v>#N/A</v>
      </c>
      <c r="E751" s="17" t="e">
        <f>VLOOKUP($A751,級距!$A:$K,11,FALSE)</f>
        <v>#N/A</v>
      </c>
      <c r="F751" s="17">
        <f t="shared" si="12"/>
        <v>0</v>
      </c>
    </row>
    <row r="752" spans="1:6" x14ac:dyDescent="0.25">
      <c r="A752" s="32"/>
      <c r="C752" s="17" t="e">
        <f>VLOOKUP(A752,級距!$A:$K,9,FALSE)</f>
        <v>#N/A</v>
      </c>
      <c r="D752" s="17" t="e">
        <f>VLOOKUP($A752,級距!$A:$K,10,FALSE)</f>
        <v>#N/A</v>
      </c>
      <c r="E752" s="17" t="e">
        <f>VLOOKUP($A752,級距!$A:$K,11,FALSE)</f>
        <v>#N/A</v>
      </c>
      <c r="F752" s="17">
        <f t="shared" si="12"/>
        <v>0</v>
      </c>
    </row>
    <row r="753" spans="1:6" x14ac:dyDescent="0.25">
      <c r="A753" s="32"/>
      <c r="C753" s="17" t="e">
        <f>VLOOKUP(A753,級距!$A:$K,9,FALSE)</f>
        <v>#N/A</v>
      </c>
      <c r="D753" s="17" t="e">
        <f>VLOOKUP($A753,級距!$A:$K,10,FALSE)</f>
        <v>#N/A</v>
      </c>
      <c r="E753" s="17" t="e">
        <f>VLOOKUP($A753,級距!$A:$K,11,FALSE)</f>
        <v>#N/A</v>
      </c>
      <c r="F753" s="17">
        <f t="shared" si="12"/>
        <v>0</v>
      </c>
    </row>
    <row r="754" spans="1:6" x14ac:dyDescent="0.25">
      <c r="A754" s="32"/>
      <c r="C754" s="17" t="e">
        <f>VLOOKUP(A754,級距!$A:$K,9,FALSE)</f>
        <v>#N/A</v>
      </c>
      <c r="D754" s="17" t="e">
        <f>VLOOKUP($A754,級距!$A:$K,10,FALSE)</f>
        <v>#N/A</v>
      </c>
      <c r="E754" s="17" t="e">
        <f>VLOOKUP($A754,級距!$A:$K,11,FALSE)</f>
        <v>#N/A</v>
      </c>
      <c r="F754" s="17">
        <f t="shared" si="12"/>
        <v>0</v>
      </c>
    </row>
    <row r="755" spans="1:6" x14ac:dyDescent="0.25">
      <c r="A755" s="32"/>
      <c r="C755" s="17" t="e">
        <f>VLOOKUP(A755,級距!$A:$K,9,FALSE)</f>
        <v>#N/A</v>
      </c>
      <c r="D755" s="17" t="e">
        <f>VLOOKUP($A755,級距!$A:$K,10,FALSE)</f>
        <v>#N/A</v>
      </c>
      <c r="E755" s="17" t="e">
        <f>VLOOKUP($A755,級距!$A:$K,11,FALSE)</f>
        <v>#N/A</v>
      </c>
      <c r="F755" s="17">
        <f t="shared" si="12"/>
        <v>0</v>
      </c>
    </row>
    <row r="756" spans="1:6" x14ac:dyDescent="0.25">
      <c r="A756" s="32"/>
      <c r="C756" s="17" t="e">
        <f>VLOOKUP(A756,級距!$A:$K,9,FALSE)</f>
        <v>#N/A</v>
      </c>
      <c r="D756" s="17" t="e">
        <f>VLOOKUP($A756,級距!$A:$K,10,FALSE)</f>
        <v>#N/A</v>
      </c>
      <c r="E756" s="17" t="e">
        <f>VLOOKUP($A756,級距!$A:$K,11,FALSE)</f>
        <v>#N/A</v>
      </c>
      <c r="F756" s="17">
        <f t="shared" si="12"/>
        <v>0</v>
      </c>
    </row>
    <row r="757" spans="1:6" x14ac:dyDescent="0.25">
      <c r="A757" s="32"/>
      <c r="C757" s="17" t="e">
        <f>VLOOKUP(A757,級距!$A:$K,9,FALSE)</f>
        <v>#N/A</v>
      </c>
      <c r="D757" s="17" t="e">
        <f>VLOOKUP($A757,級距!$A:$K,10,FALSE)</f>
        <v>#N/A</v>
      </c>
      <c r="E757" s="17" t="e">
        <f>VLOOKUP($A757,級距!$A:$K,11,FALSE)</f>
        <v>#N/A</v>
      </c>
      <c r="F757" s="17">
        <f t="shared" si="12"/>
        <v>0</v>
      </c>
    </row>
    <row r="758" spans="1:6" x14ac:dyDescent="0.25">
      <c r="A758" s="32"/>
      <c r="C758" s="17" t="e">
        <f>VLOOKUP(A758,級距!$A:$K,9,FALSE)</f>
        <v>#N/A</v>
      </c>
      <c r="D758" s="17" t="e">
        <f>VLOOKUP($A758,級距!$A:$K,10,FALSE)</f>
        <v>#N/A</v>
      </c>
      <c r="E758" s="17" t="e">
        <f>VLOOKUP($A758,級距!$A:$K,11,FALSE)</f>
        <v>#N/A</v>
      </c>
      <c r="F758" s="17">
        <f t="shared" si="12"/>
        <v>0</v>
      </c>
    </row>
    <row r="759" spans="1:6" x14ac:dyDescent="0.25">
      <c r="A759" s="32"/>
      <c r="C759" s="17" t="e">
        <f>VLOOKUP(A759,級距!$A:$K,9,FALSE)</f>
        <v>#N/A</v>
      </c>
      <c r="D759" s="17" t="e">
        <f>VLOOKUP($A759,級距!$A:$K,10,FALSE)</f>
        <v>#N/A</v>
      </c>
      <c r="E759" s="17" t="e">
        <f>VLOOKUP($A759,級距!$A:$K,11,FALSE)</f>
        <v>#N/A</v>
      </c>
      <c r="F759" s="17">
        <f t="shared" si="12"/>
        <v>0</v>
      </c>
    </row>
    <row r="760" spans="1:6" x14ac:dyDescent="0.25">
      <c r="A760" s="32"/>
      <c r="C760" s="17" t="e">
        <f>VLOOKUP(A760,級距!$A:$K,9,FALSE)</f>
        <v>#N/A</v>
      </c>
      <c r="D760" s="17" t="e">
        <f>VLOOKUP($A760,級距!$A:$K,10,FALSE)</f>
        <v>#N/A</v>
      </c>
      <c r="E760" s="17" t="e">
        <f>VLOOKUP($A760,級距!$A:$K,11,FALSE)</f>
        <v>#N/A</v>
      </c>
      <c r="F760" s="17">
        <f t="shared" si="12"/>
        <v>0</v>
      </c>
    </row>
    <row r="761" spans="1:6" x14ac:dyDescent="0.25">
      <c r="A761" s="32"/>
      <c r="C761" s="17" t="e">
        <f>VLOOKUP(A761,級距!$A:$K,9,FALSE)</f>
        <v>#N/A</v>
      </c>
      <c r="D761" s="17" t="e">
        <f>VLOOKUP($A761,級距!$A:$K,10,FALSE)</f>
        <v>#N/A</v>
      </c>
      <c r="E761" s="17" t="e">
        <f>VLOOKUP($A761,級距!$A:$K,11,FALSE)</f>
        <v>#N/A</v>
      </c>
      <c r="F761" s="17">
        <f t="shared" si="12"/>
        <v>0</v>
      </c>
    </row>
    <row r="762" spans="1:6" x14ac:dyDescent="0.25">
      <c r="A762" s="32"/>
      <c r="C762" s="17" t="e">
        <f>VLOOKUP(A762,級距!$A:$K,9,FALSE)</f>
        <v>#N/A</v>
      </c>
      <c r="D762" s="17" t="e">
        <f>VLOOKUP($A762,級距!$A:$K,10,FALSE)</f>
        <v>#N/A</v>
      </c>
      <c r="E762" s="17" t="e">
        <f>VLOOKUP($A762,級距!$A:$K,11,FALSE)</f>
        <v>#N/A</v>
      </c>
      <c r="F762" s="17">
        <f t="shared" si="12"/>
        <v>0</v>
      </c>
    </row>
    <row r="763" spans="1:6" x14ac:dyDescent="0.25">
      <c r="A763" s="32"/>
      <c r="C763" s="17" t="e">
        <f>VLOOKUP(A763,級距!$A:$K,9,FALSE)</f>
        <v>#N/A</v>
      </c>
      <c r="D763" s="17" t="e">
        <f>VLOOKUP($A763,級距!$A:$K,10,FALSE)</f>
        <v>#N/A</v>
      </c>
      <c r="E763" s="17" t="e">
        <f>VLOOKUP($A763,級距!$A:$K,11,FALSE)</f>
        <v>#N/A</v>
      </c>
      <c r="F763" s="17">
        <f t="shared" si="12"/>
        <v>0</v>
      </c>
    </row>
    <row r="764" spans="1:6" x14ac:dyDescent="0.25">
      <c r="A764" s="32"/>
      <c r="C764" s="17" t="e">
        <f>VLOOKUP(A764,級距!$A:$K,9,FALSE)</f>
        <v>#N/A</v>
      </c>
      <c r="D764" s="17" t="e">
        <f>VLOOKUP($A764,級距!$A:$K,10,FALSE)</f>
        <v>#N/A</v>
      </c>
      <c r="E764" s="17" t="e">
        <f>VLOOKUP($A764,級距!$A:$K,11,FALSE)</f>
        <v>#N/A</v>
      </c>
      <c r="F764" s="17">
        <f t="shared" si="12"/>
        <v>0</v>
      </c>
    </row>
    <row r="765" spans="1:6" x14ac:dyDescent="0.25">
      <c r="A765" s="32"/>
      <c r="C765" s="17" t="e">
        <f>VLOOKUP(A765,級距!$A:$K,9,FALSE)</f>
        <v>#N/A</v>
      </c>
      <c r="D765" s="17" t="e">
        <f>VLOOKUP($A765,級距!$A:$K,10,FALSE)</f>
        <v>#N/A</v>
      </c>
      <c r="E765" s="17" t="e">
        <f>VLOOKUP($A765,級距!$A:$K,11,FALSE)</f>
        <v>#N/A</v>
      </c>
      <c r="F765" s="17">
        <f t="shared" si="12"/>
        <v>0</v>
      </c>
    </row>
    <row r="766" spans="1:6" x14ac:dyDescent="0.25">
      <c r="A766" s="32"/>
      <c r="C766" s="17" t="e">
        <f>VLOOKUP(A766,級距!$A:$K,9,FALSE)</f>
        <v>#N/A</v>
      </c>
      <c r="D766" s="17" t="e">
        <f>VLOOKUP($A766,級距!$A:$K,10,FALSE)</f>
        <v>#N/A</v>
      </c>
      <c r="E766" s="17" t="e">
        <f>VLOOKUP($A766,級距!$A:$K,11,FALSE)</f>
        <v>#N/A</v>
      </c>
      <c r="F766" s="17">
        <f t="shared" si="12"/>
        <v>0</v>
      </c>
    </row>
    <row r="767" spans="1:6" x14ac:dyDescent="0.25">
      <c r="A767" s="32"/>
      <c r="C767" s="17" t="e">
        <f>VLOOKUP(A767,級距!$A:$K,9,FALSE)</f>
        <v>#N/A</v>
      </c>
      <c r="D767" s="17" t="e">
        <f>VLOOKUP($A767,級距!$A:$K,10,FALSE)</f>
        <v>#N/A</v>
      </c>
      <c r="E767" s="17" t="e">
        <f>VLOOKUP($A767,級距!$A:$K,11,FALSE)</f>
        <v>#N/A</v>
      </c>
      <c r="F767" s="17">
        <f t="shared" si="12"/>
        <v>0</v>
      </c>
    </row>
    <row r="768" spans="1:6" x14ac:dyDescent="0.25">
      <c r="A768" s="32"/>
      <c r="C768" s="17" t="e">
        <f>VLOOKUP(A768,級距!$A:$K,9,FALSE)</f>
        <v>#N/A</v>
      </c>
      <c r="D768" s="17" t="e">
        <f>VLOOKUP($A768,級距!$A:$K,10,FALSE)</f>
        <v>#N/A</v>
      </c>
      <c r="E768" s="17" t="e">
        <f>VLOOKUP($A768,級距!$A:$K,11,FALSE)</f>
        <v>#N/A</v>
      </c>
      <c r="F768" s="17">
        <f t="shared" si="12"/>
        <v>0</v>
      </c>
    </row>
    <row r="769" spans="1:6" x14ac:dyDescent="0.25">
      <c r="A769" s="32"/>
      <c r="C769" s="17" t="e">
        <f>VLOOKUP(A769,級距!$A:$K,9,FALSE)</f>
        <v>#N/A</v>
      </c>
      <c r="D769" s="17" t="e">
        <f>VLOOKUP($A769,級距!$A:$K,10,FALSE)</f>
        <v>#N/A</v>
      </c>
      <c r="E769" s="17" t="e">
        <f>VLOOKUP($A769,級距!$A:$K,11,FALSE)</f>
        <v>#N/A</v>
      </c>
      <c r="F769" s="17">
        <f t="shared" si="12"/>
        <v>0</v>
      </c>
    </row>
    <row r="770" spans="1:6" x14ac:dyDescent="0.25">
      <c r="A770" s="32"/>
      <c r="C770" s="17" t="e">
        <f>VLOOKUP(A770,級距!$A:$K,9,FALSE)</f>
        <v>#N/A</v>
      </c>
      <c r="D770" s="17" t="e">
        <f>VLOOKUP($A770,級距!$A:$K,10,FALSE)</f>
        <v>#N/A</v>
      </c>
      <c r="E770" s="17" t="e">
        <f>VLOOKUP($A770,級距!$A:$K,11,FALSE)</f>
        <v>#N/A</v>
      </c>
      <c r="F770" s="17">
        <f t="shared" si="12"/>
        <v>0</v>
      </c>
    </row>
    <row r="771" spans="1:6" x14ac:dyDescent="0.25">
      <c r="A771" s="32"/>
      <c r="C771" s="17" t="e">
        <f>VLOOKUP(A771,級距!$A:$K,9,FALSE)</f>
        <v>#N/A</v>
      </c>
      <c r="D771" s="17" t="e">
        <f>VLOOKUP($A771,級距!$A:$K,10,FALSE)</f>
        <v>#N/A</v>
      </c>
      <c r="E771" s="17" t="e">
        <f>VLOOKUP($A771,級距!$A:$K,11,FALSE)</f>
        <v>#N/A</v>
      </c>
      <c r="F771" s="17">
        <f t="shared" si="12"/>
        <v>0</v>
      </c>
    </row>
    <row r="772" spans="1:6" x14ac:dyDescent="0.25">
      <c r="A772" s="32"/>
      <c r="C772" s="17" t="e">
        <f>VLOOKUP(A772,級距!$A:$K,9,FALSE)</f>
        <v>#N/A</v>
      </c>
      <c r="D772" s="17" t="e">
        <f>VLOOKUP($A772,級距!$A:$K,10,FALSE)</f>
        <v>#N/A</v>
      </c>
      <c r="E772" s="17" t="e">
        <f>VLOOKUP($A772,級距!$A:$K,11,FALSE)</f>
        <v>#N/A</v>
      </c>
      <c r="F772" s="17">
        <f t="shared" si="12"/>
        <v>0</v>
      </c>
    </row>
    <row r="773" spans="1:6" x14ac:dyDescent="0.25">
      <c r="A773" s="32"/>
      <c r="C773" s="17" t="e">
        <f>VLOOKUP(A773,級距!$A:$K,9,FALSE)</f>
        <v>#N/A</v>
      </c>
      <c r="D773" s="17" t="e">
        <f>VLOOKUP($A773,級距!$A:$K,10,FALSE)</f>
        <v>#N/A</v>
      </c>
      <c r="E773" s="17" t="e">
        <f>VLOOKUP($A773,級距!$A:$K,11,FALSE)</f>
        <v>#N/A</v>
      </c>
      <c r="F773" s="17">
        <f t="shared" si="12"/>
        <v>0</v>
      </c>
    </row>
    <row r="774" spans="1:6" x14ac:dyDescent="0.25">
      <c r="A774" s="32"/>
      <c r="C774" s="17" t="e">
        <f>VLOOKUP(A774,級距!$A:$K,9,FALSE)</f>
        <v>#N/A</v>
      </c>
      <c r="D774" s="17" t="e">
        <f>VLOOKUP($A774,級距!$A:$K,10,FALSE)</f>
        <v>#N/A</v>
      </c>
      <c r="E774" s="17" t="e">
        <f>VLOOKUP($A774,級距!$A:$K,11,FALSE)</f>
        <v>#N/A</v>
      </c>
      <c r="F774" s="17">
        <f t="shared" si="12"/>
        <v>0</v>
      </c>
    </row>
    <row r="775" spans="1:6" x14ac:dyDescent="0.25">
      <c r="A775" s="32"/>
      <c r="C775" s="17" t="e">
        <f>VLOOKUP(A775,級距!$A:$K,9,FALSE)</f>
        <v>#N/A</v>
      </c>
      <c r="D775" s="17" t="e">
        <f>VLOOKUP($A775,級距!$A:$K,10,FALSE)</f>
        <v>#N/A</v>
      </c>
      <c r="E775" s="17" t="e">
        <f>VLOOKUP($A775,級距!$A:$K,11,FALSE)</f>
        <v>#N/A</v>
      </c>
      <c r="F775" s="17">
        <f t="shared" si="12"/>
        <v>0</v>
      </c>
    </row>
    <row r="776" spans="1:6" x14ac:dyDescent="0.25">
      <c r="A776" s="32"/>
      <c r="C776" s="17" t="e">
        <f>VLOOKUP(A776,級距!$A:$K,9,FALSE)</f>
        <v>#N/A</v>
      </c>
      <c r="D776" s="17" t="e">
        <f>VLOOKUP($A776,級距!$A:$K,10,FALSE)</f>
        <v>#N/A</v>
      </c>
      <c r="E776" s="17" t="e">
        <f>VLOOKUP($A776,級距!$A:$K,11,FALSE)</f>
        <v>#N/A</v>
      </c>
      <c r="F776" s="17">
        <f t="shared" si="12"/>
        <v>0</v>
      </c>
    </row>
    <row r="777" spans="1:6" x14ac:dyDescent="0.25">
      <c r="A777" s="32"/>
      <c r="C777" s="17" t="e">
        <f>VLOOKUP(A777,級距!$A:$K,9,FALSE)</f>
        <v>#N/A</v>
      </c>
      <c r="D777" s="17" t="e">
        <f>VLOOKUP($A777,級距!$A:$K,10,FALSE)</f>
        <v>#N/A</v>
      </c>
      <c r="E777" s="17" t="e">
        <f>VLOOKUP($A777,級距!$A:$K,11,FALSE)</f>
        <v>#N/A</v>
      </c>
      <c r="F777" s="17">
        <f t="shared" ref="F777:F840" si="13">IF(A778&lt;&gt;A777,1,0)</f>
        <v>0</v>
      </c>
    </row>
    <row r="778" spans="1:6" x14ac:dyDescent="0.25">
      <c r="A778" s="32"/>
      <c r="C778" s="17" t="e">
        <f>VLOOKUP(A778,級距!$A:$K,9,FALSE)</f>
        <v>#N/A</v>
      </c>
      <c r="D778" s="17" t="e">
        <f>VLOOKUP($A778,級距!$A:$K,10,FALSE)</f>
        <v>#N/A</v>
      </c>
      <c r="E778" s="17" t="e">
        <f>VLOOKUP($A778,級距!$A:$K,11,FALSE)</f>
        <v>#N/A</v>
      </c>
      <c r="F778" s="17">
        <f t="shared" si="13"/>
        <v>0</v>
      </c>
    </row>
    <row r="779" spans="1:6" x14ac:dyDescent="0.25">
      <c r="A779" s="32"/>
      <c r="C779" s="17" t="e">
        <f>VLOOKUP(A779,級距!$A:$K,9,FALSE)</f>
        <v>#N/A</v>
      </c>
      <c r="D779" s="17" t="e">
        <f>VLOOKUP($A779,級距!$A:$K,10,FALSE)</f>
        <v>#N/A</v>
      </c>
      <c r="E779" s="17" t="e">
        <f>VLOOKUP($A779,級距!$A:$K,11,FALSE)</f>
        <v>#N/A</v>
      </c>
      <c r="F779" s="17">
        <f t="shared" si="13"/>
        <v>0</v>
      </c>
    </row>
    <row r="780" spans="1:6" x14ac:dyDescent="0.25">
      <c r="A780" s="32"/>
      <c r="C780" s="17" t="e">
        <f>VLOOKUP(A780,級距!$A:$K,9,FALSE)</f>
        <v>#N/A</v>
      </c>
      <c r="D780" s="17" t="e">
        <f>VLOOKUP($A780,級距!$A:$K,10,FALSE)</f>
        <v>#N/A</v>
      </c>
      <c r="E780" s="17" t="e">
        <f>VLOOKUP($A780,級距!$A:$K,11,FALSE)</f>
        <v>#N/A</v>
      </c>
      <c r="F780" s="17">
        <f t="shared" si="13"/>
        <v>0</v>
      </c>
    </row>
    <row r="781" spans="1:6" x14ac:dyDescent="0.25">
      <c r="A781" s="32"/>
      <c r="C781" s="17" t="e">
        <f>VLOOKUP(A781,級距!$A:$K,9,FALSE)</f>
        <v>#N/A</v>
      </c>
      <c r="D781" s="17" t="e">
        <f>VLOOKUP($A781,級距!$A:$K,10,FALSE)</f>
        <v>#N/A</v>
      </c>
      <c r="E781" s="17" t="e">
        <f>VLOOKUP($A781,級距!$A:$K,11,FALSE)</f>
        <v>#N/A</v>
      </c>
      <c r="F781" s="17">
        <f t="shared" si="13"/>
        <v>0</v>
      </c>
    </row>
    <row r="782" spans="1:6" x14ac:dyDescent="0.25">
      <c r="A782" s="32"/>
      <c r="C782" s="17" t="e">
        <f>VLOOKUP(A782,級距!$A:$K,9,FALSE)</f>
        <v>#N/A</v>
      </c>
      <c r="D782" s="17" t="e">
        <f>VLOOKUP($A782,級距!$A:$K,10,FALSE)</f>
        <v>#N/A</v>
      </c>
      <c r="E782" s="17" t="e">
        <f>VLOOKUP($A782,級距!$A:$K,11,FALSE)</f>
        <v>#N/A</v>
      </c>
      <c r="F782" s="17">
        <f t="shared" si="13"/>
        <v>0</v>
      </c>
    </row>
    <row r="783" spans="1:6" x14ac:dyDescent="0.25">
      <c r="A783" s="32"/>
      <c r="C783" s="17" t="e">
        <f>VLOOKUP(A783,級距!$A:$K,9,FALSE)</f>
        <v>#N/A</v>
      </c>
      <c r="D783" s="17" t="e">
        <f>VLOOKUP($A783,級距!$A:$K,10,FALSE)</f>
        <v>#N/A</v>
      </c>
      <c r="E783" s="17" t="e">
        <f>VLOOKUP($A783,級距!$A:$K,11,FALSE)</f>
        <v>#N/A</v>
      </c>
      <c r="F783" s="17">
        <f t="shared" si="13"/>
        <v>0</v>
      </c>
    </row>
    <row r="784" spans="1:6" x14ac:dyDescent="0.25">
      <c r="A784" s="32"/>
      <c r="C784" s="17" t="e">
        <f>VLOOKUP(A784,級距!$A:$K,9,FALSE)</f>
        <v>#N/A</v>
      </c>
      <c r="D784" s="17" t="e">
        <f>VLOOKUP($A784,級距!$A:$K,10,FALSE)</f>
        <v>#N/A</v>
      </c>
      <c r="E784" s="17" t="e">
        <f>VLOOKUP($A784,級距!$A:$K,11,FALSE)</f>
        <v>#N/A</v>
      </c>
      <c r="F784" s="17">
        <f t="shared" si="13"/>
        <v>0</v>
      </c>
    </row>
    <row r="785" spans="1:6" x14ac:dyDescent="0.25">
      <c r="A785" s="32"/>
      <c r="C785" s="17" t="e">
        <f>VLOOKUP(A785,級距!$A:$K,9,FALSE)</f>
        <v>#N/A</v>
      </c>
      <c r="D785" s="17" t="e">
        <f>VLOOKUP($A785,級距!$A:$K,10,FALSE)</f>
        <v>#N/A</v>
      </c>
      <c r="E785" s="17" t="e">
        <f>VLOOKUP($A785,級距!$A:$K,11,FALSE)</f>
        <v>#N/A</v>
      </c>
      <c r="F785" s="17">
        <f t="shared" si="13"/>
        <v>0</v>
      </c>
    </row>
    <row r="786" spans="1:6" x14ac:dyDescent="0.25">
      <c r="A786" s="32"/>
      <c r="C786" s="17" t="e">
        <f>VLOOKUP(A786,級距!$A:$K,9,FALSE)</f>
        <v>#N/A</v>
      </c>
      <c r="D786" s="17" t="e">
        <f>VLOOKUP($A786,級距!$A:$K,10,FALSE)</f>
        <v>#N/A</v>
      </c>
      <c r="E786" s="17" t="e">
        <f>VLOOKUP($A786,級距!$A:$K,11,FALSE)</f>
        <v>#N/A</v>
      </c>
      <c r="F786" s="17">
        <f t="shared" si="13"/>
        <v>0</v>
      </c>
    </row>
    <row r="787" spans="1:6" x14ac:dyDescent="0.25">
      <c r="A787" s="32"/>
      <c r="C787" s="17" t="e">
        <f>VLOOKUP(A787,級距!$A:$K,9,FALSE)</f>
        <v>#N/A</v>
      </c>
      <c r="D787" s="17" t="e">
        <f>VLOOKUP($A787,級距!$A:$K,10,FALSE)</f>
        <v>#N/A</v>
      </c>
      <c r="E787" s="17" t="e">
        <f>VLOOKUP($A787,級距!$A:$K,11,FALSE)</f>
        <v>#N/A</v>
      </c>
      <c r="F787" s="17">
        <f t="shared" si="13"/>
        <v>0</v>
      </c>
    </row>
    <row r="788" spans="1:6" x14ac:dyDescent="0.25">
      <c r="A788" s="32"/>
      <c r="C788" s="17" t="e">
        <f>VLOOKUP(A788,級距!$A:$K,9,FALSE)</f>
        <v>#N/A</v>
      </c>
      <c r="D788" s="17" t="e">
        <f>VLOOKUP($A788,級距!$A:$K,10,FALSE)</f>
        <v>#N/A</v>
      </c>
      <c r="E788" s="17" t="e">
        <f>VLOOKUP($A788,級距!$A:$K,11,FALSE)</f>
        <v>#N/A</v>
      </c>
      <c r="F788" s="17">
        <f t="shared" si="13"/>
        <v>0</v>
      </c>
    </row>
    <row r="789" spans="1:6" x14ac:dyDescent="0.25">
      <c r="A789" s="32"/>
      <c r="C789" s="17" t="e">
        <f>VLOOKUP(A789,級距!$A:$K,9,FALSE)</f>
        <v>#N/A</v>
      </c>
      <c r="D789" s="17" t="e">
        <f>VLOOKUP($A789,級距!$A:$K,10,FALSE)</f>
        <v>#N/A</v>
      </c>
      <c r="E789" s="17" t="e">
        <f>VLOOKUP($A789,級距!$A:$K,11,FALSE)</f>
        <v>#N/A</v>
      </c>
      <c r="F789" s="17">
        <f t="shared" si="13"/>
        <v>0</v>
      </c>
    </row>
    <row r="790" spans="1:6" x14ac:dyDescent="0.25">
      <c r="A790" s="32"/>
      <c r="C790" s="17" t="e">
        <f>VLOOKUP(A790,級距!$A:$K,9,FALSE)</f>
        <v>#N/A</v>
      </c>
      <c r="D790" s="17" t="e">
        <f>VLOOKUP($A790,級距!$A:$K,10,FALSE)</f>
        <v>#N/A</v>
      </c>
      <c r="E790" s="17" t="e">
        <f>VLOOKUP($A790,級距!$A:$K,11,FALSE)</f>
        <v>#N/A</v>
      </c>
      <c r="F790" s="17">
        <f t="shared" si="13"/>
        <v>0</v>
      </c>
    </row>
    <row r="791" spans="1:6" x14ac:dyDescent="0.25">
      <c r="A791" s="32"/>
      <c r="C791" s="17" t="e">
        <f>VLOOKUP(A791,級距!$A:$K,9,FALSE)</f>
        <v>#N/A</v>
      </c>
      <c r="D791" s="17" t="e">
        <f>VLOOKUP($A791,級距!$A:$K,10,FALSE)</f>
        <v>#N/A</v>
      </c>
      <c r="E791" s="17" t="e">
        <f>VLOOKUP($A791,級距!$A:$K,11,FALSE)</f>
        <v>#N/A</v>
      </c>
      <c r="F791" s="17">
        <f t="shared" si="13"/>
        <v>0</v>
      </c>
    </row>
    <row r="792" spans="1:6" x14ac:dyDescent="0.25">
      <c r="A792" s="32"/>
      <c r="C792" s="17" t="e">
        <f>VLOOKUP(A792,級距!$A:$K,9,FALSE)</f>
        <v>#N/A</v>
      </c>
      <c r="D792" s="17" t="e">
        <f>VLOOKUP($A792,級距!$A:$K,10,FALSE)</f>
        <v>#N/A</v>
      </c>
      <c r="E792" s="17" t="e">
        <f>VLOOKUP($A792,級距!$A:$K,11,FALSE)</f>
        <v>#N/A</v>
      </c>
      <c r="F792" s="17">
        <f t="shared" si="13"/>
        <v>0</v>
      </c>
    </row>
    <row r="793" spans="1:6" x14ac:dyDescent="0.25">
      <c r="A793" s="32"/>
      <c r="C793" s="17" t="e">
        <f>VLOOKUP(A793,級距!$A:$K,9,FALSE)</f>
        <v>#N/A</v>
      </c>
      <c r="D793" s="17" t="e">
        <f>VLOOKUP($A793,級距!$A:$K,10,FALSE)</f>
        <v>#N/A</v>
      </c>
      <c r="E793" s="17" t="e">
        <f>VLOOKUP($A793,級距!$A:$K,11,FALSE)</f>
        <v>#N/A</v>
      </c>
      <c r="F793" s="17">
        <f t="shared" si="13"/>
        <v>0</v>
      </c>
    </row>
    <row r="794" spans="1:6" x14ac:dyDescent="0.25">
      <c r="A794" s="32"/>
      <c r="C794" s="17" t="e">
        <f>VLOOKUP(A794,級距!$A:$K,9,FALSE)</f>
        <v>#N/A</v>
      </c>
      <c r="D794" s="17" t="e">
        <f>VLOOKUP($A794,級距!$A:$K,10,FALSE)</f>
        <v>#N/A</v>
      </c>
      <c r="E794" s="17" t="e">
        <f>VLOOKUP($A794,級距!$A:$K,11,FALSE)</f>
        <v>#N/A</v>
      </c>
      <c r="F794" s="17">
        <f t="shared" si="13"/>
        <v>0</v>
      </c>
    </row>
    <row r="795" spans="1:6" x14ac:dyDescent="0.25">
      <c r="A795" s="32"/>
      <c r="C795" s="17" t="e">
        <f>VLOOKUP(A795,級距!$A:$K,9,FALSE)</f>
        <v>#N/A</v>
      </c>
      <c r="D795" s="17" t="e">
        <f>VLOOKUP($A795,級距!$A:$K,10,FALSE)</f>
        <v>#N/A</v>
      </c>
      <c r="E795" s="17" t="e">
        <f>VLOOKUP($A795,級距!$A:$K,11,FALSE)</f>
        <v>#N/A</v>
      </c>
      <c r="F795" s="17">
        <f t="shared" si="13"/>
        <v>0</v>
      </c>
    </row>
    <row r="796" spans="1:6" x14ac:dyDescent="0.25">
      <c r="A796" s="32"/>
      <c r="C796" s="17" t="e">
        <f>VLOOKUP(A796,級距!$A:$K,9,FALSE)</f>
        <v>#N/A</v>
      </c>
      <c r="D796" s="17" t="e">
        <f>VLOOKUP($A796,級距!$A:$K,10,FALSE)</f>
        <v>#N/A</v>
      </c>
      <c r="E796" s="17" t="e">
        <f>VLOOKUP($A796,級距!$A:$K,11,FALSE)</f>
        <v>#N/A</v>
      </c>
      <c r="F796" s="17">
        <f t="shared" si="13"/>
        <v>0</v>
      </c>
    </row>
    <row r="797" spans="1:6" x14ac:dyDescent="0.25">
      <c r="A797" s="32"/>
      <c r="C797" s="17" t="e">
        <f>VLOOKUP(A797,級距!$A:$K,9,FALSE)</f>
        <v>#N/A</v>
      </c>
      <c r="D797" s="17" t="e">
        <f>VLOOKUP($A797,級距!$A:$K,10,FALSE)</f>
        <v>#N/A</v>
      </c>
      <c r="E797" s="17" t="e">
        <f>VLOOKUP($A797,級距!$A:$K,11,FALSE)</f>
        <v>#N/A</v>
      </c>
      <c r="F797" s="17">
        <f t="shared" si="13"/>
        <v>0</v>
      </c>
    </row>
    <row r="798" spans="1:6" x14ac:dyDescent="0.25">
      <c r="A798" s="32"/>
      <c r="C798" s="17" t="e">
        <f>VLOOKUP(A798,級距!$A:$K,9,FALSE)</f>
        <v>#N/A</v>
      </c>
      <c r="D798" s="17" t="e">
        <f>VLOOKUP($A798,級距!$A:$K,10,FALSE)</f>
        <v>#N/A</v>
      </c>
      <c r="E798" s="17" t="e">
        <f>VLOOKUP($A798,級距!$A:$K,11,FALSE)</f>
        <v>#N/A</v>
      </c>
      <c r="F798" s="17">
        <f t="shared" si="13"/>
        <v>0</v>
      </c>
    </row>
    <row r="799" spans="1:6" x14ac:dyDescent="0.25">
      <c r="A799" s="32"/>
      <c r="C799" s="17" t="e">
        <f>VLOOKUP(A799,級距!$A:$K,9,FALSE)</f>
        <v>#N/A</v>
      </c>
      <c r="D799" s="17" t="e">
        <f>VLOOKUP($A799,級距!$A:$K,10,FALSE)</f>
        <v>#N/A</v>
      </c>
      <c r="E799" s="17" t="e">
        <f>VLOOKUP($A799,級距!$A:$K,11,FALSE)</f>
        <v>#N/A</v>
      </c>
      <c r="F799" s="17">
        <f t="shared" si="13"/>
        <v>0</v>
      </c>
    </row>
    <row r="800" spans="1:6" x14ac:dyDescent="0.25">
      <c r="A800" s="32"/>
      <c r="C800" s="17" t="e">
        <f>VLOOKUP(A800,級距!$A:$K,9,FALSE)</f>
        <v>#N/A</v>
      </c>
      <c r="D800" s="17" t="e">
        <f>VLOOKUP($A800,級距!$A:$K,10,FALSE)</f>
        <v>#N/A</v>
      </c>
      <c r="E800" s="17" t="e">
        <f>VLOOKUP($A800,級距!$A:$K,11,FALSE)</f>
        <v>#N/A</v>
      </c>
      <c r="F800" s="17">
        <f t="shared" si="13"/>
        <v>0</v>
      </c>
    </row>
    <row r="801" spans="1:6" x14ac:dyDescent="0.25">
      <c r="A801" s="32"/>
      <c r="C801" s="17" t="e">
        <f>VLOOKUP(A801,級距!$A:$K,9,FALSE)</f>
        <v>#N/A</v>
      </c>
      <c r="D801" s="17" t="e">
        <f>VLOOKUP($A801,級距!$A:$K,10,FALSE)</f>
        <v>#N/A</v>
      </c>
      <c r="E801" s="17" t="e">
        <f>VLOOKUP($A801,級距!$A:$K,11,FALSE)</f>
        <v>#N/A</v>
      </c>
      <c r="F801" s="17">
        <f t="shared" si="13"/>
        <v>0</v>
      </c>
    </row>
    <row r="802" spans="1:6" x14ac:dyDescent="0.25">
      <c r="A802" s="32"/>
      <c r="C802" s="17" t="e">
        <f>VLOOKUP(A802,級距!$A:$K,9,FALSE)</f>
        <v>#N/A</v>
      </c>
      <c r="D802" s="17" t="e">
        <f>VLOOKUP($A802,級距!$A:$K,10,FALSE)</f>
        <v>#N/A</v>
      </c>
      <c r="E802" s="17" t="e">
        <f>VLOOKUP($A802,級距!$A:$K,11,FALSE)</f>
        <v>#N/A</v>
      </c>
      <c r="F802" s="17">
        <f t="shared" si="13"/>
        <v>0</v>
      </c>
    </row>
    <row r="803" spans="1:6" x14ac:dyDescent="0.25">
      <c r="A803" s="32"/>
      <c r="C803" s="17" t="e">
        <f>VLOOKUP(A803,級距!$A:$K,9,FALSE)</f>
        <v>#N/A</v>
      </c>
      <c r="D803" s="17" t="e">
        <f>VLOOKUP($A803,級距!$A:$K,10,FALSE)</f>
        <v>#N/A</v>
      </c>
      <c r="E803" s="17" t="e">
        <f>VLOOKUP($A803,級距!$A:$K,11,FALSE)</f>
        <v>#N/A</v>
      </c>
      <c r="F803" s="17">
        <f t="shared" si="13"/>
        <v>0</v>
      </c>
    </row>
    <row r="804" spans="1:6" x14ac:dyDescent="0.25">
      <c r="A804" s="32"/>
      <c r="C804" s="17" t="e">
        <f>VLOOKUP(A804,級距!$A:$K,9,FALSE)</f>
        <v>#N/A</v>
      </c>
      <c r="D804" s="17" t="e">
        <f>VLOOKUP($A804,級距!$A:$K,10,FALSE)</f>
        <v>#N/A</v>
      </c>
      <c r="E804" s="17" t="e">
        <f>VLOOKUP($A804,級距!$A:$K,11,FALSE)</f>
        <v>#N/A</v>
      </c>
      <c r="F804" s="17">
        <f t="shared" si="13"/>
        <v>0</v>
      </c>
    </row>
    <row r="805" spans="1:6" x14ac:dyDescent="0.25">
      <c r="A805" s="32"/>
      <c r="C805" s="17" t="e">
        <f>VLOOKUP(A805,級距!$A:$K,9,FALSE)</f>
        <v>#N/A</v>
      </c>
      <c r="D805" s="17" t="e">
        <f>VLOOKUP($A805,級距!$A:$K,10,FALSE)</f>
        <v>#N/A</v>
      </c>
      <c r="E805" s="17" t="e">
        <f>VLOOKUP($A805,級距!$A:$K,11,FALSE)</f>
        <v>#N/A</v>
      </c>
      <c r="F805" s="17">
        <f t="shared" si="13"/>
        <v>0</v>
      </c>
    </row>
    <row r="806" spans="1:6" x14ac:dyDescent="0.25">
      <c r="A806" s="32"/>
      <c r="C806" s="17" t="e">
        <f>VLOOKUP(A806,級距!$A:$K,9,FALSE)</f>
        <v>#N/A</v>
      </c>
      <c r="D806" s="17" t="e">
        <f>VLOOKUP($A806,級距!$A:$K,10,FALSE)</f>
        <v>#N/A</v>
      </c>
      <c r="E806" s="17" t="e">
        <f>VLOOKUP($A806,級距!$A:$K,11,FALSE)</f>
        <v>#N/A</v>
      </c>
      <c r="F806" s="17">
        <f t="shared" si="13"/>
        <v>0</v>
      </c>
    </row>
    <row r="807" spans="1:6" x14ac:dyDescent="0.25">
      <c r="A807" s="32"/>
      <c r="C807" s="17" t="e">
        <f>VLOOKUP(A807,級距!$A:$K,9,FALSE)</f>
        <v>#N/A</v>
      </c>
      <c r="D807" s="17" t="e">
        <f>VLOOKUP($A807,級距!$A:$K,10,FALSE)</f>
        <v>#N/A</v>
      </c>
      <c r="E807" s="17" t="e">
        <f>VLOOKUP($A807,級距!$A:$K,11,FALSE)</f>
        <v>#N/A</v>
      </c>
      <c r="F807" s="17">
        <f t="shared" si="13"/>
        <v>0</v>
      </c>
    </row>
    <row r="808" spans="1:6" x14ac:dyDescent="0.25">
      <c r="A808" s="32"/>
      <c r="C808" s="17" t="e">
        <f>VLOOKUP(A808,級距!$A:$K,9,FALSE)</f>
        <v>#N/A</v>
      </c>
      <c r="D808" s="17" t="e">
        <f>VLOOKUP($A808,級距!$A:$K,10,FALSE)</f>
        <v>#N/A</v>
      </c>
      <c r="E808" s="17" t="e">
        <f>VLOOKUP($A808,級距!$A:$K,11,FALSE)</f>
        <v>#N/A</v>
      </c>
      <c r="F808" s="17">
        <f t="shared" si="13"/>
        <v>0</v>
      </c>
    </row>
    <row r="809" spans="1:6" x14ac:dyDescent="0.25">
      <c r="A809" s="32"/>
      <c r="C809" s="17" t="e">
        <f>VLOOKUP(A809,級距!$A:$K,9,FALSE)</f>
        <v>#N/A</v>
      </c>
      <c r="D809" s="17" t="e">
        <f>VLOOKUP($A809,級距!$A:$K,10,FALSE)</f>
        <v>#N/A</v>
      </c>
      <c r="E809" s="17" t="e">
        <f>VLOOKUP($A809,級距!$A:$K,11,FALSE)</f>
        <v>#N/A</v>
      </c>
      <c r="F809" s="17">
        <f t="shared" si="13"/>
        <v>0</v>
      </c>
    </row>
    <row r="810" spans="1:6" x14ac:dyDescent="0.25">
      <c r="A810" s="32"/>
      <c r="C810" s="17" t="e">
        <f>VLOOKUP(A810,級距!$A:$K,9,FALSE)</f>
        <v>#N/A</v>
      </c>
      <c r="D810" s="17" t="e">
        <f>VLOOKUP($A810,級距!$A:$K,10,FALSE)</f>
        <v>#N/A</v>
      </c>
      <c r="E810" s="17" t="e">
        <f>VLOOKUP($A810,級距!$A:$K,11,FALSE)</f>
        <v>#N/A</v>
      </c>
      <c r="F810" s="17">
        <f t="shared" si="13"/>
        <v>0</v>
      </c>
    </row>
    <row r="811" spans="1:6" x14ac:dyDescent="0.25">
      <c r="A811" s="32"/>
      <c r="C811" s="17" t="e">
        <f>VLOOKUP(A811,級距!$A:$K,9,FALSE)</f>
        <v>#N/A</v>
      </c>
      <c r="D811" s="17" t="e">
        <f>VLOOKUP($A811,級距!$A:$K,10,FALSE)</f>
        <v>#N/A</v>
      </c>
      <c r="E811" s="17" t="e">
        <f>VLOOKUP($A811,級距!$A:$K,11,FALSE)</f>
        <v>#N/A</v>
      </c>
      <c r="F811" s="17">
        <f t="shared" si="13"/>
        <v>0</v>
      </c>
    </row>
    <row r="812" spans="1:6" x14ac:dyDescent="0.25">
      <c r="A812" s="32"/>
      <c r="C812" s="17" t="e">
        <f>VLOOKUP(A812,級距!$A:$K,9,FALSE)</f>
        <v>#N/A</v>
      </c>
      <c r="D812" s="17" t="e">
        <f>VLOOKUP($A812,級距!$A:$K,10,FALSE)</f>
        <v>#N/A</v>
      </c>
      <c r="E812" s="17" t="e">
        <f>VLOOKUP($A812,級距!$A:$K,11,FALSE)</f>
        <v>#N/A</v>
      </c>
      <c r="F812" s="17">
        <f t="shared" si="13"/>
        <v>0</v>
      </c>
    </row>
    <row r="813" spans="1:6" x14ac:dyDescent="0.25">
      <c r="A813" s="32"/>
      <c r="C813" s="17" t="e">
        <f>VLOOKUP(A813,級距!$A:$K,9,FALSE)</f>
        <v>#N/A</v>
      </c>
      <c r="D813" s="17" t="e">
        <f>VLOOKUP($A813,級距!$A:$K,10,FALSE)</f>
        <v>#N/A</v>
      </c>
      <c r="E813" s="17" t="e">
        <f>VLOOKUP($A813,級距!$A:$K,11,FALSE)</f>
        <v>#N/A</v>
      </c>
      <c r="F813" s="17">
        <f t="shared" si="13"/>
        <v>0</v>
      </c>
    </row>
    <row r="814" spans="1:6" x14ac:dyDescent="0.25">
      <c r="A814" s="32"/>
      <c r="C814" s="17" t="e">
        <f>VLOOKUP(A814,級距!$A:$K,9,FALSE)</f>
        <v>#N/A</v>
      </c>
      <c r="D814" s="17" t="e">
        <f>VLOOKUP($A814,級距!$A:$K,10,FALSE)</f>
        <v>#N/A</v>
      </c>
      <c r="E814" s="17" t="e">
        <f>VLOOKUP($A814,級距!$A:$K,11,FALSE)</f>
        <v>#N/A</v>
      </c>
      <c r="F814" s="17">
        <f t="shared" si="13"/>
        <v>0</v>
      </c>
    </row>
    <row r="815" spans="1:6" x14ac:dyDescent="0.25">
      <c r="A815" s="32"/>
      <c r="C815" s="17" t="e">
        <f>VLOOKUP(A815,級距!$A:$K,9,FALSE)</f>
        <v>#N/A</v>
      </c>
      <c r="D815" s="17" t="e">
        <f>VLOOKUP($A815,級距!$A:$K,10,FALSE)</f>
        <v>#N/A</v>
      </c>
      <c r="E815" s="17" t="e">
        <f>VLOOKUP($A815,級距!$A:$K,11,FALSE)</f>
        <v>#N/A</v>
      </c>
      <c r="F815" s="17">
        <f t="shared" si="13"/>
        <v>0</v>
      </c>
    </row>
    <row r="816" spans="1:6" x14ac:dyDescent="0.25">
      <c r="A816" s="32"/>
      <c r="C816" s="17" t="e">
        <f>VLOOKUP(A816,級距!$A:$K,9,FALSE)</f>
        <v>#N/A</v>
      </c>
      <c r="D816" s="17" t="e">
        <f>VLOOKUP($A816,級距!$A:$K,10,FALSE)</f>
        <v>#N/A</v>
      </c>
      <c r="E816" s="17" t="e">
        <f>VLOOKUP($A816,級距!$A:$K,11,FALSE)</f>
        <v>#N/A</v>
      </c>
      <c r="F816" s="17">
        <f t="shared" si="13"/>
        <v>0</v>
      </c>
    </row>
    <row r="817" spans="1:6" x14ac:dyDescent="0.25">
      <c r="A817" s="32"/>
      <c r="C817" s="17" t="e">
        <f>VLOOKUP(A817,級距!$A:$K,9,FALSE)</f>
        <v>#N/A</v>
      </c>
      <c r="D817" s="17" t="e">
        <f>VLOOKUP($A817,級距!$A:$K,10,FALSE)</f>
        <v>#N/A</v>
      </c>
      <c r="E817" s="17" t="e">
        <f>VLOOKUP($A817,級距!$A:$K,11,FALSE)</f>
        <v>#N/A</v>
      </c>
      <c r="F817" s="17">
        <f t="shared" si="13"/>
        <v>0</v>
      </c>
    </row>
    <row r="818" spans="1:6" x14ac:dyDescent="0.25">
      <c r="A818" s="32"/>
      <c r="C818" s="17" t="e">
        <f>VLOOKUP(A818,級距!$A:$K,9,FALSE)</f>
        <v>#N/A</v>
      </c>
      <c r="D818" s="17" t="e">
        <f>VLOOKUP($A818,級距!$A:$K,10,FALSE)</f>
        <v>#N/A</v>
      </c>
      <c r="E818" s="17" t="e">
        <f>VLOOKUP($A818,級距!$A:$K,11,FALSE)</f>
        <v>#N/A</v>
      </c>
      <c r="F818" s="17">
        <f t="shared" si="13"/>
        <v>0</v>
      </c>
    </row>
    <row r="819" spans="1:6" x14ac:dyDescent="0.25">
      <c r="A819" s="32"/>
      <c r="C819" s="17" t="e">
        <f>VLOOKUP(A819,級距!$A:$K,9,FALSE)</f>
        <v>#N/A</v>
      </c>
      <c r="D819" s="17" t="e">
        <f>VLOOKUP($A819,級距!$A:$K,10,FALSE)</f>
        <v>#N/A</v>
      </c>
      <c r="E819" s="17" t="e">
        <f>VLOOKUP($A819,級距!$A:$K,11,FALSE)</f>
        <v>#N/A</v>
      </c>
      <c r="F819" s="17">
        <f t="shared" si="13"/>
        <v>0</v>
      </c>
    </row>
    <row r="820" spans="1:6" x14ac:dyDescent="0.25">
      <c r="A820" s="32"/>
      <c r="C820" s="17" t="e">
        <f>VLOOKUP(A820,級距!$A:$K,9,FALSE)</f>
        <v>#N/A</v>
      </c>
      <c r="D820" s="17" t="e">
        <f>VLOOKUP($A820,級距!$A:$K,10,FALSE)</f>
        <v>#N/A</v>
      </c>
      <c r="E820" s="17" t="e">
        <f>VLOOKUP($A820,級距!$A:$K,11,FALSE)</f>
        <v>#N/A</v>
      </c>
      <c r="F820" s="17">
        <f t="shared" si="13"/>
        <v>0</v>
      </c>
    </row>
    <row r="821" spans="1:6" x14ac:dyDescent="0.25">
      <c r="A821" s="32"/>
      <c r="C821" s="17" t="e">
        <f>VLOOKUP(A821,級距!$A:$K,9,FALSE)</f>
        <v>#N/A</v>
      </c>
      <c r="D821" s="17" t="e">
        <f>VLOOKUP($A821,級距!$A:$K,10,FALSE)</f>
        <v>#N/A</v>
      </c>
      <c r="E821" s="17" t="e">
        <f>VLOOKUP($A821,級距!$A:$K,11,FALSE)</f>
        <v>#N/A</v>
      </c>
      <c r="F821" s="17">
        <f t="shared" si="13"/>
        <v>0</v>
      </c>
    </row>
    <row r="822" spans="1:6" x14ac:dyDescent="0.25">
      <c r="A822" s="32"/>
      <c r="C822" s="17" t="e">
        <f>VLOOKUP(A822,級距!$A:$K,9,FALSE)</f>
        <v>#N/A</v>
      </c>
      <c r="D822" s="17" t="e">
        <f>VLOOKUP($A822,級距!$A:$K,10,FALSE)</f>
        <v>#N/A</v>
      </c>
      <c r="E822" s="17" t="e">
        <f>VLOOKUP($A822,級距!$A:$K,11,FALSE)</f>
        <v>#N/A</v>
      </c>
      <c r="F822" s="17">
        <f t="shared" si="13"/>
        <v>0</v>
      </c>
    </row>
    <row r="823" spans="1:6" x14ac:dyDescent="0.25">
      <c r="A823" s="32"/>
      <c r="C823" s="17" t="e">
        <f>VLOOKUP(A823,級距!$A:$K,9,FALSE)</f>
        <v>#N/A</v>
      </c>
      <c r="D823" s="17" t="e">
        <f>VLOOKUP($A823,級距!$A:$K,10,FALSE)</f>
        <v>#N/A</v>
      </c>
      <c r="E823" s="17" t="e">
        <f>VLOOKUP($A823,級距!$A:$K,11,FALSE)</f>
        <v>#N/A</v>
      </c>
      <c r="F823" s="17">
        <f t="shared" si="13"/>
        <v>0</v>
      </c>
    </row>
    <row r="824" spans="1:6" x14ac:dyDescent="0.25">
      <c r="A824" s="32"/>
      <c r="C824" s="17" t="e">
        <f>VLOOKUP(A824,級距!$A:$K,9,FALSE)</f>
        <v>#N/A</v>
      </c>
      <c r="D824" s="17" t="e">
        <f>VLOOKUP($A824,級距!$A:$K,10,FALSE)</f>
        <v>#N/A</v>
      </c>
      <c r="E824" s="17" t="e">
        <f>VLOOKUP($A824,級距!$A:$K,11,FALSE)</f>
        <v>#N/A</v>
      </c>
      <c r="F824" s="17">
        <f t="shared" si="13"/>
        <v>0</v>
      </c>
    </row>
    <row r="825" spans="1:6" x14ac:dyDescent="0.25">
      <c r="A825" s="32"/>
      <c r="C825" s="17" t="e">
        <f>VLOOKUP(A825,級距!$A:$K,9,FALSE)</f>
        <v>#N/A</v>
      </c>
      <c r="D825" s="17" t="e">
        <f>VLOOKUP($A825,級距!$A:$K,10,FALSE)</f>
        <v>#N/A</v>
      </c>
      <c r="E825" s="17" t="e">
        <f>VLOOKUP($A825,級距!$A:$K,11,FALSE)</f>
        <v>#N/A</v>
      </c>
      <c r="F825" s="17">
        <f t="shared" si="13"/>
        <v>0</v>
      </c>
    </row>
    <row r="826" spans="1:6" x14ac:dyDescent="0.25">
      <c r="A826" s="32"/>
      <c r="C826" s="17" t="e">
        <f>VLOOKUP(A826,級距!$A:$K,9,FALSE)</f>
        <v>#N/A</v>
      </c>
      <c r="D826" s="17" t="e">
        <f>VLOOKUP($A826,級距!$A:$K,10,FALSE)</f>
        <v>#N/A</v>
      </c>
      <c r="E826" s="17" t="e">
        <f>VLOOKUP($A826,級距!$A:$K,11,FALSE)</f>
        <v>#N/A</v>
      </c>
      <c r="F826" s="17">
        <f t="shared" si="13"/>
        <v>0</v>
      </c>
    </row>
    <row r="827" spans="1:6" x14ac:dyDescent="0.25">
      <c r="A827" s="32"/>
      <c r="C827" s="17" t="e">
        <f>VLOOKUP(A827,級距!$A:$K,9,FALSE)</f>
        <v>#N/A</v>
      </c>
      <c r="D827" s="17" t="e">
        <f>VLOOKUP($A827,級距!$A:$K,10,FALSE)</f>
        <v>#N/A</v>
      </c>
      <c r="E827" s="17" t="e">
        <f>VLOOKUP($A827,級距!$A:$K,11,FALSE)</f>
        <v>#N/A</v>
      </c>
      <c r="F827" s="17">
        <f t="shared" si="13"/>
        <v>0</v>
      </c>
    </row>
    <row r="828" spans="1:6" x14ac:dyDescent="0.25">
      <c r="A828" s="32"/>
      <c r="C828" s="17" t="e">
        <f>VLOOKUP(A828,級距!$A:$K,9,FALSE)</f>
        <v>#N/A</v>
      </c>
      <c r="D828" s="17" t="e">
        <f>VLOOKUP($A828,級距!$A:$K,10,FALSE)</f>
        <v>#N/A</v>
      </c>
      <c r="E828" s="17" t="e">
        <f>VLOOKUP($A828,級距!$A:$K,11,FALSE)</f>
        <v>#N/A</v>
      </c>
      <c r="F828" s="17">
        <f t="shared" si="13"/>
        <v>0</v>
      </c>
    </row>
    <row r="829" spans="1:6" x14ac:dyDescent="0.25">
      <c r="A829" s="32"/>
      <c r="C829" s="17" t="e">
        <f>VLOOKUP(A829,級距!$A:$K,9,FALSE)</f>
        <v>#N/A</v>
      </c>
      <c r="D829" s="17" t="e">
        <f>VLOOKUP($A829,級距!$A:$K,10,FALSE)</f>
        <v>#N/A</v>
      </c>
      <c r="E829" s="17" t="e">
        <f>VLOOKUP($A829,級距!$A:$K,11,FALSE)</f>
        <v>#N/A</v>
      </c>
      <c r="F829" s="17">
        <f t="shared" si="13"/>
        <v>0</v>
      </c>
    </row>
    <row r="830" spans="1:6" x14ac:dyDescent="0.25">
      <c r="A830" s="32"/>
      <c r="C830" s="17" t="e">
        <f>VLOOKUP(A830,級距!$A:$K,9,FALSE)</f>
        <v>#N/A</v>
      </c>
      <c r="D830" s="17" t="e">
        <f>VLOOKUP($A830,級距!$A:$K,10,FALSE)</f>
        <v>#N/A</v>
      </c>
      <c r="E830" s="17" t="e">
        <f>VLOOKUP($A830,級距!$A:$K,11,FALSE)</f>
        <v>#N/A</v>
      </c>
      <c r="F830" s="17">
        <f t="shared" si="13"/>
        <v>0</v>
      </c>
    </row>
    <row r="831" spans="1:6" x14ac:dyDescent="0.25">
      <c r="A831" s="32"/>
      <c r="C831" s="17" t="e">
        <f>VLOOKUP(A831,級距!$A:$K,9,FALSE)</f>
        <v>#N/A</v>
      </c>
      <c r="D831" s="17" t="e">
        <f>VLOOKUP($A831,級距!$A:$K,10,FALSE)</f>
        <v>#N/A</v>
      </c>
      <c r="E831" s="17" t="e">
        <f>VLOOKUP($A831,級距!$A:$K,11,FALSE)</f>
        <v>#N/A</v>
      </c>
      <c r="F831" s="17">
        <f t="shared" si="13"/>
        <v>0</v>
      </c>
    </row>
    <row r="832" spans="1:6" x14ac:dyDescent="0.25">
      <c r="A832" s="32"/>
      <c r="C832" s="17" t="e">
        <f>VLOOKUP(A832,級距!$A:$K,9,FALSE)</f>
        <v>#N/A</v>
      </c>
      <c r="D832" s="17" t="e">
        <f>VLOOKUP($A832,級距!$A:$K,10,FALSE)</f>
        <v>#N/A</v>
      </c>
      <c r="E832" s="17" t="e">
        <f>VLOOKUP($A832,級距!$A:$K,11,FALSE)</f>
        <v>#N/A</v>
      </c>
      <c r="F832" s="17">
        <f t="shared" si="13"/>
        <v>0</v>
      </c>
    </row>
    <row r="833" spans="1:6" x14ac:dyDescent="0.25">
      <c r="A833" s="32"/>
      <c r="C833" s="17" t="e">
        <f>VLOOKUP(A833,級距!$A:$K,9,FALSE)</f>
        <v>#N/A</v>
      </c>
      <c r="D833" s="17" t="e">
        <f>VLOOKUP($A833,級距!$A:$K,10,FALSE)</f>
        <v>#N/A</v>
      </c>
      <c r="E833" s="17" t="e">
        <f>VLOOKUP($A833,級距!$A:$K,11,FALSE)</f>
        <v>#N/A</v>
      </c>
      <c r="F833" s="17">
        <f t="shared" si="13"/>
        <v>0</v>
      </c>
    </row>
    <row r="834" spans="1:6" x14ac:dyDescent="0.25">
      <c r="A834" s="32"/>
      <c r="C834" s="17" t="e">
        <f>VLOOKUP(A834,級距!$A:$K,9,FALSE)</f>
        <v>#N/A</v>
      </c>
      <c r="D834" s="17" t="e">
        <f>VLOOKUP($A834,級距!$A:$K,10,FALSE)</f>
        <v>#N/A</v>
      </c>
      <c r="E834" s="17" t="e">
        <f>VLOOKUP($A834,級距!$A:$K,11,FALSE)</f>
        <v>#N/A</v>
      </c>
      <c r="F834" s="17">
        <f t="shared" si="13"/>
        <v>0</v>
      </c>
    </row>
    <row r="835" spans="1:6" x14ac:dyDescent="0.25">
      <c r="A835" s="32"/>
      <c r="C835" s="17" t="e">
        <f>VLOOKUP(A835,級距!$A:$K,9,FALSE)</f>
        <v>#N/A</v>
      </c>
      <c r="D835" s="17" t="e">
        <f>VLOOKUP($A835,級距!$A:$K,10,FALSE)</f>
        <v>#N/A</v>
      </c>
      <c r="E835" s="17" t="e">
        <f>VLOOKUP($A835,級距!$A:$K,11,FALSE)</f>
        <v>#N/A</v>
      </c>
      <c r="F835" s="17">
        <f t="shared" si="13"/>
        <v>0</v>
      </c>
    </row>
    <row r="836" spans="1:6" x14ac:dyDescent="0.25">
      <c r="A836" s="32"/>
      <c r="C836" s="17" t="e">
        <f>VLOOKUP(A836,級距!$A:$K,9,FALSE)</f>
        <v>#N/A</v>
      </c>
      <c r="D836" s="17" t="e">
        <f>VLOOKUP($A836,級距!$A:$K,10,FALSE)</f>
        <v>#N/A</v>
      </c>
      <c r="E836" s="17" t="e">
        <f>VLOOKUP($A836,級距!$A:$K,11,FALSE)</f>
        <v>#N/A</v>
      </c>
      <c r="F836" s="17">
        <f t="shared" si="13"/>
        <v>0</v>
      </c>
    </row>
    <row r="837" spans="1:6" x14ac:dyDescent="0.25">
      <c r="A837" s="32"/>
      <c r="C837" s="17" t="e">
        <f>VLOOKUP(A837,級距!$A:$K,9,FALSE)</f>
        <v>#N/A</v>
      </c>
      <c r="D837" s="17" t="e">
        <f>VLOOKUP($A837,級距!$A:$K,10,FALSE)</f>
        <v>#N/A</v>
      </c>
      <c r="E837" s="17" t="e">
        <f>VLOOKUP($A837,級距!$A:$K,11,FALSE)</f>
        <v>#N/A</v>
      </c>
      <c r="F837" s="17">
        <f t="shared" si="13"/>
        <v>0</v>
      </c>
    </row>
    <row r="838" spans="1:6" x14ac:dyDescent="0.25">
      <c r="A838" s="32"/>
      <c r="C838" s="17" t="e">
        <f>VLOOKUP(A838,級距!$A:$K,9,FALSE)</f>
        <v>#N/A</v>
      </c>
      <c r="D838" s="17" t="e">
        <f>VLOOKUP($A838,級距!$A:$K,10,FALSE)</f>
        <v>#N/A</v>
      </c>
      <c r="E838" s="17" t="e">
        <f>VLOOKUP($A838,級距!$A:$K,11,FALSE)</f>
        <v>#N/A</v>
      </c>
      <c r="F838" s="17">
        <f t="shared" si="13"/>
        <v>0</v>
      </c>
    </row>
    <row r="839" spans="1:6" x14ac:dyDescent="0.25">
      <c r="A839" s="32"/>
      <c r="C839" s="17" t="e">
        <f>VLOOKUP(A839,級距!$A:$K,9,FALSE)</f>
        <v>#N/A</v>
      </c>
      <c r="D839" s="17" t="e">
        <f>VLOOKUP($A839,級距!$A:$K,10,FALSE)</f>
        <v>#N/A</v>
      </c>
      <c r="E839" s="17" t="e">
        <f>VLOOKUP($A839,級距!$A:$K,11,FALSE)</f>
        <v>#N/A</v>
      </c>
      <c r="F839" s="17">
        <f t="shared" si="13"/>
        <v>0</v>
      </c>
    </row>
    <row r="840" spans="1:6" x14ac:dyDescent="0.25">
      <c r="A840" s="32"/>
      <c r="C840" s="17" t="e">
        <f>VLOOKUP(A840,級距!$A:$K,9,FALSE)</f>
        <v>#N/A</v>
      </c>
      <c r="D840" s="17" t="e">
        <f>VLOOKUP($A840,級距!$A:$K,10,FALSE)</f>
        <v>#N/A</v>
      </c>
      <c r="E840" s="17" t="e">
        <f>VLOOKUP($A840,級距!$A:$K,11,FALSE)</f>
        <v>#N/A</v>
      </c>
      <c r="F840" s="17">
        <f t="shared" si="13"/>
        <v>0</v>
      </c>
    </row>
    <row r="841" spans="1:6" x14ac:dyDescent="0.25">
      <c r="A841" s="32"/>
      <c r="C841" s="17" t="e">
        <f>VLOOKUP(A841,級距!$A:$K,9,FALSE)</f>
        <v>#N/A</v>
      </c>
      <c r="D841" s="17" t="e">
        <f>VLOOKUP($A841,級距!$A:$K,10,FALSE)</f>
        <v>#N/A</v>
      </c>
      <c r="E841" s="17" t="e">
        <f>VLOOKUP($A841,級距!$A:$K,11,FALSE)</f>
        <v>#N/A</v>
      </c>
      <c r="F841" s="17">
        <f t="shared" ref="F841:F904" si="14">IF(A842&lt;&gt;A841,1,0)</f>
        <v>0</v>
      </c>
    </row>
    <row r="842" spans="1:6" x14ac:dyDescent="0.25">
      <c r="A842" s="32"/>
      <c r="C842" s="17" t="e">
        <f>VLOOKUP(A842,級距!$A:$K,9,FALSE)</f>
        <v>#N/A</v>
      </c>
      <c r="D842" s="17" t="e">
        <f>VLOOKUP($A842,級距!$A:$K,10,FALSE)</f>
        <v>#N/A</v>
      </c>
      <c r="E842" s="17" t="e">
        <f>VLOOKUP($A842,級距!$A:$K,11,FALSE)</f>
        <v>#N/A</v>
      </c>
      <c r="F842" s="17">
        <f t="shared" si="14"/>
        <v>0</v>
      </c>
    </row>
    <row r="843" spans="1:6" x14ac:dyDescent="0.25">
      <c r="A843" s="32"/>
      <c r="C843" s="17" t="e">
        <f>VLOOKUP(A843,級距!$A:$K,9,FALSE)</f>
        <v>#N/A</v>
      </c>
      <c r="D843" s="17" t="e">
        <f>VLOOKUP($A843,級距!$A:$K,10,FALSE)</f>
        <v>#N/A</v>
      </c>
      <c r="E843" s="17" t="e">
        <f>VLOOKUP($A843,級距!$A:$K,11,FALSE)</f>
        <v>#N/A</v>
      </c>
      <c r="F843" s="17">
        <f t="shared" si="14"/>
        <v>0</v>
      </c>
    </row>
    <row r="844" spans="1:6" x14ac:dyDescent="0.25">
      <c r="A844" s="32"/>
      <c r="C844" s="17" t="e">
        <f>VLOOKUP(A844,級距!$A:$K,9,FALSE)</f>
        <v>#N/A</v>
      </c>
      <c r="D844" s="17" t="e">
        <f>VLOOKUP($A844,級距!$A:$K,10,FALSE)</f>
        <v>#N/A</v>
      </c>
      <c r="E844" s="17" t="e">
        <f>VLOOKUP($A844,級距!$A:$K,11,FALSE)</f>
        <v>#N/A</v>
      </c>
      <c r="F844" s="17">
        <f t="shared" si="14"/>
        <v>0</v>
      </c>
    </row>
    <row r="845" spans="1:6" x14ac:dyDescent="0.25">
      <c r="A845" s="32"/>
      <c r="C845" s="17" t="e">
        <f>VLOOKUP(A845,級距!$A:$K,9,FALSE)</f>
        <v>#N/A</v>
      </c>
      <c r="D845" s="17" t="e">
        <f>VLOOKUP($A845,級距!$A:$K,10,FALSE)</f>
        <v>#N/A</v>
      </c>
      <c r="E845" s="17" t="e">
        <f>VLOOKUP($A845,級距!$A:$K,11,FALSE)</f>
        <v>#N/A</v>
      </c>
      <c r="F845" s="17">
        <f t="shared" si="14"/>
        <v>0</v>
      </c>
    </row>
    <row r="846" spans="1:6" x14ac:dyDescent="0.25">
      <c r="A846" s="32"/>
      <c r="C846" s="17" t="e">
        <f>VLOOKUP(A846,級距!$A:$K,9,FALSE)</f>
        <v>#N/A</v>
      </c>
      <c r="D846" s="17" t="e">
        <f>VLOOKUP($A846,級距!$A:$K,10,FALSE)</f>
        <v>#N/A</v>
      </c>
      <c r="E846" s="17" t="e">
        <f>VLOOKUP($A846,級距!$A:$K,11,FALSE)</f>
        <v>#N/A</v>
      </c>
      <c r="F846" s="17">
        <f t="shared" si="14"/>
        <v>0</v>
      </c>
    </row>
    <row r="847" spans="1:6" x14ac:dyDescent="0.25">
      <c r="A847" s="32"/>
      <c r="C847" s="17" t="e">
        <f>VLOOKUP(A847,級距!$A:$K,9,FALSE)</f>
        <v>#N/A</v>
      </c>
      <c r="D847" s="17" t="e">
        <f>VLOOKUP($A847,級距!$A:$K,10,FALSE)</f>
        <v>#N/A</v>
      </c>
      <c r="E847" s="17" t="e">
        <f>VLOOKUP($A847,級距!$A:$K,11,FALSE)</f>
        <v>#N/A</v>
      </c>
      <c r="F847" s="17">
        <f t="shared" si="14"/>
        <v>0</v>
      </c>
    </row>
    <row r="848" spans="1:6" x14ac:dyDescent="0.25">
      <c r="A848" s="32"/>
      <c r="C848" s="17" t="e">
        <f>VLOOKUP(A848,級距!$A:$K,9,FALSE)</f>
        <v>#N/A</v>
      </c>
      <c r="D848" s="17" t="e">
        <f>VLOOKUP($A848,級距!$A:$K,10,FALSE)</f>
        <v>#N/A</v>
      </c>
      <c r="E848" s="17" t="e">
        <f>VLOOKUP($A848,級距!$A:$K,11,FALSE)</f>
        <v>#N/A</v>
      </c>
      <c r="F848" s="17">
        <f t="shared" si="14"/>
        <v>0</v>
      </c>
    </row>
    <row r="849" spans="1:6" x14ac:dyDescent="0.25">
      <c r="A849" s="32"/>
      <c r="C849" s="17" t="e">
        <f>VLOOKUP(A849,級距!$A:$K,9,FALSE)</f>
        <v>#N/A</v>
      </c>
      <c r="D849" s="17" t="e">
        <f>VLOOKUP($A849,級距!$A:$K,10,FALSE)</f>
        <v>#N/A</v>
      </c>
      <c r="E849" s="17" t="e">
        <f>VLOOKUP($A849,級距!$A:$K,11,FALSE)</f>
        <v>#N/A</v>
      </c>
      <c r="F849" s="17">
        <f t="shared" si="14"/>
        <v>0</v>
      </c>
    </row>
    <row r="850" spans="1:6" x14ac:dyDescent="0.25">
      <c r="A850" s="32"/>
      <c r="C850" s="17" t="e">
        <f>VLOOKUP(A850,級距!$A:$K,9,FALSE)</f>
        <v>#N/A</v>
      </c>
      <c r="D850" s="17" t="e">
        <f>VLOOKUP($A850,級距!$A:$K,10,FALSE)</f>
        <v>#N/A</v>
      </c>
      <c r="E850" s="17" t="e">
        <f>VLOOKUP($A850,級距!$A:$K,11,FALSE)</f>
        <v>#N/A</v>
      </c>
      <c r="F850" s="17">
        <f t="shared" si="14"/>
        <v>0</v>
      </c>
    </row>
    <row r="851" spans="1:6" x14ac:dyDescent="0.25">
      <c r="A851" s="32"/>
      <c r="C851" s="17" t="e">
        <f>VLOOKUP(A851,級距!$A:$K,9,FALSE)</f>
        <v>#N/A</v>
      </c>
      <c r="D851" s="17" t="e">
        <f>VLOOKUP($A851,級距!$A:$K,10,FALSE)</f>
        <v>#N/A</v>
      </c>
      <c r="E851" s="17" t="e">
        <f>VLOOKUP($A851,級距!$A:$K,11,FALSE)</f>
        <v>#N/A</v>
      </c>
      <c r="F851" s="17">
        <f t="shared" si="14"/>
        <v>0</v>
      </c>
    </row>
    <row r="852" spans="1:6" x14ac:dyDescent="0.25">
      <c r="A852" s="32"/>
      <c r="C852" s="17" t="e">
        <f>VLOOKUP(A852,級距!$A:$K,9,FALSE)</f>
        <v>#N/A</v>
      </c>
      <c r="D852" s="17" t="e">
        <f>VLOOKUP($A852,級距!$A:$K,10,FALSE)</f>
        <v>#N/A</v>
      </c>
      <c r="E852" s="17" t="e">
        <f>VLOOKUP($A852,級距!$A:$K,11,FALSE)</f>
        <v>#N/A</v>
      </c>
      <c r="F852" s="17">
        <f t="shared" si="14"/>
        <v>0</v>
      </c>
    </row>
    <row r="853" spans="1:6" x14ac:dyDescent="0.25">
      <c r="A853" s="32"/>
      <c r="C853" s="17" t="e">
        <f>VLOOKUP(A853,級距!$A:$K,9,FALSE)</f>
        <v>#N/A</v>
      </c>
      <c r="D853" s="17" t="e">
        <f>VLOOKUP($A853,級距!$A:$K,10,FALSE)</f>
        <v>#N/A</v>
      </c>
      <c r="E853" s="17" t="e">
        <f>VLOOKUP($A853,級距!$A:$K,11,FALSE)</f>
        <v>#N/A</v>
      </c>
      <c r="F853" s="17">
        <f t="shared" si="14"/>
        <v>0</v>
      </c>
    </row>
    <row r="854" spans="1:6" x14ac:dyDescent="0.25">
      <c r="A854" s="32"/>
      <c r="C854" s="17" t="e">
        <f>VLOOKUP(A854,級距!$A:$K,9,FALSE)</f>
        <v>#N/A</v>
      </c>
      <c r="D854" s="17" t="e">
        <f>VLOOKUP($A854,級距!$A:$K,10,FALSE)</f>
        <v>#N/A</v>
      </c>
      <c r="E854" s="17" t="e">
        <f>VLOOKUP($A854,級距!$A:$K,11,FALSE)</f>
        <v>#N/A</v>
      </c>
      <c r="F854" s="17">
        <f t="shared" si="14"/>
        <v>0</v>
      </c>
    </row>
    <row r="855" spans="1:6" x14ac:dyDescent="0.25">
      <c r="A855" s="32"/>
      <c r="C855" s="17" t="e">
        <f>VLOOKUP(A855,級距!$A:$K,9,FALSE)</f>
        <v>#N/A</v>
      </c>
      <c r="D855" s="17" t="e">
        <f>VLOOKUP($A855,級距!$A:$K,10,FALSE)</f>
        <v>#N/A</v>
      </c>
      <c r="E855" s="17" t="e">
        <f>VLOOKUP($A855,級距!$A:$K,11,FALSE)</f>
        <v>#N/A</v>
      </c>
      <c r="F855" s="17">
        <f t="shared" si="14"/>
        <v>0</v>
      </c>
    </row>
    <row r="856" spans="1:6" x14ac:dyDescent="0.25">
      <c r="A856" s="32"/>
      <c r="C856" s="17" t="e">
        <f>VLOOKUP(A856,級距!$A:$K,9,FALSE)</f>
        <v>#N/A</v>
      </c>
      <c r="D856" s="17" t="e">
        <f>VLOOKUP($A856,級距!$A:$K,10,FALSE)</f>
        <v>#N/A</v>
      </c>
      <c r="E856" s="17" t="e">
        <f>VLOOKUP($A856,級距!$A:$K,11,FALSE)</f>
        <v>#N/A</v>
      </c>
      <c r="F856" s="17">
        <f t="shared" si="14"/>
        <v>0</v>
      </c>
    </row>
    <row r="857" spans="1:6" x14ac:dyDescent="0.25">
      <c r="A857" s="32"/>
      <c r="C857" s="17" t="e">
        <f>VLOOKUP(A857,級距!$A:$K,9,FALSE)</f>
        <v>#N/A</v>
      </c>
      <c r="D857" s="17" t="e">
        <f>VLOOKUP($A857,級距!$A:$K,10,FALSE)</f>
        <v>#N/A</v>
      </c>
      <c r="E857" s="17" t="e">
        <f>VLOOKUP($A857,級距!$A:$K,11,FALSE)</f>
        <v>#N/A</v>
      </c>
      <c r="F857" s="17">
        <f t="shared" si="14"/>
        <v>0</v>
      </c>
    </row>
    <row r="858" spans="1:6" x14ac:dyDescent="0.25">
      <c r="A858" s="32"/>
      <c r="C858" s="17" t="e">
        <f>VLOOKUP(A858,級距!$A:$K,9,FALSE)</f>
        <v>#N/A</v>
      </c>
      <c r="D858" s="17" t="e">
        <f>VLOOKUP($A858,級距!$A:$K,10,FALSE)</f>
        <v>#N/A</v>
      </c>
      <c r="E858" s="17" t="e">
        <f>VLOOKUP($A858,級距!$A:$K,11,FALSE)</f>
        <v>#N/A</v>
      </c>
      <c r="F858" s="17">
        <f t="shared" si="14"/>
        <v>0</v>
      </c>
    </row>
    <row r="859" spans="1:6" x14ac:dyDescent="0.25">
      <c r="A859" s="32"/>
      <c r="C859" s="17" t="e">
        <f>VLOOKUP(A859,級距!$A:$K,9,FALSE)</f>
        <v>#N/A</v>
      </c>
      <c r="D859" s="17" t="e">
        <f>VLOOKUP($A859,級距!$A:$K,10,FALSE)</f>
        <v>#N/A</v>
      </c>
      <c r="E859" s="17" t="e">
        <f>VLOOKUP($A859,級距!$A:$K,11,FALSE)</f>
        <v>#N/A</v>
      </c>
      <c r="F859" s="17">
        <f t="shared" si="14"/>
        <v>0</v>
      </c>
    </row>
    <row r="860" spans="1:6" x14ac:dyDescent="0.25">
      <c r="A860" s="32"/>
      <c r="C860" s="17" t="e">
        <f>VLOOKUP(A860,級距!$A:$K,9,FALSE)</f>
        <v>#N/A</v>
      </c>
      <c r="D860" s="17" t="e">
        <f>VLOOKUP($A860,級距!$A:$K,10,FALSE)</f>
        <v>#N/A</v>
      </c>
      <c r="E860" s="17" t="e">
        <f>VLOOKUP($A860,級距!$A:$K,11,FALSE)</f>
        <v>#N/A</v>
      </c>
      <c r="F860" s="17">
        <f t="shared" si="14"/>
        <v>0</v>
      </c>
    </row>
    <row r="861" spans="1:6" x14ac:dyDescent="0.25">
      <c r="A861" s="32"/>
      <c r="C861" s="17" t="e">
        <f>VLOOKUP(A861,級距!$A:$K,9,FALSE)</f>
        <v>#N/A</v>
      </c>
      <c r="D861" s="17" t="e">
        <f>VLOOKUP($A861,級距!$A:$K,10,FALSE)</f>
        <v>#N/A</v>
      </c>
      <c r="E861" s="17" t="e">
        <f>VLOOKUP($A861,級距!$A:$K,11,FALSE)</f>
        <v>#N/A</v>
      </c>
      <c r="F861" s="17">
        <f t="shared" si="14"/>
        <v>0</v>
      </c>
    </row>
    <row r="862" spans="1:6" x14ac:dyDescent="0.25">
      <c r="A862" s="32"/>
      <c r="C862" s="17" t="e">
        <f>VLOOKUP(A862,級距!$A:$K,9,FALSE)</f>
        <v>#N/A</v>
      </c>
      <c r="D862" s="17" t="e">
        <f>VLOOKUP($A862,級距!$A:$K,10,FALSE)</f>
        <v>#N/A</v>
      </c>
      <c r="E862" s="17" t="e">
        <f>VLOOKUP($A862,級距!$A:$K,11,FALSE)</f>
        <v>#N/A</v>
      </c>
      <c r="F862" s="17">
        <f t="shared" si="14"/>
        <v>0</v>
      </c>
    </row>
    <row r="863" spans="1:6" x14ac:dyDescent="0.25">
      <c r="A863" s="32"/>
      <c r="C863" s="17" t="e">
        <f>VLOOKUP(A863,級距!$A:$K,9,FALSE)</f>
        <v>#N/A</v>
      </c>
      <c r="D863" s="17" t="e">
        <f>VLOOKUP($A863,級距!$A:$K,10,FALSE)</f>
        <v>#N/A</v>
      </c>
      <c r="E863" s="17" t="e">
        <f>VLOOKUP($A863,級距!$A:$K,11,FALSE)</f>
        <v>#N/A</v>
      </c>
      <c r="F863" s="17">
        <f t="shared" si="14"/>
        <v>0</v>
      </c>
    </row>
    <row r="864" spans="1:6" x14ac:dyDescent="0.25">
      <c r="A864" s="32"/>
      <c r="C864" s="17" t="e">
        <f>VLOOKUP(A864,級距!$A:$K,9,FALSE)</f>
        <v>#N/A</v>
      </c>
      <c r="D864" s="17" t="e">
        <f>VLOOKUP($A864,級距!$A:$K,10,FALSE)</f>
        <v>#N/A</v>
      </c>
      <c r="E864" s="17" t="e">
        <f>VLOOKUP($A864,級距!$A:$K,11,FALSE)</f>
        <v>#N/A</v>
      </c>
      <c r="F864" s="17">
        <f t="shared" si="14"/>
        <v>0</v>
      </c>
    </row>
    <row r="865" spans="1:6" x14ac:dyDescent="0.25">
      <c r="A865" s="32"/>
      <c r="C865" s="17" t="e">
        <f>VLOOKUP(A865,級距!$A:$K,9,FALSE)</f>
        <v>#N/A</v>
      </c>
      <c r="D865" s="17" t="e">
        <f>VLOOKUP($A865,級距!$A:$K,10,FALSE)</f>
        <v>#N/A</v>
      </c>
      <c r="E865" s="17" t="e">
        <f>VLOOKUP($A865,級距!$A:$K,11,FALSE)</f>
        <v>#N/A</v>
      </c>
      <c r="F865" s="17">
        <f t="shared" si="14"/>
        <v>0</v>
      </c>
    </row>
    <row r="866" spans="1:6" x14ac:dyDescent="0.25">
      <c r="A866" s="32"/>
      <c r="C866" s="17" t="e">
        <f>VLOOKUP(A866,級距!$A:$K,9,FALSE)</f>
        <v>#N/A</v>
      </c>
      <c r="D866" s="17" t="e">
        <f>VLOOKUP($A866,級距!$A:$K,10,FALSE)</f>
        <v>#N/A</v>
      </c>
      <c r="E866" s="17" t="e">
        <f>VLOOKUP($A866,級距!$A:$K,11,FALSE)</f>
        <v>#N/A</v>
      </c>
      <c r="F866" s="17">
        <f t="shared" si="14"/>
        <v>0</v>
      </c>
    </row>
    <row r="867" spans="1:6" x14ac:dyDescent="0.25">
      <c r="A867" s="32"/>
      <c r="C867" s="17" t="e">
        <f>VLOOKUP(A867,級距!$A:$K,9,FALSE)</f>
        <v>#N/A</v>
      </c>
      <c r="D867" s="17" t="e">
        <f>VLOOKUP($A867,級距!$A:$K,10,FALSE)</f>
        <v>#N/A</v>
      </c>
      <c r="E867" s="17" t="e">
        <f>VLOOKUP($A867,級距!$A:$K,11,FALSE)</f>
        <v>#N/A</v>
      </c>
      <c r="F867" s="17">
        <f t="shared" si="14"/>
        <v>0</v>
      </c>
    </row>
    <row r="868" spans="1:6" x14ac:dyDescent="0.25">
      <c r="A868" s="32"/>
      <c r="C868" s="17" t="e">
        <f>VLOOKUP(A868,級距!$A:$K,9,FALSE)</f>
        <v>#N/A</v>
      </c>
      <c r="D868" s="17" t="e">
        <f>VLOOKUP($A868,級距!$A:$K,10,FALSE)</f>
        <v>#N/A</v>
      </c>
      <c r="E868" s="17" t="e">
        <f>VLOOKUP($A868,級距!$A:$K,11,FALSE)</f>
        <v>#N/A</v>
      </c>
      <c r="F868" s="17">
        <f t="shared" si="14"/>
        <v>0</v>
      </c>
    </row>
    <row r="869" spans="1:6" x14ac:dyDescent="0.25">
      <c r="A869" s="32"/>
      <c r="C869" s="17" t="e">
        <f>VLOOKUP(A869,級距!$A:$K,9,FALSE)</f>
        <v>#N/A</v>
      </c>
      <c r="D869" s="17" t="e">
        <f>VLOOKUP($A869,級距!$A:$K,10,FALSE)</f>
        <v>#N/A</v>
      </c>
      <c r="E869" s="17" t="e">
        <f>VLOOKUP($A869,級距!$A:$K,11,FALSE)</f>
        <v>#N/A</v>
      </c>
      <c r="F869" s="17">
        <f t="shared" si="14"/>
        <v>0</v>
      </c>
    </row>
    <row r="870" spans="1:6" x14ac:dyDescent="0.25">
      <c r="A870" s="32"/>
      <c r="C870" s="17" t="e">
        <f>VLOOKUP(A870,級距!$A:$K,9,FALSE)</f>
        <v>#N/A</v>
      </c>
      <c r="D870" s="17" t="e">
        <f>VLOOKUP($A870,級距!$A:$K,10,FALSE)</f>
        <v>#N/A</v>
      </c>
      <c r="E870" s="17" t="e">
        <f>VLOOKUP($A870,級距!$A:$K,11,FALSE)</f>
        <v>#N/A</v>
      </c>
      <c r="F870" s="17">
        <f t="shared" si="14"/>
        <v>0</v>
      </c>
    </row>
    <row r="871" spans="1:6" x14ac:dyDescent="0.25">
      <c r="A871" s="32"/>
      <c r="C871" s="17" t="e">
        <f>VLOOKUP(A871,級距!$A:$K,9,FALSE)</f>
        <v>#N/A</v>
      </c>
      <c r="D871" s="17" t="e">
        <f>VLOOKUP($A871,級距!$A:$K,10,FALSE)</f>
        <v>#N/A</v>
      </c>
      <c r="E871" s="17" t="e">
        <f>VLOOKUP($A871,級距!$A:$K,11,FALSE)</f>
        <v>#N/A</v>
      </c>
      <c r="F871" s="17">
        <f t="shared" si="14"/>
        <v>0</v>
      </c>
    </row>
    <row r="872" spans="1:6" x14ac:dyDescent="0.25">
      <c r="A872" s="32"/>
      <c r="C872" s="17" t="e">
        <f>VLOOKUP(A872,級距!$A:$K,9,FALSE)</f>
        <v>#N/A</v>
      </c>
      <c r="D872" s="17" t="e">
        <f>VLOOKUP($A872,級距!$A:$K,10,FALSE)</f>
        <v>#N/A</v>
      </c>
      <c r="E872" s="17" t="e">
        <f>VLOOKUP($A872,級距!$A:$K,11,FALSE)</f>
        <v>#N/A</v>
      </c>
      <c r="F872" s="17">
        <f t="shared" si="14"/>
        <v>0</v>
      </c>
    </row>
    <row r="873" spans="1:6" x14ac:dyDescent="0.25">
      <c r="A873" s="32"/>
      <c r="C873" s="17" t="e">
        <f>VLOOKUP(A873,級距!$A:$K,9,FALSE)</f>
        <v>#N/A</v>
      </c>
      <c r="D873" s="17" t="e">
        <f>VLOOKUP($A873,級距!$A:$K,10,FALSE)</f>
        <v>#N/A</v>
      </c>
      <c r="E873" s="17" t="e">
        <f>VLOOKUP($A873,級距!$A:$K,11,FALSE)</f>
        <v>#N/A</v>
      </c>
      <c r="F873" s="17">
        <f t="shared" si="14"/>
        <v>0</v>
      </c>
    </row>
    <row r="874" spans="1:6" x14ac:dyDescent="0.25">
      <c r="A874" s="32"/>
      <c r="C874" s="17" t="e">
        <f>VLOOKUP(A874,級距!$A:$K,9,FALSE)</f>
        <v>#N/A</v>
      </c>
      <c r="D874" s="17" t="e">
        <f>VLOOKUP($A874,級距!$A:$K,10,FALSE)</f>
        <v>#N/A</v>
      </c>
      <c r="E874" s="17" t="e">
        <f>VLOOKUP($A874,級距!$A:$K,11,FALSE)</f>
        <v>#N/A</v>
      </c>
      <c r="F874" s="17">
        <f t="shared" si="14"/>
        <v>0</v>
      </c>
    </row>
    <row r="875" spans="1:6" x14ac:dyDescent="0.25">
      <c r="A875" s="32"/>
      <c r="C875" s="17" t="e">
        <f>VLOOKUP(A875,級距!$A:$K,9,FALSE)</f>
        <v>#N/A</v>
      </c>
      <c r="D875" s="17" t="e">
        <f>VLOOKUP($A875,級距!$A:$K,10,FALSE)</f>
        <v>#N/A</v>
      </c>
      <c r="E875" s="17" t="e">
        <f>VLOOKUP($A875,級距!$A:$K,11,FALSE)</f>
        <v>#N/A</v>
      </c>
      <c r="F875" s="17">
        <f t="shared" si="14"/>
        <v>0</v>
      </c>
    </row>
    <row r="876" spans="1:6" x14ac:dyDescent="0.25">
      <c r="A876" s="32"/>
      <c r="C876" s="17" t="e">
        <f>VLOOKUP(A876,級距!$A:$K,9,FALSE)</f>
        <v>#N/A</v>
      </c>
      <c r="D876" s="17" t="e">
        <f>VLOOKUP($A876,級距!$A:$K,10,FALSE)</f>
        <v>#N/A</v>
      </c>
      <c r="E876" s="17" t="e">
        <f>VLOOKUP($A876,級距!$A:$K,11,FALSE)</f>
        <v>#N/A</v>
      </c>
      <c r="F876" s="17">
        <f t="shared" si="14"/>
        <v>0</v>
      </c>
    </row>
    <row r="877" spans="1:6" x14ac:dyDescent="0.25">
      <c r="A877" s="32"/>
      <c r="C877" s="17" t="e">
        <f>VLOOKUP(A877,級距!$A:$K,9,FALSE)</f>
        <v>#N/A</v>
      </c>
      <c r="D877" s="17" t="e">
        <f>VLOOKUP($A877,級距!$A:$K,10,FALSE)</f>
        <v>#N/A</v>
      </c>
      <c r="E877" s="17" t="e">
        <f>VLOOKUP($A877,級距!$A:$K,11,FALSE)</f>
        <v>#N/A</v>
      </c>
      <c r="F877" s="17">
        <f t="shared" si="14"/>
        <v>0</v>
      </c>
    </row>
    <row r="878" spans="1:6" x14ac:dyDescent="0.25">
      <c r="A878" s="32"/>
      <c r="C878" s="17" t="e">
        <f>VLOOKUP(A878,級距!$A:$K,9,FALSE)</f>
        <v>#N/A</v>
      </c>
      <c r="D878" s="17" t="e">
        <f>VLOOKUP($A878,級距!$A:$K,10,FALSE)</f>
        <v>#N/A</v>
      </c>
      <c r="E878" s="17" t="e">
        <f>VLOOKUP($A878,級距!$A:$K,11,FALSE)</f>
        <v>#N/A</v>
      </c>
      <c r="F878" s="17">
        <f t="shared" si="14"/>
        <v>0</v>
      </c>
    </row>
    <row r="879" spans="1:6" x14ac:dyDescent="0.25">
      <c r="A879" s="32"/>
      <c r="C879" s="17" t="e">
        <f>VLOOKUP(A879,級距!$A:$K,9,FALSE)</f>
        <v>#N/A</v>
      </c>
      <c r="D879" s="17" t="e">
        <f>VLOOKUP($A879,級距!$A:$K,10,FALSE)</f>
        <v>#N/A</v>
      </c>
      <c r="E879" s="17" t="e">
        <f>VLOOKUP($A879,級距!$A:$K,11,FALSE)</f>
        <v>#N/A</v>
      </c>
      <c r="F879" s="17">
        <f t="shared" si="14"/>
        <v>0</v>
      </c>
    </row>
    <row r="880" spans="1:6" x14ac:dyDescent="0.25">
      <c r="A880" s="32"/>
      <c r="C880" s="17" t="e">
        <f>VLOOKUP(A880,級距!$A:$K,9,FALSE)</f>
        <v>#N/A</v>
      </c>
      <c r="D880" s="17" t="e">
        <f>VLOOKUP($A880,級距!$A:$K,10,FALSE)</f>
        <v>#N/A</v>
      </c>
      <c r="E880" s="17" t="e">
        <f>VLOOKUP($A880,級距!$A:$K,11,FALSE)</f>
        <v>#N/A</v>
      </c>
      <c r="F880" s="17">
        <f t="shared" si="14"/>
        <v>0</v>
      </c>
    </row>
    <row r="881" spans="1:6" x14ac:dyDescent="0.25">
      <c r="A881" s="32"/>
      <c r="C881" s="17" t="e">
        <f>VLOOKUP(A881,級距!$A:$K,9,FALSE)</f>
        <v>#N/A</v>
      </c>
      <c r="D881" s="17" t="e">
        <f>VLOOKUP($A881,級距!$A:$K,10,FALSE)</f>
        <v>#N/A</v>
      </c>
      <c r="E881" s="17" t="e">
        <f>VLOOKUP($A881,級距!$A:$K,11,FALSE)</f>
        <v>#N/A</v>
      </c>
      <c r="F881" s="17">
        <f t="shared" si="14"/>
        <v>0</v>
      </c>
    </row>
    <row r="882" spans="1:6" x14ac:dyDescent="0.25">
      <c r="A882" s="32"/>
      <c r="C882" s="17" t="e">
        <f>VLOOKUP(A882,級距!$A:$K,9,FALSE)</f>
        <v>#N/A</v>
      </c>
      <c r="D882" s="17" t="e">
        <f>VLOOKUP($A882,級距!$A:$K,10,FALSE)</f>
        <v>#N/A</v>
      </c>
      <c r="E882" s="17" t="e">
        <f>VLOOKUP($A882,級距!$A:$K,11,FALSE)</f>
        <v>#N/A</v>
      </c>
      <c r="F882" s="17">
        <f t="shared" si="14"/>
        <v>0</v>
      </c>
    </row>
    <row r="883" spans="1:6" x14ac:dyDescent="0.25">
      <c r="A883" s="32"/>
      <c r="C883" s="17" t="e">
        <f>VLOOKUP(A883,級距!$A:$K,9,FALSE)</f>
        <v>#N/A</v>
      </c>
      <c r="D883" s="17" t="e">
        <f>VLOOKUP($A883,級距!$A:$K,10,FALSE)</f>
        <v>#N/A</v>
      </c>
      <c r="E883" s="17" t="e">
        <f>VLOOKUP($A883,級距!$A:$K,11,FALSE)</f>
        <v>#N/A</v>
      </c>
      <c r="F883" s="17">
        <f t="shared" si="14"/>
        <v>0</v>
      </c>
    </row>
    <row r="884" spans="1:6" x14ac:dyDescent="0.25">
      <c r="A884" s="32"/>
      <c r="C884" s="17" t="e">
        <f>VLOOKUP(A884,級距!$A:$K,9,FALSE)</f>
        <v>#N/A</v>
      </c>
      <c r="D884" s="17" t="e">
        <f>VLOOKUP($A884,級距!$A:$K,10,FALSE)</f>
        <v>#N/A</v>
      </c>
      <c r="E884" s="17" t="e">
        <f>VLOOKUP($A884,級距!$A:$K,11,FALSE)</f>
        <v>#N/A</v>
      </c>
      <c r="F884" s="17">
        <f t="shared" si="14"/>
        <v>0</v>
      </c>
    </row>
    <row r="885" spans="1:6" x14ac:dyDescent="0.25">
      <c r="A885" s="32"/>
      <c r="C885" s="17" t="e">
        <f>VLOOKUP(A885,級距!$A:$K,9,FALSE)</f>
        <v>#N/A</v>
      </c>
      <c r="D885" s="17" t="e">
        <f>VLOOKUP($A885,級距!$A:$K,10,FALSE)</f>
        <v>#N/A</v>
      </c>
      <c r="E885" s="17" t="e">
        <f>VLOOKUP($A885,級距!$A:$K,11,FALSE)</f>
        <v>#N/A</v>
      </c>
      <c r="F885" s="17">
        <f t="shared" si="14"/>
        <v>0</v>
      </c>
    </row>
    <row r="886" spans="1:6" x14ac:dyDescent="0.25">
      <c r="A886" s="32"/>
      <c r="C886" s="17" t="e">
        <f>VLOOKUP(A886,級距!$A:$K,9,FALSE)</f>
        <v>#N/A</v>
      </c>
      <c r="D886" s="17" t="e">
        <f>VLOOKUP($A886,級距!$A:$K,10,FALSE)</f>
        <v>#N/A</v>
      </c>
      <c r="E886" s="17" t="e">
        <f>VLOOKUP($A886,級距!$A:$K,11,FALSE)</f>
        <v>#N/A</v>
      </c>
      <c r="F886" s="17">
        <f t="shared" si="14"/>
        <v>0</v>
      </c>
    </row>
    <row r="887" spans="1:6" x14ac:dyDescent="0.25">
      <c r="A887" s="32"/>
      <c r="C887" s="17" t="e">
        <f>VLOOKUP(A887,級距!$A:$K,9,FALSE)</f>
        <v>#N/A</v>
      </c>
      <c r="D887" s="17" t="e">
        <f>VLOOKUP($A887,級距!$A:$K,10,FALSE)</f>
        <v>#N/A</v>
      </c>
      <c r="E887" s="17" t="e">
        <f>VLOOKUP($A887,級距!$A:$K,11,FALSE)</f>
        <v>#N/A</v>
      </c>
      <c r="F887" s="17">
        <f t="shared" si="14"/>
        <v>0</v>
      </c>
    </row>
    <row r="888" spans="1:6" x14ac:dyDescent="0.25">
      <c r="A888" s="32"/>
      <c r="C888" s="17" t="e">
        <f>VLOOKUP(A888,級距!$A:$K,9,FALSE)</f>
        <v>#N/A</v>
      </c>
      <c r="D888" s="17" t="e">
        <f>VLOOKUP($A888,級距!$A:$K,10,FALSE)</f>
        <v>#N/A</v>
      </c>
      <c r="E888" s="17" t="e">
        <f>VLOOKUP($A888,級距!$A:$K,11,FALSE)</f>
        <v>#N/A</v>
      </c>
      <c r="F888" s="17">
        <f t="shared" si="14"/>
        <v>0</v>
      </c>
    </row>
    <row r="889" spans="1:6" x14ac:dyDescent="0.25">
      <c r="A889" s="32"/>
      <c r="C889" s="17" t="e">
        <f>VLOOKUP(A889,級距!$A:$K,9,FALSE)</f>
        <v>#N/A</v>
      </c>
      <c r="D889" s="17" t="e">
        <f>VLOOKUP($A889,級距!$A:$K,10,FALSE)</f>
        <v>#N/A</v>
      </c>
      <c r="E889" s="17" t="e">
        <f>VLOOKUP($A889,級距!$A:$K,11,FALSE)</f>
        <v>#N/A</v>
      </c>
      <c r="F889" s="17">
        <f t="shared" si="14"/>
        <v>0</v>
      </c>
    </row>
    <row r="890" spans="1:6" x14ac:dyDescent="0.25">
      <c r="A890" s="32"/>
      <c r="C890" s="17" t="e">
        <f>VLOOKUP(A890,級距!$A:$K,9,FALSE)</f>
        <v>#N/A</v>
      </c>
      <c r="D890" s="17" t="e">
        <f>VLOOKUP($A890,級距!$A:$K,10,FALSE)</f>
        <v>#N/A</v>
      </c>
      <c r="E890" s="17" t="e">
        <f>VLOOKUP($A890,級距!$A:$K,11,FALSE)</f>
        <v>#N/A</v>
      </c>
      <c r="F890" s="17">
        <f t="shared" si="14"/>
        <v>0</v>
      </c>
    </row>
    <row r="891" spans="1:6" x14ac:dyDescent="0.25">
      <c r="A891" s="32"/>
      <c r="C891" s="17" t="e">
        <f>VLOOKUP(A891,級距!$A:$K,9,FALSE)</f>
        <v>#N/A</v>
      </c>
      <c r="D891" s="17" t="e">
        <f>VLOOKUP($A891,級距!$A:$K,10,FALSE)</f>
        <v>#N/A</v>
      </c>
      <c r="E891" s="17" t="e">
        <f>VLOOKUP($A891,級距!$A:$K,11,FALSE)</f>
        <v>#N/A</v>
      </c>
      <c r="F891" s="17">
        <f t="shared" si="14"/>
        <v>0</v>
      </c>
    </row>
    <row r="892" spans="1:6" x14ac:dyDescent="0.25">
      <c r="A892" s="32"/>
      <c r="C892" s="17" t="e">
        <f>VLOOKUP(A892,級距!$A:$K,9,FALSE)</f>
        <v>#N/A</v>
      </c>
      <c r="D892" s="17" t="e">
        <f>VLOOKUP($A892,級距!$A:$K,10,FALSE)</f>
        <v>#N/A</v>
      </c>
      <c r="E892" s="17" t="e">
        <f>VLOOKUP($A892,級距!$A:$K,11,FALSE)</f>
        <v>#N/A</v>
      </c>
      <c r="F892" s="17">
        <f t="shared" si="14"/>
        <v>0</v>
      </c>
    </row>
    <row r="893" spans="1:6" x14ac:dyDescent="0.25">
      <c r="A893" s="32"/>
      <c r="C893" s="17" t="e">
        <f>VLOOKUP(A893,級距!$A:$K,9,FALSE)</f>
        <v>#N/A</v>
      </c>
      <c r="D893" s="17" t="e">
        <f>VLOOKUP($A893,級距!$A:$K,10,FALSE)</f>
        <v>#N/A</v>
      </c>
      <c r="E893" s="17" t="e">
        <f>VLOOKUP($A893,級距!$A:$K,11,FALSE)</f>
        <v>#N/A</v>
      </c>
      <c r="F893" s="17">
        <f t="shared" si="14"/>
        <v>0</v>
      </c>
    </row>
    <row r="894" spans="1:6" x14ac:dyDescent="0.25">
      <c r="A894" s="32"/>
      <c r="C894" s="17" t="e">
        <f>VLOOKUP(A894,級距!$A:$K,9,FALSE)</f>
        <v>#N/A</v>
      </c>
      <c r="D894" s="17" t="e">
        <f>VLOOKUP($A894,級距!$A:$K,10,FALSE)</f>
        <v>#N/A</v>
      </c>
      <c r="E894" s="17" t="e">
        <f>VLOOKUP($A894,級距!$A:$K,11,FALSE)</f>
        <v>#N/A</v>
      </c>
      <c r="F894" s="17">
        <f t="shared" si="14"/>
        <v>0</v>
      </c>
    </row>
    <row r="895" spans="1:6" x14ac:dyDescent="0.25">
      <c r="A895" s="32"/>
      <c r="C895" s="17" t="e">
        <f>VLOOKUP(A895,級距!$A:$K,9,FALSE)</f>
        <v>#N/A</v>
      </c>
      <c r="D895" s="17" t="e">
        <f>VLOOKUP($A895,級距!$A:$K,10,FALSE)</f>
        <v>#N/A</v>
      </c>
      <c r="E895" s="17" t="e">
        <f>VLOOKUP($A895,級距!$A:$K,11,FALSE)</f>
        <v>#N/A</v>
      </c>
      <c r="F895" s="17">
        <f t="shared" si="14"/>
        <v>0</v>
      </c>
    </row>
    <row r="896" spans="1:6" x14ac:dyDescent="0.25">
      <c r="A896" s="32"/>
      <c r="C896" s="17" t="e">
        <f>VLOOKUP(A896,級距!$A:$K,9,FALSE)</f>
        <v>#N/A</v>
      </c>
      <c r="D896" s="17" t="e">
        <f>VLOOKUP($A896,級距!$A:$K,10,FALSE)</f>
        <v>#N/A</v>
      </c>
      <c r="E896" s="17" t="e">
        <f>VLOOKUP($A896,級距!$A:$K,11,FALSE)</f>
        <v>#N/A</v>
      </c>
      <c r="F896" s="17">
        <f t="shared" si="14"/>
        <v>0</v>
      </c>
    </row>
    <row r="897" spans="1:6" x14ac:dyDescent="0.25">
      <c r="A897" s="32"/>
      <c r="C897" s="17" t="e">
        <f>VLOOKUP(A897,級距!$A:$K,9,FALSE)</f>
        <v>#N/A</v>
      </c>
      <c r="D897" s="17" t="e">
        <f>VLOOKUP($A897,級距!$A:$K,10,FALSE)</f>
        <v>#N/A</v>
      </c>
      <c r="E897" s="17" t="e">
        <f>VLOOKUP($A897,級距!$A:$K,11,FALSE)</f>
        <v>#N/A</v>
      </c>
      <c r="F897" s="17">
        <f t="shared" si="14"/>
        <v>0</v>
      </c>
    </row>
    <row r="898" spans="1:6" x14ac:dyDescent="0.25">
      <c r="A898" s="32"/>
      <c r="C898" s="17" t="e">
        <f>VLOOKUP(A898,級距!$A:$K,9,FALSE)</f>
        <v>#N/A</v>
      </c>
      <c r="D898" s="17" t="e">
        <f>VLOOKUP($A898,級距!$A:$K,10,FALSE)</f>
        <v>#N/A</v>
      </c>
      <c r="E898" s="17" t="e">
        <f>VLOOKUP($A898,級距!$A:$K,11,FALSE)</f>
        <v>#N/A</v>
      </c>
      <c r="F898" s="17">
        <f t="shared" si="14"/>
        <v>0</v>
      </c>
    </row>
    <row r="899" spans="1:6" x14ac:dyDescent="0.25">
      <c r="A899" s="32"/>
      <c r="C899" s="17" t="e">
        <f>VLOOKUP(A899,級距!$A:$K,9,FALSE)</f>
        <v>#N/A</v>
      </c>
      <c r="D899" s="17" t="e">
        <f>VLOOKUP($A899,級距!$A:$K,10,FALSE)</f>
        <v>#N/A</v>
      </c>
      <c r="E899" s="17" t="e">
        <f>VLOOKUP($A899,級距!$A:$K,11,FALSE)</f>
        <v>#N/A</v>
      </c>
      <c r="F899" s="17">
        <f t="shared" si="14"/>
        <v>0</v>
      </c>
    </row>
    <row r="900" spans="1:6" x14ac:dyDescent="0.25">
      <c r="A900" s="32"/>
      <c r="C900" s="17" t="e">
        <f>VLOOKUP(A900,級距!$A:$K,9,FALSE)</f>
        <v>#N/A</v>
      </c>
      <c r="D900" s="17" t="e">
        <f>VLOOKUP($A900,級距!$A:$K,10,FALSE)</f>
        <v>#N/A</v>
      </c>
      <c r="E900" s="17" t="e">
        <f>VLOOKUP($A900,級距!$A:$K,11,FALSE)</f>
        <v>#N/A</v>
      </c>
      <c r="F900" s="17">
        <f t="shared" si="14"/>
        <v>0</v>
      </c>
    </row>
    <row r="901" spans="1:6" x14ac:dyDescent="0.25">
      <c r="A901" s="32"/>
      <c r="C901" s="17" t="e">
        <f>VLOOKUP(A901,級距!$A:$K,9,FALSE)</f>
        <v>#N/A</v>
      </c>
      <c r="D901" s="17" t="e">
        <f>VLOOKUP($A901,級距!$A:$K,10,FALSE)</f>
        <v>#N/A</v>
      </c>
      <c r="E901" s="17" t="e">
        <f>VLOOKUP($A901,級距!$A:$K,11,FALSE)</f>
        <v>#N/A</v>
      </c>
      <c r="F901" s="17">
        <f t="shared" si="14"/>
        <v>0</v>
      </c>
    </row>
    <row r="902" spans="1:6" x14ac:dyDescent="0.25">
      <c r="A902" s="32"/>
      <c r="C902" s="17" t="e">
        <f>VLOOKUP(A902,級距!$A:$K,9,FALSE)</f>
        <v>#N/A</v>
      </c>
      <c r="D902" s="17" t="e">
        <f>VLOOKUP($A902,級距!$A:$K,10,FALSE)</f>
        <v>#N/A</v>
      </c>
      <c r="E902" s="17" t="e">
        <f>VLOOKUP($A902,級距!$A:$K,11,FALSE)</f>
        <v>#N/A</v>
      </c>
      <c r="F902" s="17">
        <f t="shared" si="14"/>
        <v>0</v>
      </c>
    </row>
    <row r="903" spans="1:6" x14ac:dyDescent="0.25">
      <c r="A903" s="32"/>
      <c r="C903" s="17" t="e">
        <f>VLOOKUP(A903,級距!$A:$K,9,FALSE)</f>
        <v>#N/A</v>
      </c>
      <c r="D903" s="17" t="e">
        <f>VLOOKUP($A903,級距!$A:$K,10,FALSE)</f>
        <v>#N/A</v>
      </c>
      <c r="E903" s="17" t="e">
        <f>VLOOKUP($A903,級距!$A:$K,11,FALSE)</f>
        <v>#N/A</v>
      </c>
      <c r="F903" s="17">
        <f t="shared" si="14"/>
        <v>0</v>
      </c>
    </row>
    <row r="904" spans="1:6" x14ac:dyDescent="0.25">
      <c r="A904" s="32"/>
      <c r="C904" s="17" t="e">
        <f>VLOOKUP(A904,級距!$A:$K,9,FALSE)</f>
        <v>#N/A</v>
      </c>
      <c r="D904" s="17" t="e">
        <f>VLOOKUP($A904,級距!$A:$K,10,FALSE)</f>
        <v>#N/A</v>
      </c>
      <c r="E904" s="17" t="e">
        <f>VLOOKUP($A904,級距!$A:$K,11,FALSE)</f>
        <v>#N/A</v>
      </c>
      <c r="F904" s="17">
        <f t="shared" si="14"/>
        <v>0</v>
      </c>
    </row>
    <row r="905" spans="1:6" x14ac:dyDescent="0.25">
      <c r="A905" s="32"/>
      <c r="C905" s="17" t="e">
        <f>VLOOKUP(A905,級距!$A:$K,9,FALSE)</f>
        <v>#N/A</v>
      </c>
      <c r="D905" s="17" t="e">
        <f>VLOOKUP($A905,級距!$A:$K,10,FALSE)</f>
        <v>#N/A</v>
      </c>
      <c r="E905" s="17" t="e">
        <f>VLOOKUP($A905,級距!$A:$K,11,FALSE)</f>
        <v>#N/A</v>
      </c>
      <c r="F905" s="17">
        <f t="shared" ref="F905:F968" si="15">IF(A906&lt;&gt;A905,1,0)</f>
        <v>0</v>
      </c>
    </row>
    <row r="906" spans="1:6" x14ac:dyDescent="0.25">
      <c r="A906" s="32"/>
      <c r="C906" s="17" t="e">
        <f>VLOOKUP(A906,級距!$A:$K,9,FALSE)</f>
        <v>#N/A</v>
      </c>
      <c r="D906" s="17" t="e">
        <f>VLOOKUP($A906,級距!$A:$K,10,FALSE)</f>
        <v>#N/A</v>
      </c>
      <c r="E906" s="17" t="e">
        <f>VLOOKUP($A906,級距!$A:$K,11,FALSE)</f>
        <v>#N/A</v>
      </c>
      <c r="F906" s="17">
        <f t="shared" si="15"/>
        <v>0</v>
      </c>
    </row>
    <row r="907" spans="1:6" x14ac:dyDescent="0.25">
      <c r="A907" s="32"/>
      <c r="C907" s="17" t="e">
        <f>VLOOKUP(A907,級距!$A:$K,9,FALSE)</f>
        <v>#N/A</v>
      </c>
      <c r="D907" s="17" t="e">
        <f>VLOOKUP($A907,級距!$A:$K,10,FALSE)</f>
        <v>#N/A</v>
      </c>
      <c r="E907" s="17" t="e">
        <f>VLOOKUP($A907,級距!$A:$K,11,FALSE)</f>
        <v>#N/A</v>
      </c>
      <c r="F907" s="17">
        <f t="shared" si="15"/>
        <v>0</v>
      </c>
    </row>
    <row r="908" spans="1:6" x14ac:dyDescent="0.25">
      <c r="A908" s="32"/>
      <c r="C908" s="17" t="e">
        <f>VLOOKUP(A908,級距!$A:$K,9,FALSE)</f>
        <v>#N/A</v>
      </c>
      <c r="D908" s="17" t="e">
        <f>VLOOKUP($A908,級距!$A:$K,10,FALSE)</f>
        <v>#N/A</v>
      </c>
      <c r="E908" s="17" t="e">
        <f>VLOOKUP($A908,級距!$A:$K,11,FALSE)</f>
        <v>#N/A</v>
      </c>
      <c r="F908" s="17">
        <f t="shared" si="15"/>
        <v>0</v>
      </c>
    </row>
    <row r="909" spans="1:6" x14ac:dyDescent="0.25">
      <c r="A909" s="32"/>
      <c r="C909" s="17" t="e">
        <f>VLOOKUP(A909,級距!$A:$K,9,FALSE)</f>
        <v>#N/A</v>
      </c>
      <c r="D909" s="17" t="e">
        <f>VLOOKUP($A909,級距!$A:$K,10,FALSE)</f>
        <v>#N/A</v>
      </c>
      <c r="E909" s="17" t="e">
        <f>VLOOKUP($A909,級距!$A:$K,11,FALSE)</f>
        <v>#N/A</v>
      </c>
      <c r="F909" s="17">
        <f t="shared" si="15"/>
        <v>0</v>
      </c>
    </row>
    <row r="910" spans="1:6" x14ac:dyDescent="0.25">
      <c r="A910" s="32"/>
      <c r="C910" s="17" t="e">
        <f>VLOOKUP(A910,級距!$A:$K,9,FALSE)</f>
        <v>#N/A</v>
      </c>
      <c r="D910" s="17" t="e">
        <f>VLOOKUP($A910,級距!$A:$K,10,FALSE)</f>
        <v>#N/A</v>
      </c>
      <c r="E910" s="17" t="e">
        <f>VLOOKUP($A910,級距!$A:$K,11,FALSE)</f>
        <v>#N/A</v>
      </c>
      <c r="F910" s="17">
        <f t="shared" si="15"/>
        <v>0</v>
      </c>
    </row>
    <row r="911" spans="1:6" x14ac:dyDescent="0.25">
      <c r="A911" s="32"/>
      <c r="C911" s="17" t="e">
        <f>VLOOKUP(A911,級距!$A:$K,9,FALSE)</f>
        <v>#N/A</v>
      </c>
      <c r="D911" s="17" t="e">
        <f>VLOOKUP($A911,級距!$A:$K,10,FALSE)</f>
        <v>#N/A</v>
      </c>
      <c r="E911" s="17" t="e">
        <f>VLOOKUP($A911,級距!$A:$K,11,FALSE)</f>
        <v>#N/A</v>
      </c>
      <c r="F911" s="17">
        <f t="shared" si="15"/>
        <v>0</v>
      </c>
    </row>
    <row r="912" spans="1:6" x14ac:dyDescent="0.25">
      <c r="A912" s="32"/>
      <c r="C912" s="17" t="e">
        <f>VLOOKUP(A912,級距!$A:$K,9,FALSE)</f>
        <v>#N/A</v>
      </c>
      <c r="D912" s="17" t="e">
        <f>VLOOKUP($A912,級距!$A:$K,10,FALSE)</f>
        <v>#N/A</v>
      </c>
      <c r="E912" s="17" t="e">
        <f>VLOOKUP($A912,級距!$A:$K,11,FALSE)</f>
        <v>#N/A</v>
      </c>
      <c r="F912" s="17">
        <f t="shared" si="15"/>
        <v>0</v>
      </c>
    </row>
    <row r="913" spans="1:6" x14ac:dyDescent="0.25">
      <c r="A913" s="32"/>
      <c r="C913" s="17" t="e">
        <f>VLOOKUP(A913,級距!$A:$K,9,FALSE)</f>
        <v>#N/A</v>
      </c>
      <c r="D913" s="17" t="e">
        <f>VLOOKUP($A913,級距!$A:$K,10,FALSE)</f>
        <v>#N/A</v>
      </c>
      <c r="E913" s="17" t="e">
        <f>VLOOKUP($A913,級距!$A:$K,11,FALSE)</f>
        <v>#N/A</v>
      </c>
      <c r="F913" s="17">
        <f t="shared" si="15"/>
        <v>0</v>
      </c>
    </row>
    <row r="914" spans="1:6" x14ac:dyDescent="0.25">
      <c r="A914" s="32"/>
      <c r="C914" s="17" t="e">
        <f>VLOOKUP(A914,級距!$A:$K,9,FALSE)</f>
        <v>#N/A</v>
      </c>
      <c r="D914" s="17" t="e">
        <f>VLOOKUP($A914,級距!$A:$K,10,FALSE)</f>
        <v>#N/A</v>
      </c>
      <c r="E914" s="17" t="e">
        <f>VLOOKUP($A914,級距!$A:$K,11,FALSE)</f>
        <v>#N/A</v>
      </c>
      <c r="F914" s="17">
        <f t="shared" si="15"/>
        <v>0</v>
      </c>
    </row>
    <row r="915" spans="1:6" x14ac:dyDescent="0.25">
      <c r="A915" s="32"/>
      <c r="C915" s="17" t="e">
        <f>VLOOKUP(A915,級距!$A:$K,9,FALSE)</f>
        <v>#N/A</v>
      </c>
      <c r="D915" s="17" t="e">
        <f>VLOOKUP($A915,級距!$A:$K,10,FALSE)</f>
        <v>#N/A</v>
      </c>
      <c r="E915" s="17" t="e">
        <f>VLOOKUP($A915,級距!$A:$K,11,FALSE)</f>
        <v>#N/A</v>
      </c>
      <c r="F915" s="17">
        <f t="shared" si="15"/>
        <v>0</v>
      </c>
    </row>
    <row r="916" spans="1:6" x14ac:dyDescent="0.25">
      <c r="A916" s="32"/>
      <c r="C916" s="17" t="e">
        <f>VLOOKUP(A916,級距!$A:$K,9,FALSE)</f>
        <v>#N/A</v>
      </c>
      <c r="D916" s="17" t="e">
        <f>VLOOKUP($A916,級距!$A:$K,10,FALSE)</f>
        <v>#N/A</v>
      </c>
      <c r="E916" s="17" t="e">
        <f>VLOOKUP($A916,級距!$A:$K,11,FALSE)</f>
        <v>#N/A</v>
      </c>
      <c r="F916" s="17">
        <f t="shared" si="15"/>
        <v>0</v>
      </c>
    </row>
    <row r="917" spans="1:6" x14ac:dyDescent="0.25">
      <c r="A917" s="32"/>
      <c r="C917" s="17" t="e">
        <f>VLOOKUP(A917,級距!$A:$K,9,FALSE)</f>
        <v>#N/A</v>
      </c>
      <c r="D917" s="17" t="e">
        <f>VLOOKUP($A917,級距!$A:$K,10,FALSE)</f>
        <v>#N/A</v>
      </c>
      <c r="E917" s="17" t="e">
        <f>VLOOKUP($A917,級距!$A:$K,11,FALSE)</f>
        <v>#N/A</v>
      </c>
      <c r="F917" s="17">
        <f t="shared" si="15"/>
        <v>0</v>
      </c>
    </row>
    <row r="918" spans="1:6" x14ac:dyDescent="0.25">
      <c r="A918" s="32"/>
      <c r="C918" s="17" t="e">
        <f>VLOOKUP(A918,級距!$A:$K,9,FALSE)</f>
        <v>#N/A</v>
      </c>
      <c r="D918" s="17" t="e">
        <f>VLOOKUP($A918,級距!$A:$K,10,FALSE)</f>
        <v>#N/A</v>
      </c>
      <c r="E918" s="17" t="e">
        <f>VLOOKUP($A918,級距!$A:$K,11,FALSE)</f>
        <v>#N/A</v>
      </c>
      <c r="F918" s="17">
        <f t="shared" si="15"/>
        <v>0</v>
      </c>
    </row>
    <row r="919" spans="1:6" x14ac:dyDescent="0.25">
      <c r="A919" s="32"/>
      <c r="C919" s="17" t="e">
        <f>VLOOKUP(A919,級距!$A:$K,9,FALSE)</f>
        <v>#N/A</v>
      </c>
      <c r="D919" s="17" t="e">
        <f>VLOOKUP($A919,級距!$A:$K,10,FALSE)</f>
        <v>#N/A</v>
      </c>
      <c r="E919" s="17" t="e">
        <f>VLOOKUP($A919,級距!$A:$K,11,FALSE)</f>
        <v>#N/A</v>
      </c>
      <c r="F919" s="17">
        <f t="shared" si="15"/>
        <v>0</v>
      </c>
    </row>
    <row r="920" spans="1:6" x14ac:dyDescent="0.25">
      <c r="A920" s="32"/>
      <c r="C920" s="17" t="e">
        <f>VLOOKUP(A920,級距!$A:$K,9,FALSE)</f>
        <v>#N/A</v>
      </c>
      <c r="D920" s="17" t="e">
        <f>VLOOKUP($A920,級距!$A:$K,10,FALSE)</f>
        <v>#N/A</v>
      </c>
      <c r="E920" s="17" t="e">
        <f>VLOOKUP($A920,級距!$A:$K,11,FALSE)</f>
        <v>#N/A</v>
      </c>
      <c r="F920" s="17">
        <f t="shared" si="15"/>
        <v>0</v>
      </c>
    </row>
    <row r="921" spans="1:6" x14ac:dyDescent="0.25">
      <c r="A921" s="32"/>
      <c r="C921" s="17" t="e">
        <f>VLOOKUP(A921,級距!$A:$K,9,FALSE)</f>
        <v>#N/A</v>
      </c>
      <c r="D921" s="17" t="e">
        <f>VLOOKUP($A921,級距!$A:$K,10,FALSE)</f>
        <v>#N/A</v>
      </c>
      <c r="E921" s="17" t="e">
        <f>VLOOKUP($A921,級距!$A:$K,11,FALSE)</f>
        <v>#N/A</v>
      </c>
      <c r="F921" s="17">
        <f t="shared" si="15"/>
        <v>0</v>
      </c>
    </row>
    <row r="922" spans="1:6" x14ac:dyDescent="0.25">
      <c r="A922" s="32"/>
      <c r="C922" s="17" t="e">
        <f>VLOOKUP(A922,級距!$A:$K,9,FALSE)</f>
        <v>#N/A</v>
      </c>
      <c r="D922" s="17" t="e">
        <f>VLOOKUP($A922,級距!$A:$K,10,FALSE)</f>
        <v>#N/A</v>
      </c>
      <c r="E922" s="17" t="e">
        <f>VLOOKUP($A922,級距!$A:$K,11,FALSE)</f>
        <v>#N/A</v>
      </c>
      <c r="F922" s="17">
        <f t="shared" si="15"/>
        <v>0</v>
      </c>
    </row>
    <row r="923" spans="1:6" x14ac:dyDescent="0.25">
      <c r="A923" s="32"/>
      <c r="C923" s="17" t="e">
        <f>VLOOKUP(A923,級距!$A:$K,9,FALSE)</f>
        <v>#N/A</v>
      </c>
      <c r="D923" s="17" t="e">
        <f>VLOOKUP($A923,級距!$A:$K,10,FALSE)</f>
        <v>#N/A</v>
      </c>
      <c r="E923" s="17" t="e">
        <f>VLOOKUP($A923,級距!$A:$K,11,FALSE)</f>
        <v>#N/A</v>
      </c>
      <c r="F923" s="17">
        <f t="shared" si="15"/>
        <v>0</v>
      </c>
    </row>
    <row r="924" spans="1:6" x14ac:dyDescent="0.25">
      <c r="A924" s="32"/>
      <c r="C924" s="17" t="e">
        <f>VLOOKUP(A924,級距!$A:$K,9,FALSE)</f>
        <v>#N/A</v>
      </c>
      <c r="D924" s="17" t="e">
        <f>VLOOKUP($A924,級距!$A:$K,10,FALSE)</f>
        <v>#N/A</v>
      </c>
      <c r="E924" s="17" t="e">
        <f>VLOOKUP($A924,級距!$A:$K,11,FALSE)</f>
        <v>#N/A</v>
      </c>
      <c r="F924" s="17">
        <f t="shared" si="15"/>
        <v>0</v>
      </c>
    </row>
    <row r="925" spans="1:6" x14ac:dyDescent="0.25">
      <c r="A925" s="32"/>
      <c r="C925" s="17" t="e">
        <f>VLOOKUP(A925,級距!$A:$K,9,FALSE)</f>
        <v>#N/A</v>
      </c>
      <c r="D925" s="17" t="e">
        <f>VLOOKUP($A925,級距!$A:$K,10,FALSE)</f>
        <v>#N/A</v>
      </c>
      <c r="E925" s="17" t="e">
        <f>VLOOKUP($A925,級距!$A:$K,11,FALSE)</f>
        <v>#N/A</v>
      </c>
      <c r="F925" s="17">
        <f t="shared" si="15"/>
        <v>0</v>
      </c>
    </row>
    <row r="926" spans="1:6" x14ac:dyDescent="0.25">
      <c r="A926" s="32"/>
      <c r="C926" s="17" t="e">
        <f>VLOOKUP(A926,級距!$A:$K,9,FALSE)</f>
        <v>#N/A</v>
      </c>
      <c r="D926" s="17" t="e">
        <f>VLOOKUP($A926,級距!$A:$K,10,FALSE)</f>
        <v>#N/A</v>
      </c>
      <c r="E926" s="17" t="e">
        <f>VLOOKUP($A926,級距!$A:$K,11,FALSE)</f>
        <v>#N/A</v>
      </c>
      <c r="F926" s="17">
        <f t="shared" si="15"/>
        <v>0</v>
      </c>
    </row>
    <row r="927" spans="1:6" x14ac:dyDescent="0.25">
      <c r="A927" s="32"/>
      <c r="C927" s="17" t="e">
        <f>VLOOKUP(A927,級距!$A:$K,9,FALSE)</f>
        <v>#N/A</v>
      </c>
      <c r="D927" s="17" t="e">
        <f>VLOOKUP($A927,級距!$A:$K,10,FALSE)</f>
        <v>#N/A</v>
      </c>
      <c r="E927" s="17" t="e">
        <f>VLOOKUP($A927,級距!$A:$K,11,FALSE)</f>
        <v>#N/A</v>
      </c>
      <c r="F927" s="17">
        <f t="shared" si="15"/>
        <v>0</v>
      </c>
    </row>
    <row r="928" spans="1:6" x14ac:dyDescent="0.25">
      <c r="A928" s="32"/>
      <c r="C928" s="17" t="e">
        <f>VLOOKUP(A928,級距!$A:$K,9,FALSE)</f>
        <v>#N/A</v>
      </c>
      <c r="D928" s="17" t="e">
        <f>VLOOKUP($A928,級距!$A:$K,10,FALSE)</f>
        <v>#N/A</v>
      </c>
      <c r="E928" s="17" t="e">
        <f>VLOOKUP($A928,級距!$A:$K,11,FALSE)</f>
        <v>#N/A</v>
      </c>
      <c r="F928" s="17">
        <f t="shared" si="15"/>
        <v>0</v>
      </c>
    </row>
    <row r="929" spans="1:6" x14ac:dyDescent="0.25">
      <c r="A929" s="32"/>
      <c r="C929" s="17" t="e">
        <f>VLOOKUP(A929,級距!$A:$K,9,FALSE)</f>
        <v>#N/A</v>
      </c>
      <c r="D929" s="17" t="e">
        <f>VLOOKUP($A929,級距!$A:$K,10,FALSE)</f>
        <v>#N/A</v>
      </c>
      <c r="E929" s="17" t="e">
        <f>VLOOKUP($A929,級距!$A:$K,11,FALSE)</f>
        <v>#N/A</v>
      </c>
      <c r="F929" s="17">
        <f t="shared" si="15"/>
        <v>0</v>
      </c>
    </row>
    <row r="930" spans="1:6" x14ac:dyDescent="0.25">
      <c r="A930" s="32"/>
      <c r="C930" s="17" t="e">
        <f>VLOOKUP(A930,級距!$A:$K,9,FALSE)</f>
        <v>#N/A</v>
      </c>
      <c r="D930" s="17" t="e">
        <f>VLOOKUP($A930,級距!$A:$K,10,FALSE)</f>
        <v>#N/A</v>
      </c>
      <c r="E930" s="17" t="e">
        <f>VLOOKUP($A930,級距!$A:$K,11,FALSE)</f>
        <v>#N/A</v>
      </c>
      <c r="F930" s="17">
        <f t="shared" si="15"/>
        <v>0</v>
      </c>
    </row>
    <row r="931" spans="1:6" x14ac:dyDescent="0.25">
      <c r="A931" s="32"/>
      <c r="C931" s="17" t="e">
        <f>VLOOKUP(A931,級距!$A:$K,9,FALSE)</f>
        <v>#N/A</v>
      </c>
      <c r="D931" s="17" t="e">
        <f>VLOOKUP($A931,級距!$A:$K,10,FALSE)</f>
        <v>#N/A</v>
      </c>
      <c r="E931" s="17" t="e">
        <f>VLOOKUP($A931,級距!$A:$K,11,FALSE)</f>
        <v>#N/A</v>
      </c>
      <c r="F931" s="17">
        <f t="shared" si="15"/>
        <v>0</v>
      </c>
    </row>
    <row r="932" spans="1:6" x14ac:dyDescent="0.25">
      <c r="A932" s="32"/>
      <c r="C932" s="17" t="e">
        <f>VLOOKUP(A932,級距!$A:$K,9,FALSE)</f>
        <v>#N/A</v>
      </c>
      <c r="D932" s="17" t="e">
        <f>VLOOKUP($A932,級距!$A:$K,10,FALSE)</f>
        <v>#N/A</v>
      </c>
      <c r="E932" s="17" t="e">
        <f>VLOOKUP($A932,級距!$A:$K,11,FALSE)</f>
        <v>#N/A</v>
      </c>
      <c r="F932" s="17">
        <f t="shared" si="15"/>
        <v>0</v>
      </c>
    </row>
    <row r="933" spans="1:6" x14ac:dyDescent="0.25">
      <c r="A933" s="32"/>
      <c r="C933" s="17" t="e">
        <f>VLOOKUP(A933,級距!$A:$K,9,FALSE)</f>
        <v>#N/A</v>
      </c>
      <c r="D933" s="17" t="e">
        <f>VLOOKUP($A933,級距!$A:$K,10,FALSE)</f>
        <v>#N/A</v>
      </c>
      <c r="E933" s="17" t="e">
        <f>VLOOKUP($A933,級距!$A:$K,11,FALSE)</f>
        <v>#N/A</v>
      </c>
      <c r="F933" s="17">
        <f t="shared" si="15"/>
        <v>0</v>
      </c>
    </row>
    <row r="934" spans="1:6" x14ac:dyDescent="0.25">
      <c r="A934" s="32"/>
      <c r="C934" s="17" t="e">
        <f>VLOOKUP(A934,級距!$A:$K,9,FALSE)</f>
        <v>#N/A</v>
      </c>
      <c r="D934" s="17" t="e">
        <f>VLOOKUP($A934,級距!$A:$K,10,FALSE)</f>
        <v>#N/A</v>
      </c>
      <c r="E934" s="17" t="e">
        <f>VLOOKUP($A934,級距!$A:$K,11,FALSE)</f>
        <v>#N/A</v>
      </c>
      <c r="F934" s="17">
        <f t="shared" si="15"/>
        <v>0</v>
      </c>
    </row>
    <row r="935" spans="1:6" x14ac:dyDescent="0.25">
      <c r="A935" s="32"/>
      <c r="C935" s="17" t="e">
        <f>VLOOKUP(A935,級距!$A:$K,9,FALSE)</f>
        <v>#N/A</v>
      </c>
      <c r="D935" s="17" t="e">
        <f>VLOOKUP($A935,級距!$A:$K,10,FALSE)</f>
        <v>#N/A</v>
      </c>
      <c r="E935" s="17" t="e">
        <f>VLOOKUP($A935,級距!$A:$K,11,FALSE)</f>
        <v>#N/A</v>
      </c>
      <c r="F935" s="17">
        <f t="shared" si="15"/>
        <v>0</v>
      </c>
    </row>
    <row r="936" spans="1:6" x14ac:dyDescent="0.25">
      <c r="A936" s="32"/>
      <c r="C936" s="17" t="e">
        <f>VLOOKUP(A936,級距!$A:$K,9,FALSE)</f>
        <v>#N/A</v>
      </c>
      <c r="D936" s="17" t="e">
        <f>VLOOKUP($A936,級距!$A:$K,10,FALSE)</f>
        <v>#N/A</v>
      </c>
      <c r="E936" s="17" t="e">
        <f>VLOOKUP($A936,級距!$A:$K,11,FALSE)</f>
        <v>#N/A</v>
      </c>
      <c r="F936" s="17">
        <f t="shared" si="15"/>
        <v>0</v>
      </c>
    </row>
    <row r="937" spans="1:6" x14ac:dyDescent="0.25">
      <c r="A937" s="32"/>
      <c r="C937" s="17" t="e">
        <f>VLOOKUP(A937,級距!$A:$K,9,FALSE)</f>
        <v>#N/A</v>
      </c>
      <c r="D937" s="17" t="e">
        <f>VLOOKUP($A937,級距!$A:$K,10,FALSE)</f>
        <v>#N/A</v>
      </c>
      <c r="E937" s="17" t="e">
        <f>VLOOKUP($A937,級距!$A:$K,11,FALSE)</f>
        <v>#N/A</v>
      </c>
      <c r="F937" s="17">
        <f t="shared" si="15"/>
        <v>0</v>
      </c>
    </row>
    <row r="938" spans="1:6" x14ac:dyDescent="0.25">
      <c r="A938" s="32"/>
      <c r="C938" s="17" t="e">
        <f>VLOOKUP(A938,級距!$A:$K,9,FALSE)</f>
        <v>#N/A</v>
      </c>
      <c r="D938" s="17" t="e">
        <f>VLOOKUP($A938,級距!$A:$K,10,FALSE)</f>
        <v>#N/A</v>
      </c>
      <c r="E938" s="17" t="e">
        <f>VLOOKUP($A938,級距!$A:$K,11,FALSE)</f>
        <v>#N/A</v>
      </c>
      <c r="F938" s="17">
        <f t="shared" si="15"/>
        <v>0</v>
      </c>
    </row>
    <row r="939" spans="1:6" x14ac:dyDescent="0.25">
      <c r="A939" s="32"/>
      <c r="C939" s="17" t="e">
        <f>VLOOKUP(A939,級距!$A:$K,9,FALSE)</f>
        <v>#N/A</v>
      </c>
      <c r="D939" s="17" t="e">
        <f>VLOOKUP($A939,級距!$A:$K,10,FALSE)</f>
        <v>#N/A</v>
      </c>
      <c r="E939" s="17" t="e">
        <f>VLOOKUP($A939,級距!$A:$K,11,FALSE)</f>
        <v>#N/A</v>
      </c>
      <c r="F939" s="17">
        <f t="shared" si="15"/>
        <v>0</v>
      </c>
    </row>
    <row r="940" spans="1:6" x14ac:dyDescent="0.25">
      <c r="A940" s="32"/>
      <c r="C940" s="17" t="e">
        <f>VLOOKUP(A940,級距!$A:$K,9,FALSE)</f>
        <v>#N/A</v>
      </c>
      <c r="D940" s="17" t="e">
        <f>VLOOKUP($A940,級距!$A:$K,10,FALSE)</f>
        <v>#N/A</v>
      </c>
      <c r="E940" s="17" t="e">
        <f>VLOOKUP($A940,級距!$A:$K,11,FALSE)</f>
        <v>#N/A</v>
      </c>
      <c r="F940" s="17">
        <f t="shared" si="15"/>
        <v>0</v>
      </c>
    </row>
    <row r="941" spans="1:6" x14ac:dyDescent="0.25">
      <c r="A941" s="32"/>
      <c r="C941" s="17" t="e">
        <f>VLOOKUP(A941,級距!$A:$K,9,FALSE)</f>
        <v>#N/A</v>
      </c>
      <c r="D941" s="17" t="e">
        <f>VLOOKUP($A941,級距!$A:$K,10,FALSE)</f>
        <v>#N/A</v>
      </c>
      <c r="E941" s="17" t="e">
        <f>VLOOKUP($A941,級距!$A:$K,11,FALSE)</f>
        <v>#N/A</v>
      </c>
      <c r="F941" s="17">
        <f t="shared" si="15"/>
        <v>0</v>
      </c>
    </row>
    <row r="942" spans="1:6" x14ac:dyDescent="0.25">
      <c r="A942" s="32"/>
      <c r="C942" s="17" t="e">
        <f>VLOOKUP(A942,級距!$A:$K,9,FALSE)</f>
        <v>#N/A</v>
      </c>
      <c r="D942" s="17" t="e">
        <f>VLOOKUP($A942,級距!$A:$K,10,FALSE)</f>
        <v>#N/A</v>
      </c>
      <c r="E942" s="17" t="e">
        <f>VLOOKUP($A942,級距!$A:$K,11,FALSE)</f>
        <v>#N/A</v>
      </c>
      <c r="F942" s="17">
        <f t="shared" si="15"/>
        <v>0</v>
      </c>
    </row>
    <row r="943" spans="1:6" x14ac:dyDescent="0.25">
      <c r="A943" s="32"/>
      <c r="C943" s="17" t="e">
        <f>VLOOKUP(A943,級距!$A:$K,9,FALSE)</f>
        <v>#N/A</v>
      </c>
      <c r="D943" s="17" t="e">
        <f>VLOOKUP($A943,級距!$A:$K,10,FALSE)</f>
        <v>#N/A</v>
      </c>
      <c r="E943" s="17" t="e">
        <f>VLOOKUP($A943,級距!$A:$K,11,FALSE)</f>
        <v>#N/A</v>
      </c>
      <c r="F943" s="17">
        <f t="shared" si="15"/>
        <v>0</v>
      </c>
    </row>
    <row r="944" spans="1:6" x14ac:dyDescent="0.25">
      <c r="A944" s="32"/>
      <c r="C944" s="17" t="e">
        <f>VLOOKUP(A944,級距!$A:$K,9,FALSE)</f>
        <v>#N/A</v>
      </c>
      <c r="D944" s="17" t="e">
        <f>VLOOKUP($A944,級距!$A:$K,10,FALSE)</f>
        <v>#N/A</v>
      </c>
      <c r="E944" s="17" t="e">
        <f>VLOOKUP($A944,級距!$A:$K,11,FALSE)</f>
        <v>#N/A</v>
      </c>
      <c r="F944" s="17">
        <f t="shared" si="15"/>
        <v>0</v>
      </c>
    </row>
    <row r="945" spans="1:6" x14ac:dyDescent="0.25">
      <c r="A945" s="32"/>
      <c r="C945" s="17" t="e">
        <f>VLOOKUP(A945,級距!$A:$K,9,FALSE)</f>
        <v>#N/A</v>
      </c>
      <c r="D945" s="17" t="e">
        <f>VLOOKUP($A945,級距!$A:$K,10,FALSE)</f>
        <v>#N/A</v>
      </c>
      <c r="E945" s="17" t="e">
        <f>VLOOKUP($A945,級距!$A:$K,11,FALSE)</f>
        <v>#N/A</v>
      </c>
      <c r="F945" s="17">
        <f t="shared" si="15"/>
        <v>0</v>
      </c>
    </row>
    <row r="946" spans="1:6" x14ac:dyDescent="0.25">
      <c r="A946" s="32"/>
      <c r="C946" s="17" t="e">
        <f>VLOOKUP(A946,級距!$A:$K,9,FALSE)</f>
        <v>#N/A</v>
      </c>
      <c r="D946" s="17" t="e">
        <f>VLOOKUP($A946,級距!$A:$K,10,FALSE)</f>
        <v>#N/A</v>
      </c>
      <c r="E946" s="17" t="e">
        <f>VLOOKUP($A946,級距!$A:$K,11,FALSE)</f>
        <v>#N/A</v>
      </c>
      <c r="F946" s="17">
        <f t="shared" si="15"/>
        <v>0</v>
      </c>
    </row>
    <row r="947" spans="1:6" x14ac:dyDescent="0.25">
      <c r="A947" s="32"/>
      <c r="C947" s="17" t="e">
        <f>VLOOKUP(A947,級距!$A:$K,9,FALSE)</f>
        <v>#N/A</v>
      </c>
      <c r="D947" s="17" t="e">
        <f>VLOOKUP($A947,級距!$A:$K,10,FALSE)</f>
        <v>#N/A</v>
      </c>
      <c r="E947" s="17" t="e">
        <f>VLOOKUP($A947,級距!$A:$K,11,FALSE)</f>
        <v>#N/A</v>
      </c>
      <c r="F947" s="17">
        <f t="shared" si="15"/>
        <v>0</v>
      </c>
    </row>
    <row r="948" spans="1:6" x14ac:dyDescent="0.25">
      <c r="A948" s="32"/>
      <c r="C948" s="17" t="e">
        <f>VLOOKUP(A948,級距!$A:$K,9,FALSE)</f>
        <v>#N/A</v>
      </c>
      <c r="D948" s="17" t="e">
        <f>VLOOKUP($A948,級距!$A:$K,10,FALSE)</f>
        <v>#N/A</v>
      </c>
      <c r="E948" s="17" t="e">
        <f>VLOOKUP($A948,級距!$A:$K,11,FALSE)</f>
        <v>#N/A</v>
      </c>
      <c r="F948" s="17">
        <f t="shared" si="15"/>
        <v>0</v>
      </c>
    </row>
    <row r="949" spans="1:6" x14ac:dyDescent="0.25">
      <c r="A949" s="32"/>
      <c r="C949" s="17" t="e">
        <f>VLOOKUP(A949,級距!$A:$K,9,FALSE)</f>
        <v>#N/A</v>
      </c>
      <c r="D949" s="17" t="e">
        <f>VLOOKUP($A949,級距!$A:$K,10,FALSE)</f>
        <v>#N/A</v>
      </c>
      <c r="E949" s="17" t="e">
        <f>VLOOKUP($A949,級距!$A:$K,11,FALSE)</f>
        <v>#N/A</v>
      </c>
      <c r="F949" s="17">
        <f t="shared" si="15"/>
        <v>0</v>
      </c>
    </row>
    <row r="950" spans="1:6" x14ac:dyDescent="0.25">
      <c r="A950" s="32"/>
      <c r="C950" s="17" t="e">
        <f>VLOOKUP(A950,級距!$A:$K,9,FALSE)</f>
        <v>#N/A</v>
      </c>
      <c r="D950" s="17" t="e">
        <f>VLOOKUP($A950,級距!$A:$K,10,FALSE)</f>
        <v>#N/A</v>
      </c>
      <c r="E950" s="17" t="e">
        <f>VLOOKUP($A950,級距!$A:$K,11,FALSE)</f>
        <v>#N/A</v>
      </c>
      <c r="F950" s="17">
        <f t="shared" si="15"/>
        <v>0</v>
      </c>
    </row>
    <row r="951" spans="1:6" x14ac:dyDescent="0.25">
      <c r="A951" s="32"/>
      <c r="C951" s="17" t="e">
        <f>VLOOKUP(A951,級距!$A:$K,9,FALSE)</f>
        <v>#N/A</v>
      </c>
      <c r="D951" s="17" t="e">
        <f>VLOOKUP($A951,級距!$A:$K,10,FALSE)</f>
        <v>#N/A</v>
      </c>
      <c r="E951" s="17" t="e">
        <f>VLOOKUP($A951,級距!$A:$K,11,FALSE)</f>
        <v>#N/A</v>
      </c>
      <c r="F951" s="17">
        <f t="shared" si="15"/>
        <v>0</v>
      </c>
    </row>
    <row r="952" spans="1:6" x14ac:dyDescent="0.25">
      <c r="A952" s="32"/>
      <c r="C952" s="17" t="e">
        <f>VLOOKUP(A952,級距!$A:$K,9,FALSE)</f>
        <v>#N/A</v>
      </c>
      <c r="D952" s="17" t="e">
        <f>VLOOKUP($A952,級距!$A:$K,10,FALSE)</f>
        <v>#N/A</v>
      </c>
      <c r="E952" s="17" t="e">
        <f>VLOOKUP($A952,級距!$A:$K,11,FALSE)</f>
        <v>#N/A</v>
      </c>
      <c r="F952" s="17">
        <f t="shared" si="15"/>
        <v>0</v>
      </c>
    </row>
    <row r="953" spans="1:6" x14ac:dyDescent="0.25">
      <c r="A953" s="32"/>
      <c r="C953" s="17" t="e">
        <f>VLOOKUP(A953,級距!$A:$K,9,FALSE)</f>
        <v>#N/A</v>
      </c>
      <c r="D953" s="17" t="e">
        <f>VLOOKUP($A953,級距!$A:$K,10,FALSE)</f>
        <v>#N/A</v>
      </c>
      <c r="E953" s="17" t="e">
        <f>VLOOKUP($A953,級距!$A:$K,11,FALSE)</f>
        <v>#N/A</v>
      </c>
      <c r="F953" s="17">
        <f t="shared" si="15"/>
        <v>0</v>
      </c>
    </row>
    <row r="954" spans="1:6" x14ac:dyDescent="0.25">
      <c r="A954" s="32"/>
      <c r="C954" s="17" t="e">
        <f>VLOOKUP(A954,級距!$A:$K,9,FALSE)</f>
        <v>#N/A</v>
      </c>
      <c r="D954" s="17" t="e">
        <f>VLOOKUP($A954,級距!$A:$K,10,FALSE)</f>
        <v>#N/A</v>
      </c>
      <c r="E954" s="17" t="e">
        <f>VLOOKUP($A954,級距!$A:$K,11,FALSE)</f>
        <v>#N/A</v>
      </c>
      <c r="F954" s="17">
        <f t="shared" si="15"/>
        <v>0</v>
      </c>
    </row>
    <row r="955" spans="1:6" x14ac:dyDescent="0.25">
      <c r="A955" s="32"/>
      <c r="C955" s="17" t="e">
        <f>VLOOKUP(A955,級距!$A:$K,9,FALSE)</f>
        <v>#N/A</v>
      </c>
      <c r="D955" s="17" t="e">
        <f>VLOOKUP($A955,級距!$A:$K,10,FALSE)</f>
        <v>#N/A</v>
      </c>
      <c r="E955" s="17" t="e">
        <f>VLOOKUP($A955,級距!$A:$K,11,FALSE)</f>
        <v>#N/A</v>
      </c>
      <c r="F955" s="17">
        <f t="shared" si="15"/>
        <v>0</v>
      </c>
    </row>
    <row r="956" spans="1:6" x14ac:dyDescent="0.25">
      <c r="A956" s="32"/>
      <c r="C956" s="17" t="e">
        <f>VLOOKUP(A956,級距!$A:$K,9,FALSE)</f>
        <v>#N/A</v>
      </c>
      <c r="D956" s="17" t="e">
        <f>VLOOKUP($A956,級距!$A:$K,10,FALSE)</f>
        <v>#N/A</v>
      </c>
      <c r="E956" s="17" t="e">
        <f>VLOOKUP($A956,級距!$A:$K,11,FALSE)</f>
        <v>#N/A</v>
      </c>
      <c r="F956" s="17">
        <f t="shared" si="15"/>
        <v>0</v>
      </c>
    </row>
    <row r="957" spans="1:6" x14ac:dyDescent="0.25">
      <c r="A957" s="32"/>
      <c r="C957" s="17" t="e">
        <f>VLOOKUP(A957,級距!$A:$K,9,FALSE)</f>
        <v>#N/A</v>
      </c>
      <c r="D957" s="17" t="e">
        <f>VLOOKUP($A957,級距!$A:$K,10,FALSE)</f>
        <v>#N/A</v>
      </c>
      <c r="E957" s="17" t="e">
        <f>VLOOKUP($A957,級距!$A:$K,11,FALSE)</f>
        <v>#N/A</v>
      </c>
      <c r="F957" s="17">
        <f t="shared" si="15"/>
        <v>0</v>
      </c>
    </row>
    <row r="958" spans="1:6" x14ac:dyDescent="0.25">
      <c r="A958" s="32"/>
      <c r="C958" s="17" t="e">
        <f>VLOOKUP(A958,級距!$A:$K,9,FALSE)</f>
        <v>#N/A</v>
      </c>
      <c r="D958" s="17" t="e">
        <f>VLOOKUP($A958,級距!$A:$K,10,FALSE)</f>
        <v>#N/A</v>
      </c>
      <c r="E958" s="17" t="e">
        <f>VLOOKUP($A958,級距!$A:$K,11,FALSE)</f>
        <v>#N/A</v>
      </c>
      <c r="F958" s="17">
        <f t="shared" si="15"/>
        <v>0</v>
      </c>
    </row>
    <row r="959" spans="1:6" x14ac:dyDescent="0.25">
      <c r="A959" s="32"/>
      <c r="C959" s="17" t="e">
        <f>VLOOKUP(A959,級距!$A:$K,9,FALSE)</f>
        <v>#N/A</v>
      </c>
      <c r="D959" s="17" t="e">
        <f>VLOOKUP($A959,級距!$A:$K,10,FALSE)</f>
        <v>#N/A</v>
      </c>
      <c r="E959" s="17" t="e">
        <f>VLOOKUP($A959,級距!$A:$K,11,FALSE)</f>
        <v>#N/A</v>
      </c>
      <c r="F959" s="17">
        <f t="shared" si="15"/>
        <v>0</v>
      </c>
    </row>
    <row r="960" spans="1:6" x14ac:dyDescent="0.25">
      <c r="A960" s="32"/>
      <c r="C960" s="17" t="e">
        <f>VLOOKUP(A960,級距!$A:$K,9,FALSE)</f>
        <v>#N/A</v>
      </c>
      <c r="D960" s="17" t="e">
        <f>VLOOKUP($A960,級距!$A:$K,10,FALSE)</f>
        <v>#N/A</v>
      </c>
      <c r="E960" s="17" t="e">
        <f>VLOOKUP($A960,級距!$A:$K,11,FALSE)</f>
        <v>#N/A</v>
      </c>
      <c r="F960" s="17">
        <f t="shared" si="15"/>
        <v>0</v>
      </c>
    </row>
    <row r="961" spans="1:6" x14ac:dyDescent="0.25">
      <c r="A961" s="32"/>
      <c r="C961" s="17" t="e">
        <f>VLOOKUP(A961,級距!$A:$K,9,FALSE)</f>
        <v>#N/A</v>
      </c>
      <c r="D961" s="17" t="e">
        <f>VLOOKUP($A961,級距!$A:$K,10,FALSE)</f>
        <v>#N/A</v>
      </c>
      <c r="E961" s="17" t="e">
        <f>VLOOKUP($A961,級距!$A:$K,11,FALSE)</f>
        <v>#N/A</v>
      </c>
      <c r="F961" s="17">
        <f t="shared" si="15"/>
        <v>0</v>
      </c>
    </row>
    <row r="962" spans="1:6" x14ac:dyDescent="0.25">
      <c r="A962" s="32"/>
      <c r="C962" s="17" t="e">
        <f>VLOOKUP(A962,級距!$A:$K,9,FALSE)</f>
        <v>#N/A</v>
      </c>
      <c r="D962" s="17" t="e">
        <f>VLOOKUP($A962,級距!$A:$K,10,FALSE)</f>
        <v>#N/A</v>
      </c>
      <c r="E962" s="17" t="e">
        <f>VLOOKUP($A962,級距!$A:$K,11,FALSE)</f>
        <v>#N/A</v>
      </c>
      <c r="F962" s="17">
        <f t="shared" si="15"/>
        <v>0</v>
      </c>
    </row>
    <row r="963" spans="1:6" x14ac:dyDescent="0.25">
      <c r="A963" s="32"/>
      <c r="C963" s="17" t="e">
        <f>VLOOKUP(A963,級距!$A:$K,9,FALSE)</f>
        <v>#N/A</v>
      </c>
      <c r="D963" s="17" t="e">
        <f>VLOOKUP($A963,級距!$A:$K,10,FALSE)</f>
        <v>#N/A</v>
      </c>
      <c r="E963" s="17" t="e">
        <f>VLOOKUP($A963,級距!$A:$K,11,FALSE)</f>
        <v>#N/A</v>
      </c>
      <c r="F963" s="17">
        <f t="shared" si="15"/>
        <v>0</v>
      </c>
    </row>
    <row r="964" spans="1:6" x14ac:dyDescent="0.25">
      <c r="A964" s="32"/>
      <c r="C964" s="17" t="e">
        <f>VLOOKUP(A964,級距!$A:$K,9,FALSE)</f>
        <v>#N/A</v>
      </c>
      <c r="D964" s="17" t="e">
        <f>VLOOKUP($A964,級距!$A:$K,10,FALSE)</f>
        <v>#N/A</v>
      </c>
      <c r="E964" s="17" t="e">
        <f>VLOOKUP($A964,級距!$A:$K,11,FALSE)</f>
        <v>#N/A</v>
      </c>
      <c r="F964" s="17">
        <f t="shared" si="15"/>
        <v>0</v>
      </c>
    </row>
    <row r="965" spans="1:6" x14ac:dyDescent="0.25">
      <c r="A965" s="32"/>
      <c r="C965" s="17" t="e">
        <f>VLOOKUP(A965,級距!$A:$K,9,FALSE)</f>
        <v>#N/A</v>
      </c>
      <c r="D965" s="17" t="e">
        <f>VLOOKUP($A965,級距!$A:$K,10,FALSE)</f>
        <v>#N/A</v>
      </c>
      <c r="E965" s="17" t="e">
        <f>VLOOKUP($A965,級距!$A:$K,11,FALSE)</f>
        <v>#N/A</v>
      </c>
      <c r="F965" s="17">
        <f t="shared" si="15"/>
        <v>0</v>
      </c>
    </row>
    <row r="966" spans="1:6" x14ac:dyDescent="0.25">
      <c r="A966" s="32"/>
      <c r="C966" s="17" t="e">
        <f>VLOOKUP(A966,級距!$A:$K,9,FALSE)</f>
        <v>#N/A</v>
      </c>
      <c r="D966" s="17" t="e">
        <f>VLOOKUP($A966,級距!$A:$K,10,FALSE)</f>
        <v>#N/A</v>
      </c>
      <c r="E966" s="17" t="e">
        <f>VLOOKUP($A966,級距!$A:$K,11,FALSE)</f>
        <v>#N/A</v>
      </c>
      <c r="F966" s="17">
        <f t="shared" si="15"/>
        <v>0</v>
      </c>
    </row>
    <row r="967" spans="1:6" x14ac:dyDescent="0.25">
      <c r="A967" s="32"/>
      <c r="C967" s="17" t="e">
        <f>VLOOKUP(A967,級距!$A:$K,9,FALSE)</f>
        <v>#N/A</v>
      </c>
      <c r="D967" s="17" t="e">
        <f>VLOOKUP($A967,級距!$A:$K,10,FALSE)</f>
        <v>#N/A</v>
      </c>
      <c r="E967" s="17" t="e">
        <f>VLOOKUP($A967,級距!$A:$K,11,FALSE)</f>
        <v>#N/A</v>
      </c>
      <c r="F967" s="17">
        <f t="shared" si="15"/>
        <v>0</v>
      </c>
    </row>
    <row r="968" spans="1:6" x14ac:dyDescent="0.25">
      <c r="A968" s="32"/>
      <c r="C968" s="17" t="e">
        <f>VLOOKUP(A968,級距!$A:$K,9,FALSE)</f>
        <v>#N/A</v>
      </c>
      <c r="D968" s="17" t="e">
        <f>VLOOKUP($A968,級距!$A:$K,10,FALSE)</f>
        <v>#N/A</v>
      </c>
      <c r="E968" s="17" t="e">
        <f>VLOOKUP($A968,級距!$A:$K,11,FALSE)</f>
        <v>#N/A</v>
      </c>
      <c r="F968" s="17">
        <f t="shared" si="15"/>
        <v>0</v>
      </c>
    </row>
    <row r="969" spans="1:6" x14ac:dyDescent="0.25">
      <c r="A969" s="32"/>
      <c r="C969" s="17" t="e">
        <f>VLOOKUP(A969,級距!$A:$K,9,FALSE)</f>
        <v>#N/A</v>
      </c>
      <c r="D969" s="17" t="e">
        <f>VLOOKUP($A969,級距!$A:$K,10,FALSE)</f>
        <v>#N/A</v>
      </c>
      <c r="E969" s="17" t="e">
        <f>VLOOKUP($A969,級距!$A:$K,11,FALSE)</f>
        <v>#N/A</v>
      </c>
      <c r="F969" s="17">
        <f>IF(A970&lt;&gt;A969,1,0)</f>
        <v>0</v>
      </c>
    </row>
    <row r="970" spans="1:6" x14ac:dyDescent="0.25">
      <c r="A970" s="32"/>
      <c r="C970" s="17" t="e">
        <f>VLOOKUP(A970,級距!$A:$K,9,FALSE)</f>
        <v>#N/A</v>
      </c>
      <c r="D970" s="17" t="e">
        <f>VLOOKUP($A970,級距!$A:$K,10,FALSE)</f>
        <v>#N/A</v>
      </c>
      <c r="E970" s="17" t="e">
        <f>VLOOKUP($A970,級距!$A:$K,11,FALSE)</f>
        <v>#N/A</v>
      </c>
      <c r="F970" s="17">
        <f>IF(A971&lt;&gt;A970,1,0)</f>
        <v>0</v>
      </c>
    </row>
    <row r="971" spans="1:6" x14ac:dyDescent="0.25">
      <c r="A971" s="32"/>
    </row>
    <row r="972" spans="1:6" x14ac:dyDescent="0.25">
      <c r="A972" s="32"/>
    </row>
    <row r="973" spans="1:6" x14ac:dyDescent="0.25">
      <c r="A973" s="32"/>
    </row>
    <row r="974" spans="1:6" x14ac:dyDescent="0.25">
      <c r="A974" s="32"/>
    </row>
    <row r="975" spans="1:6" x14ac:dyDescent="0.25">
      <c r="A975" s="32"/>
    </row>
    <row r="976" spans="1:6" x14ac:dyDescent="0.25">
      <c r="A976" s="32"/>
    </row>
    <row r="977" spans="1:1" x14ac:dyDescent="0.25">
      <c r="A977" s="32"/>
    </row>
    <row r="978" spans="1:1" x14ac:dyDescent="0.25">
      <c r="A978" s="32"/>
    </row>
    <row r="979" spans="1:1" x14ac:dyDescent="0.25">
      <c r="A979" s="32"/>
    </row>
    <row r="980" spans="1:1" x14ac:dyDescent="0.25">
      <c r="A980" s="32"/>
    </row>
    <row r="981" spans="1:1" x14ac:dyDescent="0.25">
      <c r="A981" s="32"/>
    </row>
    <row r="982" spans="1:1" x14ac:dyDescent="0.25">
      <c r="A982" s="32"/>
    </row>
    <row r="983" spans="1:1" x14ac:dyDescent="0.25">
      <c r="A983" s="32"/>
    </row>
    <row r="984" spans="1:1" x14ac:dyDescent="0.25">
      <c r="A984" s="32"/>
    </row>
    <row r="985" spans="1:1" x14ac:dyDescent="0.25">
      <c r="A985" s="32"/>
    </row>
    <row r="986" spans="1:1" x14ac:dyDescent="0.25">
      <c r="A986" s="32"/>
    </row>
    <row r="987" spans="1:1" x14ac:dyDescent="0.25">
      <c r="A987" s="32"/>
    </row>
    <row r="988" spans="1:1" x14ac:dyDescent="0.25">
      <c r="A988" s="32"/>
    </row>
    <row r="989" spans="1:1" x14ac:dyDescent="0.25">
      <c r="A989" s="32"/>
    </row>
    <row r="990" spans="1:1" x14ac:dyDescent="0.25">
      <c r="A990" s="32"/>
    </row>
    <row r="991" spans="1:1" x14ac:dyDescent="0.25">
      <c r="A991" s="32"/>
    </row>
    <row r="992" spans="1:1" x14ac:dyDescent="0.25">
      <c r="A992" s="32"/>
    </row>
    <row r="993" spans="1:1" x14ac:dyDescent="0.25">
      <c r="A993" s="32"/>
    </row>
    <row r="994" spans="1:1" x14ac:dyDescent="0.25">
      <c r="A994" s="32"/>
    </row>
    <row r="995" spans="1:1" x14ac:dyDescent="0.25">
      <c r="A995" s="32"/>
    </row>
    <row r="996" spans="1:1" x14ac:dyDescent="0.25">
      <c r="A996" s="32"/>
    </row>
    <row r="997" spans="1:1" x14ac:dyDescent="0.25">
      <c r="A997" s="32"/>
    </row>
    <row r="998" spans="1:1" x14ac:dyDescent="0.25">
      <c r="A998" s="32"/>
    </row>
    <row r="999" spans="1:1" x14ac:dyDescent="0.25">
      <c r="A999" s="32"/>
    </row>
    <row r="1000" spans="1:1" x14ac:dyDescent="0.25">
      <c r="A1000" s="32"/>
    </row>
    <row r="1001" spans="1:1" x14ac:dyDescent="0.25">
      <c r="A1001" s="32"/>
    </row>
    <row r="1002" spans="1:1" x14ac:dyDescent="0.25">
      <c r="A1002" s="32"/>
    </row>
    <row r="1003" spans="1:1" x14ac:dyDescent="0.25">
      <c r="A1003" s="32"/>
    </row>
    <row r="1004" spans="1:1" x14ac:dyDescent="0.25">
      <c r="A1004" s="32"/>
    </row>
    <row r="1005" spans="1:1" x14ac:dyDescent="0.25">
      <c r="A1005" s="32"/>
    </row>
    <row r="1006" spans="1:1" x14ac:dyDescent="0.25">
      <c r="A1006" s="32"/>
    </row>
    <row r="1007" spans="1:1" x14ac:dyDescent="0.25">
      <c r="A1007" s="32"/>
    </row>
    <row r="1008" spans="1:1" x14ac:dyDescent="0.25">
      <c r="A1008" s="32"/>
    </row>
    <row r="1009" spans="1:1" x14ac:dyDescent="0.25">
      <c r="A1009" s="32"/>
    </row>
    <row r="1010" spans="1:1" x14ac:dyDescent="0.25">
      <c r="A1010" s="32"/>
    </row>
    <row r="1011" spans="1:1" x14ac:dyDescent="0.25">
      <c r="A1011" s="32"/>
    </row>
    <row r="1012" spans="1:1" x14ac:dyDescent="0.25">
      <c r="A1012" s="32"/>
    </row>
    <row r="1013" spans="1:1" x14ac:dyDescent="0.25">
      <c r="A1013" s="32"/>
    </row>
    <row r="1014" spans="1:1" x14ac:dyDescent="0.25">
      <c r="A1014" s="32"/>
    </row>
    <row r="1015" spans="1:1" x14ac:dyDescent="0.25">
      <c r="A1015" s="32"/>
    </row>
    <row r="1016" spans="1:1" x14ac:dyDescent="0.25">
      <c r="A1016" s="32"/>
    </row>
    <row r="1017" spans="1:1" x14ac:dyDescent="0.25">
      <c r="A1017" s="32"/>
    </row>
    <row r="1018" spans="1:1" x14ac:dyDescent="0.25">
      <c r="A1018" s="32"/>
    </row>
    <row r="1019" spans="1:1" x14ac:dyDescent="0.25">
      <c r="A1019" s="32"/>
    </row>
    <row r="1020" spans="1:1" x14ac:dyDescent="0.25">
      <c r="A1020" s="32"/>
    </row>
    <row r="1021" spans="1:1" x14ac:dyDescent="0.25">
      <c r="A1021" s="32"/>
    </row>
    <row r="1022" spans="1:1" x14ac:dyDescent="0.25">
      <c r="A1022" s="32"/>
    </row>
    <row r="1023" spans="1:1" x14ac:dyDescent="0.25">
      <c r="A1023" s="32"/>
    </row>
    <row r="1024" spans="1:1" x14ac:dyDescent="0.25">
      <c r="A1024" s="32"/>
    </row>
    <row r="1025" spans="1:1" x14ac:dyDescent="0.25">
      <c r="A1025" s="32"/>
    </row>
    <row r="1026" spans="1:1" x14ac:dyDescent="0.25">
      <c r="A1026" s="32"/>
    </row>
    <row r="1027" spans="1:1" x14ac:dyDescent="0.25">
      <c r="A1027" s="32"/>
    </row>
    <row r="1028" spans="1:1" x14ac:dyDescent="0.25">
      <c r="A1028" s="32"/>
    </row>
    <row r="1029" spans="1:1" x14ac:dyDescent="0.25">
      <c r="A1029" s="32"/>
    </row>
    <row r="1030" spans="1:1" x14ac:dyDescent="0.25">
      <c r="A1030" s="32"/>
    </row>
    <row r="1031" spans="1:1" x14ac:dyDescent="0.25">
      <c r="A1031" s="32"/>
    </row>
    <row r="1032" spans="1:1" x14ac:dyDescent="0.25">
      <c r="A1032" s="32"/>
    </row>
    <row r="1033" spans="1:1" x14ac:dyDescent="0.25">
      <c r="A1033" s="32"/>
    </row>
    <row r="1034" spans="1:1" x14ac:dyDescent="0.25">
      <c r="A1034" s="32"/>
    </row>
    <row r="1035" spans="1:1" x14ac:dyDescent="0.25">
      <c r="A1035" s="32"/>
    </row>
    <row r="1036" spans="1:1" x14ac:dyDescent="0.25">
      <c r="A1036" s="32"/>
    </row>
    <row r="1037" spans="1:1" x14ac:dyDescent="0.25">
      <c r="A1037" s="32"/>
    </row>
    <row r="1038" spans="1:1" x14ac:dyDescent="0.25">
      <c r="A1038" s="32"/>
    </row>
    <row r="1039" spans="1:1" x14ac:dyDescent="0.25">
      <c r="A1039" s="32"/>
    </row>
    <row r="1040" spans="1:1" x14ac:dyDescent="0.25">
      <c r="A1040" s="32"/>
    </row>
    <row r="1041" spans="1:1" x14ac:dyDescent="0.25">
      <c r="A1041" s="32"/>
    </row>
    <row r="1042" spans="1:1" x14ac:dyDescent="0.25">
      <c r="A1042" s="32"/>
    </row>
    <row r="1043" spans="1:1" x14ac:dyDescent="0.25">
      <c r="A1043" s="32"/>
    </row>
    <row r="1044" spans="1:1" x14ac:dyDescent="0.25">
      <c r="A1044" s="32"/>
    </row>
    <row r="1045" spans="1:1" x14ac:dyDescent="0.25">
      <c r="A1045" s="32"/>
    </row>
    <row r="1046" spans="1:1" x14ac:dyDescent="0.25">
      <c r="A1046" s="32"/>
    </row>
    <row r="1047" spans="1:1" x14ac:dyDescent="0.25">
      <c r="A1047" s="32"/>
    </row>
    <row r="1048" spans="1:1" x14ac:dyDescent="0.25">
      <c r="A1048" s="32"/>
    </row>
    <row r="1049" spans="1:1" x14ac:dyDescent="0.25">
      <c r="A1049" s="32"/>
    </row>
    <row r="1050" spans="1:1" x14ac:dyDescent="0.25">
      <c r="A1050" s="32"/>
    </row>
    <row r="1051" spans="1:1" x14ac:dyDescent="0.25">
      <c r="A1051" s="32"/>
    </row>
    <row r="1052" spans="1:1" x14ac:dyDescent="0.25">
      <c r="A1052" s="32"/>
    </row>
    <row r="1053" spans="1:1" x14ac:dyDescent="0.25">
      <c r="A1053" s="32"/>
    </row>
    <row r="1054" spans="1:1" x14ac:dyDescent="0.25">
      <c r="A1054" s="32"/>
    </row>
    <row r="1055" spans="1:1" x14ac:dyDescent="0.25">
      <c r="A1055" s="32"/>
    </row>
    <row r="1056" spans="1:1" x14ac:dyDescent="0.25">
      <c r="A1056" s="32"/>
    </row>
    <row r="1057" spans="1:1" x14ac:dyDescent="0.25">
      <c r="A1057" s="32"/>
    </row>
    <row r="1058" spans="1:1" x14ac:dyDescent="0.25">
      <c r="A1058" s="32"/>
    </row>
    <row r="1059" spans="1:1" x14ac:dyDescent="0.25">
      <c r="A1059" s="32"/>
    </row>
    <row r="1060" spans="1:1" x14ac:dyDescent="0.25">
      <c r="A1060" s="32"/>
    </row>
    <row r="1061" spans="1:1" x14ac:dyDescent="0.25">
      <c r="A1061" s="32"/>
    </row>
    <row r="1062" spans="1:1" x14ac:dyDescent="0.25">
      <c r="A1062" s="32"/>
    </row>
    <row r="1063" spans="1:1" x14ac:dyDescent="0.25">
      <c r="A1063" s="32"/>
    </row>
    <row r="1064" spans="1:1" x14ac:dyDescent="0.25">
      <c r="A1064" s="32"/>
    </row>
    <row r="1065" spans="1:1" x14ac:dyDescent="0.25">
      <c r="A1065" s="32"/>
    </row>
    <row r="1066" spans="1:1" x14ac:dyDescent="0.25">
      <c r="A1066" s="32"/>
    </row>
    <row r="1067" spans="1:1" x14ac:dyDescent="0.25">
      <c r="A1067" s="32"/>
    </row>
    <row r="1068" spans="1:1" x14ac:dyDescent="0.25">
      <c r="A1068" s="32"/>
    </row>
    <row r="1069" spans="1:1" x14ac:dyDescent="0.25">
      <c r="A1069" s="32"/>
    </row>
    <row r="1070" spans="1:1" x14ac:dyDescent="0.25">
      <c r="A1070" s="32"/>
    </row>
    <row r="1071" spans="1:1" x14ac:dyDescent="0.25">
      <c r="A1071" s="32"/>
    </row>
    <row r="1072" spans="1:1" x14ac:dyDescent="0.25">
      <c r="A1072" s="32"/>
    </row>
    <row r="1073" spans="1:1" x14ac:dyDescent="0.25">
      <c r="A1073" s="32"/>
    </row>
    <row r="1074" spans="1:1" x14ac:dyDescent="0.25">
      <c r="A1074" s="32"/>
    </row>
    <row r="1075" spans="1:1" x14ac:dyDescent="0.25">
      <c r="A1075" s="32"/>
    </row>
    <row r="1076" spans="1:1" x14ac:dyDescent="0.25">
      <c r="A1076" s="32"/>
    </row>
    <row r="1077" spans="1:1" x14ac:dyDescent="0.25">
      <c r="A1077" s="32"/>
    </row>
    <row r="1078" spans="1:1" x14ac:dyDescent="0.25">
      <c r="A1078" s="32"/>
    </row>
    <row r="1079" spans="1:1" x14ac:dyDescent="0.25">
      <c r="A1079" s="32"/>
    </row>
    <row r="1080" spans="1:1" x14ac:dyDescent="0.25">
      <c r="A1080" s="32"/>
    </row>
    <row r="1081" spans="1:1" x14ac:dyDescent="0.25">
      <c r="A1081" s="32"/>
    </row>
    <row r="1082" spans="1:1" x14ac:dyDescent="0.25">
      <c r="A1082" s="32"/>
    </row>
    <row r="1083" spans="1:1" x14ac:dyDescent="0.25">
      <c r="A1083" s="32"/>
    </row>
    <row r="1084" spans="1:1" x14ac:dyDescent="0.25">
      <c r="A1084" s="32"/>
    </row>
    <row r="1085" spans="1:1" x14ac:dyDescent="0.25">
      <c r="A1085" s="32"/>
    </row>
    <row r="1086" spans="1:1" x14ac:dyDescent="0.25">
      <c r="A1086" s="32"/>
    </row>
    <row r="1087" spans="1:1" x14ac:dyDescent="0.25">
      <c r="A1087" s="32"/>
    </row>
    <row r="1088" spans="1:1" x14ac:dyDescent="0.25">
      <c r="A1088" s="32"/>
    </row>
    <row r="1089" spans="1:1" x14ac:dyDescent="0.25">
      <c r="A1089" s="32"/>
    </row>
    <row r="1090" spans="1:1" x14ac:dyDescent="0.25">
      <c r="A1090" s="32"/>
    </row>
    <row r="1091" spans="1:1" x14ac:dyDescent="0.25">
      <c r="A1091" s="32"/>
    </row>
    <row r="1092" spans="1:1" x14ac:dyDescent="0.25">
      <c r="A1092" s="32"/>
    </row>
    <row r="1093" spans="1:1" x14ac:dyDescent="0.25">
      <c r="A1093" s="32"/>
    </row>
    <row r="1094" spans="1:1" x14ac:dyDescent="0.25">
      <c r="A1094" s="32"/>
    </row>
    <row r="1095" spans="1:1" x14ac:dyDescent="0.25">
      <c r="A1095" s="32"/>
    </row>
    <row r="1096" spans="1:1" x14ac:dyDescent="0.25">
      <c r="A1096" s="32"/>
    </row>
    <row r="1097" spans="1:1" x14ac:dyDescent="0.25">
      <c r="A1097" s="32"/>
    </row>
    <row r="1098" spans="1:1" x14ac:dyDescent="0.25">
      <c r="A1098" s="32"/>
    </row>
    <row r="1099" spans="1:1" x14ac:dyDescent="0.25">
      <c r="A1099" s="32"/>
    </row>
    <row r="1100" spans="1:1" x14ac:dyDescent="0.25">
      <c r="A1100" s="32"/>
    </row>
    <row r="1101" spans="1:1" x14ac:dyDescent="0.25">
      <c r="A1101" s="32"/>
    </row>
    <row r="1102" spans="1:1" x14ac:dyDescent="0.25">
      <c r="A1102" s="32"/>
    </row>
    <row r="1103" spans="1:1" x14ac:dyDescent="0.25">
      <c r="A1103" s="32"/>
    </row>
    <row r="1104" spans="1:1" x14ac:dyDescent="0.25">
      <c r="A1104" s="32"/>
    </row>
    <row r="1105" spans="1:1" x14ac:dyDescent="0.25">
      <c r="A1105" s="32"/>
    </row>
    <row r="1106" spans="1:1" x14ac:dyDescent="0.25">
      <c r="A1106" s="32"/>
    </row>
    <row r="1107" spans="1:1" x14ac:dyDescent="0.25">
      <c r="A1107" s="32"/>
    </row>
    <row r="1108" spans="1:1" x14ac:dyDescent="0.25">
      <c r="A1108" s="32"/>
    </row>
    <row r="1109" spans="1:1" x14ac:dyDescent="0.25">
      <c r="A1109" s="32"/>
    </row>
    <row r="1110" spans="1:1" x14ac:dyDescent="0.25">
      <c r="A1110" s="32"/>
    </row>
    <row r="1111" spans="1:1" x14ac:dyDescent="0.25">
      <c r="A1111" s="32"/>
    </row>
    <row r="1112" spans="1:1" x14ac:dyDescent="0.25">
      <c r="A1112" s="32"/>
    </row>
    <row r="1113" spans="1:1" x14ac:dyDescent="0.25">
      <c r="A1113" s="32"/>
    </row>
    <row r="1114" spans="1:1" x14ac:dyDescent="0.25">
      <c r="A1114" s="32"/>
    </row>
    <row r="1115" spans="1:1" x14ac:dyDescent="0.25">
      <c r="A1115" s="32"/>
    </row>
    <row r="1116" spans="1:1" x14ac:dyDescent="0.25">
      <c r="A1116" s="32"/>
    </row>
    <row r="1117" spans="1:1" x14ac:dyDescent="0.25">
      <c r="A1117" s="32"/>
    </row>
    <row r="1118" spans="1:1" x14ac:dyDescent="0.25">
      <c r="A1118" s="32"/>
    </row>
    <row r="1119" spans="1:1" x14ac:dyDescent="0.25">
      <c r="A1119" s="32"/>
    </row>
    <row r="1120" spans="1:1" x14ac:dyDescent="0.25">
      <c r="A1120" s="32"/>
    </row>
    <row r="1121" spans="1:1" x14ac:dyDescent="0.25">
      <c r="A1121" s="32"/>
    </row>
    <row r="1122" spans="1:1" x14ac:dyDescent="0.25">
      <c r="A1122" s="32"/>
    </row>
    <row r="1123" spans="1:1" x14ac:dyDescent="0.25">
      <c r="A1123" s="32"/>
    </row>
    <row r="1124" spans="1:1" x14ac:dyDescent="0.25">
      <c r="A1124" s="32"/>
    </row>
    <row r="1125" spans="1:1" x14ac:dyDescent="0.25">
      <c r="A1125" s="32"/>
    </row>
    <row r="1126" spans="1:1" x14ac:dyDescent="0.25">
      <c r="A1126" s="32"/>
    </row>
    <row r="1127" spans="1:1" x14ac:dyDescent="0.25">
      <c r="A1127" s="32"/>
    </row>
    <row r="1128" spans="1:1" x14ac:dyDescent="0.25">
      <c r="A1128" s="32"/>
    </row>
    <row r="1129" spans="1:1" x14ac:dyDescent="0.25">
      <c r="A1129" s="32"/>
    </row>
    <row r="1130" spans="1:1" x14ac:dyDescent="0.25">
      <c r="A1130" s="32"/>
    </row>
    <row r="1131" spans="1:1" x14ac:dyDescent="0.25">
      <c r="A1131" s="32"/>
    </row>
    <row r="1132" spans="1:1" x14ac:dyDescent="0.25">
      <c r="A1132" s="32"/>
    </row>
    <row r="1133" spans="1:1" x14ac:dyDescent="0.25">
      <c r="A1133" s="32"/>
    </row>
    <row r="1134" spans="1:1" x14ac:dyDescent="0.25">
      <c r="A1134" s="32"/>
    </row>
    <row r="1135" spans="1:1" x14ac:dyDescent="0.25">
      <c r="A1135" s="32"/>
    </row>
    <row r="1136" spans="1:1" x14ac:dyDescent="0.25">
      <c r="A1136" s="32"/>
    </row>
    <row r="1137" spans="1:1" x14ac:dyDescent="0.25">
      <c r="A1137" s="32"/>
    </row>
    <row r="1138" spans="1:1" x14ac:dyDescent="0.25">
      <c r="A1138" s="32"/>
    </row>
    <row r="1139" spans="1:1" x14ac:dyDescent="0.25">
      <c r="A1139" s="32"/>
    </row>
    <row r="1140" spans="1:1" x14ac:dyDescent="0.25">
      <c r="A1140" s="32"/>
    </row>
    <row r="1141" spans="1:1" x14ac:dyDescent="0.25">
      <c r="A1141" s="32"/>
    </row>
    <row r="1142" spans="1:1" x14ac:dyDescent="0.25">
      <c r="A1142" s="32"/>
    </row>
    <row r="1143" spans="1:1" x14ac:dyDescent="0.25">
      <c r="A1143" s="32"/>
    </row>
    <row r="1144" spans="1:1" x14ac:dyDescent="0.25">
      <c r="A1144" s="32"/>
    </row>
    <row r="1145" spans="1:1" x14ac:dyDescent="0.25">
      <c r="A1145" s="32"/>
    </row>
    <row r="1146" spans="1:1" x14ac:dyDescent="0.25">
      <c r="A1146" s="32"/>
    </row>
    <row r="1147" spans="1:1" x14ac:dyDescent="0.25">
      <c r="A1147" s="32"/>
    </row>
    <row r="1148" spans="1:1" x14ac:dyDescent="0.25">
      <c r="A1148" s="32"/>
    </row>
    <row r="1149" spans="1:1" x14ac:dyDescent="0.25">
      <c r="A1149" s="32"/>
    </row>
    <row r="1150" spans="1:1" x14ac:dyDescent="0.25">
      <c r="A1150" s="32"/>
    </row>
    <row r="1151" spans="1:1" x14ac:dyDescent="0.25">
      <c r="A1151" s="32"/>
    </row>
    <row r="1152" spans="1:1" x14ac:dyDescent="0.25">
      <c r="A1152" s="32"/>
    </row>
    <row r="1153" spans="1:1" x14ac:dyDescent="0.25">
      <c r="A1153" s="32"/>
    </row>
    <row r="1154" spans="1:1" x14ac:dyDescent="0.25">
      <c r="A1154" s="32"/>
    </row>
    <row r="1155" spans="1:1" x14ac:dyDescent="0.25">
      <c r="A1155" s="32"/>
    </row>
    <row r="1156" spans="1:1" x14ac:dyDescent="0.25">
      <c r="A1156" s="32"/>
    </row>
    <row r="1157" spans="1:1" x14ac:dyDescent="0.25">
      <c r="A1157" s="32"/>
    </row>
    <row r="1158" spans="1:1" x14ac:dyDescent="0.25">
      <c r="A1158" s="32"/>
    </row>
    <row r="1159" spans="1:1" x14ac:dyDescent="0.25">
      <c r="A1159" s="32"/>
    </row>
    <row r="1160" spans="1:1" x14ac:dyDescent="0.25">
      <c r="A1160" s="32"/>
    </row>
    <row r="1161" spans="1:1" x14ac:dyDescent="0.25">
      <c r="A1161" s="32"/>
    </row>
    <row r="1162" spans="1:1" x14ac:dyDescent="0.25">
      <c r="A1162" s="32"/>
    </row>
    <row r="1163" spans="1:1" x14ac:dyDescent="0.25">
      <c r="A1163" s="32"/>
    </row>
    <row r="1164" spans="1:1" x14ac:dyDescent="0.25">
      <c r="A1164" s="32"/>
    </row>
    <row r="1165" spans="1:1" x14ac:dyDescent="0.25">
      <c r="A1165" s="32"/>
    </row>
    <row r="1166" spans="1:1" x14ac:dyDescent="0.25">
      <c r="A1166" s="32"/>
    </row>
    <row r="1167" spans="1:1" x14ac:dyDescent="0.25">
      <c r="A1167" s="32"/>
    </row>
    <row r="1168" spans="1:1" x14ac:dyDescent="0.25">
      <c r="A1168" s="32"/>
    </row>
    <row r="1169" spans="1:1" x14ac:dyDescent="0.25">
      <c r="A1169" s="32"/>
    </row>
    <row r="1170" spans="1:1" x14ac:dyDescent="0.25">
      <c r="A1170" s="32"/>
    </row>
    <row r="1171" spans="1:1" x14ac:dyDescent="0.25">
      <c r="A1171" s="32"/>
    </row>
    <row r="1172" spans="1:1" x14ac:dyDescent="0.25">
      <c r="A1172" s="32"/>
    </row>
    <row r="1173" spans="1:1" x14ac:dyDescent="0.25">
      <c r="A1173" s="32"/>
    </row>
    <row r="1174" spans="1:1" x14ac:dyDescent="0.25">
      <c r="A1174" s="32"/>
    </row>
    <row r="1175" spans="1:1" x14ac:dyDescent="0.25">
      <c r="A1175" s="32"/>
    </row>
    <row r="1176" spans="1:1" x14ac:dyDescent="0.25">
      <c r="A1176" s="32"/>
    </row>
    <row r="1177" spans="1:1" x14ac:dyDescent="0.25">
      <c r="A1177" s="32"/>
    </row>
    <row r="1178" spans="1:1" x14ac:dyDescent="0.25">
      <c r="A1178" s="32"/>
    </row>
    <row r="1179" spans="1:1" x14ac:dyDescent="0.25">
      <c r="A1179" s="32"/>
    </row>
    <row r="1180" spans="1:1" x14ac:dyDescent="0.25">
      <c r="A1180" s="32"/>
    </row>
    <row r="1181" spans="1:1" x14ac:dyDescent="0.25">
      <c r="A1181" s="32"/>
    </row>
    <row r="1182" spans="1:1" x14ac:dyDescent="0.25">
      <c r="A1182" s="32"/>
    </row>
    <row r="1183" spans="1:1" x14ac:dyDescent="0.25">
      <c r="A1183" s="32"/>
    </row>
    <row r="1184" spans="1:1" x14ac:dyDescent="0.25">
      <c r="A1184" s="32"/>
    </row>
    <row r="1185" spans="1:1" x14ac:dyDescent="0.25">
      <c r="A1185" s="32"/>
    </row>
    <row r="1186" spans="1:1" x14ac:dyDescent="0.25">
      <c r="A1186" s="32"/>
    </row>
    <row r="1187" spans="1:1" x14ac:dyDescent="0.25">
      <c r="A1187" s="32"/>
    </row>
    <row r="1188" spans="1:1" x14ac:dyDescent="0.25">
      <c r="A1188" s="32"/>
    </row>
    <row r="1189" spans="1:1" x14ac:dyDescent="0.25">
      <c r="A1189" s="32"/>
    </row>
    <row r="1190" spans="1:1" x14ac:dyDescent="0.25">
      <c r="A1190" s="32"/>
    </row>
    <row r="1191" spans="1:1" x14ac:dyDescent="0.25">
      <c r="A1191" s="32"/>
    </row>
    <row r="1192" spans="1:1" x14ac:dyDescent="0.25">
      <c r="A1192" s="32"/>
    </row>
    <row r="1193" spans="1:1" x14ac:dyDescent="0.25">
      <c r="A1193" s="32"/>
    </row>
    <row r="1194" spans="1:1" x14ac:dyDescent="0.25">
      <c r="A1194" s="32"/>
    </row>
    <row r="1195" spans="1:1" x14ac:dyDescent="0.25">
      <c r="A1195" s="32"/>
    </row>
    <row r="1196" spans="1:1" x14ac:dyDescent="0.25">
      <c r="A1196" s="32"/>
    </row>
    <row r="1197" spans="1:1" x14ac:dyDescent="0.25">
      <c r="A1197" s="32"/>
    </row>
    <row r="1198" spans="1:1" x14ac:dyDescent="0.25">
      <c r="A1198" s="32"/>
    </row>
    <row r="1199" spans="1:1" x14ac:dyDescent="0.25">
      <c r="A1199" s="32"/>
    </row>
    <row r="1200" spans="1:1" x14ac:dyDescent="0.25">
      <c r="A1200" s="32"/>
    </row>
    <row r="1201" spans="1:1" x14ac:dyDescent="0.25">
      <c r="A1201" s="32"/>
    </row>
    <row r="1202" spans="1:1" x14ac:dyDescent="0.25">
      <c r="A1202" s="32"/>
    </row>
    <row r="1203" spans="1:1" x14ac:dyDescent="0.25">
      <c r="A1203" s="32"/>
    </row>
    <row r="1204" spans="1:1" x14ac:dyDescent="0.25">
      <c r="A1204" s="32"/>
    </row>
    <row r="1205" spans="1:1" x14ac:dyDescent="0.25">
      <c r="A1205" s="32"/>
    </row>
    <row r="1206" spans="1:1" x14ac:dyDescent="0.25">
      <c r="A1206" s="32"/>
    </row>
    <row r="1207" spans="1:1" x14ac:dyDescent="0.25">
      <c r="A1207" s="32"/>
    </row>
    <row r="1208" spans="1:1" x14ac:dyDescent="0.25">
      <c r="A1208" s="32"/>
    </row>
    <row r="1209" spans="1:1" x14ac:dyDescent="0.25">
      <c r="A1209" s="32"/>
    </row>
    <row r="1210" spans="1:1" x14ac:dyDescent="0.25">
      <c r="A1210" s="32"/>
    </row>
    <row r="1211" spans="1:1" x14ac:dyDescent="0.25">
      <c r="A1211" s="32"/>
    </row>
    <row r="1212" spans="1:1" x14ac:dyDescent="0.25">
      <c r="A1212" s="32"/>
    </row>
    <row r="1213" spans="1:1" x14ac:dyDescent="0.25">
      <c r="A1213" s="32"/>
    </row>
    <row r="1214" spans="1:1" x14ac:dyDescent="0.25">
      <c r="A1214" s="32"/>
    </row>
    <row r="1215" spans="1:1" x14ac:dyDescent="0.25">
      <c r="A1215" s="32"/>
    </row>
    <row r="1216" spans="1:1" x14ac:dyDescent="0.25">
      <c r="A1216" s="32"/>
    </row>
    <row r="1217" spans="1:1" x14ac:dyDescent="0.25">
      <c r="A1217" s="32"/>
    </row>
    <row r="1218" spans="1:1" x14ac:dyDescent="0.25">
      <c r="A1218" s="32"/>
    </row>
    <row r="1219" spans="1:1" x14ac:dyDescent="0.25">
      <c r="A1219" s="32"/>
    </row>
    <row r="1220" spans="1:1" x14ac:dyDescent="0.25">
      <c r="A1220" s="32"/>
    </row>
    <row r="1221" spans="1:1" x14ac:dyDescent="0.25">
      <c r="A1221" s="32"/>
    </row>
    <row r="1222" spans="1:1" x14ac:dyDescent="0.25">
      <c r="A1222" s="32"/>
    </row>
    <row r="1223" spans="1:1" x14ac:dyDescent="0.25">
      <c r="A1223" s="32"/>
    </row>
    <row r="1224" spans="1:1" x14ac:dyDescent="0.25">
      <c r="A1224" s="32"/>
    </row>
    <row r="1225" spans="1:1" x14ac:dyDescent="0.25">
      <c r="A1225" s="32"/>
    </row>
    <row r="1226" spans="1:1" x14ac:dyDescent="0.25">
      <c r="A1226" s="32"/>
    </row>
    <row r="1227" spans="1:1" x14ac:dyDescent="0.25">
      <c r="A1227" s="32"/>
    </row>
    <row r="1228" spans="1:1" x14ac:dyDescent="0.25">
      <c r="A1228" s="32"/>
    </row>
    <row r="1229" spans="1:1" x14ac:dyDescent="0.25">
      <c r="A1229" s="32"/>
    </row>
    <row r="1230" spans="1:1" x14ac:dyDescent="0.25">
      <c r="A1230" s="32"/>
    </row>
    <row r="1231" spans="1:1" x14ac:dyDescent="0.25">
      <c r="A1231" s="32"/>
    </row>
    <row r="1232" spans="1:1" x14ac:dyDescent="0.25">
      <c r="A1232" s="32"/>
    </row>
    <row r="1233" spans="1:1" x14ac:dyDescent="0.25">
      <c r="A1233" s="32"/>
    </row>
    <row r="1234" spans="1:1" x14ac:dyDescent="0.25">
      <c r="A1234" s="32"/>
    </row>
    <row r="1235" spans="1:1" x14ac:dyDescent="0.25">
      <c r="A1235" s="32"/>
    </row>
    <row r="1236" spans="1:1" x14ac:dyDescent="0.25">
      <c r="A1236" s="32"/>
    </row>
    <row r="1237" spans="1:1" x14ac:dyDescent="0.25">
      <c r="A1237" s="32"/>
    </row>
    <row r="1238" spans="1:1" x14ac:dyDescent="0.25">
      <c r="A1238" s="32"/>
    </row>
    <row r="1239" spans="1:1" x14ac:dyDescent="0.25">
      <c r="A1239" s="32"/>
    </row>
    <row r="1240" spans="1:1" x14ac:dyDescent="0.25">
      <c r="A1240" s="32"/>
    </row>
    <row r="1241" spans="1:1" x14ac:dyDescent="0.25">
      <c r="A1241" s="32"/>
    </row>
    <row r="1242" spans="1:1" x14ac:dyDescent="0.25">
      <c r="A1242" s="32"/>
    </row>
    <row r="1243" spans="1:1" x14ac:dyDescent="0.25">
      <c r="A1243" s="32"/>
    </row>
    <row r="1244" spans="1:1" x14ac:dyDescent="0.25">
      <c r="A1244" s="32"/>
    </row>
    <row r="1245" spans="1:1" x14ac:dyDescent="0.25">
      <c r="A1245" s="32"/>
    </row>
    <row r="1246" spans="1:1" x14ac:dyDescent="0.25">
      <c r="A1246" s="32"/>
    </row>
    <row r="1247" spans="1:1" x14ac:dyDescent="0.25">
      <c r="A1247" s="32"/>
    </row>
    <row r="1248" spans="1:1" x14ac:dyDescent="0.25">
      <c r="A1248" s="32"/>
    </row>
    <row r="1249" spans="1:1" x14ac:dyDescent="0.25">
      <c r="A1249" s="32"/>
    </row>
    <row r="1250" spans="1:1" x14ac:dyDescent="0.25">
      <c r="A1250" s="32"/>
    </row>
    <row r="1251" spans="1:1" x14ac:dyDescent="0.25">
      <c r="A1251" s="32"/>
    </row>
    <row r="1252" spans="1:1" x14ac:dyDescent="0.25">
      <c r="A1252" s="32"/>
    </row>
    <row r="1253" spans="1:1" x14ac:dyDescent="0.25">
      <c r="A1253" s="32"/>
    </row>
    <row r="1254" spans="1:1" x14ac:dyDescent="0.25">
      <c r="A1254" s="32"/>
    </row>
    <row r="1255" spans="1:1" x14ac:dyDescent="0.25">
      <c r="A1255" s="32"/>
    </row>
    <row r="1256" spans="1:1" x14ac:dyDescent="0.25">
      <c r="A1256" s="32"/>
    </row>
    <row r="1257" spans="1:1" x14ac:dyDescent="0.25">
      <c r="A1257" s="32"/>
    </row>
    <row r="1258" spans="1:1" x14ac:dyDescent="0.25">
      <c r="A1258" s="32"/>
    </row>
    <row r="1259" spans="1:1" x14ac:dyDescent="0.25">
      <c r="A1259" s="32"/>
    </row>
    <row r="1260" spans="1:1" x14ac:dyDescent="0.25">
      <c r="A1260" s="32"/>
    </row>
    <row r="1261" spans="1:1" x14ac:dyDescent="0.25">
      <c r="A1261" s="32"/>
    </row>
    <row r="1262" spans="1:1" x14ac:dyDescent="0.25">
      <c r="A1262" s="32"/>
    </row>
    <row r="1263" spans="1:1" x14ac:dyDescent="0.25">
      <c r="A1263" s="32"/>
    </row>
    <row r="1264" spans="1:1" x14ac:dyDescent="0.25">
      <c r="A1264" s="32"/>
    </row>
    <row r="1265" spans="1:1" x14ac:dyDescent="0.25">
      <c r="A1265" s="32"/>
    </row>
    <row r="1266" spans="1:1" x14ac:dyDescent="0.25">
      <c r="A1266" s="32"/>
    </row>
    <row r="1267" spans="1:1" x14ac:dyDescent="0.25">
      <c r="A1267" s="32"/>
    </row>
    <row r="1268" spans="1:1" x14ac:dyDescent="0.25">
      <c r="A1268" s="32"/>
    </row>
    <row r="1269" spans="1:1" x14ac:dyDescent="0.25">
      <c r="A1269" s="32"/>
    </row>
    <row r="1270" spans="1:1" x14ac:dyDescent="0.25">
      <c r="A1270" s="32"/>
    </row>
    <row r="1271" spans="1:1" x14ac:dyDescent="0.25">
      <c r="A1271" s="32"/>
    </row>
    <row r="1272" spans="1:1" x14ac:dyDescent="0.25">
      <c r="A1272" s="32"/>
    </row>
    <row r="1273" spans="1:1" x14ac:dyDescent="0.25">
      <c r="A1273" s="32"/>
    </row>
    <row r="1274" spans="1:1" x14ac:dyDescent="0.25">
      <c r="A1274" s="32"/>
    </row>
    <row r="1275" spans="1:1" x14ac:dyDescent="0.25">
      <c r="A1275" s="32"/>
    </row>
    <row r="1276" spans="1:1" x14ac:dyDescent="0.25">
      <c r="A1276" s="32"/>
    </row>
    <row r="1277" spans="1:1" x14ac:dyDescent="0.25">
      <c r="A1277" s="32"/>
    </row>
    <row r="1278" spans="1:1" x14ac:dyDescent="0.25">
      <c r="A1278" s="32"/>
    </row>
    <row r="1279" spans="1:1" x14ac:dyDescent="0.25">
      <c r="A1279" s="32"/>
    </row>
    <row r="1280" spans="1:1" x14ac:dyDescent="0.25">
      <c r="A1280" s="32"/>
    </row>
    <row r="1281" spans="1:1" x14ac:dyDescent="0.25">
      <c r="A1281" s="32"/>
    </row>
    <row r="1282" spans="1:1" x14ac:dyDescent="0.25">
      <c r="A1282" s="32"/>
    </row>
    <row r="1283" spans="1:1" x14ac:dyDescent="0.25">
      <c r="A1283" s="32"/>
    </row>
    <row r="1284" spans="1:1" x14ac:dyDescent="0.25">
      <c r="A1284" s="32"/>
    </row>
    <row r="1285" spans="1:1" x14ac:dyDescent="0.25">
      <c r="A1285" s="32"/>
    </row>
    <row r="1286" spans="1:1" x14ac:dyDescent="0.25">
      <c r="A1286" s="32"/>
    </row>
    <row r="1287" spans="1:1" x14ac:dyDescent="0.25">
      <c r="A1287" s="32"/>
    </row>
    <row r="1288" spans="1:1" x14ac:dyDescent="0.25">
      <c r="A1288" s="32"/>
    </row>
    <row r="1289" spans="1:1" x14ac:dyDescent="0.25">
      <c r="A1289" s="32"/>
    </row>
    <row r="1290" spans="1:1" x14ac:dyDescent="0.25">
      <c r="A1290" s="32"/>
    </row>
    <row r="1291" spans="1:1" x14ac:dyDescent="0.25">
      <c r="A1291" s="32"/>
    </row>
    <row r="1292" spans="1:1" x14ac:dyDescent="0.25">
      <c r="A1292" s="32"/>
    </row>
    <row r="1293" spans="1:1" x14ac:dyDescent="0.25">
      <c r="A1293" s="32"/>
    </row>
    <row r="1294" spans="1:1" x14ac:dyDescent="0.25">
      <c r="A1294" s="32"/>
    </row>
    <row r="1295" spans="1:1" x14ac:dyDescent="0.25">
      <c r="A1295" s="32"/>
    </row>
    <row r="1296" spans="1:1" x14ac:dyDescent="0.25">
      <c r="A1296" s="32"/>
    </row>
    <row r="1297" spans="1:1" x14ac:dyDescent="0.25">
      <c r="A1297" s="32"/>
    </row>
    <row r="1298" spans="1:1" x14ac:dyDescent="0.25">
      <c r="A1298" s="32"/>
    </row>
    <row r="1299" spans="1:1" x14ac:dyDescent="0.25">
      <c r="A1299" s="32"/>
    </row>
    <row r="1300" spans="1:1" x14ac:dyDescent="0.25">
      <c r="A1300" s="32"/>
    </row>
    <row r="1301" spans="1:1" x14ac:dyDescent="0.25">
      <c r="A1301" s="32"/>
    </row>
    <row r="1302" spans="1:1" x14ac:dyDescent="0.25">
      <c r="A1302" s="32"/>
    </row>
    <row r="1303" spans="1:1" x14ac:dyDescent="0.25">
      <c r="A1303" s="32"/>
    </row>
    <row r="1304" spans="1:1" x14ac:dyDescent="0.25">
      <c r="A1304" s="32"/>
    </row>
    <row r="1305" spans="1:1" x14ac:dyDescent="0.25">
      <c r="A1305" s="32"/>
    </row>
    <row r="1306" spans="1:1" x14ac:dyDescent="0.25">
      <c r="A1306" s="32"/>
    </row>
    <row r="1307" spans="1:1" x14ac:dyDescent="0.25">
      <c r="A1307" s="32"/>
    </row>
    <row r="1308" spans="1:1" x14ac:dyDescent="0.25">
      <c r="A1308" s="32"/>
    </row>
    <row r="1309" spans="1:1" x14ac:dyDescent="0.25">
      <c r="A1309" s="32"/>
    </row>
    <row r="1310" spans="1:1" x14ac:dyDescent="0.25">
      <c r="A1310" s="32"/>
    </row>
    <row r="1311" spans="1:1" x14ac:dyDescent="0.25">
      <c r="A1311" s="32"/>
    </row>
    <row r="1312" spans="1:1" x14ac:dyDescent="0.25">
      <c r="A1312" s="32"/>
    </row>
    <row r="1313" spans="1:1" x14ac:dyDescent="0.25">
      <c r="A1313" s="32"/>
    </row>
    <row r="1314" spans="1:1" x14ac:dyDescent="0.25">
      <c r="A1314" s="32"/>
    </row>
    <row r="1315" spans="1:1" x14ac:dyDescent="0.25">
      <c r="A1315" s="32"/>
    </row>
    <row r="1316" spans="1:1" x14ac:dyDescent="0.25">
      <c r="A1316" s="32"/>
    </row>
    <row r="1317" spans="1:1" x14ac:dyDescent="0.25">
      <c r="A1317" s="32"/>
    </row>
    <row r="1318" spans="1:1" x14ac:dyDescent="0.25">
      <c r="A1318" s="32"/>
    </row>
    <row r="1319" spans="1:1" x14ac:dyDescent="0.25">
      <c r="A1319" s="32"/>
    </row>
    <row r="1320" spans="1:1" x14ac:dyDescent="0.25">
      <c r="A1320" s="32"/>
    </row>
    <row r="1321" spans="1:1" x14ac:dyDescent="0.25">
      <c r="A1321" s="32"/>
    </row>
    <row r="1322" spans="1:1" x14ac:dyDescent="0.25">
      <c r="A1322" s="32"/>
    </row>
    <row r="1323" spans="1:1" x14ac:dyDescent="0.25">
      <c r="A1323" s="32"/>
    </row>
    <row r="1324" spans="1:1" x14ac:dyDescent="0.25">
      <c r="A1324" s="32"/>
    </row>
    <row r="1325" spans="1:1" x14ac:dyDescent="0.25">
      <c r="A1325" s="32"/>
    </row>
    <row r="1326" spans="1:1" x14ac:dyDescent="0.25">
      <c r="A1326" s="32"/>
    </row>
    <row r="1327" spans="1:1" x14ac:dyDescent="0.25">
      <c r="A1327" s="32"/>
    </row>
    <row r="1328" spans="1:1" x14ac:dyDescent="0.25">
      <c r="A1328" s="32"/>
    </row>
    <row r="1329" spans="1:1" x14ac:dyDescent="0.25">
      <c r="A1329" s="32"/>
    </row>
    <row r="1330" spans="1:1" x14ac:dyDescent="0.25">
      <c r="A1330" s="32"/>
    </row>
    <row r="1331" spans="1:1" x14ac:dyDescent="0.25">
      <c r="A1331" s="32"/>
    </row>
    <row r="1332" spans="1:1" x14ac:dyDescent="0.25">
      <c r="A1332" s="32"/>
    </row>
    <row r="1333" spans="1:1" x14ac:dyDescent="0.25">
      <c r="A1333" s="32"/>
    </row>
    <row r="1334" spans="1:1" x14ac:dyDescent="0.25">
      <c r="A1334" s="32"/>
    </row>
    <row r="1335" spans="1:1" x14ac:dyDescent="0.25">
      <c r="A1335" s="32"/>
    </row>
    <row r="1336" spans="1:1" x14ac:dyDescent="0.25">
      <c r="A1336" s="32"/>
    </row>
    <row r="1337" spans="1:1" x14ac:dyDescent="0.25">
      <c r="A1337" s="32"/>
    </row>
    <row r="1338" spans="1:1" x14ac:dyDescent="0.25">
      <c r="A1338" s="32"/>
    </row>
    <row r="1339" spans="1:1" x14ac:dyDescent="0.25">
      <c r="A1339" s="32"/>
    </row>
    <row r="1340" spans="1:1" x14ac:dyDescent="0.25">
      <c r="A1340" s="32"/>
    </row>
    <row r="1341" spans="1:1" x14ac:dyDescent="0.25">
      <c r="A1341" s="32"/>
    </row>
    <row r="1342" spans="1:1" x14ac:dyDescent="0.25">
      <c r="A1342" s="32"/>
    </row>
    <row r="1343" spans="1:1" x14ac:dyDescent="0.25">
      <c r="A1343" s="32"/>
    </row>
    <row r="1344" spans="1:1" x14ac:dyDescent="0.25">
      <c r="A1344" s="32"/>
    </row>
    <row r="1345" spans="1:1" x14ac:dyDescent="0.25">
      <c r="A1345" s="32"/>
    </row>
    <row r="1346" spans="1:1" x14ac:dyDescent="0.25">
      <c r="A1346" s="32"/>
    </row>
    <row r="1347" spans="1:1" x14ac:dyDescent="0.25">
      <c r="A1347" s="32"/>
    </row>
    <row r="1348" spans="1:1" x14ac:dyDescent="0.25">
      <c r="A1348" s="32"/>
    </row>
    <row r="1349" spans="1:1" x14ac:dyDescent="0.25">
      <c r="A1349" s="32"/>
    </row>
    <row r="1350" spans="1:1" x14ac:dyDescent="0.25">
      <c r="A1350" s="32"/>
    </row>
    <row r="1351" spans="1:1" x14ac:dyDescent="0.25">
      <c r="A1351" s="32"/>
    </row>
    <row r="1352" spans="1:1" x14ac:dyDescent="0.25">
      <c r="A1352" s="32"/>
    </row>
    <row r="1353" spans="1:1" x14ac:dyDescent="0.25">
      <c r="A1353" s="32"/>
    </row>
    <row r="1354" spans="1:1" x14ac:dyDescent="0.25">
      <c r="A1354" s="32"/>
    </row>
    <row r="1355" spans="1:1" x14ac:dyDescent="0.25">
      <c r="A1355" s="32"/>
    </row>
    <row r="1356" spans="1:1" x14ac:dyDescent="0.25">
      <c r="A1356" s="32"/>
    </row>
    <row r="1357" spans="1:1" x14ac:dyDescent="0.25">
      <c r="A1357" s="32"/>
    </row>
    <row r="1358" spans="1:1" x14ac:dyDescent="0.25">
      <c r="A1358" s="32"/>
    </row>
    <row r="1359" spans="1:1" x14ac:dyDescent="0.25">
      <c r="A1359" s="32"/>
    </row>
    <row r="1360" spans="1:1" x14ac:dyDescent="0.25">
      <c r="A1360" s="32"/>
    </row>
    <row r="1361" spans="1:1" x14ac:dyDescent="0.25">
      <c r="A1361" s="32"/>
    </row>
    <row r="1362" spans="1:1" x14ac:dyDescent="0.25">
      <c r="A1362" s="32"/>
    </row>
    <row r="1363" spans="1:1" x14ac:dyDescent="0.25">
      <c r="A1363" s="32"/>
    </row>
    <row r="1364" spans="1:1" x14ac:dyDescent="0.25">
      <c r="A1364" s="32"/>
    </row>
    <row r="1365" spans="1:1" x14ac:dyDescent="0.25">
      <c r="A1365" s="32"/>
    </row>
    <row r="1366" spans="1:1" x14ac:dyDescent="0.25">
      <c r="A1366" s="32"/>
    </row>
    <row r="1367" spans="1:1" x14ac:dyDescent="0.25">
      <c r="A1367" s="32"/>
    </row>
    <row r="1368" spans="1:1" x14ac:dyDescent="0.25">
      <c r="A1368" s="32"/>
    </row>
    <row r="1369" spans="1:1" x14ac:dyDescent="0.25">
      <c r="A1369" s="32"/>
    </row>
    <row r="1370" spans="1:1" x14ac:dyDescent="0.25">
      <c r="A1370" s="32"/>
    </row>
    <row r="1371" spans="1:1" x14ac:dyDescent="0.25">
      <c r="A1371" s="32"/>
    </row>
    <row r="1372" spans="1:1" x14ac:dyDescent="0.25">
      <c r="A1372" s="32"/>
    </row>
    <row r="4446" spans="1:1" ht="18.75" x14ac:dyDescent="0.25">
      <c r="A4446" s="33"/>
    </row>
    <row r="4463" spans="1:1" ht="18.75" x14ac:dyDescent="0.25">
      <c r="A4463" s="33"/>
    </row>
    <row r="4466" spans="1:1" x14ac:dyDescent="0.25">
      <c r="A4466" s="34"/>
    </row>
    <row r="4467" spans="1:1" x14ac:dyDescent="0.25">
      <c r="A4467" s="34"/>
    </row>
    <row r="4468" spans="1:1" x14ac:dyDescent="0.25">
      <c r="A4468" s="34"/>
    </row>
    <row r="4469" spans="1:1" x14ac:dyDescent="0.25">
      <c r="A4469" s="34"/>
    </row>
    <row r="4470" spans="1:1" x14ac:dyDescent="0.25">
      <c r="A4470" s="34"/>
    </row>
    <row r="4471" spans="1:1" x14ac:dyDescent="0.25">
      <c r="A4471" s="34"/>
    </row>
    <row r="4472" spans="1:1" x14ac:dyDescent="0.25">
      <c r="A4472" s="34"/>
    </row>
    <row r="4473" spans="1:1" x14ac:dyDescent="0.25">
      <c r="A4473" s="34"/>
    </row>
    <row r="4474" spans="1:1" x14ac:dyDescent="0.25">
      <c r="A4474" s="34"/>
    </row>
    <row r="4475" spans="1:1" x14ac:dyDescent="0.25">
      <c r="A4475" s="34"/>
    </row>
    <row r="4476" spans="1:1" x14ac:dyDescent="0.25">
      <c r="A4476" s="34"/>
    </row>
    <row r="4477" spans="1:1" x14ac:dyDescent="0.25">
      <c r="A4477" s="34"/>
    </row>
    <row r="4478" spans="1:1" x14ac:dyDescent="0.25">
      <c r="A4478" s="34"/>
    </row>
    <row r="4479" spans="1:1" x14ac:dyDescent="0.25">
      <c r="A4479" s="34"/>
    </row>
    <row r="4480" spans="1:1" x14ac:dyDescent="0.25">
      <c r="A4480" s="34"/>
    </row>
    <row r="4481" spans="1:1" x14ac:dyDescent="0.25">
      <c r="A4481" s="34"/>
    </row>
    <row r="4482" spans="1:1" x14ac:dyDescent="0.25">
      <c r="A4482" s="34"/>
    </row>
    <row r="4483" spans="1:1" x14ac:dyDescent="0.25">
      <c r="A4483" s="34"/>
    </row>
    <row r="4484" spans="1:1" x14ac:dyDescent="0.25">
      <c r="A4484" s="34"/>
    </row>
    <row r="4485" spans="1:1" x14ac:dyDescent="0.25">
      <c r="A4485" s="34"/>
    </row>
    <row r="4486" spans="1:1" x14ac:dyDescent="0.25">
      <c r="A4486" s="34"/>
    </row>
    <row r="4487" spans="1:1" x14ac:dyDescent="0.25">
      <c r="A4487" s="34"/>
    </row>
    <row r="4488" spans="1:1" x14ac:dyDescent="0.25">
      <c r="A4488" s="34"/>
    </row>
    <row r="4489" spans="1:1" x14ac:dyDescent="0.25">
      <c r="A4489" s="34"/>
    </row>
    <row r="4490" spans="1:1" x14ac:dyDescent="0.25">
      <c r="A4490" s="34"/>
    </row>
    <row r="4491" spans="1:1" x14ac:dyDescent="0.25">
      <c r="A4491" s="34"/>
    </row>
    <row r="4492" spans="1:1" x14ac:dyDescent="0.25">
      <c r="A4492" s="34"/>
    </row>
    <row r="4493" spans="1:1" x14ac:dyDescent="0.25">
      <c r="A4493" s="34"/>
    </row>
    <row r="4494" spans="1:1" x14ac:dyDescent="0.25">
      <c r="A4494" s="34"/>
    </row>
    <row r="4495" spans="1:1" x14ac:dyDescent="0.25">
      <c r="A4495" s="34"/>
    </row>
    <row r="4496" spans="1:1" x14ac:dyDescent="0.25">
      <c r="A4496" s="34"/>
    </row>
    <row r="4497" spans="1:1" x14ac:dyDescent="0.25">
      <c r="A4497" s="34"/>
    </row>
    <row r="4498" spans="1:1" x14ac:dyDescent="0.25">
      <c r="A4498" s="34"/>
    </row>
    <row r="4499" spans="1:1" x14ac:dyDescent="0.25">
      <c r="A4499" s="34"/>
    </row>
    <row r="4500" spans="1:1" x14ac:dyDescent="0.25">
      <c r="A4500" s="34"/>
    </row>
    <row r="4501" spans="1:1" x14ac:dyDescent="0.25">
      <c r="A4501" s="34"/>
    </row>
    <row r="4502" spans="1:1" x14ac:dyDescent="0.25">
      <c r="A4502" s="34"/>
    </row>
    <row r="4503" spans="1:1" x14ac:dyDescent="0.25">
      <c r="A4503" s="34"/>
    </row>
    <row r="4504" spans="1:1" x14ac:dyDescent="0.25">
      <c r="A4504" s="34"/>
    </row>
    <row r="4505" spans="1:1" x14ac:dyDescent="0.25">
      <c r="A4505" s="34"/>
    </row>
    <row r="4506" spans="1:1" x14ac:dyDescent="0.25">
      <c r="A4506" s="34"/>
    </row>
    <row r="4507" spans="1:1" x14ac:dyDescent="0.25">
      <c r="A4507" s="34"/>
    </row>
    <row r="4508" spans="1:1" x14ac:dyDescent="0.25">
      <c r="A4508" s="34"/>
    </row>
    <row r="4509" spans="1:1" x14ac:dyDescent="0.25">
      <c r="A4509" s="34"/>
    </row>
    <row r="4510" spans="1:1" x14ac:dyDescent="0.25">
      <c r="A4510" s="34"/>
    </row>
    <row r="4511" spans="1:1" x14ac:dyDescent="0.25">
      <c r="A4511" s="34"/>
    </row>
    <row r="4512" spans="1:1" x14ac:dyDescent="0.25">
      <c r="A4512" s="34"/>
    </row>
    <row r="4513" spans="1:1" x14ac:dyDescent="0.25">
      <c r="A4513" s="34"/>
    </row>
    <row r="4514" spans="1:1" x14ac:dyDescent="0.25">
      <c r="A4514" s="34"/>
    </row>
    <row r="4515" spans="1:1" x14ac:dyDescent="0.25">
      <c r="A4515" s="34"/>
    </row>
    <row r="4516" spans="1:1" x14ac:dyDescent="0.25">
      <c r="A4516" s="34"/>
    </row>
    <row r="4517" spans="1:1" x14ac:dyDescent="0.25">
      <c r="A4517" s="34"/>
    </row>
    <row r="4518" spans="1:1" x14ac:dyDescent="0.25">
      <c r="A4518" s="34"/>
    </row>
    <row r="4519" spans="1:1" x14ac:dyDescent="0.25">
      <c r="A4519" s="34"/>
    </row>
    <row r="4520" spans="1:1" x14ac:dyDescent="0.25">
      <c r="A4520" s="34"/>
    </row>
    <row r="4521" spans="1:1" x14ac:dyDescent="0.25">
      <c r="A4521" s="34"/>
    </row>
    <row r="4522" spans="1:1" x14ac:dyDescent="0.25">
      <c r="A4522" s="34"/>
    </row>
    <row r="4523" spans="1:1" x14ac:dyDescent="0.25">
      <c r="A4523" s="34"/>
    </row>
    <row r="4524" spans="1:1" x14ac:dyDescent="0.25">
      <c r="A4524" s="34"/>
    </row>
    <row r="4525" spans="1:1" x14ac:dyDescent="0.25">
      <c r="A4525" s="34"/>
    </row>
    <row r="4526" spans="1:1" x14ac:dyDescent="0.25">
      <c r="A4526" s="34"/>
    </row>
    <row r="4527" spans="1:1" x14ac:dyDescent="0.25">
      <c r="A4527" s="34"/>
    </row>
    <row r="4528" spans="1:1" x14ac:dyDescent="0.25">
      <c r="A4528" s="34"/>
    </row>
    <row r="4529" spans="1:1" x14ac:dyDescent="0.25">
      <c r="A4529" s="34"/>
    </row>
    <row r="4530" spans="1:1" x14ac:dyDescent="0.25">
      <c r="A4530" s="34"/>
    </row>
    <row r="4531" spans="1:1" x14ac:dyDescent="0.25">
      <c r="A4531" s="34"/>
    </row>
    <row r="4532" spans="1:1" x14ac:dyDescent="0.25">
      <c r="A4532" s="34"/>
    </row>
    <row r="4533" spans="1:1" x14ac:dyDescent="0.25">
      <c r="A4533" s="34"/>
    </row>
    <row r="4534" spans="1:1" x14ac:dyDescent="0.25">
      <c r="A4534" s="34"/>
    </row>
    <row r="4535" spans="1:1" x14ac:dyDescent="0.25">
      <c r="A4535" s="34"/>
    </row>
    <row r="4536" spans="1:1" x14ac:dyDescent="0.25">
      <c r="A4536" s="34"/>
    </row>
    <row r="4537" spans="1:1" x14ac:dyDescent="0.25">
      <c r="A4537" s="34"/>
    </row>
    <row r="4538" spans="1:1" x14ac:dyDescent="0.25">
      <c r="A4538" s="34"/>
    </row>
    <row r="4539" spans="1:1" x14ac:dyDescent="0.25">
      <c r="A4539" s="34"/>
    </row>
    <row r="4540" spans="1:1" x14ac:dyDescent="0.25">
      <c r="A4540" s="34"/>
    </row>
    <row r="4541" spans="1:1" x14ac:dyDescent="0.25">
      <c r="A4541" s="34"/>
    </row>
    <row r="4542" spans="1:1" x14ac:dyDescent="0.25">
      <c r="A4542" s="34"/>
    </row>
    <row r="4543" spans="1:1" x14ac:dyDescent="0.25">
      <c r="A4543" s="34"/>
    </row>
    <row r="4544" spans="1:1" x14ac:dyDescent="0.25">
      <c r="A4544" s="34"/>
    </row>
    <row r="4545" spans="1:1" x14ac:dyDescent="0.25">
      <c r="A4545" s="34"/>
    </row>
    <row r="4546" spans="1:1" x14ac:dyDescent="0.25">
      <c r="A4546" s="34"/>
    </row>
    <row r="4547" spans="1:1" x14ac:dyDescent="0.25">
      <c r="A4547" s="34"/>
    </row>
    <row r="4548" spans="1:1" x14ac:dyDescent="0.25">
      <c r="A4548" s="34"/>
    </row>
    <row r="4549" spans="1:1" x14ac:dyDescent="0.25">
      <c r="A4549" s="34"/>
    </row>
    <row r="4550" spans="1:1" x14ac:dyDescent="0.25">
      <c r="A4550" s="34"/>
    </row>
    <row r="4551" spans="1:1" x14ac:dyDescent="0.25">
      <c r="A4551" s="34"/>
    </row>
    <row r="4552" spans="1:1" x14ac:dyDescent="0.25">
      <c r="A4552" s="34"/>
    </row>
    <row r="4553" spans="1:1" x14ac:dyDescent="0.25">
      <c r="A4553" s="34"/>
    </row>
    <row r="4554" spans="1:1" x14ac:dyDescent="0.25">
      <c r="A4554" s="34"/>
    </row>
    <row r="4555" spans="1:1" x14ac:dyDescent="0.25">
      <c r="A4555" s="34"/>
    </row>
    <row r="4556" spans="1:1" x14ac:dyDescent="0.25">
      <c r="A4556" s="34"/>
    </row>
    <row r="4557" spans="1:1" x14ac:dyDescent="0.25">
      <c r="A4557" s="34"/>
    </row>
    <row r="4558" spans="1:1" x14ac:dyDescent="0.25">
      <c r="A4558" s="34"/>
    </row>
    <row r="4559" spans="1:1" x14ac:dyDescent="0.25">
      <c r="A4559" s="34"/>
    </row>
    <row r="4560" spans="1:1" x14ac:dyDescent="0.25">
      <c r="A4560" s="34"/>
    </row>
    <row r="4561" spans="1:1" x14ac:dyDescent="0.25">
      <c r="A4561" s="34"/>
    </row>
    <row r="4562" spans="1:1" x14ac:dyDescent="0.25">
      <c r="A4562" s="34"/>
    </row>
    <row r="4563" spans="1:1" x14ac:dyDescent="0.25">
      <c r="A4563" s="34"/>
    </row>
    <row r="4564" spans="1:1" x14ac:dyDescent="0.25">
      <c r="A4564" s="34"/>
    </row>
    <row r="4565" spans="1:1" x14ac:dyDescent="0.25">
      <c r="A4565" s="34"/>
    </row>
    <row r="4566" spans="1:1" x14ac:dyDescent="0.25">
      <c r="A4566" s="34"/>
    </row>
    <row r="4567" spans="1:1" x14ac:dyDescent="0.25">
      <c r="A4567" s="34"/>
    </row>
    <row r="4568" spans="1:1" x14ac:dyDescent="0.25">
      <c r="A4568" s="34"/>
    </row>
    <row r="4569" spans="1:1" x14ac:dyDescent="0.25">
      <c r="A4569" s="34"/>
    </row>
    <row r="4570" spans="1:1" x14ac:dyDescent="0.25">
      <c r="A4570" s="34"/>
    </row>
    <row r="4571" spans="1:1" x14ac:dyDescent="0.25">
      <c r="A4571" s="34"/>
    </row>
    <row r="4572" spans="1:1" x14ac:dyDescent="0.25">
      <c r="A4572" s="34"/>
    </row>
    <row r="4573" spans="1:1" x14ac:dyDescent="0.25">
      <c r="A4573" s="34"/>
    </row>
    <row r="4574" spans="1:1" x14ac:dyDescent="0.25">
      <c r="A4574" s="34"/>
    </row>
    <row r="4575" spans="1:1" x14ac:dyDescent="0.25">
      <c r="A4575" s="34"/>
    </row>
    <row r="4576" spans="1:1" x14ac:dyDescent="0.25">
      <c r="A4576" s="34"/>
    </row>
    <row r="4577" spans="1:1" x14ac:dyDescent="0.25">
      <c r="A4577" s="34"/>
    </row>
    <row r="4578" spans="1:1" x14ac:dyDescent="0.25">
      <c r="A4578" s="34"/>
    </row>
    <row r="4579" spans="1:1" x14ac:dyDescent="0.25">
      <c r="A4579" s="34"/>
    </row>
    <row r="4580" spans="1:1" x14ac:dyDescent="0.25">
      <c r="A4580" s="34"/>
    </row>
    <row r="4581" spans="1:1" x14ac:dyDescent="0.25">
      <c r="A4581" s="34"/>
    </row>
    <row r="4582" spans="1:1" x14ac:dyDescent="0.25">
      <c r="A4582" s="34"/>
    </row>
    <row r="4583" spans="1:1" x14ac:dyDescent="0.25">
      <c r="A4583" s="34"/>
    </row>
    <row r="4584" spans="1:1" x14ac:dyDescent="0.25">
      <c r="A4584" s="34"/>
    </row>
    <row r="4587" spans="1:1" ht="18.75" x14ac:dyDescent="0.25">
      <c r="A4587" s="33"/>
    </row>
    <row r="4711" spans="1:1" ht="18.75" x14ac:dyDescent="0.25">
      <c r="A4711" s="33"/>
    </row>
    <row r="4726" spans="1:1" ht="18.75" x14ac:dyDescent="0.25">
      <c r="A4726" s="33"/>
    </row>
    <row r="4741" spans="1:1" ht="18.75" x14ac:dyDescent="0.25">
      <c r="A4741" s="33"/>
    </row>
    <row r="4793" spans="1:1" ht="18.75" x14ac:dyDescent="0.25">
      <c r="A4793" s="33"/>
    </row>
    <row r="4845" spans="1:1" ht="18.75" x14ac:dyDescent="0.25">
      <c r="A4845" s="33"/>
    </row>
    <row r="4897" spans="1:1" ht="18.75" x14ac:dyDescent="0.25">
      <c r="A4897" s="33"/>
    </row>
    <row r="4949" spans="1:1" ht="18.75" x14ac:dyDescent="0.25">
      <c r="A4949" s="33"/>
    </row>
    <row r="5001" spans="1:1" ht="18.75" x14ac:dyDescent="0.25">
      <c r="A5001" s="33"/>
    </row>
    <row r="5053" spans="1:1" ht="18.75" x14ac:dyDescent="0.25">
      <c r="A5053" s="33"/>
    </row>
  </sheetData>
  <phoneticPr fontId="2" type="noConversion"/>
  <conditionalFormatting sqref="B1:B1048576">
    <cfRule type="top10" dxfId="3" priority="1" bottom="1" rank="1"/>
    <cfRule type="top10" dxfId="2" priority="2" rank="1"/>
    <cfRule type="cellIs" dxfId="1" priority="3" operator="lessThan">
      <formula>-120000</formula>
    </cfRule>
    <cfRule type="cellIs" dxfId="0" priority="4" operator="less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8</vt:i4>
      </vt:variant>
      <vt:variant>
        <vt:lpstr>具名範圍</vt:lpstr>
      </vt:variant>
      <vt:variant>
        <vt:i4>2</vt:i4>
      </vt:variant>
    </vt:vector>
  </HeadingPairs>
  <TitlesOfParts>
    <vt:vector size="10" baseType="lpstr">
      <vt:lpstr>級距</vt:lpstr>
      <vt:lpstr>綜合_回測</vt:lpstr>
      <vt:lpstr>週期分析</vt:lpstr>
      <vt:lpstr>Trend Strategy</vt:lpstr>
      <vt:lpstr>ADX Strategy</vt:lpstr>
      <vt:lpstr>TXFN0002 Strategy</vt:lpstr>
      <vt:lpstr>TripleEMA Strategy</vt:lpstr>
      <vt:lpstr>TXFN0001 Strategy</vt:lpstr>
      <vt:lpstr>期間</vt:lpstr>
      <vt:lpstr>綜合損益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王中宏自營部期貨自營處</dc:creator>
  <cp:lastModifiedBy>蔡曉榛證券自營部</cp:lastModifiedBy>
  <dcterms:created xsi:type="dcterms:W3CDTF">2023-10-24T02:01:19Z</dcterms:created>
  <dcterms:modified xsi:type="dcterms:W3CDTF">2025-03-13T01:17:29Z</dcterms:modified>
</cp:coreProperties>
</file>