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IFERROR" sheetId="1" r:id="rId1"/>
    <sheet name="LEFT MID RIGHT" sheetId="2" r:id="rId2"/>
    <sheet name="Concatenate" sheetId="3" r:id="rId3"/>
    <sheet name="EDATE" sheetId="4" r:id="rId4"/>
    <sheet name="LARGE" sheetId="5" r:id="rId5"/>
    <sheet name="IndexMatch" sheetId="6" r:id="rId6"/>
  </sheets>
  <calcPr calcId="145621"/>
</workbook>
</file>

<file path=xl/calcChain.xml><?xml version="1.0" encoding="utf-8"?>
<calcChain xmlns="http://schemas.openxmlformats.org/spreadsheetml/2006/main">
  <c r="D14" i="6" l="1"/>
  <c r="F6" i="5"/>
  <c r="F7" i="5"/>
  <c r="F8" i="5"/>
  <c r="F9" i="5"/>
  <c r="F5" i="5"/>
  <c r="E4" i="4"/>
  <c r="F4" i="4" s="1"/>
  <c r="G4" i="4" s="1"/>
  <c r="H4" i="4" s="1"/>
  <c r="I4" i="4" s="1"/>
  <c r="J4" i="4" s="1"/>
  <c r="D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C4" i="3"/>
  <c r="C5" i="3"/>
  <c r="C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G4" i="2"/>
  <c r="K8" i="1"/>
  <c r="J8" i="1"/>
  <c r="I8" i="1"/>
  <c r="H8" i="1"/>
  <c r="G8" i="1"/>
  <c r="F8" i="1"/>
  <c r="E8" i="1"/>
  <c r="D8" i="1"/>
  <c r="E4" i="1"/>
  <c r="F4" i="1" s="1"/>
  <c r="G4" i="1" s="1"/>
  <c r="H4" i="1" s="1"/>
  <c r="I4" i="1" s="1"/>
  <c r="J4" i="1" s="1"/>
  <c r="K4" i="1" s="1"/>
  <c r="H16" i="1" l="1"/>
  <c r="F16" i="1"/>
  <c r="D14" i="1"/>
  <c r="D16" i="1" s="1"/>
  <c r="H14" i="1"/>
  <c r="E14" i="1"/>
  <c r="E16" i="1" s="1"/>
  <c r="I14" i="1"/>
  <c r="I16" i="1" s="1"/>
  <c r="F14" i="1"/>
  <c r="J14" i="1"/>
  <c r="J16" i="1" s="1"/>
  <c r="G14" i="1"/>
  <c r="G16" i="1" s="1"/>
  <c r="K14" i="1"/>
  <c r="K16" i="1" s="1"/>
</calcChain>
</file>

<file path=xl/sharedStrings.xml><?xml version="1.0" encoding="utf-8"?>
<sst xmlns="http://schemas.openxmlformats.org/spreadsheetml/2006/main" count="199" uniqueCount="130">
  <si>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</si>
  <si>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</si>
  <si>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</si>
  <si>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</si>
  <si>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</si>
  <si>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</si>
  <si>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</si>
  <si>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</si>
  <si>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</si>
  <si>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</si>
  <si>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</si>
  <si>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</si>
  <si>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Profit Margin %</t>
  </si>
  <si>
    <t>ID</t>
  </si>
  <si>
    <t>Name</t>
  </si>
  <si>
    <t>Location</t>
  </si>
  <si>
    <t>Sales</t>
  </si>
  <si>
    <t>State</t>
  </si>
  <si>
    <t>Townsend</t>
  </si>
  <si>
    <t>AL 35004</t>
  </si>
  <si>
    <t>Rollins</t>
  </si>
  <si>
    <t>AK 99502</t>
  </si>
  <si>
    <t>Walls</t>
  </si>
  <si>
    <t>CA 96160</t>
  </si>
  <si>
    <t>Michael</t>
  </si>
  <si>
    <t>CT 06004</t>
  </si>
  <si>
    <t>Mckay</t>
  </si>
  <si>
    <t>DE 19704</t>
  </si>
  <si>
    <t>Roach</t>
  </si>
  <si>
    <t>FL 32007</t>
  </si>
  <si>
    <t>Wright</t>
  </si>
  <si>
    <t>GA 39900</t>
  </si>
  <si>
    <t>Flores</t>
  </si>
  <si>
    <t>HI 96704</t>
  </si>
  <si>
    <t>Cordova</t>
  </si>
  <si>
    <t>ID 83201</t>
  </si>
  <si>
    <t>Knapp</t>
  </si>
  <si>
    <t>IL 60002</t>
  </si>
  <si>
    <t>Rich</t>
  </si>
  <si>
    <t>IN 46059</t>
  </si>
  <si>
    <t>Carpenter</t>
  </si>
  <si>
    <t>KS 66002</t>
  </si>
  <si>
    <t>Andersen</t>
  </si>
  <si>
    <t>ME 03901</t>
  </si>
  <si>
    <t>Fritz</t>
  </si>
  <si>
    <t>MI 48001</t>
  </si>
  <si>
    <t>Novak</t>
  </si>
  <si>
    <t>MY 59001</t>
  </si>
  <si>
    <t>Hines</t>
  </si>
  <si>
    <t>NJ 07001</t>
  </si>
  <si>
    <t>Higgins</t>
  </si>
  <si>
    <t>NY 00501</t>
  </si>
  <si>
    <t>First</t>
  </si>
  <si>
    <t>Last</t>
  </si>
  <si>
    <t>Brand</t>
  </si>
  <si>
    <t>City</t>
  </si>
  <si>
    <t>Country</t>
  </si>
  <si>
    <t>Price</t>
  </si>
  <si>
    <t>City &amp; Country</t>
  </si>
  <si>
    <t>Bill</t>
  </si>
  <si>
    <t>Smith</t>
  </si>
  <si>
    <t>Nike</t>
  </si>
  <si>
    <t>London</t>
  </si>
  <si>
    <t>UK</t>
  </si>
  <si>
    <t>Kennedi</t>
  </si>
  <si>
    <t>Singh</t>
  </si>
  <si>
    <t>Armani</t>
  </si>
  <si>
    <t>Madrid</t>
  </si>
  <si>
    <t>Spain</t>
  </si>
  <si>
    <t>Harley</t>
  </si>
  <si>
    <t>Tampa</t>
  </si>
  <si>
    <t>USA</t>
  </si>
  <si>
    <t>Nyla</t>
  </si>
  <si>
    <t>Tokyo</t>
  </si>
  <si>
    <t>Japan</t>
  </si>
  <si>
    <t>Ivan</t>
  </si>
  <si>
    <t>New Balance</t>
  </si>
  <si>
    <t>Jonah</t>
  </si>
  <si>
    <t>Asics</t>
  </si>
  <si>
    <t>Jordan</t>
  </si>
  <si>
    <t>Boone</t>
  </si>
  <si>
    <t>Berlin</t>
  </si>
  <si>
    <t>Germany</t>
  </si>
  <si>
    <t>Kylee</t>
  </si>
  <si>
    <t>Nora</t>
  </si>
  <si>
    <t>Brendan</t>
  </si>
  <si>
    <t>Steven</t>
  </si>
  <si>
    <t>Lucia</t>
  </si>
  <si>
    <t>Josue</t>
  </si>
  <si>
    <t>Paris</t>
  </si>
  <si>
    <t>France</t>
  </si>
  <si>
    <t>Franklin</t>
  </si>
  <si>
    <t>Puma</t>
  </si>
  <si>
    <t>Denzel</t>
  </si>
  <si>
    <t>Under Armour</t>
  </si>
  <si>
    <t>Bruno</t>
  </si>
  <si>
    <t>Uniqlo</t>
  </si>
  <si>
    <t>Jaylynn</t>
  </si>
  <si>
    <t>Bruce</t>
  </si>
  <si>
    <t>Bryce</t>
  </si>
  <si>
    <t>Lululemon</t>
  </si>
  <si>
    <t>Jaidyn</t>
  </si>
  <si>
    <t>Deal Size</t>
  </si>
  <si>
    <t>Rank</t>
  </si>
  <si>
    <t>Toyota</t>
  </si>
  <si>
    <t>Honda</t>
  </si>
  <si>
    <t>Audi</t>
  </si>
  <si>
    <t>Hyundai</t>
  </si>
  <si>
    <t>Ford</t>
  </si>
  <si>
    <t>Tesla</t>
  </si>
  <si>
    <t>Renault</t>
  </si>
  <si>
    <t>Mercedes</t>
  </si>
  <si>
    <t>Ferrari</t>
  </si>
  <si>
    <t>Aston Martin</t>
  </si>
  <si>
    <t>Month</t>
  </si>
  <si>
    <t>Regional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</si>
  <si>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</si>
  <si>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</si>
  <si>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</si>
  <si>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</si>
  <si>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</si>
  <si>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</si>
  <si>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</si>
  <si>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</si>
  <si>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Italy</t>
  </si>
  <si>
    <t>Portugal</t>
  </si>
  <si>
    <t>Belgium</t>
  </si>
  <si>
    <t>Holland</t>
  </si>
  <si>
    <t>Switzerland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</si>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</sst>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_);_(* \(#,##0\);_(* &quot;-&quot;??_);_(@_)"/>
    <numFmt numFmtId="165" formatCode="[$$-409]#,##0"/>
    <numFmt numFmtId="166" formatCode="_-* #,##0_-;\-* #,##0_-;_-* &quot;-&quot;??_-;_-@_-"/>
    <numFmt numFmtId="168" formatCode="mmm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 (Body)"/>
    </font>
    <font>
      <sz val="11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2A3C68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Border="1"/>
    <xf numFmtId="0" fontId="3" fillId="2" borderId="1" xfId="0" applyFont="1" applyFill="1" applyBorder="1"/>
    <xf numFmtId="17" fontId="2" fillId="2" borderId="1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horizontal="left" indent="1"/>
    </xf>
    <xf numFmtId="164" fontId="4" fillId="0" borderId="0" xfId="1" applyNumberFormat="1" applyFont="1" applyFill="1" applyBorder="1"/>
    <xf numFmtId="0" fontId="4" fillId="0" borderId="2" xfId="0" applyFont="1" applyFill="1" applyBorder="1" applyAlignment="1">
      <alignment horizontal="left" indent="1"/>
    </xf>
    <xf numFmtId="164" fontId="4" fillId="0" borderId="2" xfId="1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4" fillId="0" borderId="2" xfId="0" applyFont="1" applyFill="1" applyBorder="1"/>
    <xf numFmtId="164" fontId="4" fillId="0" borderId="2" xfId="0" applyNumberFormat="1" applyFont="1" applyFill="1" applyBorder="1"/>
    <xf numFmtId="0" fontId="7" fillId="3" borderId="3" xfId="0" applyFont="1" applyFill="1" applyBorder="1" applyAlignment="1">
      <alignment horizontal="left"/>
    </xf>
    <xf numFmtId="9" fontId="7" fillId="3" borderId="3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vertical="center"/>
    </xf>
    <xf numFmtId="168" fontId="9" fillId="2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 (Body)"/>
        <scheme val="none"/>
      </font>
      <numFmt numFmtId="168" formatCode="mmm"/>
      <fill>
        <patternFill patternType="solid">
          <fgColor rgb="FF000000"/>
          <bgColor rgb="FF2A3E68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000000"/>
          <bgColor rgb="FF2A3E68"/>
        </patternFill>
      </fill>
      <alignment horizontal="center" vertical="bottom" textRotation="0" wrapText="0" indent="0" justifyLastLine="0" shrinkToFit="0" readingOrder="0"/>
    </dxf>
    <dxf>
      <numFmt numFmtId="165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000000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6" displayName="Table6" ref="B3:E20" totalsRowShown="0" headerRowDxfId="16">
  <autoFilter ref="B3:E20"/>
  <tableColumns count="4">
    <tableColumn id="1" name="ID" dataDxfId="15">
      <calculatedColumnFormula>B3+3</calculatedColumnFormula>
    </tableColumn>
    <tableColumn id="2" name="Name"/>
    <tableColumn id="3" name="Location" dataDxfId="14"/>
    <tableColumn id="4" name="Sales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7" displayName="Table7" ref="C2:I22" totalsRowShown="0" headerRowDxfId="12">
  <autoFilter ref="C2:I22"/>
  <tableColumns count="7">
    <tableColumn id="1" name="ID" dataDxfId="11">
      <calculatedColumnFormula>C2+3</calculatedColumnFormula>
    </tableColumn>
    <tableColumn id="2" name="First"/>
    <tableColumn id="3" name="Last"/>
    <tableColumn id="4" name="Brand"/>
    <tableColumn id="5" name="City"/>
    <tableColumn id="6" name="Country"/>
    <tableColumn id="7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312" displayName="Table312" ref="B2:J11" totalsRowShown="0" headerRowDxfId="10" dataDxfId="9">
  <autoFilter ref="B2:J11"/>
  <tableColumns count="9">
    <tableColumn id="1" name="Regional Sales" dataDxfId="8"/>
    <tableColumn id="2" name="January" dataDxfId="7"/>
    <tableColumn id="3" name="February" dataDxfId="6"/>
    <tableColumn id="4" name="March" dataDxfId="5"/>
    <tableColumn id="5" name="April" dataDxfId="4"/>
    <tableColumn id="6" name="May" dataDxfId="3"/>
    <tableColumn id="7" name="June" dataDxfId="2"/>
    <tableColumn id="8" name="July" dataDxfId="1"/>
    <tableColumn id="9" name="Augu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"/>
  <sheetViews>
    <sheetView tabSelected="1" workbookViewId="0">
      <selection activeCell="M13" sqref="M13"/>
    </sheetView>
  </sheetViews>
  <sheetFormatPr defaultRowHeight="15"/>
  <cols>
    <col min="5" max="6" width="9.7109375" bestFit="1" customWidth="1"/>
  </cols>
  <sheetData>
    <row r="3" spans="3:11">
      <c r="C3" s="1" t="s">
        <v>0</v>
      </c>
      <c r="D3" s="1"/>
      <c r="E3" s="1"/>
      <c r="F3" s="1"/>
      <c r="G3" s="1"/>
      <c r="H3" s="1"/>
      <c r="I3" s="1"/>
      <c r="J3" s="1"/>
      <c r="K3" s="1"/>
    </row>
    <row r="4" spans="3:11" ht="15.75" thickBot="1">
      <c r="C4" s="2" t="s">
        <v>1</v>
      </c>
      <c r="D4" s="3">
        <v>44562</v>
      </c>
      <c r="E4" s="3">
        <f>EDATE(D4,1)</f>
        <v>44593</v>
      </c>
      <c r="F4" s="3">
        <f t="shared" ref="F4:K4" si="0">EDATE(E4,1)</f>
        <v>44621</v>
      </c>
      <c r="G4" s="3">
        <f>EDATE(F4,1)</f>
        <v>44652</v>
      </c>
      <c r="H4" s="3">
        <f t="shared" si="0"/>
        <v>44682</v>
      </c>
      <c r="I4" s="3">
        <f t="shared" si="0"/>
        <v>44713</v>
      </c>
      <c r="J4" s="3">
        <f t="shared" si="0"/>
        <v>44743</v>
      </c>
      <c r="K4" s="3">
        <f t="shared" si="0"/>
        <v>44774</v>
      </c>
    </row>
    <row r="5" spans="3:11" ht="15.75">
      <c r="C5" s="4" t="s">
        <v>2</v>
      </c>
      <c r="D5" s="4"/>
      <c r="E5" s="4"/>
      <c r="F5" s="4"/>
      <c r="G5" s="4"/>
      <c r="H5" s="4"/>
      <c r="I5" s="5"/>
      <c r="J5" s="5"/>
      <c r="K5" s="5"/>
    </row>
    <row r="6" spans="3:11">
      <c r="C6" s="6" t="s">
        <v>3</v>
      </c>
      <c r="D6" s="7">
        <v>215660</v>
      </c>
      <c r="E6" s="7">
        <v>237226.00000000003</v>
      </c>
      <c r="F6" s="7">
        <v>260948.60000000006</v>
      </c>
      <c r="G6" s="7"/>
      <c r="H6" s="7"/>
      <c r="I6" s="7"/>
      <c r="J6" s="7"/>
      <c r="K6" s="7"/>
    </row>
    <row r="7" spans="3:11">
      <c r="C7" s="8" t="s">
        <v>4</v>
      </c>
      <c r="D7" s="9">
        <v>23722.6</v>
      </c>
      <c r="E7" s="9">
        <v>26094.860000000004</v>
      </c>
      <c r="F7" s="9">
        <v>28704.346000000009</v>
      </c>
      <c r="G7" s="9"/>
      <c r="H7" s="9"/>
      <c r="I7" s="9"/>
      <c r="J7" s="9"/>
      <c r="K7" s="9"/>
    </row>
    <row r="8" spans="3:11">
      <c r="C8" s="10" t="s">
        <v>5</v>
      </c>
      <c r="D8" s="11">
        <f>SUM(D6:D7)</f>
        <v>239382.6</v>
      </c>
      <c r="E8" s="11">
        <f t="shared" ref="E8:K8" si="1">SUM(E6:E7)</f>
        <v>263320.86000000004</v>
      </c>
      <c r="F8" s="11">
        <f t="shared" si="1"/>
        <v>289652.94600000005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</row>
    <row r="9" spans="3:11">
      <c r="C9" s="4" t="s">
        <v>6</v>
      </c>
      <c r="D9" s="4"/>
      <c r="E9" s="4"/>
      <c r="F9" s="4"/>
      <c r="G9" s="4"/>
      <c r="H9" s="4"/>
      <c r="I9" s="4"/>
      <c r="J9" s="4"/>
      <c r="K9" s="4"/>
    </row>
    <row r="10" spans="3:11">
      <c r="C10" s="6" t="s">
        <v>7</v>
      </c>
      <c r="D10" s="7">
        <v>-69011.199999999997</v>
      </c>
      <c r="E10" s="7">
        <v>-88593</v>
      </c>
      <c r="F10" s="7">
        <v>-130474.30000000003</v>
      </c>
      <c r="G10" s="7"/>
      <c r="H10" s="7"/>
      <c r="I10" s="7"/>
      <c r="J10" s="7"/>
      <c r="K10" s="7"/>
    </row>
    <row r="11" spans="3:11">
      <c r="C11" s="6" t="s">
        <v>8</v>
      </c>
      <c r="D11" s="7">
        <v>-12939.6</v>
      </c>
      <c r="E11" s="7">
        <v>-14233.560000000001</v>
      </c>
      <c r="F11" s="7">
        <v>-15656.916000000003</v>
      </c>
      <c r="G11" s="7"/>
      <c r="H11" s="7"/>
      <c r="I11" s="7"/>
      <c r="J11" s="7"/>
      <c r="K11" s="7"/>
    </row>
    <row r="12" spans="3:11">
      <c r="C12" s="6" t="s">
        <v>9</v>
      </c>
      <c r="D12" s="7">
        <v>-4313.2</v>
      </c>
      <c r="E12" s="7">
        <v>-4744.5200000000004</v>
      </c>
      <c r="F12" s="7">
        <v>-5218.9720000000016</v>
      </c>
      <c r="G12" s="7"/>
      <c r="H12" s="7"/>
      <c r="I12" s="7"/>
      <c r="J12" s="7"/>
      <c r="K12" s="7"/>
    </row>
    <row r="13" spans="3:11">
      <c r="C13" s="12" t="s">
        <v>10</v>
      </c>
      <c r="D13" s="13">
        <v>-86264</v>
      </c>
      <c r="E13" s="13">
        <v>-107571.08</v>
      </c>
      <c r="F13" s="13">
        <v>-151350.18800000005</v>
      </c>
      <c r="G13" s="13"/>
      <c r="H13" s="13"/>
      <c r="I13" s="13"/>
      <c r="J13" s="13"/>
      <c r="K13" s="13"/>
    </row>
    <row r="14" spans="3:11">
      <c r="C14" s="10" t="s">
        <v>11</v>
      </c>
      <c r="D14" s="11">
        <f>D8+D13</f>
        <v>153118.6</v>
      </c>
      <c r="E14" s="11">
        <f>E8+E13</f>
        <v>155749.78000000003</v>
      </c>
      <c r="F14" s="11">
        <f>F8+F13</f>
        <v>138302.758</v>
      </c>
      <c r="G14" s="11">
        <f t="shared" ref="G14:K14" si="2">G8+G13</f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</row>
    <row r="15" spans="3:11">
      <c r="C15" s="10"/>
      <c r="D15" s="11"/>
      <c r="E15" s="11"/>
      <c r="F15" s="11"/>
      <c r="G15" s="11"/>
      <c r="H15" s="11"/>
      <c r="I15" s="11"/>
      <c r="J15" s="11"/>
      <c r="K15" s="11"/>
    </row>
    <row r="16" spans="3:11">
      <c r="C16" s="14" t="s">
        <v>12</v>
      </c>
      <c r="D16" s="15">
        <f>IFERROR(D8/D14,"")</f>
        <v>1.5633802816901408</v>
      </c>
      <c r="E16" s="15">
        <f t="shared" ref="E16:K16" si="3">IFERROR(E8/E14,"")</f>
        <v>1.6906660157080158</v>
      </c>
      <c r="F16" s="15">
        <f t="shared" si="3"/>
        <v>2.0943396226415096</v>
      </c>
      <c r="G16" s="15" t="str">
        <f t="shared" si="3"/>
        <v/>
      </c>
      <c r="H16" s="15" t="str">
        <f t="shared" si="3"/>
        <v/>
      </c>
      <c r="I16" s="15" t="str">
        <f t="shared" si="3"/>
        <v/>
      </c>
      <c r="J16" s="15" t="str">
        <f t="shared" si="3"/>
        <v/>
      </c>
      <c r="K16" s="15" t="str">
        <f t="shared" si="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G4" sqref="G4"/>
    </sheetView>
  </sheetViews>
  <sheetFormatPr defaultRowHeight="15"/>
  <sheetData>
    <row r="2" spans="2:7" ht="15.75">
      <c r="B2" s="5"/>
      <c r="C2" s="5"/>
      <c r="D2" s="5"/>
      <c r="E2" s="5"/>
      <c r="F2" s="5"/>
      <c r="G2" s="5"/>
    </row>
    <row r="3" spans="2:7" ht="15.75">
      <c r="B3" s="16" t="s">
        <v>13</v>
      </c>
      <c r="C3" s="16" t="s">
        <v>14</v>
      </c>
      <c r="D3" s="16" t="s">
        <v>15</v>
      </c>
      <c r="E3" s="16" t="s">
        <v>16</v>
      </c>
      <c r="F3" s="5"/>
      <c r="G3" s="16" t="s">
        <v>17</v>
      </c>
    </row>
    <row r="4" spans="2:7" ht="15.75">
      <c r="B4" s="17">
        <v>1295</v>
      </c>
      <c r="C4" s="5" t="s">
        <v>18</v>
      </c>
      <c r="D4" s="17" t="s">
        <v>19</v>
      </c>
      <c r="E4" s="18">
        <v>5436.33</v>
      </c>
      <c r="F4" s="5"/>
      <c r="G4" s="19" t="str">
        <f>LEFT(D4,2)</f>
        <v>AL</v>
      </c>
    </row>
    <row r="5" spans="2:7" ht="15.75">
      <c r="B5" s="17">
        <f>B4+3</f>
        <v>1298</v>
      </c>
      <c r="C5" s="5" t="s">
        <v>20</v>
      </c>
      <c r="D5" s="17" t="s">
        <v>21</v>
      </c>
      <c r="E5" s="18">
        <v>6197.4161999999997</v>
      </c>
      <c r="F5" s="5"/>
      <c r="G5" s="19" t="str">
        <f t="shared" ref="G5:G20" si="0">LEFT(D5,2)</f>
        <v>AK</v>
      </c>
    </row>
    <row r="6" spans="2:7" ht="15.75">
      <c r="B6" s="17">
        <f t="shared" ref="B6:B20" si="1">B5+3</f>
        <v>1301</v>
      </c>
      <c r="C6" s="5" t="s">
        <v>22</v>
      </c>
      <c r="D6" s="17" t="s">
        <v>23</v>
      </c>
      <c r="E6" s="18">
        <v>7065.0544679999994</v>
      </c>
      <c r="F6" s="5"/>
      <c r="G6" s="19" t="str">
        <f t="shared" si="0"/>
        <v>CA</v>
      </c>
    </row>
    <row r="7" spans="2:7" ht="15.75">
      <c r="B7" s="17">
        <f t="shared" si="1"/>
        <v>1304</v>
      </c>
      <c r="C7" s="5" t="s">
        <v>24</v>
      </c>
      <c r="D7" s="17" t="s">
        <v>25</v>
      </c>
      <c r="E7" s="18">
        <v>8054.1620935199981</v>
      </c>
      <c r="F7" s="5"/>
      <c r="G7" s="19" t="str">
        <f t="shared" si="0"/>
        <v>CT</v>
      </c>
    </row>
    <row r="8" spans="2:7" ht="15.75">
      <c r="B8" s="17">
        <f t="shared" si="1"/>
        <v>1307</v>
      </c>
      <c r="C8" s="5" t="s">
        <v>26</v>
      </c>
      <c r="D8" s="17" t="s">
        <v>27</v>
      </c>
      <c r="E8" s="18">
        <v>9181.7447866127968</v>
      </c>
      <c r="F8" s="5"/>
      <c r="G8" s="19" t="str">
        <f t="shared" si="0"/>
        <v>DE</v>
      </c>
    </row>
    <row r="9" spans="2:7" ht="15.75">
      <c r="B9" s="17">
        <f t="shared" si="1"/>
        <v>1310</v>
      </c>
      <c r="C9" s="5" t="s">
        <v>28</v>
      </c>
      <c r="D9" s="17" t="s">
        <v>29</v>
      </c>
      <c r="E9" s="18">
        <v>10467.189056738587</v>
      </c>
      <c r="F9" s="5"/>
      <c r="G9" s="19" t="str">
        <f t="shared" si="0"/>
        <v>FL</v>
      </c>
    </row>
    <row r="10" spans="2:7" ht="15.75">
      <c r="B10" s="17">
        <f t="shared" si="1"/>
        <v>1313</v>
      </c>
      <c r="C10" s="5" t="s">
        <v>30</v>
      </c>
      <c r="D10" s="17" t="s">
        <v>31</v>
      </c>
      <c r="E10" s="18">
        <v>2446.3485000000001</v>
      </c>
      <c r="F10" s="5"/>
      <c r="G10" s="19" t="str">
        <f t="shared" si="0"/>
        <v>GA</v>
      </c>
    </row>
    <row r="11" spans="2:7" ht="15.75">
      <c r="B11" s="17">
        <f t="shared" si="1"/>
        <v>1316</v>
      </c>
      <c r="C11" s="5" t="s">
        <v>32</v>
      </c>
      <c r="D11" s="17" t="s">
        <v>33</v>
      </c>
      <c r="E11" s="18">
        <v>2690.9833500000004</v>
      </c>
      <c r="F11" s="5"/>
      <c r="G11" s="19" t="str">
        <f t="shared" si="0"/>
        <v>HI</v>
      </c>
    </row>
    <row r="12" spans="2:7" ht="15.75">
      <c r="B12" s="17">
        <f t="shared" si="1"/>
        <v>1319</v>
      </c>
      <c r="C12" s="5" t="s">
        <v>34</v>
      </c>
      <c r="D12" s="17" t="s">
        <v>35</v>
      </c>
      <c r="E12" s="18">
        <v>2960.0816850000001</v>
      </c>
      <c r="F12" s="5"/>
      <c r="G12" s="19" t="str">
        <f t="shared" si="0"/>
        <v>ID</v>
      </c>
    </row>
    <row r="13" spans="2:7" ht="15.75">
      <c r="B13" s="17">
        <f t="shared" si="1"/>
        <v>1322</v>
      </c>
      <c r="C13" s="5" t="s">
        <v>36</v>
      </c>
      <c r="D13" s="17" t="s">
        <v>37</v>
      </c>
      <c r="E13" s="18">
        <v>3256.0898535000001</v>
      </c>
      <c r="F13" s="5"/>
      <c r="G13" s="19" t="str">
        <f t="shared" si="0"/>
        <v>IL</v>
      </c>
    </row>
    <row r="14" spans="2:7" ht="15.75">
      <c r="B14" s="17">
        <f t="shared" si="1"/>
        <v>1325</v>
      </c>
      <c r="C14" s="5" t="s">
        <v>38</v>
      </c>
      <c r="D14" s="17" t="s">
        <v>39</v>
      </c>
      <c r="E14" s="18">
        <v>3581.6988388500008</v>
      </c>
      <c r="F14" s="5"/>
      <c r="G14" s="19" t="str">
        <f t="shared" si="0"/>
        <v>IN</v>
      </c>
    </row>
    <row r="15" spans="2:7" ht="15.75">
      <c r="B15" s="17">
        <f t="shared" si="1"/>
        <v>1328</v>
      </c>
      <c r="C15" s="5" t="s">
        <v>40</v>
      </c>
      <c r="D15" s="17" t="s">
        <v>41</v>
      </c>
      <c r="E15" s="18">
        <v>3939.8687227350015</v>
      </c>
      <c r="F15" s="5"/>
      <c r="G15" s="19" t="str">
        <f t="shared" si="0"/>
        <v>KS</v>
      </c>
    </row>
    <row r="16" spans="2:7" ht="15.75">
      <c r="B16" s="17">
        <f t="shared" si="1"/>
        <v>1331</v>
      </c>
      <c r="C16" s="5" t="s">
        <v>42</v>
      </c>
      <c r="D16" s="17" t="s">
        <v>43</v>
      </c>
      <c r="E16" s="18">
        <v>4333.855595008502</v>
      </c>
      <c r="F16" s="5"/>
      <c r="G16" s="19" t="str">
        <f t="shared" si="0"/>
        <v>ME</v>
      </c>
    </row>
    <row r="17" spans="2:7" ht="15.75">
      <c r="B17" s="17">
        <f t="shared" si="1"/>
        <v>1334</v>
      </c>
      <c r="C17" s="5" t="s">
        <v>44</v>
      </c>
      <c r="D17" s="17" t="s">
        <v>45</v>
      </c>
      <c r="E17" s="18">
        <v>4767.2411545093528</v>
      </c>
      <c r="F17" s="5"/>
      <c r="G17" s="19" t="str">
        <f t="shared" si="0"/>
        <v>MI</v>
      </c>
    </row>
    <row r="18" spans="2:7" ht="15.75">
      <c r="B18" s="17">
        <f t="shared" si="1"/>
        <v>1337</v>
      </c>
      <c r="C18" s="5" t="s">
        <v>46</v>
      </c>
      <c r="D18" s="17" t="s">
        <v>47</v>
      </c>
      <c r="E18" s="18">
        <v>5243.9652699602884</v>
      </c>
      <c r="F18" s="5"/>
      <c r="G18" s="19" t="str">
        <f t="shared" si="0"/>
        <v>MY</v>
      </c>
    </row>
    <row r="19" spans="2:7" ht="15.75">
      <c r="B19" s="17">
        <f t="shared" si="1"/>
        <v>1340</v>
      </c>
      <c r="C19" s="5" t="s">
        <v>48</v>
      </c>
      <c r="D19" s="17" t="s">
        <v>49</v>
      </c>
      <c r="E19" s="18">
        <v>5768.3617969563174</v>
      </c>
      <c r="F19" s="5"/>
      <c r="G19" s="19" t="str">
        <f t="shared" si="0"/>
        <v>NJ</v>
      </c>
    </row>
    <row r="20" spans="2:7" ht="15.75">
      <c r="B20" s="17">
        <f t="shared" si="1"/>
        <v>1343</v>
      </c>
      <c r="C20" s="5" t="s">
        <v>50</v>
      </c>
      <c r="D20" s="17" t="s">
        <v>51</v>
      </c>
      <c r="E20" s="18">
        <v>5191.525617260686</v>
      </c>
      <c r="F20" s="5"/>
      <c r="G20" s="19" t="str">
        <f t="shared" si="0"/>
        <v>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3" sqref="K3:K22"/>
    </sheetView>
  </sheetViews>
  <sheetFormatPr defaultRowHeight="15"/>
  <sheetData>
    <row r="2" spans="2:11" ht="15.75">
      <c r="B2" s="5"/>
      <c r="C2" s="16" t="s">
        <v>13</v>
      </c>
      <c r="D2" s="16" t="s">
        <v>52</v>
      </c>
      <c r="E2" s="16" t="s">
        <v>53</v>
      </c>
      <c r="F2" s="16" t="s">
        <v>54</v>
      </c>
      <c r="G2" s="16" t="s">
        <v>55</v>
      </c>
      <c r="H2" s="16" t="s">
        <v>56</v>
      </c>
      <c r="I2" s="16" t="s">
        <v>57</v>
      </c>
      <c r="J2" s="5"/>
      <c r="K2" s="16" t="s">
        <v>58</v>
      </c>
    </row>
    <row r="3" spans="2:11" ht="15.75">
      <c r="B3" s="5"/>
      <c r="C3" s="17">
        <v>1295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>
        <v>122.79</v>
      </c>
      <c r="J3" s="5"/>
      <c r="K3" s="19" t="str">
        <f>G3&amp;"," &amp;H3</f>
        <v>London,UK</v>
      </c>
    </row>
    <row r="4" spans="2:11" ht="15.75">
      <c r="B4" s="5"/>
      <c r="C4" s="17">
        <f>C3+3</f>
        <v>1298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>
        <v>204.62</v>
      </c>
      <c r="J4" s="5"/>
      <c r="K4" s="19" t="str">
        <f t="shared" ref="K4:K22" si="0">G4&amp;"," &amp;H4</f>
        <v>Madrid,Spain</v>
      </c>
    </row>
    <row r="5" spans="2:11" ht="15.75">
      <c r="B5" s="5"/>
      <c r="C5" s="17">
        <f t="shared" ref="C5:C22" si="1">C4+3</f>
        <v>1301</v>
      </c>
      <c r="D5" s="5" t="s">
        <v>69</v>
      </c>
      <c r="E5" s="5" t="s">
        <v>44</v>
      </c>
      <c r="F5" s="5" t="s">
        <v>61</v>
      </c>
      <c r="G5" s="5" t="s">
        <v>70</v>
      </c>
      <c r="H5" s="5" t="s">
        <v>71</v>
      </c>
      <c r="I5" s="5">
        <v>122.76</v>
      </c>
      <c r="J5" s="5"/>
      <c r="K5" s="19" t="str">
        <f t="shared" si="0"/>
        <v>Tampa,USA</v>
      </c>
    </row>
    <row r="6" spans="2:11" ht="15.75">
      <c r="B6" s="5"/>
      <c r="C6" s="17">
        <f t="shared" si="1"/>
        <v>1304</v>
      </c>
      <c r="D6" s="5" t="s">
        <v>72</v>
      </c>
      <c r="E6" s="5" t="s">
        <v>46</v>
      </c>
      <c r="F6" s="5" t="s">
        <v>61</v>
      </c>
      <c r="G6" s="5" t="s">
        <v>73</v>
      </c>
      <c r="H6" s="5" t="s">
        <v>74</v>
      </c>
      <c r="I6" s="5">
        <v>81.599999999999994</v>
      </c>
      <c r="J6" s="5"/>
      <c r="K6" s="19" t="str">
        <f t="shared" si="0"/>
        <v>Tokyo,Japan</v>
      </c>
    </row>
    <row r="7" spans="2:11" ht="15.75">
      <c r="B7" s="5"/>
      <c r="C7" s="17">
        <f t="shared" si="1"/>
        <v>1307</v>
      </c>
      <c r="D7" s="5" t="s">
        <v>75</v>
      </c>
      <c r="E7" s="5" t="s">
        <v>48</v>
      </c>
      <c r="F7" s="5" t="s">
        <v>76</v>
      </c>
      <c r="G7" s="5" t="s">
        <v>62</v>
      </c>
      <c r="H7" s="5" t="s">
        <v>63</v>
      </c>
      <c r="I7" s="5">
        <v>203.79</v>
      </c>
      <c r="J7" s="5"/>
      <c r="K7" s="19" t="str">
        <f t="shared" si="0"/>
        <v>London,UK</v>
      </c>
    </row>
    <row r="8" spans="2:11" ht="15.75">
      <c r="B8" s="5"/>
      <c r="C8" s="17">
        <f t="shared" si="1"/>
        <v>1310</v>
      </c>
      <c r="D8" s="5" t="s">
        <v>77</v>
      </c>
      <c r="E8" s="5" t="s">
        <v>50</v>
      </c>
      <c r="F8" s="5" t="s">
        <v>78</v>
      </c>
      <c r="G8" s="5" t="s">
        <v>62</v>
      </c>
      <c r="H8" s="5" t="s">
        <v>63</v>
      </c>
      <c r="I8" s="5">
        <v>122.77</v>
      </c>
      <c r="J8" s="5"/>
      <c r="K8" s="19" t="str">
        <f t="shared" si="0"/>
        <v>London,UK</v>
      </c>
    </row>
    <row r="9" spans="2:11" ht="15.75">
      <c r="B9" s="5"/>
      <c r="C9" s="17">
        <f t="shared" si="1"/>
        <v>1313</v>
      </c>
      <c r="D9" s="5" t="s">
        <v>79</v>
      </c>
      <c r="E9" s="5" t="s">
        <v>80</v>
      </c>
      <c r="F9" s="5" t="s">
        <v>78</v>
      </c>
      <c r="G9" s="5" t="s">
        <v>81</v>
      </c>
      <c r="H9" s="5" t="s">
        <v>82</v>
      </c>
      <c r="I9" s="5">
        <v>123.96</v>
      </c>
      <c r="J9" s="5"/>
      <c r="K9" s="19" t="str">
        <f t="shared" si="0"/>
        <v>Berlin,Germany</v>
      </c>
    </row>
    <row r="10" spans="2:11" ht="15.75">
      <c r="B10" s="5"/>
      <c r="C10" s="17">
        <f t="shared" si="1"/>
        <v>1316</v>
      </c>
      <c r="D10" s="5" t="s">
        <v>83</v>
      </c>
      <c r="E10" s="5" t="s">
        <v>18</v>
      </c>
      <c r="F10" s="5" t="s">
        <v>76</v>
      </c>
      <c r="G10" s="5" t="s">
        <v>81</v>
      </c>
      <c r="H10" s="5" t="s">
        <v>82</v>
      </c>
      <c r="I10" s="5">
        <v>206.97</v>
      </c>
      <c r="J10" s="5"/>
      <c r="K10" s="19" t="str">
        <f t="shared" si="0"/>
        <v>Berlin,Germany</v>
      </c>
    </row>
    <row r="11" spans="2:11" ht="15.75">
      <c r="B11" s="5"/>
      <c r="C11" s="17">
        <f t="shared" si="1"/>
        <v>1319</v>
      </c>
      <c r="D11" s="5" t="s">
        <v>84</v>
      </c>
      <c r="E11" s="5" t="s">
        <v>20</v>
      </c>
      <c r="F11" s="5" t="s">
        <v>76</v>
      </c>
      <c r="G11" s="5" t="s">
        <v>67</v>
      </c>
      <c r="H11" s="5" t="s">
        <v>68</v>
      </c>
      <c r="I11" s="5">
        <v>207.14</v>
      </c>
      <c r="J11" s="5"/>
      <c r="K11" s="19" t="str">
        <f t="shared" si="0"/>
        <v>Madrid,Spain</v>
      </c>
    </row>
    <row r="12" spans="2:11" ht="15.75">
      <c r="B12" s="5"/>
      <c r="C12" s="17">
        <f t="shared" si="1"/>
        <v>1322</v>
      </c>
      <c r="D12" s="5" t="s">
        <v>85</v>
      </c>
      <c r="E12" s="5" t="s">
        <v>22</v>
      </c>
      <c r="F12" s="5" t="s">
        <v>78</v>
      </c>
      <c r="G12" s="5" t="s">
        <v>81</v>
      </c>
      <c r="H12" s="5" t="s">
        <v>82</v>
      </c>
      <c r="I12" s="5">
        <v>122.79</v>
      </c>
      <c r="J12" s="5"/>
      <c r="K12" s="19" t="str">
        <f t="shared" si="0"/>
        <v>Berlin,Germany</v>
      </c>
    </row>
    <row r="13" spans="2:11" ht="15.75">
      <c r="B13" s="5"/>
      <c r="C13" s="17">
        <f t="shared" si="1"/>
        <v>1325</v>
      </c>
      <c r="D13" s="5" t="s">
        <v>86</v>
      </c>
      <c r="E13" s="5" t="s">
        <v>24</v>
      </c>
      <c r="F13" s="5" t="s">
        <v>76</v>
      </c>
      <c r="G13" s="5" t="s">
        <v>81</v>
      </c>
      <c r="H13" s="5" t="s">
        <v>82</v>
      </c>
      <c r="I13" s="5">
        <v>122.76</v>
      </c>
      <c r="J13" s="5"/>
      <c r="K13" s="19" t="str">
        <f t="shared" si="0"/>
        <v>Berlin,Germany</v>
      </c>
    </row>
    <row r="14" spans="2:11" ht="15.75">
      <c r="B14" s="5"/>
      <c r="C14" s="17">
        <f t="shared" si="1"/>
        <v>1328</v>
      </c>
      <c r="D14" s="5" t="s">
        <v>87</v>
      </c>
      <c r="E14" s="5" t="s">
        <v>26</v>
      </c>
      <c r="F14" s="5" t="s">
        <v>78</v>
      </c>
      <c r="G14" s="5" t="s">
        <v>67</v>
      </c>
      <c r="H14" s="5" t="s">
        <v>68</v>
      </c>
      <c r="I14" s="5">
        <v>81.599999999999994</v>
      </c>
      <c r="J14" s="5"/>
      <c r="K14" s="19" t="str">
        <f t="shared" si="0"/>
        <v>Madrid,Spain</v>
      </c>
    </row>
    <row r="15" spans="2:11" ht="15.75">
      <c r="B15" s="5"/>
      <c r="C15" s="17">
        <f t="shared" si="1"/>
        <v>1331</v>
      </c>
      <c r="D15" s="5" t="s">
        <v>88</v>
      </c>
      <c r="E15" s="5" t="s">
        <v>28</v>
      </c>
      <c r="F15" s="5" t="s">
        <v>78</v>
      </c>
      <c r="G15" s="5" t="s">
        <v>89</v>
      </c>
      <c r="H15" s="5" t="s">
        <v>90</v>
      </c>
      <c r="I15" s="5">
        <v>54.67</v>
      </c>
      <c r="J15" s="5"/>
      <c r="K15" s="19" t="str">
        <f t="shared" si="0"/>
        <v>Paris,France</v>
      </c>
    </row>
    <row r="16" spans="2:11" ht="15.75">
      <c r="B16" s="5"/>
      <c r="C16" s="17">
        <f t="shared" si="1"/>
        <v>1334</v>
      </c>
      <c r="D16" s="5" t="s">
        <v>91</v>
      </c>
      <c r="E16" s="5" t="s">
        <v>30</v>
      </c>
      <c r="F16" s="5" t="s">
        <v>92</v>
      </c>
      <c r="G16" s="5" t="s">
        <v>89</v>
      </c>
      <c r="H16" s="5" t="s">
        <v>90</v>
      </c>
      <c r="I16" s="5">
        <v>203.79</v>
      </c>
      <c r="J16" s="5"/>
      <c r="K16" s="19" t="str">
        <f t="shared" si="0"/>
        <v>Paris,France</v>
      </c>
    </row>
    <row r="17" spans="2:11" ht="15.75">
      <c r="B17" s="5"/>
      <c r="C17" s="17">
        <f t="shared" si="1"/>
        <v>1337</v>
      </c>
      <c r="D17" s="5" t="s">
        <v>93</v>
      </c>
      <c r="E17" s="5" t="s">
        <v>32</v>
      </c>
      <c r="F17" s="5" t="s">
        <v>94</v>
      </c>
      <c r="G17" s="5" t="s">
        <v>89</v>
      </c>
      <c r="H17" s="5" t="s">
        <v>90</v>
      </c>
      <c r="I17" s="5">
        <v>123.96</v>
      </c>
      <c r="J17" s="5"/>
      <c r="K17" s="19" t="str">
        <f t="shared" si="0"/>
        <v>Paris,France</v>
      </c>
    </row>
    <row r="18" spans="2:11" ht="15.75">
      <c r="B18" s="5"/>
      <c r="C18" s="17">
        <f t="shared" si="1"/>
        <v>1340</v>
      </c>
      <c r="D18" s="5" t="s">
        <v>95</v>
      </c>
      <c r="E18" s="5" t="s">
        <v>34</v>
      </c>
      <c r="F18" s="5" t="s">
        <v>96</v>
      </c>
      <c r="G18" s="5" t="s">
        <v>89</v>
      </c>
      <c r="H18" s="5" t="s">
        <v>90</v>
      </c>
      <c r="I18" s="5">
        <v>206.97</v>
      </c>
      <c r="J18" s="5"/>
      <c r="K18" s="19" t="str">
        <f t="shared" si="0"/>
        <v>Paris,France</v>
      </c>
    </row>
    <row r="19" spans="2:11" ht="15.75">
      <c r="B19" s="5"/>
      <c r="C19" s="17">
        <f t="shared" si="1"/>
        <v>1343</v>
      </c>
      <c r="D19" s="5" t="s">
        <v>97</v>
      </c>
      <c r="E19" s="5" t="s">
        <v>36</v>
      </c>
      <c r="F19" s="5" t="s">
        <v>78</v>
      </c>
      <c r="G19" s="5" t="s">
        <v>73</v>
      </c>
      <c r="H19" s="5" t="s">
        <v>74</v>
      </c>
      <c r="I19" s="5">
        <v>207.14</v>
      </c>
      <c r="J19" s="5"/>
      <c r="K19" s="19" t="str">
        <f t="shared" si="0"/>
        <v>Tokyo,Japan</v>
      </c>
    </row>
    <row r="20" spans="2:11" ht="15.75">
      <c r="B20" s="5"/>
      <c r="C20" s="17">
        <f t="shared" si="1"/>
        <v>1346</v>
      </c>
      <c r="D20" s="5" t="s">
        <v>98</v>
      </c>
      <c r="E20" s="5" t="s">
        <v>38</v>
      </c>
      <c r="F20" s="5" t="s">
        <v>61</v>
      </c>
      <c r="G20" s="5" t="s">
        <v>62</v>
      </c>
      <c r="H20" s="5" t="s">
        <v>63</v>
      </c>
      <c r="I20" s="5">
        <v>122.79</v>
      </c>
      <c r="J20" s="5"/>
      <c r="K20" s="19" t="str">
        <f t="shared" si="0"/>
        <v>London,UK</v>
      </c>
    </row>
    <row r="21" spans="2:11" ht="15.75">
      <c r="B21" s="5"/>
      <c r="C21" s="17">
        <f t="shared" si="1"/>
        <v>1349</v>
      </c>
      <c r="D21" s="5" t="s">
        <v>99</v>
      </c>
      <c r="E21" s="5" t="s">
        <v>40</v>
      </c>
      <c r="F21" s="5" t="s">
        <v>100</v>
      </c>
      <c r="G21" s="5" t="s">
        <v>73</v>
      </c>
      <c r="H21" s="5" t="s">
        <v>74</v>
      </c>
      <c r="I21" s="5">
        <v>122.76</v>
      </c>
      <c r="J21" s="5"/>
      <c r="K21" s="19" t="str">
        <f t="shared" si="0"/>
        <v>Tokyo,Japan</v>
      </c>
    </row>
    <row r="22" spans="2:11" ht="15.75">
      <c r="B22" s="5"/>
      <c r="C22" s="17">
        <f t="shared" si="1"/>
        <v>1352</v>
      </c>
      <c r="D22" s="5" t="s">
        <v>101</v>
      </c>
      <c r="E22" s="5" t="s">
        <v>42</v>
      </c>
      <c r="F22" s="5" t="s">
        <v>100</v>
      </c>
      <c r="G22" s="5" t="s">
        <v>67</v>
      </c>
      <c r="H22" s="5" t="s">
        <v>68</v>
      </c>
      <c r="I22" s="5">
        <v>81.599999999999994</v>
      </c>
      <c r="J22" s="5"/>
      <c r="K22" s="19" t="str">
        <f t="shared" si="0"/>
        <v>Madrid,Spain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D4" sqref="D4:J4"/>
    </sheetView>
  </sheetViews>
  <sheetFormatPr defaultRowHeight="15"/>
  <sheetData>
    <row r="2" spans="2:10" ht="15.75">
      <c r="B2" s="5"/>
      <c r="C2" s="5"/>
      <c r="D2" s="5"/>
      <c r="E2" s="5"/>
      <c r="F2" s="5"/>
      <c r="G2" s="5"/>
      <c r="H2" s="5"/>
      <c r="I2" s="5"/>
      <c r="J2" s="5"/>
    </row>
    <row r="3" spans="2:10">
      <c r="B3" s="1" t="s">
        <v>0</v>
      </c>
      <c r="C3" s="1"/>
      <c r="D3" s="1"/>
      <c r="E3" s="1"/>
      <c r="F3" s="1"/>
      <c r="G3" s="1"/>
      <c r="H3" s="1"/>
      <c r="I3" s="1"/>
      <c r="J3" s="1"/>
    </row>
    <row r="4" spans="2:10" ht="15.75" thickBot="1">
      <c r="B4" s="2" t="s">
        <v>1</v>
      </c>
      <c r="C4" s="3">
        <v>44927</v>
      </c>
      <c r="D4" s="3">
        <f>EDATE(C4,1)</f>
        <v>44958</v>
      </c>
      <c r="E4" s="3">
        <f t="shared" ref="E4:J4" si="0">EDATE(D4,1)</f>
        <v>44986</v>
      </c>
      <c r="F4" s="3">
        <f t="shared" si="0"/>
        <v>45017</v>
      </c>
      <c r="G4" s="3">
        <f t="shared" si="0"/>
        <v>45047</v>
      </c>
      <c r="H4" s="3">
        <f t="shared" si="0"/>
        <v>45078</v>
      </c>
      <c r="I4" s="3">
        <f t="shared" si="0"/>
        <v>45108</v>
      </c>
      <c r="J4" s="3">
        <f t="shared" si="0"/>
        <v>45139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E6" sqref="E6"/>
    </sheetView>
  </sheetViews>
  <sheetFormatPr defaultRowHeight="15"/>
  <cols>
    <col min="3" max="3" width="12.7109375" bestFit="1" customWidth="1"/>
    <col min="6" max="6" width="12.7109375" bestFit="1" customWidth="1"/>
  </cols>
  <sheetData>
    <row r="3" spans="2:6" ht="15.75">
      <c r="B3" s="5"/>
      <c r="C3" s="5"/>
      <c r="D3" s="5"/>
      <c r="E3" s="5"/>
      <c r="F3" s="5"/>
    </row>
    <row r="4" spans="2:6" ht="15.75">
      <c r="B4" s="20" t="s">
        <v>54</v>
      </c>
      <c r="C4" s="21" t="s">
        <v>102</v>
      </c>
      <c r="D4" s="5"/>
      <c r="E4" s="21" t="s">
        <v>103</v>
      </c>
      <c r="F4" s="21" t="s">
        <v>102</v>
      </c>
    </row>
    <row r="5" spans="2:6" ht="15.75">
      <c r="B5" s="5" t="s">
        <v>104</v>
      </c>
      <c r="C5" s="22">
        <v>14350303</v>
      </c>
      <c r="D5" s="5"/>
      <c r="E5" s="17">
        <v>1</v>
      </c>
      <c r="F5" s="22">
        <f>LARGE(C5:C14,E5:E9)</f>
        <v>21010278.622300006</v>
      </c>
    </row>
    <row r="6" spans="2:6" ht="15.75">
      <c r="B6" s="5" t="s">
        <v>105</v>
      </c>
      <c r="C6" s="22">
        <v>11480242.4</v>
      </c>
      <c r="D6" s="5"/>
      <c r="E6" s="17">
        <v>2</v>
      </c>
      <c r="F6" s="22">
        <f t="shared" ref="F6:F9" si="0">LARGE(C6:C15,E6:E10)</f>
        <v>19100253.293000005</v>
      </c>
    </row>
    <row r="7" spans="2:6" ht="15.75">
      <c r="B7" s="5" t="s">
        <v>106</v>
      </c>
      <c r="C7" s="22">
        <v>15785333.300000001</v>
      </c>
      <c r="D7" s="5"/>
      <c r="E7" s="17">
        <v>3</v>
      </c>
      <c r="F7" s="22">
        <f t="shared" si="0"/>
        <v>17363866.630000003</v>
      </c>
    </row>
    <row r="8" spans="2:6" ht="15.75">
      <c r="B8" s="5" t="s">
        <v>107</v>
      </c>
      <c r="C8" s="22">
        <v>12628266.640000001</v>
      </c>
      <c r="D8" s="5"/>
      <c r="E8" s="17">
        <v>4</v>
      </c>
      <c r="F8" s="22">
        <f t="shared" si="0"/>
        <v>16808222.897840004</v>
      </c>
    </row>
    <row r="9" spans="2:6" ht="15.75">
      <c r="B9" s="5" t="s">
        <v>108</v>
      </c>
      <c r="C9" s="22">
        <v>17363866.630000003</v>
      </c>
      <c r="D9" s="5"/>
      <c r="E9" s="17">
        <v>5</v>
      </c>
      <c r="F9" s="22">
        <f t="shared" si="0"/>
        <v>15280202.634400005</v>
      </c>
    </row>
    <row r="10" spans="2:6" ht="15.75">
      <c r="B10" s="5" t="s">
        <v>109</v>
      </c>
      <c r="C10" s="22">
        <v>13891093.304000003</v>
      </c>
      <c r="D10" s="5"/>
      <c r="E10" s="5"/>
      <c r="F10" s="5"/>
    </row>
    <row r="11" spans="2:6" ht="15.75">
      <c r="B11" s="5" t="s">
        <v>110</v>
      </c>
      <c r="C11" s="22">
        <v>19100253.293000005</v>
      </c>
      <c r="D11" s="5"/>
      <c r="E11" s="5"/>
      <c r="F11" s="5"/>
    </row>
    <row r="12" spans="2:6" ht="15.75">
      <c r="B12" s="5" t="s">
        <v>111</v>
      </c>
      <c r="C12" s="22">
        <v>15280202.634400005</v>
      </c>
      <c r="D12" s="5"/>
      <c r="E12" s="5"/>
      <c r="F12" s="5"/>
    </row>
    <row r="13" spans="2:6" ht="15.75">
      <c r="B13" s="5" t="s">
        <v>112</v>
      </c>
      <c r="C13" s="22">
        <v>21010278.622300006</v>
      </c>
      <c r="D13" s="5"/>
      <c r="E13" s="5"/>
      <c r="F13" s="5"/>
    </row>
    <row r="14" spans="2:6" ht="15.75">
      <c r="B14" s="5" t="s">
        <v>113</v>
      </c>
      <c r="C14" s="22">
        <v>16808222.897840004</v>
      </c>
      <c r="D14" s="5"/>
      <c r="E14" s="5"/>
      <c r="F1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C14" sqref="C14"/>
    </sheetView>
  </sheetViews>
  <sheetFormatPr defaultRowHeight="15"/>
  <cols>
    <col min="3" max="3" width="9.85546875" bestFit="1" customWidth="1"/>
    <col min="4" max="4" width="11.85546875" bestFit="1" customWidth="1"/>
    <col min="5" max="10" width="9.85546875" bestFit="1" customWidth="1"/>
  </cols>
  <sheetData>
    <row r="1" spans="2:10" ht="15.75">
      <c r="B1" s="5"/>
      <c r="C1" s="5"/>
      <c r="D1" s="5"/>
      <c r="E1" s="5"/>
      <c r="F1" s="5"/>
      <c r="G1" s="5"/>
      <c r="H1" s="5"/>
      <c r="I1" s="5"/>
      <c r="J1" s="5"/>
    </row>
    <row r="2" spans="2:10">
      <c r="B2" s="23" t="s">
        <v>115</v>
      </c>
      <c r="C2" s="24" t="s">
        <v>116</v>
      </c>
      <c r="D2" s="24" t="s">
        <v>117</v>
      </c>
      <c r="E2" s="24" t="s">
        <v>118</v>
      </c>
      <c r="F2" s="24" t="s">
        <v>119</v>
      </c>
      <c r="G2" s="24" t="s">
        <v>120</v>
      </c>
      <c r="H2" s="24" t="s">
        <v>121</v>
      </c>
      <c r="I2" s="24" t="s">
        <v>122</v>
      </c>
      <c r="J2" s="24" t="s">
        <v>123</v>
      </c>
    </row>
    <row r="3" spans="2:10">
      <c r="B3" s="25" t="s">
        <v>68</v>
      </c>
      <c r="C3" s="26">
        <v>92799</v>
      </c>
      <c r="D3" s="26">
        <v>100222.92000000001</v>
      </c>
      <c r="E3" s="26">
        <v>130289.79600000002</v>
      </c>
      <c r="F3" s="26">
        <v>110746.32660000001</v>
      </c>
      <c r="G3" s="26">
        <v>104101.54700400001</v>
      </c>
      <c r="H3" s="26">
        <v>116593.73264448001</v>
      </c>
      <c r="I3" s="26">
        <v>130584.98056181763</v>
      </c>
      <c r="J3" s="26">
        <v>146255.17822923575</v>
      </c>
    </row>
    <row r="4" spans="2:10">
      <c r="B4" s="25" t="s">
        <v>124</v>
      </c>
      <c r="C4" s="26">
        <v>666566</v>
      </c>
      <c r="D4" s="26">
        <v>719891.28</v>
      </c>
      <c r="E4" s="26">
        <v>683896.71600000001</v>
      </c>
      <c r="F4" s="26">
        <v>649701.88020000001</v>
      </c>
      <c r="G4" s="26">
        <v>617216.78619000001</v>
      </c>
      <c r="H4" s="26">
        <v>586355.94688049995</v>
      </c>
      <c r="I4" s="26">
        <v>557038.14953647496</v>
      </c>
      <c r="J4" s="26">
        <v>529186.24205965118</v>
      </c>
    </row>
    <row r="5" spans="2:10">
      <c r="B5" s="25" t="s">
        <v>90</v>
      </c>
      <c r="C5" s="26">
        <v>99127</v>
      </c>
      <c r="D5" s="26">
        <v>107057.16</v>
      </c>
      <c r="E5" s="26">
        <v>139174.30800000002</v>
      </c>
      <c r="F5" s="26">
        <v>118298.16180000002</v>
      </c>
      <c r="G5" s="26">
        <v>111200.27209200001</v>
      </c>
      <c r="H5" s="26">
        <v>124544.30474304003</v>
      </c>
      <c r="I5" s="26">
        <v>107057.16</v>
      </c>
      <c r="J5" s="26">
        <v>139174.30800000002</v>
      </c>
    </row>
    <row r="6" spans="2:10">
      <c r="B6" s="25" t="s">
        <v>125</v>
      </c>
      <c r="C6" s="26">
        <v>65468</v>
      </c>
      <c r="D6" s="26">
        <v>70705.440000000002</v>
      </c>
      <c r="E6" s="26">
        <v>91917.072</v>
      </c>
      <c r="F6" s="26">
        <v>78129.511199999994</v>
      </c>
      <c r="G6" s="26">
        <v>73441.740527999995</v>
      </c>
      <c r="H6" s="26">
        <v>82254.749391360005</v>
      </c>
      <c r="I6" s="26">
        <v>90480.224330496014</v>
      </c>
      <c r="J6" s="26">
        <v>99528.246763545627</v>
      </c>
    </row>
    <row r="7" spans="2:10">
      <c r="B7" s="25" t="s">
        <v>126</v>
      </c>
      <c r="C7" s="26">
        <v>18856</v>
      </c>
      <c r="D7" s="26">
        <v>20364.48</v>
      </c>
      <c r="E7" s="26">
        <v>26473.824000000001</v>
      </c>
      <c r="F7" s="26">
        <v>22502.750400000001</v>
      </c>
      <c r="G7" s="26">
        <v>21152.585375999999</v>
      </c>
      <c r="H7" s="26">
        <v>23690.895621120002</v>
      </c>
      <c r="I7" s="26">
        <v>20137.261277952002</v>
      </c>
      <c r="J7" s="26">
        <v>17116.672086259201</v>
      </c>
    </row>
    <row r="8" spans="2:10">
      <c r="B8" s="25" t="s">
        <v>127</v>
      </c>
      <c r="C8" s="26">
        <v>7648</v>
      </c>
      <c r="D8" s="26">
        <v>8259.84</v>
      </c>
      <c r="E8" s="26">
        <v>10737.792000000001</v>
      </c>
      <c r="F8" s="26">
        <v>9127.1232</v>
      </c>
      <c r="G8" s="26">
        <v>8579.4958079999997</v>
      </c>
      <c r="H8" s="26">
        <v>9609.0353049599998</v>
      </c>
      <c r="I8" s="26">
        <v>10089.487070208001</v>
      </c>
      <c r="J8" s="26">
        <v>10190.381940910082</v>
      </c>
    </row>
    <row r="9" spans="2:10">
      <c r="B9" s="25" t="s">
        <v>128</v>
      </c>
      <c r="C9" s="26">
        <v>9865</v>
      </c>
      <c r="D9" s="26">
        <v>10654.2</v>
      </c>
      <c r="E9" s="26">
        <v>13850.460000000001</v>
      </c>
      <c r="F9" s="26">
        <v>11772.891</v>
      </c>
      <c r="G9" s="26">
        <v>11066.517539999999</v>
      </c>
      <c r="H9" s="26">
        <v>12394.4996448</v>
      </c>
      <c r="I9" s="26">
        <v>9865</v>
      </c>
      <c r="J9" s="26">
        <v>10654.2</v>
      </c>
    </row>
    <row r="10" spans="2:10">
      <c r="B10" s="25" t="s">
        <v>129</v>
      </c>
      <c r="C10" s="26">
        <v>11061</v>
      </c>
      <c r="D10" s="26">
        <v>11945.880000000001</v>
      </c>
      <c r="E10" s="26">
        <v>15529.644000000002</v>
      </c>
      <c r="F10" s="26">
        <v>13200.197400000001</v>
      </c>
      <c r="G10" s="26">
        <v>12408.185556</v>
      </c>
      <c r="H10" s="26">
        <v>13897.167822720001</v>
      </c>
      <c r="I10" s="26">
        <v>11061</v>
      </c>
      <c r="J10" s="26">
        <v>11945.880000000001</v>
      </c>
    </row>
    <row r="11" spans="2:10">
      <c r="B11" s="25" t="s">
        <v>82</v>
      </c>
      <c r="C11" s="26">
        <v>78305</v>
      </c>
      <c r="D11" s="26">
        <v>84569.400000000009</v>
      </c>
      <c r="E11" s="26">
        <v>109940.22000000002</v>
      </c>
      <c r="F11" s="26">
        <v>93449.187000000005</v>
      </c>
      <c r="G11" s="26">
        <v>87842.235780000003</v>
      </c>
      <c r="H11" s="26">
        <v>98383.304073600011</v>
      </c>
      <c r="I11" s="26">
        <v>96415.637992128002</v>
      </c>
      <c r="J11" s="26">
        <v>94487.325232285439</v>
      </c>
    </row>
    <row r="12" spans="2:10" ht="15.75">
      <c r="B12" s="5"/>
      <c r="C12" s="5"/>
      <c r="D12" s="5"/>
      <c r="E12" s="5"/>
      <c r="F12" s="5"/>
      <c r="G12" s="5"/>
      <c r="H12" s="5"/>
      <c r="I12" s="5"/>
      <c r="J12" s="5"/>
    </row>
    <row r="13" spans="2:10" ht="15.75">
      <c r="B13" s="27" t="s">
        <v>56</v>
      </c>
      <c r="C13" s="24" t="s">
        <v>114</v>
      </c>
      <c r="D13" s="24" t="s">
        <v>16</v>
      </c>
      <c r="E13" s="5"/>
      <c r="F13" s="5"/>
      <c r="G13" s="5"/>
      <c r="H13" s="5"/>
      <c r="I13" s="5"/>
      <c r="J13" s="5"/>
    </row>
    <row r="14" spans="2:10" ht="15.75">
      <c r="B14" s="28" t="s">
        <v>129</v>
      </c>
      <c r="C14" s="17" t="s">
        <v>121</v>
      </c>
      <c r="D14" s="29">
        <f>INDEX(C3:J11,MATCH(B14,B3:B11,0),MATCH(C14,C2:J2,0))</f>
        <v>13897.167822720001</v>
      </c>
      <c r="E14" s="5"/>
      <c r="F14" s="5"/>
      <c r="G14" s="5"/>
      <c r="H14" s="5"/>
      <c r="I14" s="5"/>
      <c r="J14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IFERROR</vt:lpstr>
      <vt:lpstr>LEFT MID RIGHT</vt:lpstr>
      <vt:lpstr>Concatenate</vt:lpstr>
      <vt:lpstr>EDATE</vt:lpstr>
      <vt:lpstr>LARGE</vt:lpstr>
      <vt:lpstr>IndexMatch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2025-02-10T10:00:25Z</dcterms:created>
  <dcterms:modified xsi:type="dcterms:W3CDTF">2025-02-10T11:24:22Z</dcterms:modified>
</cp:coreProperties>
</file>