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<sst xmlns="http://schemas.openxmlformats.org/spreadsheetml/2006/main" count="16" uniqueCount="13">
  <si>
    <t>ID</t>
  </si>
  <si>
    <t>Weight</t>
  </si>
  <si>
    <t>Height</t>
  </si>
  <si>
    <t xml:space="preserve">Mean </t>
  </si>
  <si>
    <t>Median</t>
  </si>
  <si>
    <t>StDev</t>
  </si>
  <si>
    <t>Kurtosis</t>
  </si>
  <si>
    <t>Skewness</t>
  </si>
  <si>
    <t>Mean/average</t>
  </si>
  <si>
    <t>x-mean</t>
  </si>
  <si>
    <t>D square</t>
  </si>
  <si>
    <t>variance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</si>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</sst>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75.0</v>
      </c>
      <c r="C2" s="1">
        <v>171.0</v>
      </c>
    </row>
    <row r="3">
      <c r="A3" s="1">
        <v>2.0</v>
      </c>
      <c r="B3" s="1">
        <v>71.0</v>
      </c>
      <c r="C3" s="1">
        <v>172.0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>
      <c r="A4" s="1">
        <v>3.0</v>
      </c>
      <c r="B4" s="1">
        <v>89.0</v>
      </c>
      <c r="C4" s="1">
        <v>171.0</v>
      </c>
      <c r="E4" s="2" t="s">
        <v>2</v>
      </c>
      <c r="F4" s="3">
        <f>AVERAGE(C:C)</f>
        <v>166.8</v>
      </c>
      <c r="G4" s="3">
        <f>MEDIAN(C:C)</f>
        <v>171</v>
      </c>
      <c r="H4" s="3">
        <f>STDEV(C:C)</f>
        <v>20.91145353</v>
      </c>
      <c r="I4" s="3">
        <f>KURT(C:C)</f>
        <v>1.139524318</v>
      </c>
      <c r="J4" s="3">
        <f>SKEW(C:C)</f>
        <v>-0.9680626398</v>
      </c>
    </row>
    <row r="5">
      <c r="A5" s="1">
        <v>4.0</v>
      </c>
      <c r="B5" s="1">
        <v>90.0</v>
      </c>
      <c r="C5" s="1">
        <v>188.0</v>
      </c>
      <c r="E5" s="2" t="s">
        <v>1</v>
      </c>
      <c r="F5" s="3">
        <f>AVERAGE(B:B)</f>
        <v>67.6</v>
      </c>
      <c r="G5" s="3">
        <f>MEDIAN(B:B)</f>
        <v>71</v>
      </c>
      <c r="H5" s="3">
        <f>_xlfn.STDEV.P((B:B))</f>
        <v>18.39130229</v>
      </c>
      <c r="I5" s="3">
        <f>KURT(B:B)</f>
        <v>0.3012270391</v>
      </c>
      <c r="J5" s="3">
        <f>SKEW(B:B)</f>
        <v>-0.8981105238</v>
      </c>
    </row>
    <row r="6">
      <c r="A6" s="1">
        <v>5.0</v>
      </c>
      <c r="B6" s="1">
        <v>55.0</v>
      </c>
      <c r="C6" s="1">
        <v>160.0</v>
      </c>
    </row>
    <row r="7">
      <c r="A7" s="1">
        <v>6.0</v>
      </c>
      <c r="B7" s="1">
        <v>45.0</v>
      </c>
      <c r="C7" s="1">
        <v>154.0</v>
      </c>
    </row>
    <row r="8">
      <c r="A8" s="1">
        <v>7.0</v>
      </c>
      <c r="B8" s="1">
        <v>71.0</v>
      </c>
      <c r="C8" s="1">
        <v>122.0</v>
      </c>
    </row>
    <row r="9">
      <c r="A9" s="1">
        <v>8.0</v>
      </c>
      <c r="B9" s="1">
        <v>70.0</v>
      </c>
      <c r="C9" s="1">
        <v>190.0</v>
      </c>
    </row>
    <row r="10">
      <c r="A10" s="1">
        <v>9.0</v>
      </c>
      <c r="B10" s="1">
        <v>29.0</v>
      </c>
      <c r="C10" s="1">
        <v>152.0</v>
      </c>
    </row>
    <row r="11">
      <c r="A11" s="1">
        <v>10.0</v>
      </c>
      <c r="B11" s="1">
        <v>81.0</v>
      </c>
      <c r="C11" s="1">
        <v>188.0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2</v>
      </c>
      <c r="C3" s="1" t="s">
        <v>8</v>
      </c>
      <c r="D3" s="1" t="s">
        <v>9</v>
      </c>
      <c r="E3" s="1" t="s">
        <v>10</v>
      </c>
    </row>
    <row r="4">
      <c r="B4" s="1">
        <v>600.0</v>
      </c>
      <c r="C4" s="3">
        <f t="shared" ref="C4:C8" si="1">SUM(B:B)/5</f>
        <v>394</v>
      </c>
      <c r="D4" s="3">
        <f t="shared" ref="D4:D8" si="2">B4-C4</f>
        <v>206</v>
      </c>
      <c r="E4" s="3">
        <f t="shared" ref="E4:E8" si="3">D4*D4</f>
        <v>42436</v>
      </c>
      <c r="G4" s="3">
        <f>_xlfn.STDEV.P(B4:B8)</f>
        <v>147.3227749</v>
      </c>
    </row>
    <row r="5">
      <c r="B5" s="1">
        <v>470.0</v>
      </c>
      <c r="C5" s="3">
        <f t="shared" si="1"/>
        <v>394</v>
      </c>
      <c r="D5" s="3">
        <f t="shared" si="2"/>
        <v>76</v>
      </c>
      <c r="E5" s="3">
        <f t="shared" si="3"/>
        <v>5776</v>
      </c>
      <c r="G5" s="3">
        <f>STDEV(B4:B8)</f>
        <v>164.7118696</v>
      </c>
    </row>
    <row r="6">
      <c r="B6" s="1">
        <v>170.0</v>
      </c>
      <c r="C6" s="3">
        <f t="shared" si="1"/>
        <v>394</v>
      </c>
      <c r="D6" s="3">
        <f t="shared" si="2"/>
        <v>-224</v>
      </c>
      <c r="E6" s="3">
        <f t="shared" si="3"/>
        <v>50176</v>
      </c>
    </row>
    <row r="7">
      <c r="B7" s="1">
        <v>430.0</v>
      </c>
      <c r="C7" s="3">
        <f t="shared" si="1"/>
        <v>394</v>
      </c>
      <c r="D7" s="3">
        <f t="shared" si="2"/>
        <v>36</v>
      </c>
      <c r="E7" s="3">
        <f t="shared" si="3"/>
        <v>1296</v>
      </c>
    </row>
    <row r="8">
      <c r="B8" s="1">
        <v>300.0</v>
      </c>
      <c r="C8" s="3">
        <f t="shared" si="1"/>
        <v>394</v>
      </c>
      <c r="D8" s="3">
        <f t="shared" si="2"/>
        <v>-94</v>
      </c>
      <c r="E8" s="3">
        <f t="shared" si="3"/>
        <v>8836</v>
      </c>
    </row>
    <row r="13">
      <c r="C13" s="3">
        <f>SUM(B:B)/5</f>
        <v>394</v>
      </c>
      <c r="E13" s="3">
        <f>SUM(E4:E8)</f>
        <v>108520</v>
      </c>
      <c r="G13" s="3">
        <f>E13/4</f>
        <v>27130</v>
      </c>
    </row>
    <row r="14">
      <c r="D14" s="1" t="s">
        <v>11</v>
      </c>
      <c r="E14" s="3">
        <f>E13/5</f>
        <v>21704</v>
      </c>
      <c r="G14" s="3">
        <f>SQRT(G13)</f>
        <v>164.7118696</v>
      </c>
    </row>
    <row r="15">
      <c r="D15" s="1" t="s">
        <v>12</v>
      </c>
      <c r="E15" s="3">
        <f>SQRT(E14)</f>
        <v>147.3227749</v>
      </c>
    </row>
  </sheetData>
  <drawing r:id="rId1"/>
</worksheet>
</file>