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fhbielefeldde-my.sharepoint.com/personal/anja_hein_fh-bielefeld_de/Documents/Bachelorarbeit/Daten/Daten/"/>
    </mc:Choice>
  </mc:AlternateContent>
  <xr:revisionPtr revIDLastSave="229" documentId="13_ncr:1_{A70609D1-E9BA-410F-B8CC-15CA5339FAE3}" xr6:coauthVersionLast="47" xr6:coauthVersionMax="47" xr10:uidLastSave="{3CA27C70-323B-4C76-92CE-EFE30DE21A3B}"/>
  <bookViews>
    <workbookView xWindow="-120" yWindow="-120" windowWidth="38640" windowHeight="21120" xr2:uid="{00000000-000D-0000-FFFF-FFFF00000000}"/>
  </bookViews>
  <sheets>
    <sheet name="Sheet1" sheetId="1" r:id="rId1"/>
    <sheet name="Tabelle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1" l="1"/>
  <c r="F54" i="1"/>
  <c r="H53" i="1"/>
  <c r="G53" i="1"/>
  <c r="E53" i="1"/>
  <c r="H55" i="1"/>
  <c r="G55" i="1"/>
  <c r="F55" i="1"/>
  <c r="E55" i="1"/>
  <c r="D55" i="1"/>
  <c r="G54" i="1"/>
  <c r="E54" i="1"/>
  <c r="D54" i="1"/>
  <c r="F53" i="1"/>
  <c r="D53" i="1"/>
  <c r="H46" i="1"/>
  <c r="E46" i="1"/>
  <c r="I46" i="1" s="1"/>
  <c r="H48" i="1"/>
  <c r="G48" i="1"/>
  <c r="F48" i="1"/>
  <c r="E48" i="1"/>
  <c r="D48" i="1"/>
  <c r="I48" i="1" s="1"/>
  <c r="I47" i="1"/>
  <c r="H47" i="1"/>
  <c r="G47" i="1"/>
  <c r="F47" i="1"/>
  <c r="E47" i="1"/>
  <c r="D47" i="1"/>
  <c r="G46" i="1"/>
  <c r="F46" i="1"/>
  <c r="D46" i="1"/>
  <c r="G39" i="1"/>
  <c r="G40" i="1"/>
  <c r="F40" i="1"/>
  <c r="I40" i="1" s="1"/>
  <c r="E39" i="1"/>
  <c r="H41" i="1"/>
  <c r="G41" i="1"/>
  <c r="F41" i="1"/>
  <c r="E41" i="1"/>
  <c r="D41" i="1"/>
  <c r="H40" i="1"/>
  <c r="E40" i="1"/>
  <c r="D40" i="1"/>
  <c r="H39" i="1"/>
  <c r="F39" i="1"/>
  <c r="D39" i="1"/>
  <c r="G33" i="1"/>
  <c r="E33" i="1"/>
  <c r="H32" i="1"/>
  <c r="G32" i="1"/>
  <c r="F32" i="1"/>
  <c r="E32" i="1"/>
  <c r="H34" i="1"/>
  <c r="G34" i="1"/>
  <c r="F34" i="1"/>
  <c r="E34" i="1"/>
  <c r="D34" i="1"/>
  <c r="H33" i="1"/>
  <c r="F33" i="1"/>
  <c r="D33" i="1"/>
  <c r="D32" i="1"/>
  <c r="H26" i="1"/>
  <c r="G26" i="1"/>
  <c r="F26" i="1"/>
  <c r="E26" i="1"/>
  <c r="D26" i="1"/>
  <c r="H25" i="1"/>
  <c r="G25" i="1"/>
  <c r="F25" i="1"/>
  <c r="E25" i="1"/>
  <c r="D25" i="1"/>
  <c r="H24" i="1"/>
  <c r="G24" i="1"/>
  <c r="F24" i="1"/>
  <c r="E24" i="1"/>
  <c r="D24" i="1"/>
  <c r="H23" i="1"/>
  <c r="G23" i="1"/>
  <c r="F23" i="1"/>
  <c r="E23" i="1"/>
  <c r="D23" i="1"/>
  <c r="I20" i="1"/>
  <c r="H20" i="1"/>
  <c r="G20" i="1"/>
  <c r="F20" i="1"/>
  <c r="E20" i="1"/>
  <c r="D20" i="1"/>
  <c r="H19" i="1"/>
  <c r="G19" i="1"/>
  <c r="F19" i="1"/>
  <c r="E19" i="1"/>
  <c r="D19" i="1"/>
  <c r="H18" i="1"/>
  <c r="G18" i="1"/>
  <c r="F18" i="1"/>
  <c r="E18" i="1"/>
  <c r="D18" i="1"/>
  <c r="I17" i="1"/>
  <c r="H17" i="1"/>
  <c r="G17" i="1"/>
  <c r="F17" i="1"/>
  <c r="E17" i="1"/>
  <c r="D17" i="1"/>
  <c r="H13" i="1"/>
  <c r="G13" i="1"/>
  <c r="F13" i="1"/>
  <c r="E13" i="1"/>
  <c r="D13" i="1"/>
  <c r="H12" i="1"/>
  <c r="G12" i="1"/>
  <c r="F12" i="1"/>
  <c r="E12" i="1"/>
  <c r="D12" i="1"/>
  <c r="H11" i="1"/>
  <c r="G11" i="1"/>
  <c r="F11" i="1"/>
  <c r="E11" i="1"/>
  <c r="D11" i="1"/>
  <c r="I10" i="1"/>
  <c r="I55" i="1" l="1"/>
  <c r="I54" i="1"/>
  <c r="I53" i="1"/>
  <c r="I39" i="1"/>
  <c r="I41" i="1"/>
  <c r="I34" i="1"/>
  <c r="I33" i="1"/>
  <c r="I32" i="1"/>
  <c r="I26" i="1"/>
  <c r="I25" i="1"/>
  <c r="I24" i="1"/>
  <c r="I23" i="1"/>
  <c r="I19" i="1"/>
  <c r="I18" i="1"/>
  <c r="I11" i="1"/>
  <c r="I13" i="1"/>
  <c r="I12" i="1"/>
</calcChain>
</file>

<file path=xl/sharedStrings.xml><?xml version="1.0" encoding="utf-8"?>
<sst xmlns="http://schemas.openxmlformats.org/spreadsheetml/2006/main" count="352" uniqueCount="87">
  <si>
    <t>ID</t>
  </si>
  <si>
    <t>Startzeit</t>
  </si>
  <si>
    <t>Fertigstellungszeit</t>
  </si>
  <si>
    <t>E-Mail</t>
  </si>
  <si>
    <t>Name</t>
  </si>
  <si>
    <t>Zeitpunkt der letzten Änderung</t>
  </si>
  <si>
    <t>Wie viele Jahre Erfahrung hast du im Bereich der Softwareentwicklung?</t>
  </si>
  <si>
    <t>Der Testmethodenname beschreibt klar und eindeutig, was getestet wird</t>
  </si>
  <si>
    <t>Die Assertions prüfen die relevanten und richtigen Aspekte des Testsfalls</t>
  </si>
  <si>
    <t>Der getestete Inhalt entspricht dem, was der Testmethodenname beschreibt.</t>
  </si>
  <si>
    <t>Die Struktur und der Aufbau der Testmethode sind klar und leicht nachvollziehbar.</t>
  </si>
  <si>
    <t>Optional: Was könnte an diesen Testfällen verbessert werden?</t>
  </si>
  <si>
    <t>Der Testmethodenname beschreibt klar und eindeutig, was getestet wird2</t>
  </si>
  <si>
    <t>Die Assertions prüfen die relevanten und richtigen Aspekte des Testsfalls2</t>
  </si>
  <si>
    <t>Der getestete Inhalt entspricht dem, was der Testmethodenname beschreibt.2</t>
  </si>
  <si>
    <t>Die Struktur und der Aufbau der Testmethode sind klar und leicht nachvollziehbar.2</t>
  </si>
  <si>
    <t>Optional: Was könnte an diesen Testfällen verbessert werden?2</t>
  </si>
  <si>
    <t>Der Testmethodenname beschreibt klar und eindeutig, was getestet wird3</t>
  </si>
  <si>
    <t>Die Assertions prüfen die relevanten und richtigen Aspekte des Testsfalls3</t>
  </si>
  <si>
    <t>Der getestete Inhalt entspricht dem, was der Testmethodenname beschreibt.3</t>
  </si>
  <si>
    <t>Die Struktur und der Aufbau der Testmethode sind klar und leicht nachvollziehbar.3</t>
  </si>
  <si>
    <t>Optional: Was könnte an diesen Testfällen verbessert werden?3</t>
  </si>
  <si>
    <t>Der Testmethodenname beschreibt klar und eindeutig, was getestet wird4</t>
  </si>
  <si>
    <t>Die Assertions prüfen die relevanten und richtigen Aspekte des Testsfalls4</t>
  </si>
  <si>
    <t>Der getestete Inhalt entspricht dem, was der Testmethodenname beschreibt.4</t>
  </si>
  <si>
    <t>Die Struktur und der Aufbau der Testmethode sind klar und leicht nachvollziehbar.4</t>
  </si>
  <si>
    <t>Optional: Was könnte an diesen Testfällen verbessert werden?4</t>
  </si>
  <si>
    <t>Der Testmethodenname beschreibt klar und eindeutig, was getestet wird5</t>
  </si>
  <si>
    <t>Die Assertions prüfen die relevanten und richtigen Aspekte des Testsfalls5</t>
  </si>
  <si>
    <t>Der getestete Inhalt entspricht dem, was der Testmethodenname beschreibt.5</t>
  </si>
  <si>
    <t>Die Struktur und der Aufbau der Testmethode sind klar und leicht nachvollziehbar.5</t>
  </si>
  <si>
    <t>Optional: Was könnte an diesen Testfällen verbessert werden?5</t>
  </si>
  <si>
    <t>Der Testmethodenname beschreibt klar und eindeutig, was getestet wird6</t>
  </si>
  <si>
    <t>Die Assertions prüfen die relevanten und richtigen Aspekte des Testsfalls6</t>
  </si>
  <si>
    <t>Der getestete Inhalt entspricht dem, was der Testmethodenname beschreibt.6</t>
  </si>
  <si>
    <t>Die Struktur und der Aufbau der Testmethode sind klar und leicht nachvollziehbar.6</t>
  </si>
  <si>
    <t>Optional: Was könnte an diesen Testfällen verbessert werden?6</t>
  </si>
  <si>
    <t>Der Testmethodenname beschreibt klar und eindeutig, was getestet wird7</t>
  </si>
  <si>
    <t>Die Assertions prüfen die relevanten und richtigen Aspekte des Testsfalls7</t>
  </si>
  <si>
    <t>Der getestete Inhalt entspricht dem, was der Testmethodenname beschreibt.7</t>
  </si>
  <si>
    <t>Die Struktur und der Aufbau der Testmethode sind klar und leicht nachvollziehbar.7</t>
  </si>
  <si>
    <t>Optional: Was könnte an diesen Testfällen verbessert werden?7</t>
  </si>
  <si>
    <t>Der Testmethodenname beschreibt klar und eindeutig, was getestet wird8</t>
  </si>
  <si>
    <t>Die Assertions prüfen die relevanten und richtigen Aspekte des Testsfalls8</t>
  </si>
  <si>
    <t>Der getestete Inhalt entspricht dem, was der Testmethodenname beschreibt.8</t>
  </si>
  <si>
    <t>Die Struktur und der Aufbau der Testmethode sind klar und leicht nachvollziehbar.8</t>
  </si>
  <si>
    <t>Optional: Was könnte an diesen Testfällen verbessert werden?8</t>
  </si>
  <si>
    <t>anonymous</t>
  </si>
  <si>
    <t>Trifft überhaupt nicht zu</t>
  </si>
  <si>
    <t>&gt; 10 Jahre</t>
  </si>
  <si>
    <t>Trifft vollkommen zu</t>
  </si>
  <si>
    <t>Trifft eher zu</t>
  </si>
  <si>
    <t>Im zweiten Test sollte "input" nicht in der Assertion als erwarteter Wert verwendet werden. Die Methode AppendArticlePrefix könnte den Inhalt von input verändern. Aus diesem Grund ist nicht sichergestellt, dass der Test das erwartete Verhalten testet.</t>
  </si>
  <si>
    <t>Der Name ShowsExpectedBehavior ist nicht ganz so optimal. Ansonsten passt es aber und kann man auch mit leben.</t>
  </si>
  <si>
    <t>3-5 Jahre</t>
  </si>
  <si>
    <t xml:space="preserve">Bei Test 2 sollte nachvollziehbar sein warum kein Prefix existiert. Zb. im Arrange Teil. So kann auch sichergestellt sein, dass andere Testkonfigurationen sich nicht vermischen. </t>
  </si>
  <si>
    <t>Neutral</t>
  </si>
  <si>
    <t>Bei der zweiten Methode finde ich Persönlich den Namen zu lang und ein wenig schwierig zu lesen.</t>
  </si>
  <si>
    <t>Implizite Annahmen/Angaben könnten explizit gemacht werden, z.B. Testfall1: var maxSupportedInteger = 3999; var input = maxSupportedInteger + 1; Testfall2: AppendArticlePrefix(input, string.Empty);</t>
  </si>
  <si>
    <t>Verdeutlichen, wieso im Testfall1 eine komplexen Zahl verwendet wird. Für die Variablendeklaration var nutzen. Im Assert die Genauigkeit mit angeben.</t>
  </si>
  <si>
    <t xml:space="preserve">Testfall1: Variablendeklaration mit var. </t>
  </si>
  <si>
    <t>Testfall1: Kommentare teils überflüssig. try/catch überflüssig bzw. passt nicht zum Test.</t>
  </si>
  <si>
    <t>Testfall2: sagt WhenSpecified, testet aber nicht das result, wenn kein Format spezifiziert wurde. Könnte besser als data driven test mit verschiedenen Formatstrings geprüft werden.</t>
  </si>
  <si>
    <t>Testfall1: die Variablen k und n sind unnötig, ebenso die Kommentare.</t>
  </si>
  <si>
    <t>Die Bezeichnungen der Testmethoden könnte hier genauer sein und insbesondere das erwartete Verhalten besser beschreiben.</t>
  </si>
  <si>
    <t>Die Variablen der ersten Methode könnten var benutzen. Methode 2 ist eher ein Fehlerfall als ein EdgeCase.</t>
  </si>
  <si>
    <t>Einige DataRows in Methode2 könnten anders gewählt werden. Je 2 Grenzwerte (0, -1, 4000, 4001), sowie min und max. -42 und 5000 sind eher unnötig.</t>
  </si>
  <si>
    <t>Das WhenSpecified in der zweiten Methode passt nicht ganz. Wäre eher BuildMessage_FomatSpecified_AppliesFormat nach dem üblichen Aufbau.</t>
  </si>
  <si>
    <t>Der erste Testfall könnte ebenfalls DataRows verwenden und das uneindeutige "Different" im Methodenname könnte dann weg.</t>
  </si>
  <si>
    <t xml:space="preserve">Für die Variablen könnte var verwendet werden. </t>
  </si>
  <si>
    <t>Fall 1: ExpectedBehavior zu unpräzise und auch der Test mit Schleife und &lt;previous zu umständlich und unpräzise. Fall 2: "WithNegativeNumbers" lässt eher rein negative Zahlen und keinen Mix vermuten.</t>
  </si>
  <si>
    <t>Trifft eher nicht zu</t>
  </si>
  <si>
    <t>ChatGPT-4o</t>
  </si>
  <si>
    <t>Claude</t>
  </si>
  <si>
    <t>Claude-3.5-Sonnet</t>
  </si>
  <si>
    <t>Llama-3.1-8B-Instruct</t>
  </si>
  <si>
    <t>Llama</t>
  </si>
  <si>
    <t>Kommentare</t>
  </si>
  <si>
    <t>Llama humanizer</t>
  </si>
  <si>
    <t>Llama MathNet</t>
  </si>
  <si>
    <t>Chatgpt</t>
  </si>
  <si>
    <t>Claude Fluentvalidation</t>
  </si>
  <si>
    <t>Claude Humanizer</t>
  </si>
  <si>
    <t>Chagpt Humanizer</t>
  </si>
  <si>
    <t>Chagpt FluentValidation</t>
  </si>
  <si>
    <t>Chagpt Mathnet</t>
  </si>
  <si>
    <t>Claude MathNet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</si>
</sst>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rgb="FFFFFF00"/>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164" fontId="0" fillId="0" borderId="0" xfId="0" applyNumberFormat="1"/>
    <xf numFmtId="0" fontId="0" fillId="0" borderId="1" xfId="0" applyBorder="1"/>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vertical="top" wrapText="1"/>
    </xf>
    <xf numFmtId="0" fontId="0" fillId="0" borderId="1" xfId="0" applyBorder="1" applyAlignment="1">
      <alignment vertical="top" wrapText="1"/>
    </xf>
    <xf numFmtId="0" fontId="0" fillId="0" borderId="0" xfId="0" applyAlignment="1">
      <alignment vertical="top"/>
    </xf>
    <xf numFmtId="0" fontId="2" fillId="0" borderId="0" xfId="0" applyFont="1" applyAlignment="1">
      <alignment vertical="top" wrapText="1"/>
    </xf>
  </cellXfs>
  <cellStyles count="1">
    <cellStyle name="Standard" xfId="0" builtinId="0"/>
  </cellStyles>
  <dxfs count="4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Der Testmethodenname beschreibt klar und eindeutig, was getestet wird</a:t>
            </a:r>
            <a:r>
              <a:rPr lang="de-DE" sz="1400" b="0" i="0" u="none" strike="noStrike" baseline="0"/>
              <a:t> </a:t>
            </a:r>
            <a:endParaRPr lang="de-DE"/>
          </a:p>
        </c:rich>
      </c:tx>
      <c:layout>
        <c:manualLayout>
          <c:xMode val="edge"/>
          <c:yMode val="edge"/>
          <c:x val="0.14712074303405573"/>
          <c:y val="2.70923920662261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Sheet1!$D$31</c:f>
              <c:strCache>
                <c:ptCount val="1"/>
                <c:pt idx="0">
                  <c:v>Trifft überhaupt nicht zu</c:v>
                </c:pt>
              </c:strCache>
            </c:strRef>
          </c:tx>
          <c:spPr>
            <a:solidFill>
              <a:schemeClr val="accent1"/>
            </a:solidFill>
            <a:ln>
              <a:noFill/>
            </a:ln>
            <a:effectLst/>
          </c:spPr>
          <c:invertIfNegative val="0"/>
          <c:dLbls>
            <c:delete val="1"/>
          </c:dLbls>
          <c:cat>
            <c:strRef>
              <c:f>Sheet1!$C$32:$C$34</c:f>
              <c:strCache>
                <c:ptCount val="3"/>
                <c:pt idx="0">
                  <c:v>ChatGPT-4o</c:v>
                </c:pt>
                <c:pt idx="1">
                  <c:v>Claude-3.5-Sonnet</c:v>
                </c:pt>
                <c:pt idx="2">
                  <c:v>Llama-3.1-8B-Instruct</c:v>
                </c:pt>
              </c:strCache>
            </c:strRef>
          </c:cat>
          <c:val>
            <c:numRef>
              <c:f>Sheet1!$D$32:$D$34</c:f>
              <c:numCache>
                <c:formatCode>General</c:formatCode>
                <c:ptCount val="3"/>
                <c:pt idx="0">
                  <c:v>0</c:v>
                </c:pt>
                <c:pt idx="1">
                  <c:v>0</c:v>
                </c:pt>
                <c:pt idx="2">
                  <c:v>0</c:v>
                </c:pt>
              </c:numCache>
            </c:numRef>
          </c:val>
          <c:extLst>
            <c:ext xmlns:c16="http://schemas.microsoft.com/office/drawing/2014/chart" uri="{C3380CC4-5D6E-409C-BE32-E72D297353CC}">
              <c16:uniqueId val="{00000000-286C-4CE4-8586-1D83AB028B26}"/>
            </c:ext>
          </c:extLst>
        </c:ser>
        <c:ser>
          <c:idx val="1"/>
          <c:order val="1"/>
          <c:tx>
            <c:strRef>
              <c:f>Sheet1!$E$31</c:f>
              <c:strCache>
                <c:ptCount val="1"/>
                <c:pt idx="0">
                  <c:v>Trifft eher nicht zu</c:v>
                </c:pt>
              </c:strCache>
            </c:strRef>
          </c:tx>
          <c:spPr>
            <a:solidFill>
              <a:schemeClr val="accent2"/>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10-7025-462C-A719-66184C829B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Sheet1!$C$32:$C$34</c:f>
              <c:strCache>
                <c:ptCount val="3"/>
                <c:pt idx="0">
                  <c:v>ChatGPT-4o</c:v>
                </c:pt>
                <c:pt idx="1">
                  <c:v>Claude-3.5-Sonnet</c:v>
                </c:pt>
                <c:pt idx="2">
                  <c:v>Llama-3.1-8B-Instruct</c:v>
                </c:pt>
              </c:strCache>
            </c:strRef>
          </c:cat>
          <c:val>
            <c:numRef>
              <c:f>Sheet1!$E$32:$E$34</c:f>
              <c:numCache>
                <c:formatCode>General</c:formatCode>
                <c:ptCount val="3"/>
                <c:pt idx="0">
                  <c:v>6.67</c:v>
                </c:pt>
                <c:pt idx="1">
                  <c:v>6.67</c:v>
                </c:pt>
                <c:pt idx="2">
                  <c:v>0</c:v>
                </c:pt>
              </c:numCache>
            </c:numRef>
          </c:val>
          <c:extLst>
            <c:ext xmlns:c16="http://schemas.microsoft.com/office/drawing/2014/chart" uri="{C3380CC4-5D6E-409C-BE32-E72D297353CC}">
              <c16:uniqueId val="{00000001-286C-4CE4-8586-1D83AB028B26}"/>
            </c:ext>
          </c:extLst>
        </c:ser>
        <c:ser>
          <c:idx val="2"/>
          <c:order val="2"/>
          <c:tx>
            <c:strRef>
              <c:f>Sheet1!$F$31</c:f>
              <c:strCache>
                <c:ptCount val="1"/>
                <c:pt idx="0">
                  <c:v>Neutral</c:v>
                </c:pt>
              </c:strCache>
            </c:strRef>
          </c:tx>
          <c:spPr>
            <a:solidFill>
              <a:schemeClr val="accent3"/>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F-7025-462C-A719-66184C829B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Sheet1!$C$32:$C$34</c:f>
              <c:strCache>
                <c:ptCount val="3"/>
                <c:pt idx="0">
                  <c:v>ChatGPT-4o</c:v>
                </c:pt>
                <c:pt idx="1">
                  <c:v>Claude-3.5-Sonnet</c:v>
                </c:pt>
                <c:pt idx="2">
                  <c:v>Llama-3.1-8B-Instruct</c:v>
                </c:pt>
              </c:strCache>
            </c:strRef>
          </c:cat>
          <c:val>
            <c:numRef>
              <c:f>Sheet1!$F$32:$F$34</c:f>
              <c:numCache>
                <c:formatCode>General</c:formatCode>
                <c:ptCount val="3"/>
                <c:pt idx="0">
                  <c:v>6.67</c:v>
                </c:pt>
                <c:pt idx="1">
                  <c:v>20</c:v>
                </c:pt>
                <c:pt idx="2">
                  <c:v>0</c:v>
                </c:pt>
              </c:numCache>
            </c:numRef>
          </c:val>
          <c:extLst>
            <c:ext xmlns:c16="http://schemas.microsoft.com/office/drawing/2014/chart" uri="{C3380CC4-5D6E-409C-BE32-E72D297353CC}">
              <c16:uniqueId val="{00000002-286C-4CE4-8586-1D83AB028B26}"/>
            </c:ext>
          </c:extLst>
        </c:ser>
        <c:ser>
          <c:idx val="3"/>
          <c:order val="3"/>
          <c:tx>
            <c:strRef>
              <c:f>Sheet1!$G$31</c:f>
              <c:strCache>
                <c:ptCount val="1"/>
                <c:pt idx="0">
                  <c:v>Trifft eher zu</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Sheet1!$C$32:$C$34</c:f>
              <c:strCache>
                <c:ptCount val="3"/>
                <c:pt idx="0">
                  <c:v>ChatGPT-4o</c:v>
                </c:pt>
                <c:pt idx="1">
                  <c:v>Claude-3.5-Sonnet</c:v>
                </c:pt>
                <c:pt idx="2">
                  <c:v>Llama-3.1-8B-Instruct</c:v>
                </c:pt>
              </c:strCache>
            </c:strRef>
          </c:cat>
          <c:val>
            <c:numRef>
              <c:f>Sheet1!$G$32:$G$34</c:f>
              <c:numCache>
                <c:formatCode>General</c:formatCode>
                <c:ptCount val="3"/>
                <c:pt idx="0">
                  <c:v>53.33</c:v>
                </c:pt>
                <c:pt idx="1">
                  <c:v>13.33</c:v>
                </c:pt>
                <c:pt idx="2">
                  <c:v>50</c:v>
                </c:pt>
              </c:numCache>
            </c:numRef>
          </c:val>
          <c:extLst>
            <c:ext xmlns:c16="http://schemas.microsoft.com/office/drawing/2014/chart" uri="{C3380CC4-5D6E-409C-BE32-E72D297353CC}">
              <c16:uniqueId val="{00000003-286C-4CE4-8586-1D83AB028B26}"/>
            </c:ext>
          </c:extLst>
        </c:ser>
        <c:ser>
          <c:idx val="4"/>
          <c:order val="4"/>
          <c:tx>
            <c:strRef>
              <c:f>Sheet1!$H$31</c:f>
              <c:strCache>
                <c:ptCount val="1"/>
                <c:pt idx="0">
                  <c:v>Trifft vollkommen zu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Sheet1!$C$32:$C$34</c:f>
              <c:strCache>
                <c:ptCount val="3"/>
                <c:pt idx="0">
                  <c:v>ChatGPT-4o</c:v>
                </c:pt>
                <c:pt idx="1">
                  <c:v>Claude-3.5-Sonnet</c:v>
                </c:pt>
                <c:pt idx="2">
                  <c:v>Llama-3.1-8B-Instruct</c:v>
                </c:pt>
              </c:strCache>
            </c:strRef>
          </c:cat>
          <c:val>
            <c:numRef>
              <c:f>Sheet1!$H$32:$H$34</c:f>
              <c:numCache>
                <c:formatCode>General</c:formatCode>
                <c:ptCount val="3"/>
                <c:pt idx="0">
                  <c:v>33.33</c:v>
                </c:pt>
                <c:pt idx="1">
                  <c:v>60</c:v>
                </c:pt>
                <c:pt idx="2">
                  <c:v>50</c:v>
                </c:pt>
              </c:numCache>
            </c:numRef>
          </c:val>
          <c:extLst>
            <c:ext xmlns:c16="http://schemas.microsoft.com/office/drawing/2014/chart" uri="{C3380CC4-5D6E-409C-BE32-E72D297353CC}">
              <c16:uniqueId val="{00000004-286C-4CE4-8586-1D83AB028B26}"/>
            </c:ext>
          </c:extLst>
        </c:ser>
        <c:dLbls>
          <c:dLblPos val="ctr"/>
          <c:showLegendKey val="0"/>
          <c:showVal val="1"/>
          <c:showCatName val="0"/>
          <c:showSerName val="0"/>
          <c:showPercent val="0"/>
          <c:showBubbleSize val="0"/>
        </c:dLbls>
        <c:gapWidth val="150"/>
        <c:overlap val="100"/>
        <c:axId val="2019564688"/>
        <c:axId val="2019557488"/>
      </c:barChart>
      <c:catAx>
        <c:axId val="201956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19557488"/>
        <c:crosses val="autoZero"/>
        <c:auto val="1"/>
        <c:lblAlgn val="ctr"/>
        <c:lblOffset val="100"/>
        <c:noMultiLvlLbl val="0"/>
      </c:catAx>
      <c:valAx>
        <c:axId val="201955748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Anteil der Befragten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1956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Die Assertions prüfen die relevanten und richtigen Aspekte des Testsfalls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Sheet1!$D$38</c:f>
              <c:strCache>
                <c:ptCount val="1"/>
                <c:pt idx="0">
                  <c:v>Trifft überhaupt nicht zu</c:v>
                </c:pt>
              </c:strCache>
            </c:strRef>
          </c:tx>
          <c:spPr>
            <a:solidFill>
              <a:schemeClr val="accent1"/>
            </a:solidFill>
            <a:ln>
              <a:noFill/>
            </a:ln>
            <a:effectLst/>
          </c:spPr>
          <c:invertIfNegative val="0"/>
          <c:dLbls>
            <c:delete val="1"/>
          </c:dLbls>
          <c:cat>
            <c:strRef>
              <c:f>Sheet1!$C$39:$C$41</c:f>
              <c:strCache>
                <c:ptCount val="3"/>
                <c:pt idx="0">
                  <c:v>ChatGPT-4o</c:v>
                </c:pt>
                <c:pt idx="1">
                  <c:v>Claude-3.5-Sonnet</c:v>
                </c:pt>
                <c:pt idx="2">
                  <c:v>Llama-3.1-8B-Instruct</c:v>
                </c:pt>
              </c:strCache>
            </c:strRef>
          </c:cat>
          <c:val>
            <c:numRef>
              <c:f>Sheet1!$D$39:$D$41</c:f>
              <c:numCache>
                <c:formatCode>General</c:formatCode>
                <c:ptCount val="3"/>
                <c:pt idx="0">
                  <c:v>0</c:v>
                </c:pt>
                <c:pt idx="1">
                  <c:v>0</c:v>
                </c:pt>
                <c:pt idx="2">
                  <c:v>0</c:v>
                </c:pt>
              </c:numCache>
            </c:numRef>
          </c:val>
          <c:extLst>
            <c:ext xmlns:c16="http://schemas.microsoft.com/office/drawing/2014/chart" uri="{C3380CC4-5D6E-409C-BE32-E72D297353CC}">
              <c16:uniqueId val="{00000000-AF4B-4E4C-9CB5-AAEC815F3736}"/>
            </c:ext>
          </c:extLst>
        </c:ser>
        <c:ser>
          <c:idx val="1"/>
          <c:order val="1"/>
          <c:tx>
            <c:strRef>
              <c:f>Sheet1!$E$38</c:f>
              <c:strCache>
                <c:ptCount val="1"/>
                <c:pt idx="0">
                  <c:v>Trifft eher nicht zu</c:v>
                </c:pt>
              </c:strCache>
            </c:strRef>
          </c:tx>
          <c:spPr>
            <a:solidFill>
              <a:schemeClr val="accent2"/>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AF4B-4E4C-9CB5-AAEC815F37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Sheet1!$C$39:$C$41</c:f>
              <c:strCache>
                <c:ptCount val="3"/>
                <c:pt idx="0">
                  <c:v>ChatGPT-4o</c:v>
                </c:pt>
                <c:pt idx="1">
                  <c:v>Claude-3.5-Sonnet</c:v>
                </c:pt>
                <c:pt idx="2">
                  <c:v>Llama-3.1-8B-Instruct</c:v>
                </c:pt>
              </c:strCache>
            </c:strRef>
          </c:cat>
          <c:val>
            <c:numRef>
              <c:f>Sheet1!$E$39:$E$41</c:f>
              <c:numCache>
                <c:formatCode>General</c:formatCode>
                <c:ptCount val="3"/>
                <c:pt idx="0">
                  <c:v>13.33</c:v>
                </c:pt>
                <c:pt idx="1">
                  <c:v>0</c:v>
                </c:pt>
                <c:pt idx="2">
                  <c:v>10</c:v>
                </c:pt>
              </c:numCache>
            </c:numRef>
          </c:val>
          <c:extLst>
            <c:ext xmlns:c16="http://schemas.microsoft.com/office/drawing/2014/chart" uri="{C3380CC4-5D6E-409C-BE32-E72D297353CC}">
              <c16:uniqueId val="{00000001-AF4B-4E4C-9CB5-AAEC815F3736}"/>
            </c:ext>
          </c:extLst>
        </c:ser>
        <c:ser>
          <c:idx val="2"/>
          <c:order val="2"/>
          <c:tx>
            <c:strRef>
              <c:f>Sheet1!$F$38</c:f>
              <c:strCache>
                <c:ptCount val="1"/>
                <c:pt idx="0">
                  <c:v>Neutral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AF4B-4E4C-9CB5-AAEC815F3736}"/>
                </c:ext>
              </c:extLst>
            </c:dLbl>
            <c:dLbl>
              <c:idx val="2"/>
              <c:delete val="1"/>
              <c:extLst>
                <c:ext xmlns:c15="http://schemas.microsoft.com/office/drawing/2012/chart" uri="{CE6537A1-D6FC-4f65-9D91-7224C49458BB}"/>
                <c:ext xmlns:c16="http://schemas.microsoft.com/office/drawing/2014/chart" uri="{C3380CC4-5D6E-409C-BE32-E72D297353CC}">
                  <c16:uniqueId val="{00000006-AF4B-4E4C-9CB5-AAEC815F37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Sheet1!$C$39:$C$41</c:f>
              <c:strCache>
                <c:ptCount val="3"/>
                <c:pt idx="0">
                  <c:v>ChatGPT-4o</c:v>
                </c:pt>
                <c:pt idx="1">
                  <c:v>Claude-3.5-Sonnet</c:v>
                </c:pt>
                <c:pt idx="2">
                  <c:v>Llama-3.1-8B-Instruct</c:v>
                </c:pt>
              </c:strCache>
            </c:strRef>
          </c:cat>
          <c:val>
            <c:numRef>
              <c:f>Sheet1!$F$39:$F$41</c:f>
              <c:numCache>
                <c:formatCode>General</c:formatCode>
                <c:ptCount val="3"/>
                <c:pt idx="0">
                  <c:v>0</c:v>
                </c:pt>
                <c:pt idx="1">
                  <c:v>13.33</c:v>
                </c:pt>
                <c:pt idx="2">
                  <c:v>0</c:v>
                </c:pt>
              </c:numCache>
            </c:numRef>
          </c:val>
          <c:extLst>
            <c:ext xmlns:c16="http://schemas.microsoft.com/office/drawing/2014/chart" uri="{C3380CC4-5D6E-409C-BE32-E72D297353CC}">
              <c16:uniqueId val="{00000002-AF4B-4E4C-9CB5-AAEC815F3736}"/>
            </c:ext>
          </c:extLst>
        </c:ser>
        <c:ser>
          <c:idx val="3"/>
          <c:order val="3"/>
          <c:tx>
            <c:strRef>
              <c:f>Sheet1!$G$38</c:f>
              <c:strCache>
                <c:ptCount val="1"/>
                <c:pt idx="0">
                  <c:v>Trifft eher zu</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Sheet1!$C$39:$C$41</c:f>
              <c:strCache>
                <c:ptCount val="3"/>
                <c:pt idx="0">
                  <c:v>ChatGPT-4o</c:v>
                </c:pt>
                <c:pt idx="1">
                  <c:v>Claude-3.5-Sonnet</c:v>
                </c:pt>
                <c:pt idx="2">
                  <c:v>Llama-3.1-8B-Instruct</c:v>
                </c:pt>
              </c:strCache>
            </c:strRef>
          </c:cat>
          <c:val>
            <c:numRef>
              <c:f>Sheet1!$G$39:$G$41</c:f>
              <c:numCache>
                <c:formatCode>General</c:formatCode>
                <c:ptCount val="3"/>
                <c:pt idx="0">
                  <c:v>26.67</c:v>
                </c:pt>
                <c:pt idx="1">
                  <c:v>46.67</c:v>
                </c:pt>
                <c:pt idx="2">
                  <c:v>20</c:v>
                </c:pt>
              </c:numCache>
            </c:numRef>
          </c:val>
          <c:extLst>
            <c:ext xmlns:c16="http://schemas.microsoft.com/office/drawing/2014/chart" uri="{C3380CC4-5D6E-409C-BE32-E72D297353CC}">
              <c16:uniqueId val="{00000003-AF4B-4E4C-9CB5-AAEC815F3736}"/>
            </c:ext>
          </c:extLst>
        </c:ser>
        <c:ser>
          <c:idx val="4"/>
          <c:order val="4"/>
          <c:tx>
            <c:strRef>
              <c:f>Sheet1!$H$38</c:f>
              <c:strCache>
                <c:ptCount val="1"/>
                <c:pt idx="0">
                  <c:v>Trifft vollkommen zu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Sheet1!$C$39:$C$41</c:f>
              <c:strCache>
                <c:ptCount val="3"/>
                <c:pt idx="0">
                  <c:v>ChatGPT-4o</c:v>
                </c:pt>
                <c:pt idx="1">
                  <c:v>Claude-3.5-Sonnet</c:v>
                </c:pt>
                <c:pt idx="2">
                  <c:v>Llama-3.1-8B-Instruct</c:v>
                </c:pt>
              </c:strCache>
            </c:strRef>
          </c:cat>
          <c:val>
            <c:numRef>
              <c:f>Sheet1!$H$39:$H$41</c:f>
              <c:numCache>
                <c:formatCode>General</c:formatCode>
                <c:ptCount val="3"/>
                <c:pt idx="0">
                  <c:v>60</c:v>
                </c:pt>
                <c:pt idx="1">
                  <c:v>40</c:v>
                </c:pt>
                <c:pt idx="2">
                  <c:v>70</c:v>
                </c:pt>
              </c:numCache>
            </c:numRef>
          </c:val>
          <c:extLst>
            <c:ext xmlns:c16="http://schemas.microsoft.com/office/drawing/2014/chart" uri="{C3380CC4-5D6E-409C-BE32-E72D297353CC}">
              <c16:uniqueId val="{00000004-AF4B-4E4C-9CB5-AAEC815F3736}"/>
            </c:ext>
          </c:extLst>
        </c:ser>
        <c:dLbls>
          <c:dLblPos val="ctr"/>
          <c:showLegendKey val="0"/>
          <c:showVal val="1"/>
          <c:showCatName val="0"/>
          <c:showSerName val="0"/>
          <c:showPercent val="0"/>
          <c:showBubbleSize val="0"/>
        </c:dLbls>
        <c:gapWidth val="150"/>
        <c:overlap val="100"/>
        <c:axId val="1651689151"/>
        <c:axId val="1651691071"/>
      </c:barChart>
      <c:catAx>
        <c:axId val="165168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51691071"/>
        <c:crosses val="autoZero"/>
        <c:auto val="1"/>
        <c:lblAlgn val="ctr"/>
        <c:lblOffset val="100"/>
        <c:noMultiLvlLbl val="0"/>
      </c:catAx>
      <c:valAx>
        <c:axId val="165169107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de-DE" sz="1000" b="0" i="0" u="none" strike="noStrike" kern="1200" baseline="0">
                    <a:solidFill>
                      <a:sysClr val="windowText" lastClr="000000">
                        <a:lumMod val="65000"/>
                        <a:lumOff val="35000"/>
                      </a:sysClr>
                    </a:solidFill>
                  </a:rPr>
                  <a:t>Anteil der Befragten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5168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Der getestete Inhalt entspricht dem, was der Testmethodenname beschreibt</a:t>
            </a:r>
            <a:r>
              <a:rPr lang="de-DE" sz="1400" b="0" i="0" u="none" strike="noStrike" baseline="0"/>
              <a:t>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Sheet1!$D$45</c:f>
              <c:strCache>
                <c:ptCount val="1"/>
                <c:pt idx="0">
                  <c:v>Trifft überhaupt nicht zu</c:v>
                </c:pt>
              </c:strCache>
            </c:strRef>
          </c:tx>
          <c:spPr>
            <a:solidFill>
              <a:schemeClr val="accent1"/>
            </a:solidFill>
            <a:ln>
              <a:noFill/>
            </a:ln>
            <a:effectLst/>
          </c:spPr>
          <c:invertIfNegative val="0"/>
          <c:dLbls>
            <c:delete val="1"/>
          </c:dLbls>
          <c:cat>
            <c:strRef>
              <c:f>Sheet1!$C$46:$C$48</c:f>
              <c:strCache>
                <c:ptCount val="3"/>
                <c:pt idx="0">
                  <c:v>ChatGPT-4o</c:v>
                </c:pt>
                <c:pt idx="1">
                  <c:v>Claude-3.5-Sonnet</c:v>
                </c:pt>
                <c:pt idx="2">
                  <c:v>Llama-3.1-8B-Instruct</c:v>
                </c:pt>
              </c:strCache>
            </c:strRef>
          </c:cat>
          <c:val>
            <c:numRef>
              <c:f>Sheet1!$D$46:$D$48</c:f>
              <c:numCache>
                <c:formatCode>General</c:formatCode>
                <c:ptCount val="3"/>
                <c:pt idx="0">
                  <c:v>0</c:v>
                </c:pt>
                <c:pt idx="1">
                  <c:v>0</c:v>
                </c:pt>
                <c:pt idx="2">
                  <c:v>0</c:v>
                </c:pt>
              </c:numCache>
            </c:numRef>
          </c:val>
          <c:extLst>
            <c:ext xmlns:c16="http://schemas.microsoft.com/office/drawing/2014/chart" uri="{C3380CC4-5D6E-409C-BE32-E72D297353CC}">
              <c16:uniqueId val="{00000000-39BE-4A6E-9712-FBABE62A6257}"/>
            </c:ext>
          </c:extLst>
        </c:ser>
        <c:ser>
          <c:idx val="1"/>
          <c:order val="1"/>
          <c:tx>
            <c:strRef>
              <c:f>Sheet1!$E$45</c:f>
              <c:strCache>
                <c:ptCount val="1"/>
                <c:pt idx="0">
                  <c:v>Trifft eher nicht zu</c:v>
                </c:pt>
              </c:strCache>
            </c:strRef>
          </c:tx>
          <c:spPr>
            <a:solidFill>
              <a:schemeClr val="accent2"/>
            </a:solidFill>
            <a:ln>
              <a:noFill/>
            </a:ln>
            <a:effectLst/>
          </c:spPr>
          <c:invertIfNegative val="0"/>
          <c:dLbls>
            <c:dLbl>
              <c:idx val="0"/>
              <c:layout>
                <c:manualLayout>
                  <c:x val="4.3852972576266369E-5"/>
                  <c:y val="-3.543375068189416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BE-4A6E-9712-FBABE62A6257}"/>
                </c:ext>
              </c:extLst>
            </c:dLbl>
            <c:dLbl>
              <c:idx val="1"/>
              <c:delete val="1"/>
              <c:extLst>
                <c:ext xmlns:c15="http://schemas.microsoft.com/office/drawing/2012/chart" uri="{CE6537A1-D6FC-4f65-9D91-7224C49458BB}"/>
                <c:ext xmlns:c16="http://schemas.microsoft.com/office/drawing/2014/chart" uri="{C3380CC4-5D6E-409C-BE32-E72D297353CC}">
                  <c16:uniqueId val="{00000009-39BE-4A6E-9712-FBABE62A6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Sheet1!$C$46:$C$48</c:f>
              <c:strCache>
                <c:ptCount val="3"/>
                <c:pt idx="0">
                  <c:v>ChatGPT-4o</c:v>
                </c:pt>
                <c:pt idx="1">
                  <c:v>Claude-3.5-Sonnet</c:v>
                </c:pt>
                <c:pt idx="2">
                  <c:v>Llama-3.1-8B-Instruct</c:v>
                </c:pt>
              </c:strCache>
            </c:strRef>
          </c:cat>
          <c:val>
            <c:numRef>
              <c:f>Sheet1!$E$46:$E$48</c:f>
              <c:numCache>
                <c:formatCode>General</c:formatCode>
                <c:ptCount val="3"/>
                <c:pt idx="0">
                  <c:v>6.67</c:v>
                </c:pt>
                <c:pt idx="1">
                  <c:v>0</c:v>
                </c:pt>
                <c:pt idx="2">
                  <c:v>10</c:v>
                </c:pt>
              </c:numCache>
            </c:numRef>
          </c:val>
          <c:extLst>
            <c:ext xmlns:c16="http://schemas.microsoft.com/office/drawing/2014/chart" uri="{C3380CC4-5D6E-409C-BE32-E72D297353CC}">
              <c16:uniqueId val="{00000001-39BE-4A6E-9712-FBABE62A6257}"/>
            </c:ext>
          </c:extLst>
        </c:ser>
        <c:ser>
          <c:idx val="2"/>
          <c:order val="2"/>
          <c:tx>
            <c:strRef>
              <c:f>Sheet1!$F$45</c:f>
              <c:strCache>
                <c:ptCount val="1"/>
                <c:pt idx="0">
                  <c:v>Neutral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B-39BE-4A6E-9712-FBABE62A62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Sheet1!$C$46:$C$48</c:f>
              <c:strCache>
                <c:ptCount val="3"/>
                <c:pt idx="0">
                  <c:v>ChatGPT-4o</c:v>
                </c:pt>
                <c:pt idx="1">
                  <c:v>Claude-3.5-Sonnet</c:v>
                </c:pt>
                <c:pt idx="2">
                  <c:v>Llama-3.1-8B-Instruct</c:v>
                </c:pt>
              </c:strCache>
            </c:strRef>
          </c:cat>
          <c:val>
            <c:numRef>
              <c:f>Sheet1!$F$46:$F$48</c:f>
              <c:numCache>
                <c:formatCode>General</c:formatCode>
                <c:ptCount val="3"/>
                <c:pt idx="0">
                  <c:v>0</c:v>
                </c:pt>
                <c:pt idx="1">
                  <c:v>20</c:v>
                </c:pt>
                <c:pt idx="2">
                  <c:v>10</c:v>
                </c:pt>
              </c:numCache>
            </c:numRef>
          </c:val>
          <c:extLst>
            <c:ext xmlns:c16="http://schemas.microsoft.com/office/drawing/2014/chart" uri="{C3380CC4-5D6E-409C-BE32-E72D297353CC}">
              <c16:uniqueId val="{00000002-39BE-4A6E-9712-FBABE62A6257}"/>
            </c:ext>
          </c:extLst>
        </c:ser>
        <c:ser>
          <c:idx val="3"/>
          <c:order val="3"/>
          <c:tx>
            <c:strRef>
              <c:f>Sheet1!$G$45</c:f>
              <c:strCache>
                <c:ptCount val="1"/>
                <c:pt idx="0">
                  <c:v>Trifft eher zu</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Sheet1!$C$46:$C$48</c:f>
              <c:strCache>
                <c:ptCount val="3"/>
                <c:pt idx="0">
                  <c:v>ChatGPT-4o</c:v>
                </c:pt>
                <c:pt idx="1">
                  <c:v>Claude-3.5-Sonnet</c:v>
                </c:pt>
                <c:pt idx="2">
                  <c:v>Llama-3.1-8B-Instruct</c:v>
                </c:pt>
              </c:strCache>
            </c:strRef>
          </c:cat>
          <c:val>
            <c:numRef>
              <c:f>Sheet1!$G$46:$G$48</c:f>
              <c:numCache>
                <c:formatCode>General</c:formatCode>
                <c:ptCount val="3"/>
                <c:pt idx="0">
                  <c:v>40</c:v>
                </c:pt>
                <c:pt idx="1">
                  <c:v>20</c:v>
                </c:pt>
                <c:pt idx="2">
                  <c:v>30</c:v>
                </c:pt>
              </c:numCache>
            </c:numRef>
          </c:val>
          <c:extLst>
            <c:ext xmlns:c16="http://schemas.microsoft.com/office/drawing/2014/chart" uri="{C3380CC4-5D6E-409C-BE32-E72D297353CC}">
              <c16:uniqueId val="{00000003-39BE-4A6E-9712-FBABE62A6257}"/>
            </c:ext>
          </c:extLst>
        </c:ser>
        <c:ser>
          <c:idx val="4"/>
          <c:order val="4"/>
          <c:tx>
            <c:strRef>
              <c:f>Sheet1!$H$45</c:f>
              <c:strCache>
                <c:ptCount val="1"/>
                <c:pt idx="0">
                  <c:v>Trifft vollkommen zu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Sheet1!$C$46:$C$48</c:f>
              <c:strCache>
                <c:ptCount val="3"/>
                <c:pt idx="0">
                  <c:v>ChatGPT-4o</c:v>
                </c:pt>
                <c:pt idx="1">
                  <c:v>Claude-3.5-Sonnet</c:v>
                </c:pt>
                <c:pt idx="2">
                  <c:v>Llama-3.1-8B-Instruct</c:v>
                </c:pt>
              </c:strCache>
            </c:strRef>
          </c:cat>
          <c:val>
            <c:numRef>
              <c:f>Sheet1!$H$46:$H$48</c:f>
              <c:numCache>
                <c:formatCode>General</c:formatCode>
                <c:ptCount val="3"/>
                <c:pt idx="0">
                  <c:v>53.33</c:v>
                </c:pt>
                <c:pt idx="1">
                  <c:v>60</c:v>
                </c:pt>
                <c:pt idx="2">
                  <c:v>50</c:v>
                </c:pt>
              </c:numCache>
            </c:numRef>
          </c:val>
          <c:extLst>
            <c:ext xmlns:c16="http://schemas.microsoft.com/office/drawing/2014/chart" uri="{C3380CC4-5D6E-409C-BE32-E72D297353CC}">
              <c16:uniqueId val="{00000004-39BE-4A6E-9712-FBABE62A6257}"/>
            </c:ext>
          </c:extLst>
        </c:ser>
        <c:dLbls>
          <c:dLblPos val="ctr"/>
          <c:showLegendKey val="0"/>
          <c:showVal val="1"/>
          <c:showCatName val="0"/>
          <c:showSerName val="0"/>
          <c:showPercent val="0"/>
          <c:showBubbleSize val="0"/>
        </c:dLbls>
        <c:gapWidth val="150"/>
        <c:overlap val="100"/>
        <c:axId val="1475356191"/>
        <c:axId val="1475351871"/>
      </c:barChart>
      <c:catAx>
        <c:axId val="147535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75351871"/>
        <c:crosses val="autoZero"/>
        <c:auto val="1"/>
        <c:lblAlgn val="ctr"/>
        <c:lblOffset val="100"/>
        <c:noMultiLvlLbl val="0"/>
      </c:catAx>
      <c:valAx>
        <c:axId val="147535187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de-DE" sz="1000" b="0" i="0" u="none" strike="noStrike" kern="1200" baseline="0">
                    <a:solidFill>
                      <a:sysClr val="windowText" lastClr="000000">
                        <a:lumMod val="65000"/>
                        <a:lumOff val="35000"/>
                      </a:sysClr>
                    </a:solidFill>
                  </a:rPr>
                  <a:t>Anteil der Befragten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75356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0" i="0" u="none" strike="noStrike" baseline="0">
                <a:effectLst/>
              </a:rPr>
              <a:t>Die Struktur und der Aufbau der Testmethode sind klar und leicht nachvollziehbar</a:t>
            </a:r>
            <a:r>
              <a:rPr lang="de-DE" sz="1400" b="0" i="0" u="none" strike="noStrike" baseline="0"/>
              <a:t>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Sheet1!$D$52</c:f>
              <c:strCache>
                <c:ptCount val="1"/>
                <c:pt idx="0">
                  <c:v>Trifft überhaupt nicht zu</c:v>
                </c:pt>
              </c:strCache>
            </c:strRef>
          </c:tx>
          <c:spPr>
            <a:solidFill>
              <a:schemeClr val="accent1"/>
            </a:solidFill>
            <a:ln>
              <a:noFill/>
            </a:ln>
            <a:effectLst/>
          </c:spPr>
          <c:invertIfNegative val="0"/>
          <c:dLbls>
            <c:delete val="1"/>
          </c:dLbls>
          <c:cat>
            <c:strRef>
              <c:f>Sheet1!$C$53:$C$55</c:f>
              <c:strCache>
                <c:ptCount val="3"/>
                <c:pt idx="0">
                  <c:v>ChatGPT-4o</c:v>
                </c:pt>
                <c:pt idx="1">
                  <c:v>Claude-3.5-Sonnet</c:v>
                </c:pt>
                <c:pt idx="2">
                  <c:v>Llama-3.1-8B-Instruct</c:v>
                </c:pt>
              </c:strCache>
            </c:strRef>
          </c:cat>
          <c:val>
            <c:numRef>
              <c:f>Sheet1!$D$53:$D$55</c:f>
              <c:numCache>
                <c:formatCode>General</c:formatCode>
                <c:ptCount val="3"/>
                <c:pt idx="0">
                  <c:v>0</c:v>
                </c:pt>
                <c:pt idx="1">
                  <c:v>0</c:v>
                </c:pt>
                <c:pt idx="2">
                  <c:v>0</c:v>
                </c:pt>
              </c:numCache>
            </c:numRef>
          </c:val>
          <c:extLst>
            <c:ext xmlns:c16="http://schemas.microsoft.com/office/drawing/2014/chart" uri="{C3380CC4-5D6E-409C-BE32-E72D297353CC}">
              <c16:uniqueId val="{00000000-ACB4-4760-8E8C-74FA3D29D92D}"/>
            </c:ext>
          </c:extLst>
        </c:ser>
        <c:ser>
          <c:idx val="1"/>
          <c:order val="1"/>
          <c:tx>
            <c:strRef>
              <c:f>Sheet1!$E$52</c:f>
              <c:strCache>
                <c:ptCount val="1"/>
                <c:pt idx="0">
                  <c:v>Trifft eher nicht zu</c:v>
                </c:pt>
              </c:strCache>
            </c:strRef>
          </c:tx>
          <c:spPr>
            <a:solidFill>
              <a:schemeClr val="accent2"/>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6-ACB4-4760-8E8C-74FA3D29D92D}"/>
                </c:ext>
              </c:extLst>
            </c:dLbl>
            <c:dLbl>
              <c:idx val="2"/>
              <c:delete val="1"/>
              <c:extLst>
                <c:ext xmlns:c15="http://schemas.microsoft.com/office/drawing/2012/chart" uri="{CE6537A1-D6FC-4f65-9D91-7224C49458BB}"/>
                <c:ext xmlns:c16="http://schemas.microsoft.com/office/drawing/2014/chart" uri="{C3380CC4-5D6E-409C-BE32-E72D297353CC}">
                  <c16:uniqueId val="{00000008-ACB4-4760-8E8C-74FA3D29D9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Sheet1!$C$53:$C$55</c:f>
              <c:strCache>
                <c:ptCount val="3"/>
                <c:pt idx="0">
                  <c:v>ChatGPT-4o</c:v>
                </c:pt>
                <c:pt idx="1">
                  <c:v>Claude-3.5-Sonnet</c:v>
                </c:pt>
                <c:pt idx="2">
                  <c:v>Llama-3.1-8B-Instruct</c:v>
                </c:pt>
              </c:strCache>
            </c:strRef>
          </c:cat>
          <c:val>
            <c:numRef>
              <c:f>Sheet1!$E$53:$E$55</c:f>
              <c:numCache>
                <c:formatCode>General</c:formatCode>
                <c:ptCount val="3"/>
                <c:pt idx="0">
                  <c:v>6.67</c:v>
                </c:pt>
                <c:pt idx="1">
                  <c:v>0</c:v>
                </c:pt>
                <c:pt idx="2">
                  <c:v>0</c:v>
                </c:pt>
              </c:numCache>
            </c:numRef>
          </c:val>
          <c:extLst>
            <c:ext xmlns:c16="http://schemas.microsoft.com/office/drawing/2014/chart" uri="{C3380CC4-5D6E-409C-BE32-E72D297353CC}">
              <c16:uniqueId val="{00000001-ACB4-4760-8E8C-74FA3D29D92D}"/>
            </c:ext>
          </c:extLst>
        </c:ser>
        <c:ser>
          <c:idx val="2"/>
          <c:order val="2"/>
          <c:tx>
            <c:strRef>
              <c:f>Sheet1!$F$52</c:f>
              <c:strCache>
                <c:ptCount val="1"/>
                <c:pt idx="0">
                  <c:v>Neutral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ACB4-4760-8E8C-74FA3D29D92D}"/>
                </c:ext>
              </c:extLst>
            </c:dLbl>
            <c:dLbl>
              <c:idx val="2"/>
              <c:delete val="1"/>
              <c:extLst>
                <c:ext xmlns:c15="http://schemas.microsoft.com/office/drawing/2012/chart" uri="{CE6537A1-D6FC-4f65-9D91-7224C49458BB}"/>
                <c:ext xmlns:c16="http://schemas.microsoft.com/office/drawing/2014/chart" uri="{C3380CC4-5D6E-409C-BE32-E72D297353CC}">
                  <c16:uniqueId val="{00000007-ACB4-4760-8E8C-74FA3D29D9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Sheet1!$C$53:$C$55</c:f>
              <c:strCache>
                <c:ptCount val="3"/>
                <c:pt idx="0">
                  <c:v>ChatGPT-4o</c:v>
                </c:pt>
                <c:pt idx="1">
                  <c:v>Claude-3.5-Sonnet</c:v>
                </c:pt>
                <c:pt idx="2">
                  <c:v>Llama-3.1-8B-Instruct</c:v>
                </c:pt>
              </c:strCache>
            </c:strRef>
          </c:cat>
          <c:val>
            <c:numRef>
              <c:f>Sheet1!$F$53:$F$55</c:f>
              <c:numCache>
                <c:formatCode>General</c:formatCode>
                <c:ptCount val="3"/>
                <c:pt idx="0">
                  <c:v>0</c:v>
                </c:pt>
                <c:pt idx="1">
                  <c:v>26.67</c:v>
                </c:pt>
                <c:pt idx="2">
                  <c:v>0</c:v>
                </c:pt>
              </c:numCache>
            </c:numRef>
          </c:val>
          <c:extLst>
            <c:ext xmlns:c16="http://schemas.microsoft.com/office/drawing/2014/chart" uri="{C3380CC4-5D6E-409C-BE32-E72D297353CC}">
              <c16:uniqueId val="{00000002-ACB4-4760-8E8C-74FA3D29D92D}"/>
            </c:ext>
          </c:extLst>
        </c:ser>
        <c:ser>
          <c:idx val="3"/>
          <c:order val="3"/>
          <c:tx>
            <c:strRef>
              <c:f>Sheet1!$G$52</c:f>
              <c:strCache>
                <c:ptCount val="1"/>
                <c:pt idx="0">
                  <c:v>Trifft eher zu</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Sheet1!$C$53:$C$55</c:f>
              <c:strCache>
                <c:ptCount val="3"/>
                <c:pt idx="0">
                  <c:v>ChatGPT-4o</c:v>
                </c:pt>
                <c:pt idx="1">
                  <c:v>Claude-3.5-Sonnet</c:v>
                </c:pt>
                <c:pt idx="2">
                  <c:v>Llama-3.1-8B-Instruct</c:v>
                </c:pt>
              </c:strCache>
            </c:strRef>
          </c:cat>
          <c:val>
            <c:numRef>
              <c:f>Sheet1!$G$53:$G$55</c:f>
              <c:numCache>
                <c:formatCode>General</c:formatCode>
                <c:ptCount val="3"/>
                <c:pt idx="0">
                  <c:v>26.67</c:v>
                </c:pt>
                <c:pt idx="1">
                  <c:v>20</c:v>
                </c:pt>
                <c:pt idx="2">
                  <c:v>40</c:v>
                </c:pt>
              </c:numCache>
            </c:numRef>
          </c:val>
          <c:extLst>
            <c:ext xmlns:c16="http://schemas.microsoft.com/office/drawing/2014/chart" uri="{C3380CC4-5D6E-409C-BE32-E72D297353CC}">
              <c16:uniqueId val="{00000003-ACB4-4760-8E8C-74FA3D29D92D}"/>
            </c:ext>
          </c:extLst>
        </c:ser>
        <c:ser>
          <c:idx val="4"/>
          <c:order val="4"/>
          <c:tx>
            <c:strRef>
              <c:f>Sheet1!$H$52</c:f>
              <c:strCache>
                <c:ptCount val="1"/>
                <c:pt idx="0">
                  <c:v>Trifft vollkommen zu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Sheet1!$C$53:$C$55</c:f>
              <c:strCache>
                <c:ptCount val="3"/>
                <c:pt idx="0">
                  <c:v>ChatGPT-4o</c:v>
                </c:pt>
                <c:pt idx="1">
                  <c:v>Claude-3.5-Sonnet</c:v>
                </c:pt>
                <c:pt idx="2">
                  <c:v>Llama-3.1-8B-Instruct</c:v>
                </c:pt>
              </c:strCache>
            </c:strRef>
          </c:cat>
          <c:val>
            <c:numRef>
              <c:f>Sheet1!$H$53:$H$55</c:f>
              <c:numCache>
                <c:formatCode>General</c:formatCode>
                <c:ptCount val="3"/>
                <c:pt idx="0">
                  <c:v>66.67</c:v>
                </c:pt>
                <c:pt idx="1">
                  <c:v>53.33</c:v>
                </c:pt>
                <c:pt idx="2">
                  <c:v>60</c:v>
                </c:pt>
              </c:numCache>
            </c:numRef>
          </c:val>
          <c:extLst>
            <c:ext xmlns:c16="http://schemas.microsoft.com/office/drawing/2014/chart" uri="{C3380CC4-5D6E-409C-BE32-E72D297353CC}">
              <c16:uniqueId val="{00000004-ACB4-4760-8E8C-74FA3D29D92D}"/>
            </c:ext>
          </c:extLst>
        </c:ser>
        <c:dLbls>
          <c:dLblPos val="ctr"/>
          <c:showLegendKey val="0"/>
          <c:showVal val="1"/>
          <c:showCatName val="0"/>
          <c:showSerName val="0"/>
          <c:showPercent val="0"/>
          <c:showBubbleSize val="0"/>
        </c:dLbls>
        <c:gapWidth val="150"/>
        <c:overlap val="100"/>
        <c:axId val="496755216"/>
        <c:axId val="496754736"/>
      </c:barChart>
      <c:catAx>
        <c:axId val="49675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6754736"/>
        <c:crosses val="autoZero"/>
        <c:auto val="1"/>
        <c:lblAlgn val="ctr"/>
        <c:lblOffset val="100"/>
        <c:noMultiLvlLbl val="0"/>
      </c:catAx>
      <c:valAx>
        <c:axId val="49675473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de-DE" sz="1000" b="0" i="0" u="none" strike="noStrike" kern="1200" baseline="0">
                    <a:solidFill>
                      <a:sysClr val="windowText" lastClr="000000">
                        <a:lumMod val="65000"/>
                        <a:lumOff val="35000"/>
                      </a:sysClr>
                    </a:solidFill>
                  </a:rPr>
                  <a:t>Anteil der Befragten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6755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497029</xdr:colOff>
      <xdr:row>24</xdr:row>
      <xdr:rowOff>152958</xdr:rowOff>
    </xdr:from>
    <xdr:to>
      <xdr:col>14</xdr:col>
      <xdr:colOff>682651</xdr:colOff>
      <xdr:row>44</xdr:row>
      <xdr:rowOff>133910</xdr:rowOff>
    </xdr:to>
    <xdr:graphicFrame macro="">
      <xdr:nvGraphicFramePr>
        <xdr:cNvPr id="2" name="Diagramm 1">
          <a:extLst>
            <a:ext uri="{FF2B5EF4-FFF2-40B4-BE49-F238E27FC236}">
              <a16:creationId xmlns:a16="http://schemas.microsoft.com/office/drawing/2014/main" id="{0DA930A0-B1AC-A830-85E9-B1DF97B57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556152</xdr:colOff>
      <xdr:row>44</xdr:row>
      <xdr:rowOff>178697</xdr:rowOff>
    </xdr:from>
    <xdr:to>
      <xdr:col>14</xdr:col>
      <xdr:colOff>714696</xdr:colOff>
      <xdr:row>64</xdr:row>
      <xdr:rowOff>150536</xdr:rowOff>
    </xdr:to>
    <xdr:graphicFrame macro="">
      <xdr:nvGraphicFramePr>
        <xdr:cNvPr id="3" name="Diagramm 2">
          <a:extLst>
            <a:ext uri="{FF2B5EF4-FFF2-40B4-BE49-F238E27FC236}">
              <a16:creationId xmlns:a16="http://schemas.microsoft.com/office/drawing/2014/main" id="{6B4909A7-62B9-147C-27D8-8D9449597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754230</xdr:colOff>
      <xdr:row>24</xdr:row>
      <xdr:rowOff>157370</xdr:rowOff>
    </xdr:from>
    <xdr:to>
      <xdr:col>18</xdr:col>
      <xdr:colOff>980457</xdr:colOff>
      <xdr:row>44</xdr:row>
      <xdr:rowOff>151363</xdr:rowOff>
    </xdr:to>
    <xdr:graphicFrame macro="">
      <xdr:nvGraphicFramePr>
        <xdr:cNvPr id="5" name="Diagramm 4">
          <a:extLst>
            <a:ext uri="{FF2B5EF4-FFF2-40B4-BE49-F238E27FC236}">
              <a16:creationId xmlns:a16="http://schemas.microsoft.com/office/drawing/2014/main" id="{53ECB71A-855A-4AB9-D85C-E8395E735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764373</xdr:colOff>
      <xdr:row>45</xdr:row>
      <xdr:rowOff>0</xdr:rowOff>
    </xdr:from>
    <xdr:to>
      <xdr:col>18</xdr:col>
      <xdr:colOff>990392</xdr:colOff>
      <xdr:row>64</xdr:row>
      <xdr:rowOff>124240</xdr:rowOff>
    </xdr:to>
    <xdr:graphicFrame macro="">
      <xdr:nvGraphicFramePr>
        <xdr:cNvPr id="7" name="Diagramm 6">
          <a:extLst>
            <a:ext uri="{FF2B5EF4-FFF2-40B4-BE49-F238E27FC236}">
              <a16:creationId xmlns:a16="http://schemas.microsoft.com/office/drawing/2014/main" id="{CD96F557-7628-F34F-EF9A-EA5A43CD9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U6" totalsRowShown="0">
  <autoFilter ref="A1:AU6" xr:uid="{00000000-0009-0000-0100-000001000000}"/>
  <tableColumns count="47">
    <tableColumn id="1" xr3:uid="{00000000-0010-0000-0000-000001000000}" name="ID" dataDxfId="46"/>
    <tableColumn id="2" xr3:uid="{00000000-0010-0000-0000-000002000000}" name="Startzeit" dataDxfId="45"/>
    <tableColumn id="3" xr3:uid="{00000000-0010-0000-0000-000003000000}" name="Fertigstellungszeit" dataDxfId="44"/>
    <tableColumn id="4" xr3:uid="{00000000-0010-0000-0000-000004000000}" name="E-Mail" dataDxfId="43"/>
    <tableColumn id="5" xr3:uid="{00000000-0010-0000-0000-000005000000}" name="Name" dataDxfId="42"/>
    <tableColumn id="6" xr3:uid="{00000000-0010-0000-0000-000006000000}" name="Zeitpunkt der letzten Änderung" dataDxfId="41"/>
    <tableColumn id="7" xr3:uid="{00000000-0010-0000-0000-000007000000}" name="Wie viele Jahre Erfahrung hast du im Bereich der Softwareentwicklung?" dataDxfId="40"/>
    <tableColumn id="8" xr3:uid="{00000000-0010-0000-0000-000008000000}" name="Der Testmethodenname beschreibt klar und eindeutig, was getestet wird" dataDxfId="39"/>
    <tableColumn id="9" xr3:uid="{00000000-0010-0000-0000-000009000000}" name="Die Assertions prüfen die relevanten und richtigen Aspekte des Testsfalls" dataDxfId="38"/>
    <tableColumn id="10" xr3:uid="{00000000-0010-0000-0000-00000A000000}" name="Der getestete Inhalt entspricht dem, was der Testmethodenname beschreibt." dataDxfId="37"/>
    <tableColumn id="11" xr3:uid="{00000000-0010-0000-0000-00000B000000}" name="Die Struktur und der Aufbau der Testmethode sind klar und leicht nachvollziehbar." dataDxfId="36"/>
    <tableColumn id="12" xr3:uid="{00000000-0010-0000-0000-00000C000000}" name="Optional: Was könnte an diesen Testfällen verbessert werden?" dataDxfId="35"/>
    <tableColumn id="13" xr3:uid="{00000000-0010-0000-0000-00000D000000}" name="Der Testmethodenname beschreibt klar und eindeutig, was getestet wird2" dataDxfId="34"/>
    <tableColumn id="14" xr3:uid="{00000000-0010-0000-0000-00000E000000}" name="Die Assertions prüfen die relevanten und richtigen Aspekte des Testsfalls2" dataDxfId="33"/>
    <tableColumn id="15" xr3:uid="{00000000-0010-0000-0000-00000F000000}" name="Der getestete Inhalt entspricht dem, was der Testmethodenname beschreibt.2" dataDxfId="32"/>
    <tableColumn id="16" xr3:uid="{00000000-0010-0000-0000-000010000000}" name="Die Struktur und der Aufbau der Testmethode sind klar und leicht nachvollziehbar.2" dataDxfId="31"/>
    <tableColumn id="17" xr3:uid="{00000000-0010-0000-0000-000011000000}" name="Optional: Was könnte an diesen Testfällen verbessert werden?2" dataDxfId="30"/>
    <tableColumn id="18" xr3:uid="{00000000-0010-0000-0000-000012000000}" name="Der Testmethodenname beschreibt klar und eindeutig, was getestet wird3" dataDxfId="29"/>
    <tableColumn id="19" xr3:uid="{00000000-0010-0000-0000-000013000000}" name="Die Assertions prüfen die relevanten und richtigen Aspekte des Testsfalls3" dataDxfId="28"/>
    <tableColumn id="20" xr3:uid="{00000000-0010-0000-0000-000014000000}" name="Der getestete Inhalt entspricht dem, was der Testmethodenname beschreibt.3" dataDxfId="27"/>
    <tableColumn id="21" xr3:uid="{00000000-0010-0000-0000-000015000000}" name="Die Struktur und der Aufbau der Testmethode sind klar und leicht nachvollziehbar.3" dataDxfId="26"/>
    <tableColumn id="22" xr3:uid="{00000000-0010-0000-0000-000016000000}" name="Optional: Was könnte an diesen Testfällen verbessert werden?3" dataDxfId="25"/>
    <tableColumn id="23" xr3:uid="{00000000-0010-0000-0000-000017000000}" name="Der Testmethodenname beschreibt klar und eindeutig, was getestet wird4" dataDxfId="24"/>
    <tableColumn id="24" xr3:uid="{00000000-0010-0000-0000-000018000000}" name="Die Assertions prüfen die relevanten und richtigen Aspekte des Testsfalls4" dataDxfId="23"/>
    <tableColumn id="25" xr3:uid="{00000000-0010-0000-0000-000019000000}" name="Der getestete Inhalt entspricht dem, was der Testmethodenname beschreibt.4" dataDxfId="22"/>
    <tableColumn id="26" xr3:uid="{00000000-0010-0000-0000-00001A000000}" name="Die Struktur und der Aufbau der Testmethode sind klar und leicht nachvollziehbar.4" dataDxfId="21"/>
    <tableColumn id="27" xr3:uid="{00000000-0010-0000-0000-00001B000000}" name="Optional: Was könnte an diesen Testfällen verbessert werden?4" dataDxfId="20"/>
    <tableColumn id="28" xr3:uid="{00000000-0010-0000-0000-00001C000000}" name="Der Testmethodenname beschreibt klar und eindeutig, was getestet wird5" dataDxfId="19"/>
    <tableColumn id="29" xr3:uid="{00000000-0010-0000-0000-00001D000000}" name="Die Assertions prüfen die relevanten und richtigen Aspekte des Testsfalls5" dataDxfId="18"/>
    <tableColumn id="30" xr3:uid="{00000000-0010-0000-0000-00001E000000}" name="Der getestete Inhalt entspricht dem, was der Testmethodenname beschreibt.5" dataDxfId="17"/>
    <tableColumn id="31" xr3:uid="{00000000-0010-0000-0000-00001F000000}" name="Die Struktur und der Aufbau der Testmethode sind klar und leicht nachvollziehbar.5" dataDxfId="16"/>
    <tableColumn id="32" xr3:uid="{00000000-0010-0000-0000-000020000000}" name="Optional: Was könnte an diesen Testfällen verbessert werden?5" dataDxfId="15"/>
    <tableColumn id="33" xr3:uid="{00000000-0010-0000-0000-000021000000}" name="Der Testmethodenname beschreibt klar und eindeutig, was getestet wird6" dataDxfId="14"/>
    <tableColumn id="34" xr3:uid="{00000000-0010-0000-0000-000022000000}" name="Die Assertions prüfen die relevanten und richtigen Aspekte des Testsfalls6" dataDxfId="13"/>
    <tableColumn id="35" xr3:uid="{00000000-0010-0000-0000-000023000000}" name="Der getestete Inhalt entspricht dem, was der Testmethodenname beschreibt.6" dataDxfId="12"/>
    <tableColumn id="36" xr3:uid="{00000000-0010-0000-0000-000024000000}" name="Die Struktur und der Aufbau der Testmethode sind klar und leicht nachvollziehbar.6" dataDxfId="11"/>
    <tableColumn id="37" xr3:uid="{00000000-0010-0000-0000-000025000000}" name="Optional: Was könnte an diesen Testfällen verbessert werden?6" dataDxfId="10"/>
    <tableColumn id="38" xr3:uid="{00000000-0010-0000-0000-000026000000}" name="Der Testmethodenname beschreibt klar und eindeutig, was getestet wird7" dataDxfId="9"/>
    <tableColumn id="39" xr3:uid="{00000000-0010-0000-0000-000027000000}" name="Die Assertions prüfen die relevanten und richtigen Aspekte des Testsfalls7" dataDxfId="8"/>
    <tableColumn id="40" xr3:uid="{00000000-0010-0000-0000-000028000000}" name="Der getestete Inhalt entspricht dem, was der Testmethodenname beschreibt.7" dataDxfId="7"/>
    <tableColumn id="41" xr3:uid="{00000000-0010-0000-0000-000029000000}" name="Die Struktur und der Aufbau der Testmethode sind klar und leicht nachvollziehbar.7" dataDxfId="6"/>
    <tableColumn id="42" xr3:uid="{00000000-0010-0000-0000-00002A000000}" name="Optional: Was könnte an diesen Testfällen verbessert werden?7" dataDxfId="5"/>
    <tableColumn id="43" xr3:uid="{00000000-0010-0000-0000-00002B000000}" name="Der Testmethodenname beschreibt klar und eindeutig, was getestet wird8" dataDxfId="4"/>
    <tableColumn id="44" xr3:uid="{00000000-0010-0000-0000-00002C000000}" name="Die Assertions prüfen die relevanten und richtigen Aspekte des Testsfalls8" dataDxfId="3"/>
    <tableColumn id="45" xr3:uid="{00000000-0010-0000-0000-00002D000000}" name="Der getestete Inhalt entspricht dem, was der Testmethodenname beschreibt.8" dataDxfId="2"/>
    <tableColumn id="46" xr3:uid="{00000000-0010-0000-0000-00002E000000}" name="Die Struktur und der Aufbau der Testmethode sind klar und leicht nachvollziehbar.8" dataDxfId="1"/>
    <tableColumn id="47" xr3:uid="{00000000-0010-0000-0000-00002F000000}" name="Optional: Was könnte an diesen Testfällen verbessert werden?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enutzerdefiniert 2">
      <a:dk1>
        <a:sysClr val="windowText" lastClr="000000"/>
      </a:dk1>
      <a:lt1>
        <a:sysClr val="window" lastClr="FFFFFF"/>
      </a:lt1>
      <a:dk2>
        <a:srgbClr val="44546A"/>
      </a:dk2>
      <a:lt2>
        <a:srgbClr val="E7E6E6"/>
      </a:lt2>
      <a:accent1>
        <a:srgbClr val="FF0000"/>
      </a:accent1>
      <a:accent2>
        <a:srgbClr val="FF9999"/>
      </a:accent2>
      <a:accent3>
        <a:srgbClr val="808080"/>
      </a:accent3>
      <a:accent4>
        <a:srgbClr val="90EE90"/>
      </a:accent4>
      <a:accent5>
        <a:srgbClr val="00B050"/>
      </a:accent5>
      <a:accent6>
        <a:srgbClr val="228B2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55"/>
  <sheetViews>
    <sheetView tabSelected="1" zoomScale="115" zoomScaleNormal="115" workbookViewId="0">
      <selection activeCell="H21" sqref="H21"/>
    </sheetView>
  </sheetViews>
  <sheetFormatPr baseColWidth="10" defaultColWidth="9.1328125" defaultRowHeight="14.25" x14ac:dyDescent="0.45"/>
  <cols>
    <col min="1" max="2" width="20" bestFit="1" customWidth="1"/>
    <col min="3" max="3" width="75.265625" bestFit="1" customWidth="1"/>
    <col min="4" max="23" width="20" bestFit="1" customWidth="1"/>
    <col min="24" max="24" width="20" customWidth="1"/>
    <col min="25" max="47" width="20" bestFit="1" customWidth="1"/>
  </cols>
  <sheetData>
    <row r="1" spans="1:47" x14ac:dyDescent="0.45">
      <c r="A1" t="s">
        <v>0</v>
      </c>
      <c r="B1" t="s">
        <v>1</v>
      </c>
      <c r="C1" t="s">
        <v>2</v>
      </c>
      <c r="D1" t="s">
        <v>3</v>
      </c>
      <c r="E1" t="s">
        <v>4</v>
      </c>
      <c r="F1" t="s">
        <v>5</v>
      </c>
      <c r="G1" t="s">
        <v>6</v>
      </c>
      <c r="H1" s="4" t="s">
        <v>7</v>
      </c>
      <c r="I1" s="4" t="s">
        <v>8</v>
      </c>
      <c r="J1" s="4" t="s">
        <v>9</v>
      </c>
      <c r="K1" s="4" t="s">
        <v>10</v>
      </c>
      <c r="L1" s="4" t="s">
        <v>11</v>
      </c>
      <c r="M1" s="4" t="s">
        <v>12</v>
      </c>
      <c r="N1" s="4" t="s">
        <v>13</v>
      </c>
      <c r="O1" s="4" t="s">
        <v>14</v>
      </c>
      <c r="P1" s="4" t="s">
        <v>15</v>
      </c>
      <c r="Q1" s="4" t="s">
        <v>16</v>
      </c>
      <c r="R1" s="5" t="s">
        <v>17</v>
      </c>
      <c r="S1" s="5" t="s">
        <v>18</v>
      </c>
      <c r="T1" s="5" t="s">
        <v>19</v>
      </c>
      <c r="U1" s="5" t="s">
        <v>20</v>
      </c>
      <c r="V1" s="5" t="s">
        <v>21</v>
      </c>
      <c r="W1" s="5" t="s">
        <v>22</v>
      </c>
      <c r="X1" s="5" t="s">
        <v>23</v>
      </c>
      <c r="Y1" s="5" t="s">
        <v>24</v>
      </c>
      <c r="Z1" s="5" t="s">
        <v>25</v>
      </c>
      <c r="AA1" s="5" t="s">
        <v>26</v>
      </c>
      <c r="AB1" t="s">
        <v>27</v>
      </c>
      <c r="AC1" t="s">
        <v>28</v>
      </c>
      <c r="AD1" t="s">
        <v>29</v>
      </c>
      <c r="AE1" t="s">
        <v>30</v>
      </c>
      <c r="AF1" t="s">
        <v>31</v>
      </c>
      <c r="AG1" t="s">
        <v>32</v>
      </c>
      <c r="AH1" t="s">
        <v>33</v>
      </c>
      <c r="AI1" t="s">
        <v>34</v>
      </c>
      <c r="AJ1" t="s">
        <v>35</v>
      </c>
      <c r="AK1" t="s">
        <v>36</v>
      </c>
      <c r="AL1" t="s">
        <v>37</v>
      </c>
      <c r="AM1" t="s">
        <v>38</v>
      </c>
      <c r="AN1" t="s">
        <v>39</v>
      </c>
      <c r="AO1" t="s">
        <v>40</v>
      </c>
      <c r="AP1" t="s">
        <v>41</v>
      </c>
      <c r="AQ1" s="5" t="s">
        <v>42</v>
      </c>
      <c r="AR1" s="5" t="s">
        <v>43</v>
      </c>
      <c r="AS1" s="5" t="s">
        <v>44</v>
      </c>
      <c r="AT1" s="5" t="s">
        <v>45</v>
      </c>
      <c r="AU1" s="5" t="s">
        <v>46</v>
      </c>
    </row>
    <row r="2" spans="1:47" x14ac:dyDescent="0.45">
      <c r="A2">
        <v>6</v>
      </c>
      <c r="B2" s="1">
        <v>45684.315891203703</v>
      </c>
      <c r="C2" s="1">
        <v>45684.328831018502</v>
      </c>
      <c r="D2" t="s">
        <v>47</v>
      </c>
      <c r="F2" s="1"/>
      <c r="G2" t="s">
        <v>49</v>
      </c>
      <c r="H2" t="s">
        <v>50</v>
      </c>
      <c r="I2" t="s">
        <v>71</v>
      </c>
      <c r="J2" t="s">
        <v>50</v>
      </c>
      <c r="K2" t="s">
        <v>50</v>
      </c>
      <c r="L2" t="s">
        <v>52</v>
      </c>
      <c r="M2" t="s">
        <v>50</v>
      </c>
      <c r="N2" t="s">
        <v>50</v>
      </c>
      <c r="O2" t="s">
        <v>50</v>
      </c>
      <c r="P2" t="s">
        <v>50</v>
      </c>
      <c r="R2" t="s">
        <v>50</v>
      </c>
      <c r="S2" t="s">
        <v>50</v>
      </c>
      <c r="T2" t="s">
        <v>50</v>
      </c>
      <c r="U2" t="s">
        <v>50</v>
      </c>
      <c r="W2" t="s">
        <v>50</v>
      </c>
      <c r="X2" t="s">
        <v>51</v>
      </c>
      <c r="Y2" t="s">
        <v>50</v>
      </c>
      <c r="Z2" t="s">
        <v>50</v>
      </c>
      <c r="AB2" t="s">
        <v>50</v>
      </c>
      <c r="AC2" t="s">
        <v>50</v>
      </c>
      <c r="AD2" t="s">
        <v>50</v>
      </c>
      <c r="AE2" t="s">
        <v>50</v>
      </c>
      <c r="AG2" t="s">
        <v>50</v>
      </c>
      <c r="AH2" t="s">
        <v>51</v>
      </c>
      <c r="AI2" t="s">
        <v>50</v>
      </c>
      <c r="AJ2" t="s">
        <v>50</v>
      </c>
      <c r="AL2" t="s">
        <v>50</v>
      </c>
      <c r="AM2" t="s">
        <v>50</v>
      </c>
      <c r="AN2" t="s">
        <v>50</v>
      </c>
      <c r="AO2" t="s">
        <v>50</v>
      </c>
      <c r="AQ2" t="s">
        <v>51</v>
      </c>
      <c r="AR2" t="s">
        <v>50</v>
      </c>
      <c r="AS2" t="s">
        <v>50</v>
      </c>
      <c r="AT2" t="s">
        <v>50</v>
      </c>
      <c r="AU2" t="s">
        <v>53</v>
      </c>
    </row>
    <row r="3" spans="1:47" x14ac:dyDescent="0.45">
      <c r="A3">
        <v>7</v>
      </c>
      <c r="B3" s="1">
        <v>45684.341851851903</v>
      </c>
      <c r="C3" s="1">
        <v>45684.374351851897</v>
      </c>
      <c r="D3" t="s">
        <v>47</v>
      </c>
      <c r="F3" s="1"/>
      <c r="G3" t="s">
        <v>54</v>
      </c>
      <c r="H3" t="s">
        <v>51</v>
      </c>
      <c r="I3" t="s">
        <v>50</v>
      </c>
      <c r="J3" t="s">
        <v>51</v>
      </c>
      <c r="K3" t="s">
        <v>51</v>
      </c>
      <c r="L3" t="s">
        <v>55</v>
      </c>
      <c r="M3" t="s">
        <v>51</v>
      </c>
      <c r="N3" t="s">
        <v>50</v>
      </c>
      <c r="O3" t="s">
        <v>71</v>
      </c>
      <c r="P3" t="s">
        <v>51</v>
      </c>
      <c r="R3" t="s">
        <v>50</v>
      </c>
      <c r="S3" t="s">
        <v>50</v>
      </c>
      <c r="T3" t="s">
        <v>50</v>
      </c>
      <c r="U3" t="s">
        <v>51</v>
      </c>
      <c r="W3" t="s">
        <v>50</v>
      </c>
      <c r="X3" t="s">
        <v>51</v>
      </c>
      <c r="Y3" t="s">
        <v>50</v>
      </c>
      <c r="Z3" t="s">
        <v>50</v>
      </c>
      <c r="AB3" t="s">
        <v>50</v>
      </c>
      <c r="AC3" t="s">
        <v>50</v>
      </c>
      <c r="AD3" t="s">
        <v>50</v>
      </c>
      <c r="AE3" t="s">
        <v>51</v>
      </c>
      <c r="AG3" t="s">
        <v>71</v>
      </c>
      <c r="AH3" t="s">
        <v>71</v>
      </c>
      <c r="AI3" t="s">
        <v>51</v>
      </c>
      <c r="AJ3" t="s">
        <v>50</v>
      </c>
      <c r="AL3" t="s">
        <v>51</v>
      </c>
      <c r="AM3" t="s">
        <v>50</v>
      </c>
      <c r="AN3" t="s">
        <v>51</v>
      </c>
      <c r="AO3" t="s">
        <v>50</v>
      </c>
      <c r="AQ3" t="s">
        <v>71</v>
      </c>
      <c r="AR3" t="s">
        <v>51</v>
      </c>
      <c r="AS3" t="s">
        <v>51</v>
      </c>
      <c r="AT3" t="s">
        <v>56</v>
      </c>
    </row>
    <row r="4" spans="1:47" x14ac:dyDescent="0.45">
      <c r="A4">
        <v>8</v>
      </c>
      <c r="B4" s="1">
        <v>45684.354120370401</v>
      </c>
      <c r="C4" s="1">
        <v>45684.408599536997</v>
      </c>
      <c r="D4" t="s">
        <v>47</v>
      </c>
      <c r="F4" s="1"/>
      <c r="G4" t="s">
        <v>49</v>
      </c>
      <c r="H4" t="s">
        <v>51</v>
      </c>
      <c r="I4" t="s">
        <v>51</v>
      </c>
      <c r="J4" t="s">
        <v>56</v>
      </c>
      <c r="K4" t="s">
        <v>50</v>
      </c>
      <c r="L4" t="s">
        <v>57</v>
      </c>
      <c r="M4" t="s">
        <v>50</v>
      </c>
      <c r="N4" t="s">
        <v>51</v>
      </c>
      <c r="O4" t="s">
        <v>51</v>
      </c>
      <c r="P4" t="s">
        <v>51</v>
      </c>
      <c r="R4" t="s">
        <v>50</v>
      </c>
      <c r="S4" t="s">
        <v>50</v>
      </c>
      <c r="T4" t="s">
        <v>50</v>
      </c>
      <c r="U4" t="s">
        <v>51</v>
      </c>
      <c r="W4" t="s">
        <v>51</v>
      </c>
      <c r="X4" t="s">
        <v>51</v>
      </c>
      <c r="Y4" t="s">
        <v>51</v>
      </c>
      <c r="Z4" t="s">
        <v>51</v>
      </c>
      <c r="AB4" t="s">
        <v>56</v>
      </c>
      <c r="AC4" t="s">
        <v>71</v>
      </c>
      <c r="AD4" t="s">
        <v>71</v>
      </c>
      <c r="AE4" t="s">
        <v>71</v>
      </c>
      <c r="AG4" t="s">
        <v>51</v>
      </c>
      <c r="AH4" t="s">
        <v>50</v>
      </c>
      <c r="AI4" t="s">
        <v>51</v>
      </c>
      <c r="AJ4" t="s">
        <v>51</v>
      </c>
      <c r="AL4" t="s">
        <v>50</v>
      </c>
      <c r="AM4" t="s">
        <v>50</v>
      </c>
      <c r="AN4" t="s">
        <v>50</v>
      </c>
      <c r="AO4" t="s">
        <v>50</v>
      </c>
      <c r="AQ4" t="s">
        <v>56</v>
      </c>
      <c r="AR4" t="s">
        <v>56</v>
      </c>
      <c r="AS4" t="s">
        <v>56</v>
      </c>
      <c r="AT4" t="s">
        <v>56</v>
      </c>
    </row>
    <row r="5" spans="1:47" x14ac:dyDescent="0.45">
      <c r="A5">
        <v>9</v>
      </c>
      <c r="B5" s="1">
        <v>45684.3823148148</v>
      </c>
      <c r="C5" s="1">
        <v>45684.523900462998</v>
      </c>
      <c r="D5" t="s">
        <v>47</v>
      </c>
      <c r="F5" s="1"/>
      <c r="G5" t="s">
        <v>49</v>
      </c>
      <c r="H5" t="s">
        <v>50</v>
      </c>
      <c r="I5" t="s">
        <v>50</v>
      </c>
      <c r="J5" t="s">
        <v>50</v>
      </c>
      <c r="K5" t="s">
        <v>50</v>
      </c>
      <c r="L5" t="s">
        <v>58</v>
      </c>
      <c r="M5" t="s">
        <v>51</v>
      </c>
      <c r="N5" t="s">
        <v>50</v>
      </c>
      <c r="O5" t="s">
        <v>51</v>
      </c>
      <c r="P5" t="s">
        <v>51</v>
      </c>
      <c r="Q5" t="s">
        <v>59</v>
      </c>
      <c r="R5" t="s">
        <v>50</v>
      </c>
      <c r="S5" t="s">
        <v>50</v>
      </c>
      <c r="T5" t="s">
        <v>50</v>
      </c>
      <c r="U5" t="s">
        <v>50</v>
      </c>
      <c r="V5" t="s">
        <v>60</v>
      </c>
      <c r="W5" t="s">
        <v>50</v>
      </c>
      <c r="X5" t="s">
        <v>51</v>
      </c>
      <c r="Y5" t="s">
        <v>51</v>
      </c>
      <c r="Z5" t="s">
        <v>56</v>
      </c>
      <c r="AA5" t="s">
        <v>61</v>
      </c>
      <c r="AB5" t="s">
        <v>51</v>
      </c>
      <c r="AC5" t="s">
        <v>50</v>
      </c>
      <c r="AD5" t="s">
        <v>51</v>
      </c>
      <c r="AE5" t="s">
        <v>50</v>
      </c>
      <c r="AF5" t="s">
        <v>62</v>
      </c>
      <c r="AG5" t="s">
        <v>51</v>
      </c>
      <c r="AH5" t="s">
        <v>51</v>
      </c>
      <c r="AI5" t="s">
        <v>51</v>
      </c>
      <c r="AJ5" t="s">
        <v>51</v>
      </c>
      <c r="AL5" t="s">
        <v>51</v>
      </c>
      <c r="AM5" t="s">
        <v>51</v>
      </c>
      <c r="AN5" t="s">
        <v>51</v>
      </c>
      <c r="AO5" t="s">
        <v>50</v>
      </c>
      <c r="AP5" t="s">
        <v>63</v>
      </c>
      <c r="AQ5" t="s">
        <v>56</v>
      </c>
      <c r="AR5" t="s">
        <v>51</v>
      </c>
      <c r="AS5" t="s">
        <v>56</v>
      </c>
      <c r="AT5" t="s">
        <v>50</v>
      </c>
      <c r="AU5" t="s">
        <v>64</v>
      </c>
    </row>
    <row r="6" spans="1:47" x14ac:dyDescent="0.45">
      <c r="A6">
        <v>10</v>
      </c>
      <c r="B6" s="1">
        <v>45685.679976851803</v>
      </c>
      <c r="C6" s="1">
        <v>45685.735578703701</v>
      </c>
      <c r="D6" t="s">
        <v>47</v>
      </c>
      <c r="F6" s="1"/>
      <c r="G6" t="s">
        <v>49</v>
      </c>
      <c r="H6" t="s">
        <v>50</v>
      </c>
      <c r="I6" t="s">
        <v>50</v>
      </c>
      <c r="J6" t="s">
        <v>50</v>
      </c>
      <c r="K6" t="s">
        <v>50</v>
      </c>
      <c r="M6" t="s">
        <v>51</v>
      </c>
      <c r="N6" t="s">
        <v>50</v>
      </c>
      <c r="O6" t="s">
        <v>50</v>
      </c>
      <c r="P6" t="s">
        <v>50</v>
      </c>
      <c r="Q6" t="s">
        <v>65</v>
      </c>
      <c r="R6" t="s">
        <v>50</v>
      </c>
      <c r="S6" t="s">
        <v>51</v>
      </c>
      <c r="T6" t="s">
        <v>50</v>
      </c>
      <c r="U6" t="s">
        <v>50</v>
      </c>
      <c r="V6" t="s">
        <v>66</v>
      </c>
      <c r="W6" t="s">
        <v>50</v>
      </c>
      <c r="X6" t="s">
        <v>50</v>
      </c>
      <c r="Y6" t="s">
        <v>50</v>
      </c>
      <c r="Z6" t="s">
        <v>50</v>
      </c>
      <c r="AB6" t="s">
        <v>51</v>
      </c>
      <c r="AC6" t="s">
        <v>50</v>
      </c>
      <c r="AD6" t="s">
        <v>50</v>
      </c>
      <c r="AE6" t="s">
        <v>50</v>
      </c>
      <c r="AF6" t="s">
        <v>67</v>
      </c>
      <c r="AG6" t="s">
        <v>51</v>
      </c>
      <c r="AH6" t="s">
        <v>51</v>
      </c>
      <c r="AI6" t="s">
        <v>50</v>
      </c>
      <c r="AJ6" t="s">
        <v>51</v>
      </c>
      <c r="AK6" t="s">
        <v>68</v>
      </c>
      <c r="AL6" t="s">
        <v>51</v>
      </c>
      <c r="AM6" t="s">
        <v>50</v>
      </c>
      <c r="AN6" t="s">
        <v>50</v>
      </c>
      <c r="AO6" t="s">
        <v>50</v>
      </c>
      <c r="AP6" t="s">
        <v>69</v>
      </c>
      <c r="AQ6" t="s">
        <v>56</v>
      </c>
      <c r="AR6" t="s">
        <v>56</v>
      </c>
      <c r="AS6" t="s">
        <v>56</v>
      </c>
      <c r="AT6" t="s">
        <v>56</v>
      </c>
      <c r="AU6" t="s">
        <v>70</v>
      </c>
    </row>
    <row r="9" spans="1:47" x14ac:dyDescent="0.45">
      <c r="C9" t="s">
        <v>76</v>
      </c>
      <c r="D9" t="s">
        <v>48</v>
      </c>
      <c r="E9" t="s">
        <v>71</v>
      </c>
      <c r="F9" t="s">
        <v>56</v>
      </c>
      <c r="G9" t="s">
        <v>51</v>
      </c>
      <c r="H9" t="s">
        <v>50</v>
      </c>
    </row>
    <row r="10" spans="1:47" x14ac:dyDescent="0.45">
      <c r="C10" t="s">
        <v>7</v>
      </c>
      <c r="D10">
        <v>0</v>
      </c>
      <c r="E10">
        <v>0</v>
      </c>
      <c r="F10">
        <v>0</v>
      </c>
      <c r="G10">
        <v>5</v>
      </c>
      <c r="H10">
        <v>5</v>
      </c>
      <c r="I10">
        <f>SUM(D10:H10)</f>
        <v>10</v>
      </c>
    </row>
    <row r="11" spans="1:47" x14ac:dyDescent="0.45">
      <c r="C11" t="s">
        <v>8</v>
      </c>
      <c r="D11">
        <f>COUNTIF(Table1[Die Assertions prüfen die relevanten und richtigen Aspekte des Testsfalls],D9)+COUNTIF(Table1[Die Assertions prüfen die relevanten und richtigen Aspekte des Testsfalls2],D9)</f>
        <v>0</v>
      </c>
      <c r="E11">
        <f>COUNTIF(Table1[Die Assertions prüfen die relevanten und richtigen Aspekte des Testsfalls],E9)+COUNTIF(Table1[Die Assertions prüfen die relevanten und richtigen Aspekte des Testsfalls2],E9)</f>
        <v>1</v>
      </c>
      <c r="F11">
        <f>COUNTIF(Table1[Die Assertions prüfen die relevanten und richtigen Aspekte des Testsfalls],F9)+COUNTIF(Table1[Die Assertions prüfen die relevanten und richtigen Aspekte des Testsfalls2],F9)</f>
        <v>0</v>
      </c>
      <c r="G11">
        <f>COUNTIF(Table1[Die Assertions prüfen die relevanten und richtigen Aspekte des Testsfalls],G9)+COUNTIF(Table1[Die Assertions prüfen die relevanten und richtigen Aspekte des Testsfalls2],G9)</f>
        <v>2</v>
      </c>
      <c r="H11">
        <f>COUNTIF(Table1[Die Assertions prüfen die relevanten und richtigen Aspekte des Testsfalls],H9)+COUNTIF(Table1[Die Assertions prüfen die relevanten und richtigen Aspekte des Testsfalls2],H9)</f>
        <v>7</v>
      </c>
      <c r="I11">
        <f t="shared" ref="I11:I13" si="0">SUM(D11:H11)</f>
        <v>10</v>
      </c>
    </row>
    <row r="12" spans="1:47" x14ac:dyDescent="0.45">
      <c r="C12" t="s">
        <v>9</v>
      </c>
      <c r="D12">
        <f>COUNTIF(Table1[Der getestete Inhalt entspricht dem, was der Testmethodenname beschreibt.],D9)+COUNTIF(Table1[Der getestete Inhalt entspricht dem, was der Testmethodenname beschreibt.2],D9)</f>
        <v>0</v>
      </c>
      <c r="E12">
        <f>COUNTIF(Table1[Der getestete Inhalt entspricht dem, was der Testmethodenname beschreibt.],E9)+COUNTIF(Table1[Der getestete Inhalt entspricht dem, was der Testmethodenname beschreibt.2],E9)</f>
        <v>1</v>
      </c>
      <c r="F12">
        <f>COUNTIF(Table1[Der getestete Inhalt entspricht dem, was der Testmethodenname beschreibt.],F9)+COUNTIF(Table1[Der getestete Inhalt entspricht dem, was der Testmethodenname beschreibt.2],F9)</f>
        <v>1</v>
      </c>
      <c r="G12">
        <f>COUNTIF(Table1[Der getestete Inhalt entspricht dem, was der Testmethodenname beschreibt.],G9)+COUNTIF(Table1[Der getestete Inhalt entspricht dem, was der Testmethodenname beschreibt.2],G9)</f>
        <v>3</v>
      </c>
      <c r="H12">
        <f>COUNTIF(Table1[Der getestete Inhalt entspricht dem, was der Testmethodenname beschreibt.],H9)+COUNTIF(Table1[Der getestete Inhalt entspricht dem, was der Testmethodenname beschreibt.2],H9)</f>
        <v>5</v>
      </c>
      <c r="I12">
        <f t="shared" si="0"/>
        <v>10</v>
      </c>
    </row>
    <row r="13" spans="1:47" x14ac:dyDescent="0.45">
      <c r="C13" t="s">
        <v>10</v>
      </c>
      <c r="D13">
        <f>COUNTIF(Table1[Die Struktur und der Aufbau der Testmethode sind klar und leicht nachvollziehbar.],D9)+COUNTIF(Table1[Die Struktur und der Aufbau der Testmethode sind klar und leicht nachvollziehbar.2],D9)</f>
        <v>0</v>
      </c>
      <c r="E13">
        <f>COUNTIF(Table1[Die Struktur und der Aufbau der Testmethode sind klar und leicht nachvollziehbar.],E9)+COUNTIF(Table1[Die Struktur und der Aufbau der Testmethode sind klar und leicht nachvollziehbar.2],E9)</f>
        <v>0</v>
      </c>
      <c r="F13">
        <f>COUNTIF(Table1[Die Struktur und der Aufbau der Testmethode sind klar und leicht nachvollziehbar.],F9)+COUNTIF(Table1[Die Struktur und der Aufbau der Testmethode sind klar und leicht nachvollziehbar.2],F9)</f>
        <v>0</v>
      </c>
      <c r="G13">
        <f>COUNTIF(Table1[Die Struktur und der Aufbau der Testmethode sind klar und leicht nachvollziehbar.],G9)+COUNTIF(Table1[Die Struktur und der Aufbau der Testmethode sind klar und leicht nachvollziehbar.2],G9)</f>
        <v>4</v>
      </c>
      <c r="H13">
        <f>COUNTIF(Table1[Die Struktur und der Aufbau der Testmethode sind klar und leicht nachvollziehbar.],H9)+COUNTIF(Table1[Die Struktur und der Aufbau der Testmethode sind klar und leicht nachvollziehbar.2],H9)</f>
        <v>6</v>
      </c>
      <c r="I13">
        <f t="shared" si="0"/>
        <v>10</v>
      </c>
    </row>
    <row r="16" spans="1:47" x14ac:dyDescent="0.45">
      <c r="C16" t="s">
        <v>73</v>
      </c>
      <c r="D16" t="s">
        <v>48</v>
      </c>
      <c r="E16" t="s">
        <v>71</v>
      </c>
      <c r="F16" t="s">
        <v>56</v>
      </c>
      <c r="G16" t="s">
        <v>51</v>
      </c>
      <c r="H16" t="s">
        <v>50</v>
      </c>
    </row>
    <row r="17" spans="3:30" x14ac:dyDescent="0.45">
      <c r="C17" t="s">
        <v>7</v>
      </c>
      <c r="D17">
        <f>COUNTIF(Table1[Der Testmethodenname beschreibt klar und eindeutig, was getestet wird3],D16)+COUNTIF(Table1[Der Testmethodenname beschreibt klar und eindeutig, was getestet wird4],D16)+COUNTIF(Table1[Der Testmethodenname beschreibt klar und eindeutig, was getestet wird8],D16)</f>
        <v>0</v>
      </c>
      <c r="E17">
        <f>COUNTIF(Table1[Der Testmethodenname beschreibt klar und eindeutig, was getestet wird3],E16)+COUNTIF(Table1[Der Testmethodenname beschreibt klar und eindeutig, was getestet wird4],E16)+COUNTIF(Table1[Der Testmethodenname beschreibt klar und eindeutig, was getestet wird8],E16)</f>
        <v>1</v>
      </c>
      <c r="F17">
        <f>COUNTIF(Table1[Der Testmethodenname beschreibt klar und eindeutig, was getestet wird3],F16)+COUNTIF(Table1[Der Testmethodenname beschreibt klar und eindeutig, was getestet wird4],F16)+COUNTIF(Table1[Der Testmethodenname beschreibt klar und eindeutig, was getestet wird8],F16)</f>
        <v>3</v>
      </c>
      <c r="G17">
        <f>COUNTIF(Table1[Der Testmethodenname beschreibt klar und eindeutig, was getestet wird3],G16)+COUNTIF(Table1[Der Testmethodenname beschreibt klar und eindeutig, was getestet wird4],G16)+COUNTIF(Table1[Der Testmethodenname beschreibt klar und eindeutig, was getestet wird8],G16)</f>
        <v>2</v>
      </c>
      <c r="H17">
        <f>COUNTIF(Table1[Der Testmethodenname beschreibt klar und eindeutig, was getestet wird3],H16)+COUNTIF(Table1[Der Testmethodenname beschreibt klar und eindeutig, was getestet wird4],H16)+COUNTIF(Table1[Der Testmethodenname beschreibt klar und eindeutig, was getestet wird8],H16)</f>
        <v>9</v>
      </c>
      <c r="I17">
        <f>SUM(D17:H17)</f>
        <v>15</v>
      </c>
    </row>
    <row r="18" spans="3:30" x14ac:dyDescent="0.45">
      <c r="C18" t="s">
        <v>8</v>
      </c>
      <c r="D18">
        <f>COUNTIF(Table1[Die Assertions prüfen die relevanten und richtigen Aspekte des Testsfalls3],D16)+COUNTIF(Table1[Die Assertions prüfen die relevanten und richtigen Aspekte des Testsfalls4],D16)+COUNTIF(Table1[Die Assertions prüfen die relevanten und richtigen Aspekte des Testsfalls8],D16)</f>
        <v>0</v>
      </c>
      <c r="E18">
        <f>COUNTIF(Table1[Die Assertions prüfen die relevanten und richtigen Aspekte des Testsfalls3],E16)+COUNTIF(Table1[Die Assertions prüfen die relevanten und richtigen Aspekte des Testsfalls4],E16)+COUNTIF(Table1[Die Assertions prüfen die relevanten und richtigen Aspekte des Testsfalls8],E16)</f>
        <v>0</v>
      </c>
      <c r="F18">
        <f>COUNTIF(Table1[Die Assertions prüfen die relevanten und richtigen Aspekte des Testsfalls3],F16)+COUNTIF(Table1[Die Assertions prüfen die relevanten und richtigen Aspekte des Testsfalls4],F16)+COUNTIF(Table1[Die Assertions prüfen die relevanten und richtigen Aspekte des Testsfalls8],F16)</f>
        <v>2</v>
      </c>
      <c r="G18">
        <f>COUNTIF(Table1[Die Assertions prüfen die relevanten und richtigen Aspekte des Testsfalls3],G16)+COUNTIF(Table1[Die Assertions prüfen die relevanten und richtigen Aspekte des Testsfalls4],G16)+COUNTIF(Table1[Die Assertions prüfen die relevanten und richtigen Aspekte des Testsfalls8],G16)</f>
        <v>7</v>
      </c>
      <c r="H18">
        <f>COUNTIF(Table1[Die Assertions prüfen die relevanten und richtigen Aspekte des Testsfalls3],H16)+COUNTIF(Table1[Die Assertions prüfen die relevanten und richtigen Aspekte des Testsfalls4],H16)+COUNTIF(Table1[Die Assertions prüfen die relevanten und richtigen Aspekte des Testsfalls8],H16)</f>
        <v>6</v>
      </c>
      <c r="I18">
        <f t="shared" ref="I18:I20" si="1">SUM(D18:H18)</f>
        <v>15</v>
      </c>
    </row>
    <row r="19" spans="3:30" x14ac:dyDescent="0.45">
      <c r="C19" t="s">
        <v>9</v>
      </c>
      <c r="D19">
        <f>COUNTIF(Table1[Der getestete Inhalt entspricht dem, was der Testmethodenname beschreibt.3],D16)+COUNTIF(Table1[Der getestete Inhalt entspricht dem, was der Testmethodenname beschreibt.4],D16)+COUNTIF(Table1[Der getestete Inhalt entspricht dem, was der Testmethodenname beschreibt.8],D16)</f>
        <v>0</v>
      </c>
      <c r="E19">
        <f>COUNTIF(Table1[Der getestete Inhalt entspricht dem, was der Testmethodenname beschreibt.3],E16)+COUNTIF(Table1[Der getestete Inhalt entspricht dem, was der Testmethodenname beschreibt.4],E16)+COUNTIF(Table1[Der getestete Inhalt entspricht dem, was der Testmethodenname beschreibt.8],E16)</f>
        <v>0</v>
      </c>
      <c r="F19">
        <f>COUNTIF(Table1[Der getestete Inhalt entspricht dem, was der Testmethodenname beschreibt.3],F16)+COUNTIF(Table1[Der getestete Inhalt entspricht dem, was der Testmethodenname beschreibt.4],F16)+COUNTIF(Table1[Der getestete Inhalt entspricht dem, was der Testmethodenname beschreibt.8],F16)</f>
        <v>3</v>
      </c>
      <c r="G19">
        <f>COUNTIF(Table1[Der getestete Inhalt entspricht dem, was der Testmethodenname beschreibt.3],G16)+COUNTIF(Table1[Der getestete Inhalt entspricht dem, was der Testmethodenname beschreibt.4],G16)+COUNTIF(Table1[Der getestete Inhalt entspricht dem, was der Testmethodenname beschreibt.8],G16)</f>
        <v>3</v>
      </c>
      <c r="H19">
        <f>COUNTIF(Table1[Der getestete Inhalt entspricht dem, was der Testmethodenname beschreibt.3],H16)+COUNTIF(Table1[Der getestete Inhalt entspricht dem, was der Testmethodenname beschreibt.4],H16)+COUNTIF(Table1[Der getestete Inhalt entspricht dem, was der Testmethodenname beschreibt.8],H16)</f>
        <v>9</v>
      </c>
      <c r="I19">
        <f t="shared" si="1"/>
        <v>15</v>
      </c>
      <c r="V19" t="s">
        <v>77</v>
      </c>
      <c r="W19" t="s">
        <v>78</v>
      </c>
      <c r="X19" t="s">
        <v>79</v>
      </c>
      <c r="Y19" t="s">
        <v>82</v>
      </c>
      <c r="Z19" t="s">
        <v>81</v>
      </c>
      <c r="AA19" t="s">
        <v>86</v>
      </c>
      <c r="AB19" t="s">
        <v>83</v>
      </c>
      <c r="AC19" t="s">
        <v>84</v>
      </c>
      <c r="AD19" t="s">
        <v>85</v>
      </c>
    </row>
    <row r="20" spans="3:30" x14ac:dyDescent="0.45">
      <c r="C20" t="s">
        <v>10</v>
      </c>
      <c r="D20">
        <f>COUNTIF(Table1[Die Struktur und der Aufbau der Testmethode sind klar und leicht nachvollziehbar.3],D16)+COUNTIF(Table1[Die Struktur und der Aufbau der Testmethode sind klar und leicht nachvollziehbar.4],D16)+COUNTIF(Table1[Die Struktur und der Aufbau der Testmethode sind klar und leicht nachvollziehbar.8],D16)</f>
        <v>0</v>
      </c>
      <c r="E20">
        <f>COUNTIF(Table1[Die Struktur und der Aufbau der Testmethode sind klar und leicht nachvollziehbar.3],E16)+COUNTIF(Table1[Die Struktur und der Aufbau der Testmethode sind klar und leicht nachvollziehbar.4],E16)+COUNTIF(Table1[Die Struktur und der Aufbau der Testmethode sind klar und leicht nachvollziehbar.8],E16)</f>
        <v>0</v>
      </c>
      <c r="F20">
        <f>COUNTIF(Table1[Die Struktur und der Aufbau der Testmethode sind klar und leicht nachvollziehbar.3],F16)+COUNTIF(Table1[Die Struktur und der Aufbau der Testmethode sind klar und leicht nachvollziehbar.4],F16)+COUNTIF(Table1[Die Struktur und der Aufbau der Testmethode sind klar und leicht nachvollziehbar.8],F16)</f>
        <v>4</v>
      </c>
      <c r="G20">
        <f>COUNTIF(Table1[Die Struktur und der Aufbau der Testmethode sind klar und leicht nachvollziehbar.3],G16)+COUNTIF(Table1[Die Struktur und der Aufbau der Testmethode sind klar und leicht nachvollziehbar.4],G16)+COUNTIF(Table1[Die Struktur und der Aufbau der Testmethode sind klar und leicht nachvollziehbar.8],G16)</f>
        <v>3</v>
      </c>
      <c r="H20">
        <f>COUNTIF(Table1[Die Struktur und der Aufbau der Testmethode sind klar und leicht nachvollziehbar.3],H16)+COUNTIF(Table1[Die Struktur und der Aufbau der Testmethode sind klar und leicht nachvollziehbar.4],H16)+COUNTIF(Table1[Die Struktur und der Aufbau der Testmethode sind klar und leicht nachvollziehbar.8],H16)</f>
        <v>8</v>
      </c>
      <c r="I20">
        <f t="shared" si="1"/>
        <v>15</v>
      </c>
      <c r="W20" t="s">
        <v>52</v>
      </c>
      <c r="X20" t="s">
        <v>59</v>
      </c>
      <c r="Y20" t="s">
        <v>60</v>
      </c>
      <c r="Z20" s="2" t="s">
        <v>61</v>
      </c>
      <c r="AA20" t="s">
        <v>53</v>
      </c>
      <c r="AB20" t="s">
        <v>68</v>
      </c>
      <c r="AC20" t="s">
        <v>62</v>
      </c>
      <c r="AD20" t="s">
        <v>63</v>
      </c>
    </row>
    <row r="21" spans="3:30" x14ac:dyDescent="0.45">
      <c r="W21" t="s">
        <v>55</v>
      </c>
      <c r="X21" t="s">
        <v>65</v>
      </c>
      <c r="Y21" t="s">
        <v>66</v>
      </c>
      <c r="AA21" t="s">
        <v>64</v>
      </c>
      <c r="AC21" t="s">
        <v>67</v>
      </c>
      <c r="AD21" t="s">
        <v>69</v>
      </c>
    </row>
    <row r="22" spans="3:30" x14ac:dyDescent="0.45">
      <c r="C22" t="s">
        <v>80</v>
      </c>
      <c r="D22" t="s">
        <v>48</v>
      </c>
      <c r="E22" t="s">
        <v>71</v>
      </c>
      <c r="F22" t="s">
        <v>56</v>
      </c>
      <c r="G22" t="s">
        <v>51</v>
      </c>
      <c r="H22" t="s">
        <v>50</v>
      </c>
      <c r="W22" t="s">
        <v>57</v>
      </c>
      <c r="AA22" t="s">
        <v>70</v>
      </c>
    </row>
    <row r="23" spans="3:30" x14ac:dyDescent="0.45">
      <c r="C23" t="s">
        <v>7</v>
      </c>
      <c r="D23">
        <f>COUNTIF(Table1[Der Testmethodenname beschreibt klar und eindeutig, was getestet wird5],D22)+COUNTIF(Table1[Der Testmethodenname beschreibt klar und eindeutig, was getestet wird6],D22)+COUNTIF(Table1[Der Testmethodenname beschreibt klar und eindeutig, was getestet wird7],D22)</f>
        <v>0</v>
      </c>
      <c r="E23">
        <f>COUNTIF(Table1[Der Testmethodenname beschreibt klar und eindeutig, was getestet wird5],E22)+COUNTIF(Table1[Der Testmethodenname beschreibt klar und eindeutig, was getestet wird6],E22)+COUNTIF(Table1[Der Testmethodenname beschreibt klar und eindeutig, was getestet wird7],E22)</f>
        <v>1</v>
      </c>
      <c r="F23">
        <f>COUNTIF(Table1[Der Testmethodenname beschreibt klar und eindeutig, was getestet wird5],F22)+COUNTIF(Table1[Der Testmethodenname beschreibt klar und eindeutig, was getestet wird6],F22)+COUNTIF(Table1[Der Testmethodenname beschreibt klar und eindeutig, was getestet wird7],F22)</f>
        <v>1</v>
      </c>
      <c r="G23">
        <f>COUNTIF(Table1[Der Testmethodenname beschreibt klar und eindeutig, was getestet wird5],G22)+COUNTIF(Table1[Der Testmethodenname beschreibt klar und eindeutig, was getestet wird6],G22)+COUNTIF(Table1[Der Testmethodenname beschreibt klar und eindeutig, was getestet wird7],G22)</f>
        <v>8</v>
      </c>
      <c r="H23">
        <f>COUNTIF(Table1[Der Testmethodenname beschreibt klar und eindeutig, was getestet wird5],H22)+COUNTIF(Table1[Der Testmethodenname beschreibt klar und eindeutig, was getestet wird6],H22)+COUNTIF(Table1[Der Testmethodenname beschreibt klar und eindeutig, was getestet wird7],H22)</f>
        <v>5</v>
      </c>
      <c r="I23">
        <f>SUM(D23:H23)</f>
        <v>15</v>
      </c>
      <c r="W23" t="s">
        <v>58</v>
      </c>
    </row>
    <row r="24" spans="3:30" x14ac:dyDescent="0.45">
      <c r="C24" t="s">
        <v>8</v>
      </c>
      <c r="D24">
        <f>COUNTIF(Table1[Die Assertions prüfen die relevanten und richtigen Aspekte des Testsfalls5],D22)+COUNTIF(Table1[Die Assertions prüfen die relevanten und richtigen Aspekte des Testsfalls6],D22)+COUNTIF(Table1[Die Assertions prüfen die relevanten und richtigen Aspekte des Testsfalls7],D22)</f>
        <v>0</v>
      </c>
      <c r="E24">
        <f>COUNTIF(Table1[Die Assertions prüfen die relevanten und richtigen Aspekte des Testsfalls5],E22)+COUNTIF(Table1[Die Assertions prüfen die relevanten und richtigen Aspekte des Testsfalls6],E22)+COUNTIF(Table1[Die Assertions prüfen die relevanten und richtigen Aspekte des Testsfalls7],E22)</f>
        <v>2</v>
      </c>
      <c r="F24">
        <f>COUNTIF(Table1[Die Assertions prüfen die relevanten und richtigen Aspekte des Testsfalls5],F22)+COUNTIF(Table1[Die Assertions prüfen die relevanten und richtigen Aspekte des Testsfalls6],F22)+COUNTIF(Table1[Die Assertions prüfen die relevanten und richtigen Aspekte des Testsfalls7],F22)</f>
        <v>0</v>
      </c>
      <c r="G24">
        <f>COUNTIF(Table1[Die Assertions prüfen die relevanten und richtigen Aspekte des Testsfalls5],G22)+COUNTIF(Table1[Die Assertions prüfen die relevanten und richtigen Aspekte des Testsfalls6],G22)+COUNTIF(Table1[Die Assertions prüfen die relevanten und richtigen Aspekte des Testsfalls7],G22)</f>
        <v>4</v>
      </c>
      <c r="H24">
        <f>COUNTIF(Table1[Die Assertions prüfen die relevanten und richtigen Aspekte des Testsfalls5],H22)+COUNTIF(Table1[Die Assertions prüfen die relevanten und richtigen Aspekte des Testsfalls6],H22)+COUNTIF(Table1[Die Assertions prüfen die relevanten und richtigen Aspekte des Testsfalls7],H22)</f>
        <v>9</v>
      </c>
      <c r="I24">
        <f t="shared" ref="I24:I26" si="2">SUM(D24:H24)</f>
        <v>15</v>
      </c>
    </row>
    <row r="25" spans="3:30" x14ac:dyDescent="0.45">
      <c r="C25" t="s">
        <v>9</v>
      </c>
      <c r="D25">
        <f>COUNTIF(Table1[Der getestete Inhalt entspricht dem, was der Testmethodenname beschreibt.5],D22)+COUNTIF(Table1[Der getestete Inhalt entspricht dem, was der Testmethodenname beschreibt.6],D22)+COUNTIF(Table1[Der getestete Inhalt entspricht dem, was der Testmethodenname beschreibt.7],D22)</f>
        <v>0</v>
      </c>
      <c r="E25">
        <f>COUNTIF(Table1[Der getestete Inhalt entspricht dem, was der Testmethodenname beschreibt.5],E22)+COUNTIF(Table1[Der getestete Inhalt entspricht dem, was der Testmethodenname beschreibt.6],E22)+COUNTIF(Table1[Der getestete Inhalt entspricht dem, was der Testmethodenname beschreibt.7],E22)</f>
        <v>1</v>
      </c>
      <c r="F25">
        <f>COUNTIF(Table1[Der getestete Inhalt entspricht dem, was der Testmethodenname beschreibt.5],F22)+COUNTIF(Table1[Der getestete Inhalt entspricht dem, was der Testmethodenname beschreibt.6],F22)+COUNTIF(Table1[Der getestete Inhalt entspricht dem, was der Testmethodenname beschreibt.7],F22)</f>
        <v>0</v>
      </c>
      <c r="G25">
        <f>COUNTIF(Table1[Der getestete Inhalt entspricht dem, was der Testmethodenname beschreibt.5],G22)+COUNTIF(Table1[Der getestete Inhalt entspricht dem, was der Testmethodenname beschreibt.6],G22)+COUNTIF(Table1[Der getestete Inhalt entspricht dem, was der Testmethodenname beschreibt.7],G22)</f>
        <v>6</v>
      </c>
      <c r="H25">
        <f>COUNTIF(Table1[Der getestete Inhalt entspricht dem, was der Testmethodenname beschreibt.5],H22)+COUNTIF(Table1[Der getestete Inhalt entspricht dem, was der Testmethodenname beschreibt.6],H22)+COUNTIF(Table1[Der getestete Inhalt entspricht dem, was der Testmethodenname beschreibt.7],H22)</f>
        <v>8</v>
      </c>
      <c r="I25">
        <f t="shared" si="2"/>
        <v>15</v>
      </c>
    </row>
    <row r="26" spans="3:30" x14ac:dyDescent="0.45">
      <c r="C26" t="s">
        <v>10</v>
      </c>
      <c r="D26">
        <f>COUNTIF(Table1[Die Struktur und der Aufbau der Testmethode sind klar und leicht nachvollziehbar.5],D22)+COUNTIF(Table1[Die Struktur und der Aufbau der Testmethode sind klar und leicht nachvollziehbar.6],D22)+COUNTIF(Table1[Die Struktur und der Aufbau der Testmethode sind klar und leicht nachvollziehbar.7],D22)</f>
        <v>0</v>
      </c>
      <c r="E26">
        <f>COUNTIF(Table1[Die Struktur und der Aufbau der Testmethode sind klar und leicht nachvollziehbar.5],E22)+COUNTIF(Table1[Die Struktur und der Aufbau der Testmethode sind klar und leicht nachvollziehbar.6],E22)+COUNTIF(Table1[Die Struktur und der Aufbau der Testmethode sind klar und leicht nachvollziehbar.7],E22)</f>
        <v>1</v>
      </c>
      <c r="F26">
        <f>COUNTIF(Table1[Die Struktur und der Aufbau der Testmethode sind klar und leicht nachvollziehbar.5],F22)+COUNTIF(Table1[Die Struktur und der Aufbau der Testmethode sind klar und leicht nachvollziehbar.6],F22)+COUNTIF(Table1[Die Struktur und der Aufbau der Testmethode sind klar und leicht nachvollziehbar.7],F22)</f>
        <v>0</v>
      </c>
      <c r="G26">
        <f>COUNTIF(Table1[Die Struktur und der Aufbau der Testmethode sind klar und leicht nachvollziehbar.5],G22)+COUNTIF(Table1[Die Struktur und der Aufbau der Testmethode sind klar und leicht nachvollziehbar.6],G22)+COUNTIF(Table1[Die Struktur und der Aufbau der Testmethode sind klar und leicht nachvollziehbar.7],G22)</f>
        <v>4</v>
      </c>
      <c r="H26">
        <f>COUNTIF(Table1[Die Struktur und der Aufbau der Testmethode sind klar und leicht nachvollziehbar.5],H22)+COUNTIF(Table1[Die Struktur und der Aufbau der Testmethode sind klar und leicht nachvollziehbar.6],H22)+COUNTIF(Table1[Die Struktur und der Aufbau der Testmethode sind klar und leicht nachvollziehbar.7],H22)</f>
        <v>10</v>
      </c>
      <c r="I26">
        <f t="shared" si="2"/>
        <v>15</v>
      </c>
    </row>
    <row r="30" spans="3:30" x14ac:dyDescent="0.45">
      <c r="D30" s="6" t="s">
        <v>7</v>
      </c>
    </row>
    <row r="31" spans="3:30" x14ac:dyDescent="0.45">
      <c r="D31" t="s">
        <v>48</v>
      </c>
      <c r="E31" t="s">
        <v>71</v>
      </c>
      <c r="F31" t="s">
        <v>56</v>
      </c>
      <c r="G31" t="s">
        <v>51</v>
      </c>
      <c r="H31" t="s">
        <v>50</v>
      </c>
    </row>
    <row r="32" spans="3:30" x14ac:dyDescent="0.45">
      <c r="C32" t="s">
        <v>72</v>
      </c>
      <c r="D32">
        <f>D23/I23*100</f>
        <v>0</v>
      </c>
      <c r="E32">
        <f>ROUND(E23/I23*100,2)</f>
        <v>6.67</v>
      </c>
      <c r="F32">
        <f>ROUND(F23/I23*100,2)</f>
        <v>6.67</v>
      </c>
      <c r="G32">
        <f>ROUND(G23/I23*100,2)</f>
        <v>53.33</v>
      </c>
      <c r="H32">
        <f>ROUND(H23/I23*100,2)</f>
        <v>33.33</v>
      </c>
      <c r="I32">
        <f>SUM(D32:H32)</f>
        <v>100</v>
      </c>
    </row>
    <row r="33" spans="3:9" x14ac:dyDescent="0.45">
      <c r="C33" s="3" t="s">
        <v>74</v>
      </c>
      <c r="D33">
        <f>D17/I17*100</f>
        <v>0</v>
      </c>
      <c r="E33">
        <f>ROUND(E17/I17*100,2)</f>
        <v>6.67</v>
      </c>
      <c r="F33">
        <f>F17/I17*100</f>
        <v>20</v>
      </c>
      <c r="G33">
        <f>ROUND(G17/I17*100,2)</f>
        <v>13.33</v>
      </c>
      <c r="H33">
        <f>H17/I17*100</f>
        <v>60</v>
      </c>
      <c r="I33">
        <f t="shared" ref="I33:I34" si="3">SUM(D33:H33)</f>
        <v>100</v>
      </c>
    </row>
    <row r="34" spans="3:9" x14ac:dyDescent="0.45">
      <c r="C34" s="3" t="s">
        <v>75</v>
      </c>
      <c r="D34">
        <f>D10/I10*100</f>
        <v>0</v>
      </c>
      <c r="E34">
        <f>E10/I10*100</f>
        <v>0</v>
      </c>
      <c r="F34">
        <f>F10/I10*100</f>
        <v>0</v>
      </c>
      <c r="G34">
        <f>G10/I10*100</f>
        <v>50</v>
      </c>
      <c r="H34">
        <f>H10/I10*100</f>
        <v>50</v>
      </c>
      <c r="I34">
        <f t="shared" si="3"/>
        <v>100</v>
      </c>
    </row>
    <row r="37" spans="3:9" x14ac:dyDescent="0.45">
      <c r="D37" s="6" t="s">
        <v>8</v>
      </c>
    </row>
    <row r="38" spans="3:9" x14ac:dyDescent="0.45">
      <c r="D38" t="s">
        <v>48</v>
      </c>
      <c r="E38" t="s">
        <v>71</v>
      </c>
      <c r="F38" t="s">
        <v>56</v>
      </c>
      <c r="G38" t="s">
        <v>51</v>
      </c>
      <c r="H38" t="s">
        <v>50</v>
      </c>
    </row>
    <row r="39" spans="3:9" x14ac:dyDescent="0.45">
      <c r="C39" t="s">
        <v>72</v>
      </c>
      <c r="D39">
        <f>D24/I24*100</f>
        <v>0</v>
      </c>
      <c r="E39">
        <f>ROUND(E24/I24*100,2)</f>
        <v>13.33</v>
      </c>
      <c r="F39">
        <f>F24/I24*100</f>
        <v>0</v>
      </c>
      <c r="G39">
        <f>ROUND(G24/I24*100,2)</f>
        <v>26.67</v>
      </c>
      <c r="H39">
        <f>H24/I24*100</f>
        <v>60</v>
      </c>
      <c r="I39">
        <f>SUM(D39:H39)</f>
        <v>100</v>
      </c>
    </row>
    <row r="40" spans="3:9" x14ac:dyDescent="0.45">
      <c r="C40" s="3" t="s">
        <v>74</v>
      </c>
      <c r="D40">
        <f>D18/I18*100</f>
        <v>0</v>
      </c>
      <c r="E40">
        <f>E18/I18*100</f>
        <v>0</v>
      </c>
      <c r="F40">
        <f>ROUND(F18/I18*100,2)</f>
        <v>13.33</v>
      </c>
      <c r="G40">
        <f>ROUND(G18/I18*100,2)</f>
        <v>46.67</v>
      </c>
      <c r="H40">
        <f>H18/I18*100</f>
        <v>40</v>
      </c>
      <c r="I40">
        <f t="shared" ref="I40:I41" si="4">SUM(D40:H40)</f>
        <v>100</v>
      </c>
    </row>
    <row r="41" spans="3:9" x14ac:dyDescent="0.45">
      <c r="C41" s="3" t="s">
        <v>75</v>
      </c>
      <c r="D41">
        <f>D11/I11*100</f>
        <v>0</v>
      </c>
      <c r="E41">
        <f>E11/I11*100</f>
        <v>10</v>
      </c>
      <c r="F41">
        <f>F11/I11*100</f>
        <v>0</v>
      </c>
      <c r="G41">
        <f>G11/I11*100</f>
        <v>20</v>
      </c>
      <c r="H41">
        <f>H11/I11*100</f>
        <v>70</v>
      </c>
      <c r="I41">
        <f t="shared" si="4"/>
        <v>100</v>
      </c>
    </row>
    <row r="44" spans="3:9" x14ac:dyDescent="0.45">
      <c r="D44" s="6" t="s">
        <v>9</v>
      </c>
    </row>
    <row r="45" spans="3:9" x14ac:dyDescent="0.45">
      <c r="D45" t="s">
        <v>48</v>
      </c>
      <c r="E45" t="s">
        <v>71</v>
      </c>
      <c r="F45" t="s">
        <v>56</v>
      </c>
      <c r="G45" t="s">
        <v>51</v>
      </c>
      <c r="H45" t="s">
        <v>50</v>
      </c>
    </row>
    <row r="46" spans="3:9" x14ac:dyDescent="0.45">
      <c r="C46" t="s">
        <v>72</v>
      </c>
      <c r="D46">
        <f>D25/I25*100</f>
        <v>0</v>
      </c>
      <c r="E46">
        <f>ROUND(E25/I25*100,2)</f>
        <v>6.67</v>
      </c>
      <c r="F46">
        <f>F25/I25*100</f>
        <v>0</v>
      </c>
      <c r="G46">
        <f>G25/I25*100</f>
        <v>40</v>
      </c>
      <c r="H46">
        <f>ROUND(H25/I25*100,2)</f>
        <v>53.33</v>
      </c>
      <c r="I46">
        <f>SUM(D46:H46)</f>
        <v>100</v>
      </c>
    </row>
    <row r="47" spans="3:9" x14ac:dyDescent="0.45">
      <c r="C47" s="3" t="s">
        <v>74</v>
      </c>
      <c r="D47">
        <f>D19/I19*100</f>
        <v>0</v>
      </c>
      <c r="E47">
        <f>E19/I19*100</f>
        <v>0</v>
      </c>
      <c r="F47">
        <f>F19/I19*100</f>
        <v>20</v>
      </c>
      <c r="G47">
        <f>G19/I19*100</f>
        <v>20</v>
      </c>
      <c r="H47">
        <f>H19/I19*100</f>
        <v>60</v>
      </c>
      <c r="I47">
        <f t="shared" ref="I47:I48" si="5">SUM(D47:H47)</f>
        <v>100</v>
      </c>
    </row>
    <row r="48" spans="3:9" x14ac:dyDescent="0.45">
      <c r="C48" s="3" t="s">
        <v>75</v>
      </c>
      <c r="D48">
        <f>D12/I12*100</f>
        <v>0</v>
      </c>
      <c r="E48">
        <f>E12/I12*100</f>
        <v>10</v>
      </c>
      <c r="F48">
        <f>F12/I12*100</f>
        <v>10</v>
      </c>
      <c r="G48">
        <f>G12/I12*100</f>
        <v>30</v>
      </c>
      <c r="H48">
        <f>H12/I12*100</f>
        <v>50</v>
      </c>
      <c r="I48">
        <f t="shared" si="5"/>
        <v>100</v>
      </c>
    </row>
    <row r="51" spans="3:9" x14ac:dyDescent="0.45">
      <c r="D51" s="6" t="s">
        <v>10</v>
      </c>
    </row>
    <row r="52" spans="3:9" x14ac:dyDescent="0.45">
      <c r="D52" t="s">
        <v>48</v>
      </c>
      <c r="E52" t="s">
        <v>71</v>
      </c>
      <c r="F52" t="s">
        <v>56</v>
      </c>
      <c r="G52" t="s">
        <v>51</v>
      </c>
      <c r="H52" t="s">
        <v>50</v>
      </c>
    </row>
    <row r="53" spans="3:9" x14ac:dyDescent="0.45">
      <c r="C53" t="s">
        <v>72</v>
      </c>
      <c r="D53">
        <f>D26/I26*100</f>
        <v>0</v>
      </c>
      <c r="E53">
        <f>ROUND(E26/I26*100,2)</f>
        <v>6.67</v>
      </c>
      <c r="F53">
        <f>F26/I26*100</f>
        <v>0</v>
      </c>
      <c r="G53">
        <f>ROUND(G26/I26*100,2)</f>
        <v>26.67</v>
      </c>
      <c r="H53">
        <f>ROUND(H26/I26*100,2)</f>
        <v>66.67</v>
      </c>
      <c r="I53">
        <f>SUM(D53:H53)</f>
        <v>100.01</v>
      </c>
    </row>
    <row r="54" spans="3:9" x14ac:dyDescent="0.45">
      <c r="C54" t="s">
        <v>74</v>
      </c>
      <c r="D54">
        <f>D20/I20*100</f>
        <v>0</v>
      </c>
      <c r="E54">
        <f>E20/I20*100</f>
        <v>0</v>
      </c>
      <c r="F54">
        <f>ROUND(F20/I20*100,2)</f>
        <v>26.67</v>
      </c>
      <c r="G54">
        <f>G20/I20*100</f>
        <v>20</v>
      </c>
      <c r="H54">
        <f>ROUND(H20/I20*100,2)</f>
        <v>53.33</v>
      </c>
      <c r="I54">
        <f t="shared" ref="I54:I55" si="6">SUM(D54:H54)</f>
        <v>100</v>
      </c>
    </row>
    <row r="55" spans="3:9" x14ac:dyDescent="0.45">
      <c r="C55" t="s">
        <v>75</v>
      </c>
      <c r="D55">
        <f>D13/I13*100</f>
        <v>0</v>
      </c>
      <c r="E55">
        <f>E13/I13*100</f>
        <v>0</v>
      </c>
      <c r="F55">
        <f>F13/I13*100</f>
        <v>0</v>
      </c>
      <c r="G55">
        <f>G13/I13*100</f>
        <v>40</v>
      </c>
      <c r="H55">
        <f>H13/I13*100</f>
        <v>60</v>
      </c>
      <c r="I55">
        <f t="shared" si="6"/>
        <v>100</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B034-7660-4280-BC75-CA612C66C2E2}">
  <dimension ref="A4:D49"/>
  <sheetViews>
    <sheetView zoomScale="130" zoomScaleNormal="130" workbookViewId="0">
      <selection activeCell="B5" sqref="B5:B6"/>
    </sheetView>
  </sheetViews>
  <sheetFormatPr baseColWidth="10" defaultRowHeight="14.25" x14ac:dyDescent="0.45"/>
  <cols>
    <col min="1" max="1" width="10.6640625" style="9"/>
    <col min="2" max="2" width="53.3984375" style="9" customWidth="1"/>
    <col min="3" max="3" width="67.59765625" style="9" customWidth="1"/>
    <col min="4" max="4" width="70.796875" style="9" customWidth="1"/>
    <col min="5" max="16384" width="10.6640625" style="9"/>
  </cols>
  <sheetData>
    <row r="4" spans="1:4" x14ac:dyDescent="0.45">
      <c r="A4" s="9" t="s">
        <v>77</v>
      </c>
      <c r="B4" s="10" t="s">
        <v>78</v>
      </c>
      <c r="C4" s="10" t="s">
        <v>79</v>
      </c>
      <c r="D4" s="7"/>
    </row>
    <row r="5" spans="1:4" ht="57" x14ac:dyDescent="0.45">
      <c r="B5" s="7" t="s">
        <v>52</v>
      </c>
      <c r="C5" s="7" t="s">
        <v>59</v>
      </c>
      <c r="D5" s="7"/>
    </row>
    <row r="6" spans="1:4" ht="42.75" x14ac:dyDescent="0.45">
      <c r="B6" s="7" t="s">
        <v>55</v>
      </c>
      <c r="C6" s="7" t="s">
        <v>65</v>
      </c>
      <c r="D6" s="7"/>
    </row>
    <row r="7" spans="1:4" ht="28.5" x14ac:dyDescent="0.45">
      <c r="B7" s="7" t="s">
        <v>57</v>
      </c>
      <c r="C7" s="7"/>
      <c r="D7" s="7"/>
    </row>
    <row r="8" spans="1:4" ht="57" x14ac:dyDescent="0.45">
      <c r="B8" s="7" t="s">
        <v>58</v>
      </c>
      <c r="C8" s="7"/>
      <c r="D8" s="7"/>
    </row>
    <row r="9" spans="1:4" x14ac:dyDescent="0.45">
      <c r="B9" s="7"/>
      <c r="C9" s="7"/>
      <c r="D9" s="7"/>
    </row>
    <row r="10" spans="1:4" x14ac:dyDescent="0.45">
      <c r="B10" s="7"/>
      <c r="C10" s="7"/>
      <c r="D10" s="7"/>
    </row>
    <row r="11" spans="1:4" x14ac:dyDescent="0.45">
      <c r="B11" s="10" t="s">
        <v>82</v>
      </c>
      <c r="C11" s="10" t="s">
        <v>81</v>
      </c>
      <c r="D11" s="10" t="s">
        <v>86</v>
      </c>
    </row>
    <row r="12" spans="1:4" ht="28.5" x14ac:dyDescent="0.45">
      <c r="B12" s="7" t="s">
        <v>60</v>
      </c>
      <c r="C12" s="8" t="s">
        <v>61</v>
      </c>
      <c r="D12" s="7" t="s">
        <v>53</v>
      </c>
    </row>
    <row r="13" spans="1:4" ht="42.75" x14ac:dyDescent="0.45">
      <c r="B13" s="7" t="s">
        <v>66</v>
      </c>
      <c r="C13" s="7"/>
      <c r="D13" s="7" t="s">
        <v>64</v>
      </c>
    </row>
    <row r="14" spans="1:4" ht="42.75" x14ac:dyDescent="0.45">
      <c r="B14" s="7"/>
      <c r="C14" s="7"/>
      <c r="D14" s="7" t="s">
        <v>70</v>
      </c>
    </row>
    <row r="15" spans="1:4" x14ac:dyDescent="0.45">
      <c r="B15" s="7"/>
      <c r="C15" s="7"/>
      <c r="D15" s="7"/>
    </row>
    <row r="16" spans="1:4" x14ac:dyDescent="0.45">
      <c r="B16" s="7"/>
      <c r="C16" s="7"/>
      <c r="D16" s="7"/>
    </row>
    <row r="17" spans="2:4" x14ac:dyDescent="0.45">
      <c r="B17" s="10" t="s">
        <v>83</v>
      </c>
      <c r="C17" s="10" t="s">
        <v>84</v>
      </c>
      <c r="D17" s="10" t="s">
        <v>85</v>
      </c>
    </row>
    <row r="18" spans="2:4" ht="42.75" x14ac:dyDescent="0.45">
      <c r="B18" s="7" t="s">
        <v>68</v>
      </c>
      <c r="C18" s="7" t="s">
        <v>62</v>
      </c>
      <c r="D18" s="7" t="s">
        <v>63</v>
      </c>
    </row>
    <row r="19" spans="2:4" ht="28.5" x14ac:dyDescent="0.45">
      <c r="B19" s="7"/>
      <c r="C19" s="7" t="s">
        <v>67</v>
      </c>
      <c r="D19" s="7" t="s">
        <v>69</v>
      </c>
    </row>
    <row r="20" spans="2:4" x14ac:dyDescent="0.45">
      <c r="D20" s="7"/>
    </row>
    <row r="21" spans="2:4" x14ac:dyDescent="0.45">
      <c r="D21" s="7"/>
    </row>
    <row r="22" spans="2:4" x14ac:dyDescent="0.45">
      <c r="D22" s="7"/>
    </row>
    <row r="23" spans="2:4" x14ac:dyDescent="0.45">
      <c r="D23" s="7"/>
    </row>
    <row r="24" spans="2:4" x14ac:dyDescent="0.45">
      <c r="D24" s="7"/>
    </row>
    <row r="25" spans="2:4" x14ac:dyDescent="0.45">
      <c r="D25" s="7"/>
    </row>
    <row r="26" spans="2:4" x14ac:dyDescent="0.45">
      <c r="D26" s="7"/>
    </row>
    <row r="27" spans="2:4" x14ac:dyDescent="0.45">
      <c r="D27" s="7"/>
    </row>
    <row r="28" spans="2:4" x14ac:dyDescent="0.45">
      <c r="D28" s="7"/>
    </row>
    <row r="29" spans="2:4" x14ac:dyDescent="0.45">
      <c r="D29" s="7"/>
    </row>
    <row r="30" spans="2:4" x14ac:dyDescent="0.45">
      <c r="D30" s="7"/>
    </row>
    <row r="31" spans="2:4" x14ac:dyDescent="0.45">
      <c r="D31" s="7"/>
    </row>
    <row r="32" spans="2:4" x14ac:dyDescent="0.45">
      <c r="D32" s="7"/>
    </row>
    <row r="33" spans="4:4" x14ac:dyDescent="0.45">
      <c r="D33" s="7"/>
    </row>
    <row r="34" spans="4:4" x14ac:dyDescent="0.45">
      <c r="D34" s="7"/>
    </row>
    <row r="35" spans="4:4" x14ac:dyDescent="0.45">
      <c r="D35" s="7"/>
    </row>
    <row r="36" spans="4:4" x14ac:dyDescent="0.45">
      <c r="D36" s="7"/>
    </row>
    <row r="37" spans="4:4" x14ac:dyDescent="0.45">
      <c r="D37" s="7"/>
    </row>
    <row r="38" spans="4:4" x14ac:dyDescent="0.45">
      <c r="D38" s="7"/>
    </row>
    <row r="39" spans="4:4" x14ac:dyDescent="0.45">
      <c r="D39" s="7"/>
    </row>
    <row r="40" spans="4:4" x14ac:dyDescent="0.45">
      <c r="D40" s="7"/>
    </row>
    <row r="41" spans="4:4" x14ac:dyDescent="0.45">
      <c r="D41" s="7"/>
    </row>
    <row r="42" spans="4:4" x14ac:dyDescent="0.45">
      <c r="D42" s="7"/>
    </row>
    <row r="43" spans="4:4" x14ac:dyDescent="0.45">
      <c r="D43" s="7"/>
    </row>
    <row r="44" spans="4:4" x14ac:dyDescent="0.45">
      <c r="D44" s="7"/>
    </row>
    <row r="45" spans="4:4" x14ac:dyDescent="0.45">
      <c r="D45" s="7"/>
    </row>
    <row r="46" spans="4:4" x14ac:dyDescent="0.45">
      <c r="D46" s="7"/>
    </row>
    <row r="47" spans="4:4" x14ac:dyDescent="0.45">
      <c r="D47" s="7"/>
    </row>
    <row r="48" spans="4:4" x14ac:dyDescent="0.45">
      <c r="D48" s="7"/>
    </row>
    <row r="49" spans="4:4" x14ac:dyDescent="0.45">
      <c r="D49" s="7"/>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 Hein</dc:creator>
  <cp:lastModifiedBy>Anja Hein</cp:lastModifiedBy>
  <dcterms:created xsi:type="dcterms:W3CDTF">2025-02-01T13:37:33Z</dcterms:created>
  <dcterms:modified xsi:type="dcterms:W3CDTF">2025-02-02T22:33:50Z</dcterms:modified>
</cp:coreProperties>
</file>