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esh D\Desktop\AASTHA WORKBOOK\"/>
    </mc:Choice>
  </mc:AlternateContent>
  <bookViews>
    <workbookView xWindow="0" yWindow="0" windowWidth="15345" windowHeight="4635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" l="1"/>
  <c r="D12" i="3"/>
  <c r="C12" i="3"/>
  <c r="B12" i="3"/>
  <c r="E11" i="3"/>
  <c r="E13" i="3" s="1"/>
  <c r="D11" i="3"/>
  <c r="D13" i="3" s="1"/>
  <c r="C11" i="3"/>
  <c r="C13" i="3" s="1"/>
  <c r="B11" i="3"/>
  <c r="B13" i="3" s="1"/>
  <c r="E19" i="2"/>
  <c r="G19" i="2" s="1"/>
  <c r="G23" i="2" s="1"/>
  <c r="D23" i="2"/>
  <c r="F22" i="2"/>
  <c r="E22" i="2"/>
  <c r="G22" i="2" s="1"/>
  <c r="F21" i="2"/>
  <c r="E21" i="2"/>
  <c r="G21" i="2" s="1"/>
  <c r="F20" i="2"/>
  <c r="E20" i="2"/>
  <c r="G20" i="2" s="1"/>
  <c r="F19" i="2"/>
  <c r="E5" i="2"/>
  <c r="E4" i="2"/>
  <c r="E3" i="2"/>
  <c r="D3" i="2"/>
  <c r="D6" i="2" s="1"/>
  <c r="G6" i="1"/>
  <c r="B7" i="1"/>
  <c r="D7" i="1"/>
  <c r="G8" i="1"/>
  <c r="B24" i="1" s="1"/>
  <c r="B10" i="1"/>
  <c r="G3" i="1" s="1"/>
  <c r="B14" i="3" l="1"/>
  <c r="I12" i="3"/>
  <c r="C14" i="3"/>
  <c r="J12" i="3"/>
  <c r="D14" i="3"/>
  <c r="K12" i="3"/>
  <c r="E14" i="3"/>
  <c r="L12" i="3"/>
  <c r="F4" i="2"/>
  <c r="G4" i="2" s="1"/>
  <c r="F5" i="2"/>
  <c r="G5" i="2" s="1"/>
  <c r="F3" i="2"/>
  <c r="G3" i="2" s="1"/>
  <c r="G4" i="1"/>
  <c r="G5" i="1" s="1"/>
  <c r="B27" i="1"/>
  <c r="B25" i="1"/>
  <c r="B26" i="1"/>
  <c r="E15" i="3" l="1"/>
  <c r="L13" i="3"/>
  <c r="L14" i="3" s="1"/>
  <c r="C15" i="3"/>
  <c r="J13" i="3"/>
  <c r="J14" i="3" s="1"/>
  <c r="K14" i="3"/>
  <c r="D15" i="3"/>
  <c r="K13" i="3"/>
  <c r="B15" i="3"/>
  <c r="I13" i="3"/>
  <c r="I14" i="3" s="1"/>
  <c r="G6" i="2"/>
  <c r="G7" i="1"/>
  <c r="B16" i="3" l="1"/>
  <c r="B17" i="3"/>
  <c r="I15" i="3" s="1"/>
  <c r="E16" i="3"/>
  <c r="E17" i="3" s="1"/>
  <c r="L15" i="3" s="1"/>
  <c r="D16" i="3"/>
  <c r="D17" i="3" s="1"/>
  <c r="K15" i="3" s="1"/>
  <c r="C16" i="3"/>
  <c r="C17" i="3"/>
  <c r="J15" i="3" s="1"/>
  <c r="G9" i="1"/>
  <c r="B19" i="1"/>
  <c r="B18" i="1"/>
  <c r="B20" i="1" s="1"/>
  <c r="G10" i="1" l="1"/>
  <c r="G11" i="1"/>
  <c r="G13" i="1" s="1"/>
</calcChain>
</file>

<file path=xl/sharedStrings.xml><?xml version="1.0" encoding="utf-8"?>
<sst xmlns="http://schemas.openxmlformats.org/spreadsheetml/2006/main" count="115" uniqueCount="75">
  <si>
    <t>EBIT</t>
  </si>
  <si>
    <t>EPS</t>
  </si>
  <si>
    <t>EBIT-EPS Analysis</t>
  </si>
  <si>
    <t>OL*FL</t>
  </si>
  <si>
    <t>Combined Leverge</t>
  </si>
  <si>
    <t>EBIT/PBT</t>
  </si>
  <si>
    <t>Financial Leverage</t>
  </si>
  <si>
    <t>Contribution/EBIT</t>
  </si>
  <si>
    <t>Operating Leverage</t>
  </si>
  <si>
    <t>Leverage Ratios</t>
  </si>
  <si>
    <t>No. of Equity shares</t>
  </si>
  <si>
    <t>Debt Interest Rate</t>
  </si>
  <si>
    <t>Income Tax Rate</t>
  </si>
  <si>
    <t>Fixed Operating Cost</t>
  </si>
  <si>
    <t>Profit after Tax</t>
  </si>
  <si>
    <t>Variable Cost Ratio</t>
  </si>
  <si>
    <t>Tax</t>
  </si>
  <si>
    <t>Sales</t>
  </si>
  <si>
    <t>Profit Before Tax</t>
  </si>
  <si>
    <t>Sales/Total Assets</t>
  </si>
  <si>
    <t>Total Assets Turnover Ratio</t>
  </si>
  <si>
    <t>Interest</t>
  </si>
  <si>
    <t>Total</t>
  </si>
  <si>
    <t>Fixed Operating cost</t>
  </si>
  <si>
    <t>Current Liabilities</t>
  </si>
  <si>
    <t>Contribution Margin</t>
  </si>
  <si>
    <t>10% Debt</t>
  </si>
  <si>
    <t>Variable cost</t>
  </si>
  <si>
    <t>Current Assets</t>
  </si>
  <si>
    <t>Retained Earning</t>
  </si>
  <si>
    <t>Fixed Assets</t>
  </si>
  <si>
    <t>Equity Shares (10 per share)</t>
  </si>
  <si>
    <t>Amount</t>
  </si>
  <si>
    <t>Details</t>
  </si>
  <si>
    <t xml:space="preserve">Assets </t>
  </si>
  <si>
    <t>Liabilities</t>
  </si>
  <si>
    <t>Income Statement</t>
  </si>
  <si>
    <t>Balance Sheet of Alpha Ltd</t>
  </si>
  <si>
    <t>(i)</t>
  </si>
  <si>
    <t>Source</t>
  </si>
  <si>
    <t>No. of units</t>
  </si>
  <si>
    <t>Price</t>
  </si>
  <si>
    <t>Cost of Capital</t>
  </si>
  <si>
    <t>Weight</t>
  </si>
  <si>
    <t>Weighted Cost</t>
  </si>
  <si>
    <t xml:space="preserve">Equity Share Capital </t>
  </si>
  <si>
    <t>9% Preference Shares</t>
  </si>
  <si>
    <t>10% Debentures</t>
  </si>
  <si>
    <t>Additional Information</t>
  </si>
  <si>
    <t>Tax rate</t>
  </si>
  <si>
    <t>Market price of Equity shares</t>
  </si>
  <si>
    <t>Expected dividend</t>
  </si>
  <si>
    <t>Dividend Growth rate</t>
  </si>
  <si>
    <t>Interest rate on Debentures</t>
  </si>
  <si>
    <t>Preference dividend rate</t>
  </si>
  <si>
    <t>(ii)</t>
  </si>
  <si>
    <t>12% Term Loan</t>
  </si>
  <si>
    <t>Interest rate on term loan</t>
  </si>
  <si>
    <t>Firm P</t>
  </si>
  <si>
    <t>Firm Q</t>
  </si>
  <si>
    <t>Firm R</t>
  </si>
  <si>
    <t>Firm S</t>
  </si>
  <si>
    <t>Sales (in Units)</t>
  </si>
  <si>
    <t>Selling price per unit</t>
  </si>
  <si>
    <t>Variable cost per unit</t>
  </si>
  <si>
    <t>Fixed costs</t>
  </si>
  <si>
    <t>Tax%</t>
  </si>
  <si>
    <t>No. of equity shares</t>
  </si>
  <si>
    <t>Leverages</t>
  </si>
  <si>
    <t>Formula</t>
  </si>
  <si>
    <t>Combined Leverage</t>
  </si>
  <si>
    <t>Profit before tax</t>
  </si>
  <si>
    <t>Earning per share</t>
  </si>
  <si>
    <t>PAT/No. of shares</t>
  </si>
  <si>
    <t>Profit ater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</si>
</sst>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vertical="center" wrapText="1"/>
    </xf>
    <xf numFmtId="10" fontId="0" fillId="0" borderId="0" xfId="0" applyNumberFormat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10" fontId="2" fillId="0" borderId="6" xfId="0" applyNumberFormat="1" applyFont="1" applyBorder="1"/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0" fontId="0" fillId="0" borderId="0" xfId="1" applyNumberFormat="1" applyFont="1"/>
    <xf numFmtId="10" fontId="2" fillId="0" borderId="6" xfId="1" applyNumberFormat="1" applyFont="1" applyBorder="1"/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9" fontId="0" fillId="0" borderId="15" xfId="0" applyNumberFormat="1" applyBorder="1" applyAlignment="1">
      <alignment vertical="center" wrapText="1"/>
    </xf>
    <xf numFmtId="0" fontId="0" fillId="0" borderId="0" xfId="0" applyAlignment="1">
      <alignment horizontal="left" vertical="center" indent="5"/>
    </xf>
    <xf numFmtId="0" fontId="2" fillId="0" borderId="0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18</xdr:row>
      <xdr:rowOff>152401</xdr:rowOff>
    </xdr:from>
    <xdr:to>
      <xdr:col>8</xdr:col>
      <xdr:colOff>485775</xdr:colOff>
      <xdr:row>20</xdr:row>
      <xdr:rowOff>38101</xdr:rowOff>
    </xdr:to>
    <xdr:sp macro="" textlink="">
      <xdr:nvSpPr>
        <xdr:cNvPr id="2" name="TextBox 1"/>
        <xdr:cNvSpPr txBox="1"/>
      </xdr:nvSpPr>
      <xdr:spPr>
        <a:xfrm>
          <a:off x="5267325" y="3581401"/>
          <a:ext cx="3038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EPS= (EBIT- Interest)(1-t)/</a:t>
          </a:r>
          <a:r>
            <a:rPr lang="en-US" sz="1100" baseline="0"/>
            <a:t> No. of Equity Shares</a:t>
          </a:r>
          <a:endParaRPr lang="en-US" sz="1100"/>
        </a:p>
      </xdr:txBody>
    </xdr:sp>
    <xdr:clientData/>
  </xdr:twoCellAnchor>
  <xdr:twoCellAnchor>
    <xdr:from>
      <xdr:col>5</xdr:col>
      <xdr:colOff>85725</xdr:colOff>
      <xdr:row>20</xdr:row>
      <xdr:rowOff>190499</xdr:rowOff>
    </xdr:from>
    <xdr:to>
      <xdr:col>8</xdr:col>
      <xdr:colOff>504825</xdr:colOff>
      <xdr:row>24</xdr:row>
      <xdr:rowOff>9525</xdr:rowOff>
    </xdr:to>
    <xdr:sp macro="" textlink="">
      <xdr:nvSpPr>
        <xdr:cNvPr id="3" name="TextBox 2"/>
        <xdr:cNvSpPr txBox="1"/>
      </xdr:nvSpPr>
      <xdr:spPr>
        <a:xfrm>
          <a:off x="5334000" y="4000499"/>
          <a:ext cx="2990850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Financial Break Even Level : It is that level of EBIT at which EPS is 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K14" sqref="K14"/>
    </sheetView>
  </sheetViews>
  <sheetFormatPr defaultRowHeight="15" x14ac:dyDescent="0.25"/>
  <cols>
    <col min="1" max="1" width="27.140625" customWidth="1"/>
    <col min="2" max="2" width="12.140625" customWidth="1"/>
    <col min="3" max="3" width="19.28515625" customWidth="1"/>
    <col min="6" max="6" width="21.42578125" customWidth="1"/>
    <col min="7" max="7" width="12.42578125" customWidth="1"/>
  </cols>
  <sheetData>
    <row r="1" spans="1:9" x14ac:dyDescent="0.25">
      <c r="A1" s="17" t="s">
        <v>37</v>
      </c>
      <c r="B1" s="18"/>
      <c r="C1" s="18"/>
      <c r="D1" s="16"/>
      <c r="E1" s="2"/>
      <c r="F1" s="17" t="s">
        <v>36</v>
      </c>
      <c r="G1" s="16"/>
      <c r="H1" s="2"/>
      <c r="I1" s="2"/>
    </row>
    <row r="2" spans="1:9" x14ac:dyDescent="0.25">
      <c r="A2" s="14" t="s">
        <v>35</v>
      </c>
      <c r="B2" s="15" t="s">
        <v>32</v>
      </c>
      <c r="C2" s="15" t="s">
        <v>34</v>
      </c>
      <c r="D2" s="13" t="s">
        <v>32</v>
      </c>
      <c r="E2" s="2"/>
      <c r="F2" s="14" t="s">
        <v>33</v>
      </c>
      <c r="G2" s="13" t="s">
        <v>32</v>
      </c>
      <c r="H2" s="2"/>
      <c r="I2" s="2"/>
    </row>
    <row r="3" spans="1:9" x14ac:dyDescent="0.25">
      <c r="A3" s="8" t="s">
        <v>31</v>
      </c>
      <c r="B3" s="12">
        <v>90000</v>
      </c>
      <c r="C3" s="12" t="s">
        <v>30</v>
      </c>
      <c r="D3" s="7">
        <v>225000</v>
      </c>
      <c r="F3" s="8" t="s">
        <v>17</v>
      </c>
      <c r="G3" s="7">
        <f>B10</f>
        <v>900000</v>
      </c>
    </row>
    <row r="4" spans="1:9" x14ac:dyDescent="0.25">
      <c r="A4" s="8" t="s">
        <v>29</v>
      </c>
      <c r="B4" s="12">
        <v>30000</v>
      </c>
      <c r="C4" s="12" t="s">
        <v>28</v>
      </c>
      <c r="D4" s="7">
        <v>75000</v>
      </c>
      <c r="F4" s="8" t="s">
        <v>27</v>
      </c>
      <c r="G4" s="7">
        <f>G3*B11</f>
        <v>450000</v>
      </c>
    </row>
    <row r="5" spans="1:9" x14ac:dyDescent="0.25">
      <c r="A5" s="8" t="s">
        <v>26</v>
      </c>
      <c r="B5" s="12">
        <v>120000</v>
      </c>
      <c r="C5" s="12"/>
      <c r="D5" s="7"/>
      <c r="F5" s="8" t="s">
        <v>25</v>
      </c>
      <c r="G5" s="7">
        <f>G3-G4</f>
        <v>450000</v>
      </c>
    </row>
    <row r="6" spans="1:9" x14ac:dyDescent="0.25">
      <c r="A6" s="8" t="s">
        <v>24</v>
      </c>
      <c r="B6" s="12">
        <v>60000</v>
      </c>
      <c r="C6" s="12"/>
      <c r="D6" s="7"/>
      <c r="F6" s="8" t="s">
        <v>23</v>
      </c>
      <c r="G6" s="7">
        <f>B12</f>
        <v>150000</v>
      </c>
    </row>
    <row r="7" spans="1:9" ht="15.75" thickBot="1" x14ac:dyDescent="0.3">
      <c r="A7" s="11" t="s">
        <v>22</v>
      </c>
      <c r="B7" s="10">
        <f>SUM(B3:B6)</f>
        <v>300000</v>
      </c>
      <c r="C7" s="10"/>
      <c r="D7" s="9">
        <f>SUM(D3:D4)</f>
        <v>300000</v>
      </c>
      <c r="F7" s="8" t="s">
        <v>0</v>
      </c>
      <c r="G7" s="7">
        <f>G5-G6</f>
        <v>300000</v>
      </c>
    </row>
    <row r="8" spans="1:9" ht="15.75" thickTop="1" x14ac:dyDescent="0.25">
      <c r="F8" s="8" t="s">
        <v>21</v>
      </c>
      <c r="G8" s="7">
        <f>B5*B14</f>
        <v>12000</v>
      </c>
    </row>
    <row r="9" spans="1:9" x14ac:dyDescent="0.25">
      <c r="A9" t="s">
        <v>20</v>
      </c>
      <c r="B9">
        <v>3</v>
      </c>
      <c r="C9" t="s">
        <v>19</v>
      </c>
      <c r="F9" s="8" t="s">
        <v>18</v>
      </c>
      <c r="G9" s="7">
        <f>G7-G8</f>
        <v>288000</v>
      </c>
    </row>
    <row r="10" spans="1:9" x14ac:dyDescent="0.25">
      <c r="A10" t="s">
        <v>17</v>
      </c>
      <c r="B10">
        <f>D7*B9</f>
        <v>900000</v>
      </c>
      <c r="F10" s="8" t="s">
        <v>16</v>
      </c>
      <c r="G10" s="7">
        <f>G9*B13</f>
        <v>144000</v>
      </c>
    </row>
    <row r="11" spans="1:9" x14ac:dyDescent="0.25">
      <c r="A11" t="s">
        <v>15</v>
      </c>
      <c r="B11">
        <v>0.5</v>
      </c>
      <c r="F11" s="6" t="s">
        <v>14</v>
      </c>
      <c r="G11" s="5">
        <f>G9-G10</f>
        <v>144000</v>
      </c>
    </row>
    <row r="12" spans="1:9" x14ac:dyDescent="0.25">
      <c r="A12" t="s">
        <v>13</v>
      </c>
      <c r="B12">
        <v>150000</v>
      </c>
    </row>
    <row r="13" spans="1:9" x14ac:dyDescent="0.25">
      <c r="A13" t="s">
        <v>12</v>
      </c>
      <c r="B13">
        <v>0.5</v>
      </c>
      <c r="F13" t="s">
        <v>1</v>
      </c>
      <c r="G13">
        <f>G11/B15</f>
        <v>16</v>
      </c>
    </row>
    <row r="14" spans="1:9" x14ac:dyDescent="0.25">
      <c r="A14" t="s">
        <v>11</v>
      </c>
      <c r="B14" s="4">
        <v>0.1</v>
      </c>
    </row>
    <row r="15" spans="1:9" x14ac:dyDescent="0.25">
      <c r="A15" t="s">
        <v>10</v>
      </c>
      <c r="B15">
        <v>9000</v>
      </c>
    </row>
    <row r="17" spans="1:3" x14ac:dyDescent="0.25">
      <c r="A17" s="2" t="s">
        <v>9</v>
      </c>
    </row>
    <row r="18" spans="1:3" x14ac:dyDescent="0.25">
      <c r="A18" t="s">
        <v>8</v>
      </c>
      <c r="B18">
        <f>G5/G7</f>
        <v>1.5</v>
      </c>
      <c r="C18" t="s">
        <v>7</v>
      </c>
    </row>
    <row r="19" spans="1:3" x14ac:dyDescent="0.25">
      <c r="A19" t="s">
        <v>6</v>
      </c>
      <c r="B19">
        <f>G7/G9</f>
        <v>1.0416666666666667</v>
      </c>
      <c r="C19" t="s">
        <v>5</v>
      </c>
    </row>
    <row r="20" spans="1:3" x14ac:dyDescent="0.25">
      <c r="A20" t="s">
        <v>4</v>
      </c>
      <c r="B20">
        <f>B18*B19</f>
        <v>1.5625</v>
      </c>
      <c r="C20" t="s">
        <v>3</v>
      </c>
    </row>
    <row r="22" spans="1:3" x14ac:dyDescent="0.25">
      <c r="A22" s="2" t="s">
        <v>2</v>
      </c>
    </row>
    <row r="23" spans="1:3" x14ac:dyDescent="0.25">
      <c r="A23" s="3" t="s">
        <v>1</v>
      </c>
      <c r="B23" s="2" t="s">
        <v>0</v>
      </c>
    </row>
    <row r="24" spans="1:3" x14ac:dyDescent="0.25">
      <c r="A24" s="1">
        <v>1</v>
      </c>
      <c r="B24">
        <f>(A24*$B$15)/(1-$B$13)+$G$8</f>
        <v>30000</v>
      </c>
    </row>
    <row r="25" spans="1:3" x14ac:dyDescent="0.25">
      <c r="A25" s="1">
        <v>2</v>
      </c>
      <c r="B25">
        <f>(A25*$B$15)/(1-$B$13)+$G$8</f>
        <v>48000</v>
      </c>
    </row>
    <row r="26" spans="1:3" x14ac:dyDescent="0.25">
      <c r="A26" s="1">
        <v>0</v>
      </c>
      <c r="B26">
        <f>(A26*$B$15)/(1-$B$13)+$G$8</f>
        <v>12000</v>
      </c>
    </row>
    <row r="27" spans="1:3" x14ac:dyDescent="0.25">
      <c r="A27" s="1">
        <v>16</v>
      </c>
      <c r="B27">
        <f>(A27*$B$15)/(1-$B$13)+$G$8</f>
        <v>300000</v>
      </c>
    </row>
  </sheetData>
  <mergeCells count="2">
    <mergeCell ref="A1:D1"/>
    <mergeCell ref="F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O6" sqref="O6"/>
    </sheetView>
  </sheetViews>
  <sheetFormatPr defaultRowHeight="15" x14ac:dyDescent="0.25"/>
  <cols>
    <col min="1" max="1" width="18.140625" customWidth="1"/>
    <col min="2" max="2" width="11.42578125" customWidth="1"/>
    <col min="3" max="3" width="10.28515625" customWidth="1"/>
    <col min="4" max="4" width="13" customWidth="1"/>
    <col min="5" max="5" width="14.28515625" customWidth="1"/>
    <col min="7" max="7" width="22.140625" customWidth="1"/>
    <col min="8" max="8" width="18.5703125" customWidth="1"/>
  </cols>
  <sheetData>
    <row r="1" spans="1:12" ht="15.75" thickBot="1" x14ac:dyDescent="0.3"/>
    <row r="2" spans="1:12" ht="15.75" thickBot="1" x14ac:dyDescent="0.3">
      <c r="A2" s="19"/>
      <c r="B2" s="29" t="s">
        <v>58</v>
      </c>
      <c r="C2" s="29" t="s">
        <v>59</v>
      </c>
      <c r="D2" s="29" t="s">
        <v>60</v>
      </c>
      <c r="E2" s="29" t="s">
        <v>61</v>
      </c>
    </row>
    <row r="3" spans="1:12" ht="30.75" thickBot="1" x14ac:dyDescent="0.3">
      <c r="A3" s="30" t="s">
        <v>62</v>
      </c>
      <c r="B3" s="31">
        <v>20000</v>
      </c>
      <c r="C3" s="31">
        <v>25000</v>
      </c>
      <c r="D3" s="31">
        <v>30000</v>
      </c>
      <c r="E3" s="31">
        <v>40000</v>
      </c>
    </row>
    <row r="4" spans="1:12" ht="45.75" thickBot="1" x14ac:dyDescent="0.3">
      <c r="A4" s="30" t="s">
        <v>63</v>
      </c>
      <c r="B4" s="31">
        <v>15</v>
      </c>
      <c r="C4" s="31">
        <v>20</v>
      </c>
      <c r="D4" s="31">
        <v>25</v>
      </c>
      <c r="E4" s="31">
        <v>30</v>
      </c>
    </row>
    <row r="5" spans="1:12" ht="45.75" thickBot="1" x14ac:dyDescent="0.3">
      <c r="A5" s="30" t="s">
        <v>64</v>
      </c>
      <c r="B5" s="31">
        <v>10</v>
      </c>
      <c r="C5" s="31">
        <v>15</v>
      </c>
      <c r="D5" s="31">
        <v>20</v>
      </c>
      <c r="E5" s="31">
        <v>25</v>
      </c>
    </row>
    <row r="6" spans="1:12" ht="30.75" thickBot="1" x14ac:dyDescent="0.3">
      <c r="A6" s="30" t="s">
        <v>65</v>
      </c>
      <c r="B6" s="31">
        <v>15000</v>
      </c>
      <c r="C6" s="31">
        <v>40000</v>
      </c>
      <c r="D6" s="31">
        <v>50000</v>
      </c>
      <c r="E6" s="31">
        <v>60000</v>
      </c>
    </row>
    <row r="7" spans="1:12" ht="15.75" thickBot="1" x14ac:dyDescent="0.3">
      <c r="A7" s="30" t="s">
        <v>21</v>
      </c>
      <c r="B7" s="31">
        <v>30000</v>
      </c>
      <c r="C7" s="31">
        <v>25000</v>
      </c>
      <c r="D7" s="31">
        <v>35000</v>
      </c>
      <c r="E7" s="31">
        <v>40000</v>
      </c>
    </row>
    <row r="8" spans="1:12" ht="15.75" thickBot="1" x14ac:dyDescent="0.3">
      <c r="A8" s="30" t="s">
        <v>66</v>
      </c>
      <c r="B8" s="32">
        <v>0.3</v>
      </c>
      <c r="C8" s="32">
        <v>0.3</v>
      </c>
      <c r="D8" s="32">
        <v>0.3</v>
      </c>
      <c r="E8" s="32">
        <v>0.3</v>
      </c>
    </row>
    <row r="9" spans="1:12" ht="45.75" thickBot="1" x14ac:dyDescent="0.3">
      <c r="A9" s="30" t="s">
        <v>67</v>
      </c>
      <c r="B9" s="31">
        <v>5000</v>
      </c>
      <c r="C9" s="31">
        <v>9000</v>
      </c>
      <c r="D9" s="31">
        <v>10000</v>
      </c>
      <c r="E9" s="31">
        <v>12000</v>
      </c>
    </row>
    <row r="10" spans="1:12" ht="15.75" thickBot="1" x14ac:dyDescent="0.3">
      <c r="A10" s="33"/>
    </row>
    <row r="11" spans="1:12" ht="15.75" thickBot="1" x14ac:dyDescent="0.3">
      <c r="A11" s="34" t="s">
        <v>17</v>
      </c>
      <c r="B11">
        <f>B3*B4</f>
        <v>300000</v>
      </c>
      <c r="C11">
        <f t="shared" ref="C11:E11" si="0">C3*C4</f>
        <v>500000</v>
      </c>
      <c r="D11">
        <f t="shared" si="0"/>
        <v>750000</v>
      </c>
      <c r="E11">
        <f t="shared" si="0"/>
        <v>1200000</v>
      </c>
      <c r="G11" t="s">
        <v>68</v>
      </c>
      <c r="H11" t="s">
        <v>69</v>
      </c>
      <c r="I11" s="29" t="s">
        <v>58</v>
      </c>
      <c r="J11" s="29" t="s">
        <v>59</v>
      </c>
      <c r="K11" s="29" t="s">
        <v>60</v>
      </c>
      <c r="L11" s="29" t="s">
        <v>61</v>
      </c>
    </row>
    <row r="12" spans="1:12" ht="30" x14ac:dyDescent="0.25">
      <c r="A12" s="34" t="s">
        <v>27</v>
      </c>
      <c r="B12">
        <f>B3*B5</f>
        <v>200000</v>
      </c>
      <c r="C12">
        <f t="shared" ref="C12:E12" si="1">C3*C5</f>
        <v>375000</v>
      </c>
      <c r="D12">
        <f t="shared" si="1"/>
        <v>600000</v>
      </c>
      <c r="E12">
        <f t="shared" si="1"/>
        <v>1000000</v>
      </c>
      <c r="G12" t="s">
        <v>8</v>
      </c>
      <c r="H12" t="s">
        <v>7</v>
      </c>
      <c r="I12">
        <f>B13/B14</f>
        <v>1.1764705882352942</v>
      </c>
      <c r="J12">
        <f t="shared" ref="J12:L13" si="2">C13/C14</f>
        <v>1.4705882352941178</v>
      </c>
      <c r="K12">
        <f t="shared" si="2"/>
        <v>1.5</v>
      </c>
      <c r="L12">
        <f t="shared" si="2"/>
        <v>1.4285714285714286</v>
      </c>
    </row>
    <row r="13" spans="1:12" ht="45" x14ac:dyDescent="0.25">
      <c r="A13" s="34" t="s">
        <v>25</v>
      </c>
      <c r="B13">
        <f>B11-B12</f>
        <v>100000</v>
      </c>
      <c r="C13">
        <f t="shared" ref="C13:D13" si="3">C11-C12</f>
        <v>125000</v>
      </c>
      <c r="D13">
        <f t="shared" si="3"/>
        <v>150000</v>
      </c>
      <c r="E13">
        <f>E11-E12</f>
        <v>200000</v>
      </c>
      <c r="G13" t="s">
        <v>6</v>
      </c>
      <c r="H13" t="s">
        <v>5</v>
      </c>
      <c r="I13">
        <f>B14/B15</f>
        <v>1.5454545454545454</v>
      </c>
      <c r="J13">
        <f t="shared" si="2"/>
        <v>1.4166666666666667</v>
      </c>
      <c r="K13">
        <f t="shared" si="2"/>
        <v>1.5384615384615385</v>
      </c>
      <c r="L13">
        <f t="shared" si="2"/>
        <v>1.4</v>
      </c>
    </row>
    <row r="14" spans="1:12" x14ac:dyDescent="0.25">
      <c r="A14" s="34" t="s">
        <v>0</v>
      </c>
      <c r="B14">
        <f>B13-B6</f>
        <v>85000</v>
      </c>
      <c r="C14">
        <f t="shared" ref="C14:E15" si="4">C13-C6</f>
        <v>85000</v>
      </c>
      <c r="D14">
        <f t="shared" si="4"/>
        <v>100000</v>
      </c>
      <c r="E14">
        <f t="shared" si="4"/>
        <v>140000</v>
      </c>
      <c r="G14" t="s">
        <v>70</v>
      </c>
      <c r="H14" t="s">
        <v>3</v>
      </c>
      <c r="I14">
        <f>I12*I13</f>
        <v>1.8181818181818181</v>
      </c>
      <c r="J14">
        <f t="shared" ref="J14:L14" si="5">J12*J13</f>
        <v>2.0833333333333335</v>
      </c>
      <c r="K14">
        <f t="shared" si="5"/>
        <v>2.3076923076923079</v>
      </c>
      <c r="L14">
        <f t="shared" si="5"/>
        <v>2</v>
      </c>
    </row>
    <row r="15" spans="1:12" ht="45" x14ac:dyDescent="0.25">
      <c r="A15" s="34" t="s">
        <v>71</v>
      </c>
      <c r="B15">
        <f>B14-B7</f>
        <v>55000</v>
      </c>
      <c r="C15">
        <f t="shared" si="4"/>
        <v>60000</v>
      </c>
      <c r="D15">
        <f t="shared" si="4"/>
        <v>65000</v>
      </c>
      <c r="E15">
        <f t="shared" si="4"/>
        <v>100000</v>
      </c>
      <c r="G15" t="s">
        <v>72</v>
      </c>
      <c r="H15" t="s">
        <v>73</v>
      </c>
      <c r="I15">
        <f>B17/B9</f>
        <v>7.7</v>
      </c>
      <c r="J15">
        <f t="shared" ref="J15:L15" si="6">C17/C9</f>
        <v>4.666666666666667</v>
      </c>
      <c r="K15">
        <f t="shared" si="6"/>
        <v>4.55</v>
      </c>
      <c r="L15">
        <f t="shared" si="6"/>
        <v>5.833333333333333</v>
      </c>
    </row>
    <row r="16" spans="1:12" x14ac:dyDescent="0.25">
      <c r="A16" s="34" t="s">
        <v>16</v>
      </c>
      <c r="B16">
        <f>B15*B8</f>
        <v>16500</v>
      </c>
      <c r="C16">
        <f t="shared" ref="C16:E16" si="7">C15*C8</f>
        <v>18000</v>
      </c>
      <c r="D16">
        <f t="shared" si="7"/>
        <v>19500</v>
      </c>
      <c r="E16">
        <f t="shared" si="7"/>
        <v>30000</v>
      </c>
    </row>
    <row r="17" spans="1:5" ht="30" x14ac:dyDescent="0.25">
      <c r="A17" s="34" t="s">
        <v>74</v>
      </c>
      <c r="B17">
        <f>B15-B16</f>
        <v>38500</v>
      </c>
      <c r="C17">
        <f t="shared" ref="C17:E17" si="8">C15-C16</f>
        <v>42000</v>
      </c>
      <c r="D17">
        <f t="shared" si="8"/>
        <v>45500</v>
      </c>
      <c r="E17">
        <f t="shared" si="8"/>
        <v>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M21" sqref="M21"/>
    </sheetView>
  </sheetViews>
  <sheetFormatPr defaultRowHeight="15" x14ac:dyDescent="0.25"/>
  <cols>
    <col min="1" max="1" width="19.140625" customWidth="1"/>
    <col min="2" max="2" width="13.42578125" customWidth="1"/>
    <col min="3" max="3" width="11.42578125" customWidth="1"/>
    <col min="4" max="4" width="10.85546875" customWidth="1"/>
    <col min="5" max="5" width="13.7109375" customWidth="1"/>
    <col min="7" max="7" width="18.85546875" customWidth="1"/>
  </cols>
  <sheetData>
    <row r="1" spans="1:7" x14ac:dyDescent="0.25">
      <c r="A1" t="s">
        <v>38</v>
      </c>
    </row>
    <row r="2" spans="1:7" ht="15.75" thickBot="1" x14ac:dyDescent="0.3">
      <c r="A2" s="2" t="s">
        <v>39</v>
      </c>
      <c r="B2" s="2" t="s">
        <v>40</v>
      </c>
      <c r="C2" s="2" t="s">
        <v>41</v>
      </c>
      <c r="D2" s="2" t="s">
        <v>32</v>
      </c>
      <c r="E2" s="2" t="s">
        <v>42</v>
      </c>
      <c r="F2" s="2" t="s">
        <v>43</v>
      </c>
      <c r="G2" s="2" t="s">
        <v>44</v>
      </c>
    </row>
    <row r="3" spans="1:7" ht="45.75" thickBot="1" x14ac:dyDescent="0.3">
      <c r="A3" s="19" t="s">
        <v>45</v>
      </c>
      <c r="B3">
        <v>5000</v>
      </c>
      <c r="C3">
        <v>100</v>
      </c>
      <c r="D3">
        <f>B3*C3</f>
        <v>500000</v>
      </c>
      <c r="E3" s="20">
        <f>B11/B10+B12</f>
        <v>0.13823529411764707</v>
      </c>
      <c r="F3">
        <f>D3/$D$6</f>
        <v>0.5</v>
      </c>
      <c r="G3" s="20">
        <f>E3*F3</f>
        <v>6.9117647058823534E-2</v>
      </c>
    </row>
    <row r="4" spans="1:7" ht="60.75" thickBot="1" x14ac:dyDescent="0.3">
      <c r="A4" s="21" t="s">
        <v>46</v>
      </c>
      <c r="D4">
        <v>200000</v>
      </c>
      <c r="E4" s="4">
        <f>B14</f>
        <v>0.09</v>
      </c>
      <c r="F4">
        <f t="shared" ref="F4:F5" si="0">D4/$D$6</f>
        <v>0.2</v>
      </c>
      <c r="G4" s="20">
        <f t="shared" ref="G4:G5" si="1">E4*F4</f>
        <v>1.7999999999999999E-2</v>
      </c>
    </row>
    <row r="5" spans="1:7" ht="45" x14ac:dyDescent="0.25">
      <c r="A5" s="22" t="s">
        <v>47</v>
      </c>
      <c r="D5">
        <v>300000</v>
      </c>
      <c r="E5" s="4">
        <f>B13*(1-B9)</f>
        <v>6.9999999999999993E-2</v>
      </c>
      <c r="F5">
        <f t="shared" si="0"/>
        <v>0.3</v>
      </c>
      <c r="G5" s="20">
        <f t="shared" si="1"/>
        <v>2.0999999999999998E-2</v>
      </c>
    </row>
    <row r="6" spans="1:7" ht="15.75" thickBot="1" x14ac:dyDescent="0.3">
      <c r="A6" s="23" t="s">
        <v>22</v>
      </c>
      <c r="B6" s="10"/>
      <c r="C6" s="10"/>
      <c r="D6" s="10">
        <f>SUM(D3:D5)</f>
        <v>1000000</v>
      </c>
      <c r="E6" s="10"/>
      <c r="F6" s="10"/>
      <c r="G6" s="24">
        <f>SUM(G3:G5)</f>
        <v>0.10811764705882354</v>
      </c>
    </row>
    <row r="7" spans="1:7" ht="15.75" thickTop="1" x14ac:dyDescent="0.25"/>
    <row r="8" spans="1:7" ht="60" x14ac:dyDescent="0.25">
      <c r="A8" s="25" t="s">
        <v>48</v>
      </c>
    </row>
    <row r="9" spans="1:7" x14ac:dyDescent="0.25">
      <c r="A9" s="26" t="s">
        <v>49</v>
      </c>
      <c r="B9" s="4">
        <v>0.3</v>
      </c>
    </row>
    <row r="10" spans="1:7" ht="60" x14ac:dyDescent="0.25">
      <c r="A10" s="26" t="s">
        <v>50</v>
      </c>
      <c r="B10">
        <v>102</v>
      </c>
    </row>
    <row r="11" spans="1:7" ht="30" x14ac:dyDescent="0.25">
      <c r="A11" s="26" t="s">
        <v>51</v>
      </c>
      <c r="B11">
        <v>9</v>
      </c>
    </row>
    <row r="12" spans="1:7" ht="45" x14ac:dyDescent="0.25">
      <c r="A12" s="26" t="s">
        <v>52</v>
      </c>
      <c r="B12" s="4">
        <v>0.05</v>
      </c>
    </row>
    <row r="13" spans="1:7" ht="60" x14ac:dyDescent="0.25">
      <c r="A13" s="26" t="s">
        <v>53</v>
      </c>
      <c r="B13" s="4">
        <v>0.1</v>
      </c>
    </row>
    <row r="14" spans="1:7" ht="60" x14ac:dyDescent="0.25">
      <c r="A14" s="26" t="s">
        <v>54</v>
      </c>
      <c r="B14" s="4">
        <v>0.09</v>
      </c>
    </row>
    <row r="15" spans="1:7" x14ac:dyDescent="0.25">
      <c r="A15" s="26"/>
      <c r="B15" s="4"/>
    </row>
    <row r="16" spans="1:7" x14ac:dyDescent="0.25">
      <c r="A16" s="26"/>
      <c r="B16" s="4"/>
    </row>
    <row r="17" spans="1:7" x14ac:dyDescent="0.25">
      <c r="A17" s="26" t="s">
        <v>55</v>
      </c>
    </row>
    <row r="18" spans="1:7" ht="15.75" thickBot="1" x14ac:dyDescent="0.3">
      <c r="A18" s="2" t="s">
        <v>39</v>
      </c>
      <c r="B18" s="2" t="s">
        <v>40</v>
      </c>
      <c r="C18" s="2" t="s">
        <v>41</v>
      </c>
      <c r="D18" s="2" t="s">
        <v>32</v>
      </c>
      <c r="E18" s="2" t="s">
        <v>42</v>
      </c>
      <c r="F18" s="2" t="s">
        <v>43</v>
      </c>
      <c r="G18" s="2" t="s">
        <v>44</v>
      </c>
    </row>
    <row r="19" spans="1:7" ht="45.75" thickBot="1" x14ac:dyDescent="0.3">
      <c r="A19" s="19" t="s">
        <v>45</v>
      </c>
      <c r="B19">
        <v>5000</v>
      </c>
      <c r="C19">
        <v>100</v>
      </c>
      <c r="D19">
        <v>500000</v>
      </c>
      <c r="E19" s="27">
        <f>B28/B27+B29</f>
        <v>0.14374999999999999</v>
      </c>
      <c r="F19">
        <f>D19/$D$23</f>
        <v>0.33333333333333331</v>
      </c>
      <c r="G19" s="27">
        <f>E19*F19</f>
        <v>4.7916666666666663E-2</v>
      </c>
    </row>
    <row r="20" spans="1:7" ht="60.75" thickBot="1" x14ac:dyDescent="0.3">
      <c r="A20" s="21" t="s">
        <v>46</v>
      </c>
      <c r="D20">
        <v>200000</v>
      </c>
      <c r="E20" s="27">
        <f>B31</f>
        <v>0.09</v>
      </c>
      <c r="F20">
        <f t="shared" ref="F20:F22" si="2">D20/$D$23</f>
        <v>0.13333333333333333</v>
      </c>
      <c r="G20" s="27">
        <f t="shared" ref="G20:G22" si="3">E20*F20</f>
        <v>1.2E-2</v>
      </c>
    </row>
    <row r="21" spans="1:7" ht="45.75" thickBot="1" x14ac:dyDescent="0.3">
      <c r="A21" s="21" t="s">
        <v>47</v>
      </c>
      <c r="D21">
        <v>300000</v>
      </c>
      <c r="E21" s="27">
        <f>B30*(1-B26)</f>
        <v>6.9999999999999993E-2</v>
      </c>
      <c r="F21">
        <f t="shared" si="2"/>
        <v>0.2</v>
      </c>
      <c r="G21" s="27">
        <f t="shared" si="3"/>
        <v>1.3999999999999999E-2</v>
      </c>
    </row>
    <row r="22" spans="1:7" ht="45" x14ac:dyDescent="0.25">
      <c r="A22" s="26" t="s">
        <v>56</v>
      </c>
      <c r="D22">
        <v>500000</v>
      </c>
      <c r="E22" s="27">
        <f>B32*(1-B26)</f>
        <v>8.3999999999999991E-2</v>
      </c>
      <c r="F22">
        <f t="shared" si="2"/>
        <v>0.33333333333333331</v>
      </c>
      <c r="G22" s="27">
        <f t="shared" si="3"/>
        <v>2.7999999999999997E-2</v>
      </c>
    </row>
    <row r="23" spans="1:7" ht="15.75" thickBot="1" x14ac:dyDescent="0.3">
      <c r="A23" s="23" t="s">
        <v>22</v>
      </c>
      <c r="B23" s="10"/>
      <c r="C23" s="10"/>
      <c r="D23" s="10">
        <f>SUM(D19:D22)</f>
        <v>1500000</v>
      </c>
      <c r="E23" s="10"/>
      <c r="F23" s="10"/>
      <c r="G23" s="28">
        <f>SUM(G19:G22)</f>
        <v>0.10191666666666666</v>
      </c>
    </row>
    <row r="24" spans="1:7" ht="15.75" thickTop="1" x14ac:dyDescent="0.25"/>
    <row r="25" spans="1:7" ht="30" x14ac:dyDescent="0.25">
      <c r="A25" s="25" t="s">
        <v>48</v>
      </c>
    </row>
    <row r="26" spans="1:7" x14ac:dyDescent="0.25">
      <c r="A26" s="26" t="s">
        <v>49</v>
      </c>
      <c r="B26" s="4">
        <v>0.3</v>
      </c>
    </row>
    <row r="27" spans="1:7" ht="30" x14ac:dyDescent="0.25">
      <c r="A27" s="26" t="s">
        <v>50</v>
      </c>
      <c r="B27">
        <v>96</v>
      </c>
    </row>
    <row r="28" spans="1:7" x14ac:dyDescent="0.25">
      <c r="A28" s="26" t="s">
        <v>51</v>
      </c>
      <c r="B28">
        <v>9</v>
      </c>
    </row>
    <row r="29" spans="1:7" ht="30" x14ac:dyDescent="0.25">
      <c r="A29" s="26" t="s">
        <v>52</v>
      </c>
      <c r="B29" s="4">
        <v>0.05</v>
      </c>
    </row>
    <row r="30" spans="1:7" ht="30" x14ac:dyDescent="0.25">
      <c r="A30" s="26" t="s">
        <v>53</v>
      </c>
      <c r="B30" s="4">
        <v>0.1</v>
      </c>
    </row>
    <row r="31" spans="1:7" ht="30" x14ac:dyDescent="0.25">
      <c r="A31" s="26" t="s">
        <v>54</v>
      </c>
      <c r="B31" s="4">
        <v>0.09</v>
      </c>
    </row>
    <row r="32" spans="1:7" ht="30" x14ac:dyDescent="0.25">
      <c r="A32" s="26" t="s">
        <v>57</v>
      </c>
      <c r="B32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</dc:creator>
  <cp:lastModifiedBy>Dinesh D</cp:lastModifiedBy>
  <dcterms:created xsi:type="dcterms:W3CDTF">2017-10-31T02:53:09Z</dcterms:created>
  <dcterms:modified xsi:type="dcterms:W3CDTF">2017-10-31T02:57:57Z</dcterms:modified>
</cp:coreProperties>
</file>